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local-repo\e-kanban\web-app\data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Sheet1!$A$1:$AY$260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60" i="1" l="1"/>
  <c r="AV260" i="1" s="1"/>
  <c r="U260" i="1"/>
  <c r="AU259" i="1"/>
  <c r="U259" i="1"/>
  <c r="AU258" i="1"/>
  <c r="U258" i="1"/>
  <c r="AU257" i="1"/>
  <c r="U257" i="1"/>
  <c r="AU256" i="1"/>
  <c r="U256" i="1"/>
  <c r="AU255" i="1"/>
  <c r="AV255" i="1" s="1"/>
  <c r="U255" i="1"/>
  <c r="AU254" i="1"/>
  <c r="U254" i="1"/>
  <c r="AU253" i="1"/>
  <c r="AV253" i="1" s="1"/>
  <c r="U253" i="1"/>
  <c r="AU252" i="1"/>
  <c r="U252" i="1"/>
  <c r="AU251" i="1"/>
  <c r="U251" i="1"/>
  <c r="AU250" i="1"/>
  <c r="AV250" i="1" s="1"/>
  <c r="U250" i="1"/>
  <c r="AU249" i="1"/>
  <c r="U249" i="1"/>
  <c r="AU248" i="1"/>
  <c r="U248" i="1"/>
  <c r="AU247" i="1"/>
  <c r="AV247" i="1" s="1"/>
  <c r="U247" i="1"/>
  <c r="AU246" i="1"/>
  <c r="U246" i="1"/>
  <c r="AU245" i="1"/>
  <c r="U245" i="1"/>
  <c r="AU244" i="1"/>
  <c r="U244" i="1"/>
  <c r="AU243" i="1"/>
  <c r="AN243" i="1"/>
  <c r="U243" i="1"/>
  <c r="AU242" i="1"/>
  <c r="AN242" i="1"/>
  <c r="U242" i="1"/>
  <c r="AU241" i="1"/>
  <c r="AN241" i="1"/>
  <c r="U241" i="1"/>
  <c r="AU240" i="1"/>
  <c r="AN240" i="1"/>
  <c r="U240" i="1"/>
  <c r="AU239" i="1"/>
  <c r="AN239" i="1"/>
  <c r="U239" i="1"/>
  <c r="AU238" i="1"/>
  <c r="AN238" i="1"/>
  <c r="U238" i="1"/>
  <c r="AU237" i="1"/>
  <c r="AN237" i="1"/>
  <c r="U237" i="1"/>
  <c r="AU236" i="1"/>
  <c r="AN236" i="1"/>
  <c r="U236" i="1"/>
  <c r="AU235" i="1"/>
  <c r="AN235" i="1"/>
  <c r="U235" i="1"/>
  <c r="AU234" i="1"/>
  <c r="AV234" i="1" s="1"/>
  <c r="AN234" i="1"/>
  <c r="U234" i="1"/>
  <c r="S234" i="1"/>
  <c r="AU233" i="1"/>
  <c r="AN233" i="1"/>
  <c r="U233" i="1"/>
  <c r="AU232" i="1"/>
  <c r="AN232" i="1"/>
  <c r="U232" i="1"/>
  <c r="S232" i="1"/>
  <c r="AU231" i="1"/>
  <c r="AV231" i="1" s="1"/>
  <c r="AN231" i="1"/>
  <c r="U231" i="1"/>
  <c r="AU230" i="1"/>
  <c r="AN230" i="1"/>
  <c r="U230" i="1"/>
  <c r="AU229" i="1"/>
  <c r="AN229" i="1"/>
  <c r="U229" i="1"/>
  <c r="S229" i="1"/>
  <c r="AU228" i="1"/>
  <c r="AN228" i="1"/>
  <c r="U228" i="1"/>
  <c r="AU227" i="1"/>
  <c r="AN227" i="1"/>
  <c r="U227" i="1"/>
  <c r="S227" i="1"/>
  <c r="AU226" i="1"/>
  <c r="AN226" i="1"/>
  <c r="U226" i="1"/>
  <c r="AU225" i="1"/>
  <c r="AN225" i="1"/>
  <c r="U225" i="1"/>
  <c r="AU224" i="1"/>
  <c r="AN224" i="1"/>
  <c r="U224" i="1"/>
  <c r="S224" i="1"/>
  <c r="AU223" i="1"/>
  <c r="AN223" i="1"/>
  <c r="U223" i="1"/>
  <c r="AU222" i="1"/>
  <c r="AN222" i="1"/>
  <c r="U222" i="1"/>
  <c r="AU221" i="1"/>
  <c r="AN221" i="1"/>
  <c r="U221" i="1"/>
  <c r="AU220" i="1"/>
  <c r="AN220" i="1"/>
  <c r="U220" i="1"/>
  <c r="S220" i="1"/>
  <c r="AU219" i="1"/>
  <c r="AV219" i="1" s="1"/>
  <c r="AN219" i="1"/>
  <c r="U219" i="1"/>
  <c r="AU218" i="1"/>
  <c r="AN218" i="1"/>
  <c r="U218" i="1"/>
  <c r="S218" i="1"/>
  <c r="AU217" i="1"/>
  <c r="AN217" i="1"/>
  <c r="U217" i="1"/>
  <c r="S217" i="1"/>
  <c r="AU216" i="1"/>
  <c r="AN216" i="1"/>
  <c r="U216" i="1"/>
  <c r="AU215" i="1"/>
  <c r="AN215" i="1"/>
  <c r="U215" i="1"/>
  <c r="AU214" i="1"/>
  <c r="AN214" i="1"/>
  <c r="U214" i="1"/>
  <c r="AU213" i="1"/>
  <c r="AN213" i="1"/>
  <c r="U213" i="1"/>
  <c r="AU212" i="1"/>
  <c r="AN212" i="1"/>
  <c r="U212" i="1"/>
  <c r="AU211" i="1"/>
  <c r="AN211" i="1"/>
  <c r="U211" i="1"/>
  <c r="S211" i="1"/>
  <c r="AU210" i="1"/>
  <c r="AV210" i="1" s="1"/>
  <c r="AN210" i="1"/>
  <c r="U210" i="1"/>
  <c r="AU209" i="1"/>
  <c r="AN209" i="1"/>
  <c r="U209" i="1"/>
  <c r="AU208" i="1"/>
  <c r="AN208" i="1"/>
  <c r="U208" i="1"/>
  <c r="AU207" i="1"/>
  <c r="AN207" i="1"/>
  <c r="U207" i="1"/>
  <c r="AU206" i="1"/>
  <c r="AV206" i="1" s="1"/>
  <c r="AN206" i="1"/>
  <c r="U206" i="1"/>
  <c r="S206" i="1"/>
  <c r="AU205" i="1"/>
  <c r="AN205" i="1"/>
  <c r="U205" i="1"/>
  <c r="S205" i="1"/>
  <c r="AU204" i="1"/>
  <c r="AN204" i="1"/>
  <c r="U204" i="1"/>
  <c r="S204" i="1"/>
  <c r="AU203" i="1"/>
  <c r="AN203" i="1"/>
  <c r="U203" i="1"/>
  <c r="AU202" i="1"/>
  <c r="AN202" i="1"/>
  <c r="U202" i="1"/>
  <c r="S202" i="1"/>
  <c r="AU201" i="1"/>
  <c r="AN201" i="1"/>
  <c r="U201" i="1"/>
  <c r="AU200" i="1"/>
  <c r="AN200" i="1"/>
  <c r="U200" i="1"/>
  <c r="S200" i="1"/>
  <c r="AU199" i="1"/>
  <c r="AV199" i="1" s="1"/>
  <c r="AN199" i="1"/>
  <c r="U199" i="1"/>
  <c r="S199" i="1"/>
  <c r="AU198" i="1"/>
  <c r="AN198" i="1"/>
  <c r="U198" i="1"/>
  <c r="S198" i="1"/>
  <c r="AU197" i="1"/>
  <c r="AN197" i="1"/>
  <c r="U197" i="1"/>
  <c r="AU196" i="1"/>
  <c r="AN196" i="1"/>
  <c r="U196" i="1"/>
  <c r="S196" i="1"/>
  <c r="AU195" i="1"/>
  <c r="AV195" i="1" s="1"/>
  <c r="AN195" i="1"/>
  <c r="U195" i="1"/>
  <c r="S195" i="1"/>
  <c r="AU194" i="1"/>
  <c r="AN194" i="1"/>
  <c r="U194" i="1"/>
  <c r="AU193" i="1"/>
  <c r="AN193" i="1"/>
  <c r="U193" i="1"/>
  <c r="AU192" i="1"/>
  <c r="AN192" i="1"/>
  <c r="U192" i="1"/>
  <c r="S192" i="1"/>
  <c r="AU191" i="1"/>
  <c r="AN191" i="1"/>
  <c r="U191" i="1"/>
  <c r="S191" i="1"/>
  <c r="AU190" i="1"/>
  <c r="AV190" i="1" s="1"/>
  <c r="AN190" i="1"/>
  <c r="U190" i="1"/>
  <c r="S190" i="1"/>
  <c r="AU189" i="1"/>
  <c r="AV189" i="1" s="1"/>
  <c r="AN189" i="1"/>
  <c r="U189" i="1"/>
  <c r="S189" i="1"/>
  <c r="AU188" i="1"/>
  <c r="AN188" i="1"/>
  <c r="U188" i="1"/>
  <c r="AU187" i="1"/>
  <c r="AN187" i="1"/>
  <c r="U187" i="1"/>
  <c r="S187" i="1"/>
  <c r="AU186" i="1"/>
  <c r="AN186" i="1"/>
  <c r="U186" i="1"/>
  <c r="AU185" i="1"/>
  <c r="AN185" i="1"/>
  <c r="U185" i="1"/>
  <c r="S185" i="1"/>
  <c r="AU184" i="1"/>
  <c r="AN184" i="1"/>
  <c r="U184" i="1"/>
  <c r="S184" i="1"/>
  <c r="AU183" i="1"/>
  <c r="AN183" i="1"/>
  <c r="U183" i="1"/>
  <c r="AU182" i="1"/>
  <c r="AN182" i="1"/>
  <c r="U182" i="1"/>
  <c r="AU181" i="1"/>
  <c r="AN181" i="1"/>
  <c r="U181" i="1"/>
  <c r="AU180" i="1"/>
  <c r="AV180" i="1" s="1"/>
  <c r="AN180" i="1"/>
  <c r="U180" i="1"/>
  <c r="AU179" i="1"/>
  <c r="AN179" i="1"/>
  <c r="U179" i="1"/>
  <c r="AU178" i="1"/>
  <c r="AN178" i="1"/>
  <c r="U178" i="1"/>
  <c r="AU177" i="1"/>
  <c r="AN177" i="1"/>
  <c r="U177" i="1"/>
  <c r="S177" i="1"/>
  <c r="AU176" i="1"/>
  <c r="AN176" i="1"/>
  <c r="U176" i="1"/>
  <c r="AU175" i="1"/>
  <c r="AN175" i="1"/>
  <c r="U175" i="1"/>
  <c r="AU174" i="1"/>
  <c r="AN174" i="1"/>
  <c r="U174" i="1"/>
  <c r="AU173" i="1"/>
  <c r="AN173" i="1"/>
  <c r="U173" i="1"/>
  <c r="AU172" i="1"/>
  <c r="AN172" i="1"/>
  <c r="U172" i="1"/>
  <c r="S172" i="1"/>
  <c r="AU171" i="1"/>
  <c r="AN171" i="1"/>
  <c r="U171" i="1"/>
  <c r="S171" i="1"/>
  <c r="AU170" i="1"/>
  <c r="AN170" i="1"/>
  <c r="U170" i="1"/>
  <c r="AU169" i="1"/>
  <c r="AN169" i="1"/>
  <c r="U169" i="1"/>
  <c r="AU168" i="1"/>
  <c r="AN168" i="1"/>
  <c r="U168" i="1"/>
  <c r="AU167" i="1"/>
  <c r="AN167" i="1"/>
  <c r="U167" i="1"/>
  <c r="AU166" i="1"/>
  <c r="AN166" i="1"/>
  <c r="U166" i="1"/>
  <c r="AU165" i="1"/>
  <c r="AN165" i="1"/>
  <c r="U165" i="1"/>
  <c r="AU164" i="1"/>
  <c r="AN164" i="1"/>
  <c r="U164" i="1"/>
  <c r="AU163" i="1"/>
  <c r="AN163" i="1"/>
  <c r="U163" i="1"/>
  <c r="AU162" i="1"/>
  <c r="AN162" i="1"/>
  <c r="U162" i="1"/>
  <c r="AU161" i="1"/>
  <c r="AV161" i="1" s="1"/>
  <c r="AN161" i="1"/>
  <c r="U161" i="1"/>
  <c r="S161" i="1"/>
  <c r="AU160" i="1"/>
  <c r="AN160" i="1"/>
  <c r="U160" i="1"/>
  <c r="AU159" i="1"/>
  <c r="AN159" i="1"/>
  <c r="U159" i="1"/>
  <c r="AU158" i="1"/>
  <c r="AN158" i="1"/>
  <c r="U158" i="1"/>
  <c r="AU157" i="1"/>
  <c r="AN157" i="1"/>
  <c r="U157" i="1"/>
  <c r="S157" i="1"/>
  <c r="AU156" i="1"/>
  <c r="AN156" i="1"/>
  <c r="U156" i="1"/>
  <c r="S156" i="1"/>
  <c r="AU155" i="1"/>
  <c r="AN155" i="1"/>
  <c r="U155" i="1"/>
  <c r="AU154" i="1"/>
  <c r="AN154" i="1"/>
  <c r="U154" i="1"/>
  <c r="AU153" i="1"/>
  <c r="AN153" i="1"/>
  <c r="U153" i="1"/>
  <c r="AU152" i="1"/>
  <c r="AN152" i="1"/>
  <c r="U152" i="1"/>
  <c r="S152" i="1"/>
  <c r="AU151" i="1"/>
  <c r="AV151" i="1" s="1"/>
  <c r="AN151" i="1"/>
  <c r="U151" i="1"/>
  <c r="AU150" i="1"/>
  <c r="AN150" i="1"/>
  <c r="U150" i="1"/>
  <c r="AU149" i="1"/>
  <c r="AV149" i="1" s="1"/>
  <c r="AN149" i="1"/>
  <c r="U149" i="1"/>
  <c r="S149" i="1"/>
  <c r="AU148" i="1"/>
  <c r="AN148" i="1"/>
  <c r="U148" i="1"/>
  <c r="S148" i="1"/>
  <c r="AU147" i="1"/>
  <c r="AN147" i="1"/>
  <c r="U147" i="1"/>
  <c r="AU146" i="1"/>
  <c r="AN146" i="1"/>
  <c r="U146" i="1"/>
  <c r="AU145" i="1"/>
  <c r="AN145" i="1"/>
  <c r="U145" i="1"/>
  <c r="AU144" i="1"/>
  <c r="AN144" i="1"/>
  <c r="U144" i="1"/>
  <c r="AU143" i="1"/>
  <c r="AN143" i="1"/>
  <c r="U143" i="1"/>
  <c r="AU142" i="1"/>
  <c r="AN142" i="1"/>
  <c r="U142" i="1"/>
  <c r="S142" i="1"/>
  <c r="AU141" i="1"/>
  <c r="AV141" i="1" s="1"/>
  <c r="AN141" i="1"/>
  <c r="U141" i="1"/>
  <c r="AU140" i="1"/>
  <c r="AV140" i="1" s="1"/>
  <c r="AN140" i="1"/>
  <c r="U140" i="1"/>
  <c r="AU139" i="1"/>
  <c r="AN139" i="1"/>
  <c r="U139" i="1"/>
  <c r="AU138" i="1"/>
  <c r="AN138" i="1"/>
  <c r="U138" i="1"/>
  <c r="AU137" i="1"/>
  <c r="AN137" i="1"/>
  <c r="U137" i="1"/>
  <c r="AU136" i="1"/>
  <c r="AV136" i="1" s="1"/>
  <c r="AN136" i="1"/>
  <c r="U136" i="1"/>
  <c r="S136" i="1"/>
  <c r="AU135" i="1"/>
  <c r="AV135" i="1" s="1"/>
  <c r="AN135" i="1"/>
  <c r="U135" i="1"/>
  <c r="AU134" i="1"/>
  <c r="AN134" i="1"/>
  <c r="U134" i="1"/>
  <c r="AU133" i="1"/>
  <c r="AN133" i="1"/>
  <c r="U133" i="1"/>
  <c r="AU132" i="1"/>
  <c r="AV132" i="1" s="1"/>
  <c r="AN132" i="1"/>
  <c r="U132" i="1"/>
  <c r="AU131" i="1"/>
  <c r="AN131" i="1"/>
  <c r="U131" i="1"/>
  <c r="AU130" i="1"/>
  <c r="AN130" i="1"/>
  <c r="U130" i="1"/>
  <c r="AU129" i="1"/>
  <c r="AN129" i="1"/>
  <c r="U129" i="1"/>
  <c r="S129" i="1"/>
  <c r="AU128" i="1"/>
  <c r="AV128" i="1" s="1"/>
  <c r="AN128" i="1"/>
  <c r="U128" i="1"/>
  <c r="S128" i="1"/>
  <c r="AU127" i="1"/>
  <c r="AN127" i="1"/>
  <c r="U127" i="1"/>
  <c r="S127" i="1"/>
  <c r="AU126" i="1"/>
  <c r="AV126" i="1" s="1"/>
  <c r="AN126" i="1"/>
  <c r="U126" i="1"/>
  <c r="AU125" i="1"/>
  <c r="AN125" i="1"/>
  <c r="U125" i="1"/>
  <c r="AU124" i="1"/>
  <c r="AN124" i="1"/>
  <c r="U124" i="1"/>
  <c r="AU123" i="1"/>
  <c r="AN123" i="1"/>
  <c r="U123" i="1"/>
  <c r="S123" i="1"/>
  <c r="AU122" i="1"/>
  <c r="AN122" i="1"/>
  <c r="U122" i="1"/>
  <c r="AU121" i="1"/>
  <c r="AN121" i="1"/>
  <c r="U121" i="1"/>
  <c r="AU120" i="1"/>
  <c r="AN120" i="1"/>
  <c r="U120" i="1"/>
  <c r="AU119" i="1"/>
  <c r="AN119" i="1"/>
  <c r="U119" i="1"/>
  <c r="AU118" i="1"/>
  <c r="AN118" i="1"/>
  <c r="U118" i="1"/>
  <c r="AU117" i="1"/>
  <c r="AN117" i="1"/>
  <c r="U117" i="1"/>
  <c r="AU116" i="1"/>
  <c r="AN116" i="1"/>
  <c r="U116" i="1"/>
  <c r="S116" i="1"/>
  <c r="AU115" i="1"/>
  <c r="AV115" i="1" s="1"/>
  <c r="AN115" i="1"/>
  <c r="U115" i="1"/>
  <c r="AU114" i="1"/>
  <c r="AN114" i="1"/>
  <c r="U114" i="1"/>
  <c r="AU113" i="1"/>
  <c r="AN113" i="1"/>
  <c r="U113" i="1"/>
  <c r="AU112" i="1"/>
  <c r="AN112" i="1"/>
  <c r="U112" i="1"/>
  <c r="S112" i="1"/>
  <c r="AU111" i="1"/>
  <c r="AN111" i="1"/>
  <c r="U111" i="1"/>
  <c r="AU110" i="1"/>
  <c r="AN110" i="1"/>
  <c r="U110" i="1"/>
  <c r="S110" i="1"/>
  <c r="AU109" i="1"/>
  <c r="AV109" i="1" s="1"/>
  <c r="AN109" i="1"/>
  <c r="U109" i="1"/>
  <c r="AU108" i="1"/>
  <c r="AN108" i="1"/>
  <c r="U108" i="1"/>
  <c r="AU107" i="1"/>
  <c r="AN107" i="1"/>
  <c r="U107" i="1"/>
  <c r="AU106" i="1"/>
  <c r="AN106" i="1"/>
  <c r="U106" i="1"/>
  <c r="AU105" i="1"/>
  <c r="AN105" i="1"/>
  <c r="U105" i="1"/>
  <c r="AU104" i="1"/>
  <c r="AN104" i="1"/>
  <c r="U104" i="1"/>
  <c r="AU103" i="1"/>
  <c r="AN103" i="1"/>
  <c r="U103" i="1"/>
  <c r="S103" i="1"/>
  <c r="AU102" i="1"/>
  <c r="AN102" i="1"/>
  <c r="U102" i="1"/>
  <c r="AU101" i="1"/>
  <c r="AN101" i="1"/>
  <c r="U101" i="1"/>
  <c r="S101" i="1"/>
  <c r="AU100" i="1"/>
  <c r="AN100" i="1"/>
  <c r="U100" i="1"/>
  <c r="AU99" i="1"/>
  <c r="AN99" i="1"/>
  <c r="U99" i="1"/>
  <c r="AU98" i="1"/>
  <c r="AV98" i="1" s="1"/>
  <c r="AN98" i="1"/>
  <c r="U98" i="1"/>
  <c r="S98" i="1"/>
  <c r="AU97" i="1"/>
  <c r="AV97" i="1" s="1"/>
  <c r="AN97" i="1"/>
  <c r="U97" i="1"/>
  <c r="AU96" i="1"/>
  <c r="AN96" i="1"/>
  <c r="U96" i="1"/>
  <c r="AU95" i="1"/>
  <c r="AN95" i="1"/>
  <c r="U95" i="1"/>
  <c r="AU94" i="1"/>
  <c r="AN94" i="1"/>
  <c r="U94" i="1"/>
  <c r="S94" i="1"/>
  <c r="AU93" i="1"/>
  <c r="AV93" i="1" s="1"/>
  <c r="AN93" i="1"/>
  <c r="U93" i="1"/>
  <c r="S93" i="1"/>
  <c r="AU92" i="1"/>
  <c r="AN92" i="1"/>
  <c r="U92" i="1"/>
  <c r="AU91" i="1"/>
  <c r="AV91" i="1" s="1"/>
  <c r="AN91" i="1"/>
  <c r="U91" i="1"/>
  <c r="AU90" i="1"/>
  <c r="AN90" i="1"/>
  <c r="U90" i="1"/>
  <c r="S90" i="1"/>
  <c r="AU89" i="1"/>
  <c r="AN89" i="1"/>
  <c r="U89" i="1"/>
  <c r="S89" i="1"/>
  <c r="AU88" i="1"/>
  <c r="AN88" i="1"/>
  <c r="U88" i="1"/>
  <c r="AU87" i="1"/>
  <c r="AN87" i="1"/>
  <c r="U87" i="1"/>
  <c r="S87" i="1"/>
  <c r="AU86" i="1"/>
  <c r="AN86" i="1"/>
  <c r="U86" i="1"/>
  <c r="AU85" i="1"/>
  <c r="AN85" i="1"/>
  <c r="U85" i="1"/>
  <c r="AU84" i="1"/>
  <c r="AN84" i="1"/>
  <c r="U84" i="1"/>
  <c r="S84" i="1"/>
  <c r="AU83" i="1"/>
  <c r="AN83" i="1"/>
  <c r="U83" i="1"/>
  <c r="S83" i="1"/>
  <c r="AU82" i="1"/>
  <c r="AN82" i="1"/>
  <c r="U82" i="1"/>
  <c r="AU81" i="1"/>
  <c r="AN81" i="1"/>
  <c r="U81" i="1"/>
  <c r="S81" i="1"/>
  <c r="AU80" i="1"/>
  <c r="AN80" i="1"/>
  <c r="U80" i="1"/>
  <c r="AU79" i="1"/>
  <c r="AN79" i="1"/>
  <c r="U79" i="1"/>
  <c r="S79" i="1"/>
  <c r="AU78" i="1"/>
  <c r="AN78" i="1"/>
  <c r="U78" i="1"/>
  <c r="S78" i="1"/>
  <c r="AU77" i="1"/>
  <c r="AN77" i="1"/>
  <c r="U77" i="1"/>
  <c r="AU76" i="1"/>
  <c r="AN76" i="1"/>
  <c r="U76" i="1"/>
  <c r="S76" i="1"/>
  <c r="AU75" i="1"/>
  <c r="AN75" i="1"/>
  <c r="U75" i="1"/>
  <c r="AU74" i="1"/>
  <c r="AN74" i="1"/>
  <c r="U74" i="1"/>
  <c r="AU73" i="1"/>
  <c r="AN73" i="1"/>
  <c r="U73" i="1"/>
  <c r="AU72" i="1"/>
  <c r="AN72" i="1"/>
  <c r="U72" i="1"/>
  <c r="S72" i="1"/>
  <c r="AU71" i="1"/>
  <c r="AN71" i="1"/>
  <c r="U71" i="1"/>
  <c r="AU70" i="1"/>
  <c r="AN70" i="1"/>
  <c r="U70" i="1"/>
  <c r="AU69" i="1"/>
  <c r="AV69" i="1" s="1"/>
  <c r="AN69" i="1"/>
  <c r="U69" i="1"/>
  <c r="AU68" i="1"/>
  <c r="AN68" i="1"/>
  <c r="U68" i="1"/>
  <c r="S68" i="1"/>
  <c r="AU67" i="1"/>
  <c r="AN67" i="1"/>
  <c r="U67" i="1"/>
  <c r="AU66" i="1"/>
  <c r="AN66" i="1"/>
  <c r="U66" i="1"/>
  <c r="S66" i="1"/>
  <c r="AU65" i="1"/>
  <c r="AV65" i="1" s="1"/>
  <c r="AN65" i="1"/>
  <c r="U65" i="1"/>
  <c r="AU64" i="1"/>
  <c r="AN64" i="1"/>
  <c r="U64" i="1"/>
  <c r="S64" i="1"/>
  <c r="AU63" i="1"/>
  <c r="AN63" i="1"/>
  <c r="U63" i="1"/>
  <c r="AU62" i="1"/>
  <c r="AN62" i="1"/>
  <c r="U62" i="1"/>
  <c r="AU61" i="1"/>
  <c r="AN61" i="1"/>
  <c r="U61" i="1"/>
  <c r="AU60" i="1"/>
  <c r="AN60" i="1"/>
  <c r="U60" i="1"/>
  <c r="AU59" i="1"/>
  <c r="AN59" i="1"/>
  <c r="U59" i="1"/>
  <c r="AU58" i="1"/>
  <c r="AN58" i="1"/>
  <c r="U58" i="1"/>
  <c r="AU57" i="1"/>
  <c r="AN57" i="1"/>
  <c r="U57" i="1"/>
  <c r="AU56" i="1"/>
  <c r="AV56" i="1" s="1"/>
  <c r="AN56" i="1"/>
  <c r="U56" i="1"/>
  <c r="AU55" i="1"/>
  <c r="AN55" i="1"/>
  <c r="U55" i="1"/>
  <c r="AU54" i="1"/>
  <c r="AN54" i="1"/>
  <c r="U54" i="1"/>
  <c r="S54" i="1"/>
  <c r="AU53" i="1"/>
  <c r="AN53" i="1"/>
  <c r="U53" i="1"/>
  <c r="AU52" i="1"/>
  <c r="AN52" i="1"/>
  <c r="U52" i="1"/>
  <c r="S52" i="1"/>
  <c r="AU51" i="1"/>
  <c r="AN51" i="1"/>
  <c r="U51" i="1"/>
  <c r="AU50" i="1"/>
  <c r="AN50" i="1"/>
  <c r="U50" i="1"/>
  <c r="AU49" i="1"/>
  <c r="AN49" i="1"/>
  <c r="U49" i="1"/>
  <c r="AU48" i="1"/>
  <c r="AN48" i="1"/>
  <c r="U48" i="1"/>
  <c r="AU47" i="1"/>
  <c r="AN47" i="1"/>
  <c r="U47" i="1"/>
  <c r="AU46" i="1"/>
  <c r="AV46" i="1" s="1"/>
  <c r="AN46" i="1"/>
  <c r="U46" i="1"/>
  <c r="S46" i="1"/>
  <c r="AU45" i="1"/>
  <c r="AN45" i="1"/>
  <c r="U45" i="1"/>
  <c r="AU44" i="1"/>
  <c r="AN44" i="1"/>
  <c r="U44" i="1"/>
  <c r="AU43" i="1"/>
  <c r="AN43" i="1"/>
  <c r="U43" i="1"/>
  <c r="S43" i="1"/>
  <c r="AU42" i="1"/>
  <c r="AN42" i="1"/>
  <c r="U42" i="1"/>
  <c r="AU41" i="1"/>
  <c r="AN41" i="1"/>
  <c r="U41" i="1"/>
  <c r="AU40" i="1"/>
  <c r="AV40" i="1" s="1"/>
  <c r="AN40" i="1"/>
  <c r="U40" i="1"/>
  <c r="AU39" i="1"/>
  <c r="AN39" i="1"/>
  <c r="U39" i="1"/>
  <c r="AU38" i="1"/>
  <c r="AV38" i="1" s="1"/>
  <c r="AN38" i="1"/>
  <c r="U38" i="1"/>
  <c r="AU37" i="1"/>
  <c r="AN37" i="1"/>
  <c r="U37" i="1"/>
  <c r="AU36" i="1"/>
  <c r="AN36" i="1"/>
  <c r="U36" i="1"/>
  <c r="AU35" i="1"/>
  <c r="AV35" i="1" s="1"/>
  <c r="AN35" i="1"/>
  <c r="U35" i="1"/>
  <c r="AU34" i="1"/>
  <c r="AN34" i="1"/>
  <c r="U34" i="1"/>
  <c r="AU33" i="1"/>
  <c r="AN33" i="1"/>
  <c r="U33" i="1"/>
  <c r="AU32" i="1"/>
  <c r="AN32" i="1"/>
  <c r="U32" i="1"/>
  <c r="AU31" i="1"/>
  <c r="AN31" i="1"/>
  <c r="U31" i="1"/>
  <c r="S31" i="1"/>
  <c r="AU30" i="1"/>
  <c r="AN30" i="1"/>
  <c r="U30" i="1"/>
  <c r="AU29" i="1"/>
  <c r="AN29" i="1"/>
  <c r="U29" i="1"/>
  <c r="AU28" i="1"/>
  <c r="AN28" i="1"/>
  <c r="S28" i="1"/>
  <c r="U28" i="1" s="1"/>
  <c r="AU27" i="1"/>
  <c r="AV27" i="1" s="1"/>
  <c r="AN27" i="1"/>
  <c r="U27" i="1"/>
  <c r="AU26" i="1"/>
  <c r="AN26" i="1"/>
  <c r="U26" i="1"/>
  <c r="AU25" i="1"/>
  <c r="AN25" i="1"/>
  <c r="U25" i="1"/>
  <c r="AU24" i="1"/>
  <c r="AN24" i="1"/>
  <c r="U24" i="1"/>
  <c r="AU23" i="1"/>
  <c r="AN23" i="1"/>
  <c r="U23" i="1"/>
  <c r="AU22" i="1"/>
  <c r="AN22" i="1"/>
  <c r="U22" i="1"/>
  <c r="AU21" i="1"/>
  <c r="AN21" i="1"/>
  <c r="U21" i="1"/>
  <c r="AU20" i="1"/>
  <c r="AN20" i="1"/>
  <c r="U20" i="1"/>
  <c r="S20" i="1"/>
  <c r="AU19" i="1"/>
  <c r="AN19" i="1"/>
  <c r="U19" i="1"/>
  <c r="AU18" i="1"/>
  <c r="AN18" i="1"/>
  <c r="U18" i="1"/>
  <c r="S18" i="1"/>
  <c r="AU17" i="1"/>
  <c r="AN17" i="1"/>
  <c r="U17" i="1"/>
  <c r="AU16" i="1"/>
  <c r="AN16" i="1"/>
  <c r="U16" i="1"/>
  <c r="AU15" i="1"/>
  <c r="AN15" i="1"/>
  <c r="U15" i="1"/>
  <c r="S15" i="1"/>
  <c r="AU14" i="1"/>
  <c r="AN14" i="1"/>
  <c r="U14" i="1"/>
  <c r="AU13" i="1"/>
  <c r="AV13" i="1" s="1"/>
  <c r="AN13" i="1"/>
  <c r="U13" i="1"/>
  <c r="S13" i="1"/>
  <c r="AU12" i="1"/>
  <c r="AN12" i="1"/>
  <c r="U12" i="1"/>
  <c r="AU11" i="1"/>
  <c r="AN11" i="1"/>
  <c r="U11" i="1"/>
  <c r="AU10" i="1"/>
  <c r="AN10" i="1"/>
  <c r="U10" i="1"/>
  <c r="AU9" i="1"/>
  <c r="AN9" i="1"/>
  <c r="U9" i="1"/>
  <c r="S9" i="1"/>
  <c r="AU8" i="1"/>
  <c r="AN8" i="1"/>
  <c r="U8" i="1"/>
  <c r="S8" i="1"/>
  <c r="AU7" i="1"/>
  <c r="AN7" i="1"/>
  <c r="U7" i="1"/>
  <c r="AU6" i="1"/>
  <c r="AN6" i="1"/>
  <c r="U6" i="1"/>
  <c r="AU5" i="1"/>
  <c r="AN5" i="1"/>
  <c r="U5" i="1"/>
  <c r="S5" i="1"/>
  <c r="AU4" i="1"/>
  <c r="AN4" i="1"/>
  <c r="U4" i="1"/>
  <c r="AU3" i="1"/>
  <c r="AN3" i="1"/>
  <c r="U3" i="1"/>
  <c r="AU2" i="1"/>
  <c r="AN2" i="1"/>
  <c r="U2" i="1"/>
  <c r="S2" i="1"/>
  <c r="AV208" i="1" l="1"/>
  <c r="AV85" i="1"/>
  <c r="AV8" i="1"/>
  <c r="AV18" i="1"/>
  <c r="AV174" i="1"/>
  <c r="AV103" i="1"/>
  <c r="AV252" i="1"/>
  <c r="AV256" i="1"/>
  <c r="AV163" i="1"/>
  <c r="AV243" i="1"/>
  <c r="AV114" i="1"/>
  <c r="AV6" i="1"/>
  <c r="AV17" i="1"/>
  <c r="AV57" i="1"/>
  <c r="AV194" i="1"/>
  <c r="AV36" i="1"/>
  <c r="AV51" i="1"/>
  <c r="AV153" i="1"/>
  <c r="AV224" i="1"/>
  <c r="AV52" i="1"/>
  <c r="AV23" i="1"/>
  <c r="AV12" i="1"/>
  <c r="AV83" i="1"/>
  <c r="AV181" i="1"/>
  <c r="AV112" i="1"/>
  <c r="AV213" i="1"/>
  <c r="AV53" i="1"/>
  <c r="AV80" i="1"/>
  <c r="AV134" i="1"/>
  <c r="AV130" i="1"/>
  <c r="AV43" i="1"/>
  <c r="AV119" i="1"/>
  <c r="AV124" i="1"/>
  <c r="AV170" i="1"/>
  <c r="AV178" i="1"/>
  <c r="AV216" i="1"/>
  <c r="AV4" i="1"/>
  <c r="AV50" i="1"/>
  <c r="AV15" i="1"/>
  <c r="AV28" i="1"/>
  <c r="AV55" i="1"/>
  <c r="AV61" i="1"/>
  <c r="AV101" i="1"/>
  <c r="AV95" i="1"/>
  <c r="AV122" i="1"/>
  <c r="AV14" i="1"/>
  <c r="AV48" i="1"/>
  <c r="AV94" i="1"/>
  <c r="AV105" i="1"/>
  <c r="AV44" i="1"/>
  <c r="AV75" i="1"/>
  <c r="AV84" i="1"/>
  <c r="AV104" i="1"/>
  <c r="AV200" i="1"/>
  <c r="AV54" i="1"/>
  <c r="AV67" i="1"/>
  <c r="AV125" i="1"/>
  <c r="AV197" i="1"/>
  <c r="AV110" i="1"/>
  <c r="AV120" i="1"/>
  <c r="AV138" i="1"/>
  <c r="AV142" i="1"/>
  <c r="AV146" i="1"/>
  <c r="AV148" i="1"/>
  <c r="AV182" i="1"/>
  <c r="AV183" i="1"/>
  <c r="AV212" i="1"/>
  <c r="AV221" i="1"/>
  <c r="AV167" i="1"/>
  <c r="AV196" i="1"/>
  <c r="AV228" i="1"/>
  <c r="AV225" i="1"/>
  <c r="AV160" i="1"/>
  <c r="AV205" i="1"/>
  <c r="AV220" i="1"/>
  <c r="AV229" i="1"/>
  <c r="AV237" i="1"/>
  <c r="AV238" i="1"/>
  <c r="AV254" i="1"/>
  <c r="AV257" i="1"/>
  <c r="AV258" i="1"/>
  <c r="AV16" i="1"/>
  <c r="AV24" i="1"/>
  <c r="AV102" i="1"/>
  <c r="AV20" i="1"/>
  <c r="AV25" i="1"/>
  <c r="AV42" i="1"/>
  <c r="AV47" i="1"/>
  <c r="AV5" i="1"/>
  <c r="AV2" i="1"/>
  <c r="AV31" i="1"/>
  <c r="AV137" i="1"/>
  <c r="AV150" i="1"/>
  <c r="AV3" i="1"/>
  <c r="AV7" i="1"/>
  <c r="AV9" i="1"/>
  <c r="AV10" i="1"/>
  <c r="AV19" i="1"/>
  <c r="AV22" i="1"/>
  <c r="AV30" i="1"/>
  <c r="AV33" i="1"/>
  <c r="AV39" i="1"/>
  <c r="AV45" i="1"/>
  <c r="AV58" i="1"/>
  <c r="AV82" i="1"/>
  <c r="AV116" i="1"/>
  <c r="AV11" i="1"/>
  <c r="AV26" i="1"/>
  <c r="AV49" i="1"/>
  <c r="AV64" i="1"/>
  <c r="AV21" i="1"/>
  <c r="AV29" i="1"/>
  <c r="AV32" i="1"/>
  <c r="AV34" i="1"/>
  <c r="AV37" i="1"/>
  <c r="AV41" i="1"/>
  <c r="AV62" i="1"/>
  <c r="AV90" i="1"/>
  <c r="AV117" i="1"/>
  <c r="AV139" i="1"/>
  <c r="AV143" i="1"/>
  <c r="AV173" i="1"/>
  <c r="AV70" i="1"/>
  <c r="AV73" i="1"/>
  <c r="AV77" i="1"/>
  <c r="AV78" i="1"/>
  <c r="AV81" i="1"/>
  <c r="AV87" i="1"/>
  <c r="AV96" i="1"/>
  <c r="AV113" i="1"/>
  <c r="AV145" i="1"/>
  <c r="AV177" i="1"/>
  <c r="AV59" i="1"/>
  <c r="AV66" i="1"/>
  <c r="AV79" i="1"/>
  <c r="AV171" i="1"/>
  <c r="AV60" i="1"/>
  <c r="AV63" i="1"/>
  <c r="AV68" i="1"/>
  <c r="AV71" i="1"/>
  <c r="AV72" i="1"/>
  <c r="AV74" i="1"/>
  <c r="AV76" i="1"/>
  <c r="AV86" i="1"/>
  <c r="AV88" i="1"/>
  <c r="AV89" i="1"/>
  <c r="AV92" i="1"/>
  <c r="AV99" i="1"/>
  <c r="AV100" i="1"/>
  <c r="AV106" i="1"/>
  <c r="AV107" i="1"/>
  <c r="AV108" i="1"/>
  <c r="AV111" i="1"/>
  <c r="AV118" i="1"/>
  <c r="AV121" i="1"/>
  <c r="AV123" i="1"/>
  <c r="AV127" i="1"/>
  <c r="AV129" i="1"/>
  <c r="AV131" i="1"/>
  <c r="AV133" i="1"/>
  <c r="AV144" i="1"/>
  <c r="AV159" i="1"/>
  <c r="AV166" i="1"/>
  <c r="AV176" i="1"/>
  <c r="AV191" i="1"/>
  <c r="AV154" i="1"/>
  <c r="AV164" i="1"/>
  <c r="AV147" i="1"/>
  <c r="AV165" i="1"/>
  <c r="AV168" i="1"/>
  <c r="AV169" i="1"/>
  <c r="AV172" i="1"/>
  <c r="AV188" i="1"/>
  <c r="AV217" i="1"/>
  <c r="AV152" i="1"/>
  <c r="AV155" i="1"/>
  <c r="AV156" i="1"/>
  <c r="AV157" i="1"/>
  <c r="AV158" i="1"/>
  <c r="AV162" i="1"/>
  <c r="AV175" i="1"/>
  <c r="AV187" i="1"/>
  <c r="AV202" i="1"/>
  <c r="AV192" i="1"/>
  <c r="AV227" i="1"/>
  <c r="AV179" i="1"/>
  <c r="AV184" i="1"/>
  <c r="AV185" i="1"/>
  <c r="AV186" i="1"/>
  <c r="AV193" i="1"/>
  <c r="AV198" i="1"/>
  <c r="AV204" i="1"/>
  <c r="AV207" i="1"/>
  <c r="AV214" i="1"/>
  <c r="AV218" i="1"/>
  <c r="AV201" i="1"/>
  <c r="AV203" i="1"/>
  <c r="AV223" i="1"/>
  <c r="AV226" i="1"/>
  <c r="AV222" i="1"/>
  <c r="AV235" i="1"/>
  <c r="AV236" i="1"/>
  <c r="AV209" i="1"/>
  <c r="AV211" i="1"/>
  <c r="AV215" i="1"/>
  <c r="AV230" i="1"/>
  <c r="AV242" i="1"/>
  <c r="AV239" i="1"/>
  <c r="AV246" i="1"/>
  <c r="AV232" i="1"/>
  <c r="AV233" i="1"/>
  <c r="AV241" i="1"/>
  <c r="AV244" i="1"/>
  <c r="AV248" i="1"/>
  <c r="AV249" i="1"/>
  <c r="AV240" i="1"/>
  <c r="AV245" i="1"/>
  <c r="AV251" i="1"/>
  <c r="AV259" i="1"/>
</calcChain>
</file>

<file path=xl/sharedStrings.xml><?xml version="1.0" encoding="utf-8"?>
<sst xmlns="http://schemas.openxmlformats.org/spreadsheetml/2006/main" count="3352" uniqueCount="761">
  <si>
    <t>PRODUCT_NAME</t>
  </si>
  <si>
    <t>DESCRIPTION</t>
  </si>
  <si>
    <t>PRICE</t>
  </si>
  <si>
    <t>SECTIONS</t>
  </si>
  <si>
    <t>SUB_CATEGORY</t>
  </si>
  <si>
    <t>ITEM_CODE</t>
  </si>
  <si>
    <t>CATEGORY</t>
  </si>
  <si>
    <t>ORDERING_TIME</t>
  </si>
  <si>
    <t>PRODUCTION_TIME</t>
  </si>
  <si>
    <t>TRANSPORTATION_TIME</t>
  </si>
  <si>
    <t>BUFFER_TIME</t>
  </si>
  <si>
    <t>SUPPLIER_NAME</t>
  </si>
  <si>
    <t>SUPPLIER_CONTACT_PERSON</t>
  </si>
  <si>
    <t>SUPPLIER_TYPE</t>
  </si>
  <si>
    <t>UOM_PURCHASE</t>
  </si>
  <si>
    <t>MIN_ORDER_QTY</t>
  </si>
  <si>
    <t>PACKET_SIZE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</si>
  <si>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</si>
  <si>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</si>
  <si>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</si>
  <si>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</si>
  <si>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</si>
  <si>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</si>
  <si>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</si>
  <si>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</si>
  <si>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</si>
  <si>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UOM_CONSUMPTION</t>
  </si>
  <si>
    <t>CONVERSION_FACTOR</t>
  </si>
  <si>
    <t>single</t>
  </si>
  <si>
    <t>BUBBLE GUM</t>
  </si>
  <si>
    <t>LAMINATE</t>
  </si>
  <si>
    <t>Packing Material</t>
  </si>
  <si>
    <t>Kgs</t>
  </si>
  <si>
    <t>C</t>
  </si>
  <si>
    <t>kgs</t>
  </si>
  <si>
    <t>Multiple</t>
  </si>
  <si>
    <t>MOULDING</t>
  </si>
  <si>
    <t>CAKE</t>
  </si>
  <si>
    <t>FLAVOUR</t>
  </si>
  <si>
    <t>Raw Material</t>
  </si>
  <si>
    <t>not used</t>
  </si>
  <si>
    <t>moving</t>
  </si>
  <si>
    <t>Venkataswara Roto Pack Pvt Ltd</t>
  </si>
  <si>
    <t>BLISTER</t>
  </si>
  <si>
    <t>DISPLAY</t>
  </si>
  <si>
    <t>no.s</t>
  </si>
  <si>
    <t>CANDY</t>
  </si>
  <si>
    <t>POUCHES</t>
  </si>
  <si>
    <t>Slow moving</t>
  </si>
  <si>
    <t>WAFER</t>
  </si>
  <si>
    <t>no stock</t>
  </si>
  <si>
    <t>CFC</t>
  </si>
  <si>
    <t>candy</t>
  </si>
  <si>
    <t>STICKERS</t>
  </si>
  <si>
    <t>INDUSTRIAL</t>
  </si>
  <si>
    <t>PANNING</t>
  </si>
  <si>
    <t>Sri Shakaumbari Packaging</t>
  </si>
  <si>
    <t>ENGLAND</t>
  </si>
  <si>
    <t>Sri Lakshmi Print N Pack</t>
  </si>
  <si>
    <t>RM</t>
  </si>
  <si>
    <t>PVC FILMS</t>
  </si>
  <si>
    <t>CAPS</t>
  </si>
  <si>
    <t>JARS</t>
  </si>
  <si>
    <t>COMMON</t>
  </si>
  <si>
    <t>FOILS</t>
  </si>
  <si>
    <t>Liddo India</t>
  </si>
  <si>
    <t>PM</t>
  </si>
  <si>
    <t>multiple</t>
  </si>
  <si>
    <t>ALL SECTIONS</t>
  </si>
  <si>
    <t>POWDER</t>
  </si>
  <si>
    <t>PT Aisa Cocoa Indonesia</t>
  </si>
  <si>
    <t>KR  Foods</t>
  </si>
  <si>
    <t>Kerry Ingredients India Pvt Ltd</t>
  </si>
  <si>
    <t>STICK</t>
  </si>
  <si>
    <t>FG0170</t>
  </si>
  <si>
    <t>Symrise Pvt Ltd</t>
  </si>
  <si>
    <t>Positive Flexo Pack Pvt Ltd</t>
  </si>
  <si>
    <t>Govind Polymers</t>
  </si>
  <si>
    <t>FG0064</t>
  </si>
  <si>
    <t>Vijay Neha Polymers Pvt Ltd</t>
  </si>
  <si>
    <t>Hitech Plastic</t>
  </si>
  <si>
    <t>CAKE,CANDY</t>
  </si>
  <si>
    <t>Indras Agencies</t>
  </si>
  <si>
    <t>Shanti Ganga Plasto Packs Pvt Ltd</t>
  </si>
  <si>
    <t>FG0036</t>
  </si>
  <si>
    <t>Hermetic Reprographics</t>
  </si>
  <si>
    <t>Garden Flavours</t>
  </si>
  <si>
    <t>hindustan plast</t>
  </si>
  <si>
    <t>FG0047</t>
  </si>
  <si>
    <t>Singhania Off Set Printers Pvt Ltd</t>
  </si>
  <si>
    <t>New Surya</t>
  </si>
  <si>
    <t>FG0024</t>
  </si>
  <si>
    <t>Gangaram Packaging</t>
  </si>
  <si>
    <t>FG0030</t>
  </si>
  <si>
    <t>Egg Way Internationals</t>
  </si>
  <si>
    <t>SPOTS</t>
  </si>
  <si>
    <t>Avon Flex</t>
  </si>
  <si>
    <t>Fenoplast</t>
  </si>
  <si>
    <t>FG0062</t>
  </si>
  <si>
    <t>FG0040</t>
  </si>
  <si>
    <t>Bh Polymers</t>
  </si>
  <si>
    <t>N B Poly Films</t>
  </si>
  <si>
    <t>Bhagaya Sree Enterprises</t>
  </si>
  <si>
    <t>FG0048</t>
  </si>
  <si>
    <t>Bezum Bazar</t>
  </si>
  <si>
    <t>Gogia Chemical Industries Pvt Ltd</t>
  </si>
  <si>
    <t>FG0051</t>
  </si>
  <si>
    <t>Jeevan Polymers</t>
  </si>
  <si>
    <t>FG0012</t>
  </si>
  <si>
    <t>CANSTERS</t>
  </si>
  <si>
    <t>Surya Masala</t>
  </si>
  <si>
    <t>FG0014</t>
  </si>
  <si>
    <t>zodiac Reprographics Pvt Ltd</t>
  </si>
  <si>
    <t>FG0044</t>
  </si>
  <si>
    <t>Fine Organics</t>
  </si>
  <si>
    <t>FG0172</t>
  </si>
  <si>
    <t>FG0037</t>
  </si>
  <si>
    <t>Arihant foils Pvt Ltd</t>
  </si>
  <si>
    <t xml:space="preserve">Printing Sree Desings </t>
  </si>
  <si>
    <t>S.K.Flavours &amp; Fragrances Pvt Ltd</t>
  </si>
  <si>
    <t>Milk KCMM Flavour 
(kerry) - C&amp;M</t>
  </si>
  <si>
    <t>FG0210</t>
  </si>
  <si>
    <t>RM0166</t>
  </si>
  <si>
    <t>Display Pepe
 White Beauty Rs. 5 /-</t>
  </si>
  <si>
    <t>FG0046</t>
  </si>
  <si>
    <t>PM0266</t>
  </si>
  <si>
    <t>Surprise / Phi Phi Jars</t>
  </si>
  <si>
    <t>PM0298</t>
  </si>
  <si>
    <t>BF Lactic Acid</t>
  </si>
  <si>
    <t>RM0060</t>
  </si>
  <si>
    <t>SSD Industries</t>
  </si>
  <si>
    <t>Green Colour 96mm
 Funblaster &amp; Xtrem 
(bowl offer)</t>
  </si>
  <si>
    <t>PM0176</t>
  </si>
  <si>
    <t>Xtrem Jars (Pen Offer) / 
Toffa</t>
  </si>
  <si>
    <t>XTREAM AND TOFFA</t>
  </si>
  <si>
    <t>PM0186</t>
  </si>
  <si>
    <t>Chocolate Powder</t>
  </si>
  <si>
    <t>RM0109</t>
  </si>
  <si>
    <t>Bharathi Industries</t>
  </si>
  <si>
    <t>Erythrosine Supra Color</t>
  </si>
  <si>
    <t>WAFFER, CANDY,STICK,BUBBLE GUM</t>
  </si>
  <si>
    <t>COLOUR</t>
  </si>
  <si>
    <t>RM0098</t>
  </si>
  <si>
    <t>Vishal Enterprises</t>
  </si>
  <si>
    <t>Chocolate Flavour (Matrix) -  
Wafer</t>
  </si>
  <si>
    <t>RM0094</t>
  </si>
  <si>
    <t>Matrix Flavours &amp; Fragrances
 India Pvt Ltd</t>
  </si>
  <si>
    <t>Laminate Dark 2/-</t>
  </si>
  <si>
    <t>FG0043</t>
  </si>
  <si>
    <t>PM0221</t>
  </si>
  <si>
    <t xml:space="preserve">Nida Packing </t>
  </si>
  <si>
    <t>1/2 INCH 9MM</t>
  </si>
  <si>
    <t>STRAPPING ROLLS</t>
  </si>
  <si>
    <t>PM0589</t>
  </si>
  <si>
    <t>Polystrap Industries</t>
  </si>
  <si>
    <t>COCONUT POWDER</t>
  </si>
  <si>
    <t>RM0036</t>
  </si>
  <si>
    <t>Pepe toffee cartons
 (common for all 6 variantS)</t>
  </si>
  <si>
    <t>PM0147</t>
  </si>
  <si>
    <t>sri designs</t>
  </si>
  <si>
    <t>Whey Powder</t>
  </si>
  <si>
    <t>INDUSTRIAL,CANDY</t>
  </si>
  <si>
    <t>RM0001</t>
  </si>
  <si>
    <t>Indian Dairy</t>
  </si>
  <si>
    <t>Doraemon Strawberry 
Bubblegum Laminate</t>
  </si>
  <si>
    <t>FG0034</t>
  </si>
  <si>
    <t>PM0405</t>
  </si>
  <si>
    <t xml:space="preserve">U &amp; ME brown caps </t>
  </si>
  <si>
    <t>U&amp;ME, LOVE HEART</t>
  </si>
  <si>
    <t>PM0153</t>
  </si>
  <si>
    <t>FG0169</t>
  </si>
  <si>
    <t>Citric Acid Anhydrous</t>
  </si>
  <si>
    <t>RM0070</t>
  </si>
  <si>
    <t>Acid India</t>
  </si>
  <si>
    <t>Laminate Pepe 
White Beauty Rs. 5 /-</t>
  </si>
  <si>
    <t>PM0265</t>
  </si>
  <si>
    <t>Roasted Cumin Powder</t>
  </si>
  <si>
    <t>RM0222</t>
  </si>
  <si>
    <t>Laminate White Beauty 2/-</t>
  </si>
  <si>
    <t>PM0228</t>
  </si>
  <si>
    <t xml:space="preserve">YOYO SURPRISE </t>
  </si>
  <si>
    <t>PM0074</t>
  </si>
  <si>
    <t>Yellow 96mm without handle
 for Mr.wafer choco stick</t>
  </si>
  <si>
    <t>FG0011</t>
  </si>
  <si>
    <t>PM0017</t>
  </si>
  <si>
    <t>Laminate Gold 999  5/-</t>
  </si>
  <si>
    <t>PM0272</t>
  </si>
  <si>
    <t>Display Teeny 
Choco Coated 5/-</t>
  </si>
  <si>
    <t>FG0025</t>
  </si>
  <si>
    <t>PM0360</t>
  </si>
  <si>
    <t>foil Its My life</t>
  </si>
  <si>
    <t>GOLD FOIL</t>
  </si>
  <si>
    <t>PM0331</t>
  </si>
  <si>
    <t>Cansters Cappuccino Toffee</t>
  </si>
  <si>
    <t>cansters</t>
  </si>
  <si>
    <t>PM0136</t>
  </si>
  <si>
    <t>cocoa powder BT500</t>
  </si>
  <si>
    <t>RM0195</t>
  </si>
  <si>
    <t>Laminate Stick On choco</t>
  </si>
  <si>
    <t>PM0007</t>
  </si>
  <si>
    <t>Lids</t>
  </si>
  <si>
    <t>CANSTERS LIDS</t>
  </si>
  <si>
    <t>PM0512</t>
  </si>
  <si>
    <t>KISMIS</t>
  </si>
  <si>
    <t>RM0162</t>
  </si>
  <si>
    <t>Cbs Gold 2/-</t>
  </si>
  <si>
    <t>PM0277</t>
  </si>
  <si>
    <t>83mm Pink Caps for 3D 
Strawberry Bubblegum</t>
  </si>
  <si>
    <t>PM0393</t>
  </si>
  <si>
    <t>Chocolate Display 
Mr Wafer 5/-</t>
  </si>
  <si>
    <t>FG0020</t>
  </si>
  <si>
    <t>PM0436</t>
  </si>
  <si>
    <t>Red caps 96mm 
with handle for swiss gold
 / U &amp; ME STRAWBERRY</t>
  </si>
  <si>
    <t>SWISHGOLD, SOCCER CUP, U&amp;ME STR, U&amp;ME MANGO</t>
  </si>
  <si>
    <t>PM0123</t>
  </si>
  <si>
    <t>Milky Penguin Laminate</t>
  </si>
  <si>
    <t>FG0055</t>
  </si>
  <si>
    <t>PM0338</t>
  </si>
  <si>
    <t>Doraemon Watermelon Bubblegum Laminate</t>
  </si>
  <si>
    <t>FG0035</t>
  </si>
  <si>
    <t>PM0407</t>
  </si>
  <si>
    <t>Glass cover Funto Coffee Candy / XTREM</t>
  </si>
  <si>
    <t>GLASS COVERS</t>
  </si>
  <si>
    <t>PM0194</t>
  </si>
  <si>
    <t>Soccer Balls Jars</t>
  </si>
  <si>
    <t>PM0122</t>
  </si>
  <si>
    <t>Cbs Silky Milky 5/-</t>
  </si>
  <si>
    <t>PM0271</t>
  </si>
  <si>
    <t>Jar Cbs Mr.Wafer Choco Stick</t>
  </si>
  <si>
    <t>PM0016</t>
  </si>
  <si>
    <t>Strawberry Display
 Mr Wafer 5/-</t>
  </si>
  <si>
    <t>FG0021</t>
  </si>
  <si>
    <t>PM0437</t>
  </si>
  <si>
    <t>Mango 738542 (Symrise)</t>
  </si>
  <si>
    <t>lollypop</t>
  </si>
  <si>
    <t>RM0083</t>
  </si>
  <si>
    <t>Laminate Teeny 
Choco Coated 5/-</t>
  </si>
  <si>
    <t>PM0359</t>
  </si>
  <si>
    <t>Cansters Choco Blast Toffee</t>
  </si>
  <si>
    <t>Cansters</t>
  </si>
  <si>
    <t>PM0128</t>
  </si>
  <si>
    <t>Water Melon 
Flavour (Symrise)</t>
  </si>
  <si>
    <t>RM0113</t>
  </si>
  <si>
    <t>3D Jelly Orange 
Bubblegum Laminate</t>
  </si>
  <si>
    <t>FG0038</t>
  </si>
  <si>
    <t>PM0398</t>
  </si>
  <si>
    <t>CB's Spots 20/-</t>
  </si>
  <si>
    <t>PM0111</t>
  </si>
  <si>
    <t>Dis Cbs Villo cake</t>
  </si>
  <si>
    <t>PM0006</t>
  </si>
  <si>
    <t>Laminate Its My life</t>
  </si>
  <si>
    <t>PM0328</t>
  </si>
  <si>
    <t>MR.WAFER DARKY STICK ON
 CHOCO LAMINATE</t>
  </si>
  <si>
    <t>FG0013</t>
  </si>
  <si>
    <t>PM0018</t>
  </si>
  <si>
    <t>Titanium  Dioxide</t>
  </si>
  <si>
    <t>RM0056</t>
  </si>
  <si>
    <t>2shot Jars</t>
  </si>
  <si>
    <t>FG0049</t>
  </si>
  <si>
    <t>2 SHOT</t>
  </si>
  <si>
    <t>PM0260</t>
  </si>
  <si>
    <t>Sorbitol Oil</t>
  </si>
  <si>
    <t>RM0025</t>
  </si>
  <si>
    <t>AUSOME 103MM Foils</t>
  </si>
  <si>
    <t>BLACK &amp; WHITE,</t>
  </si>
  <si>
    <t>PM0448</t>
  </si>
  <si>
    <t>Laminate Coco masti Toffee</t>
  </si>
  <si>
    <t>FG0137</t>
  </si>
  <si>
    <t>PM0131</t>
  </si>
  <si>
    <t>YOYO REGULAR</t>
  </si>
  <si>
    <t>PM0075</t>
  </si>
  <si>
    <t>Laminate Brownz</t>
  </si>
  <si>
    <t>FG0184</t>
  </si>
  <si>
    <t>PM0300</t>
  </si>
  <si>
    <t>VIJAYNEHA POLYMERS PVT.LTD.</t>
  </si>
  <si>
    <t>Doraemon Bubblegum CBs</t>
  </si>
  <si>
    <t>PM0422</t>
  </si>
  <si>
    <t>Stickers Teeny stb 5/-</t>
  </si>
  <si>
    <t>PM0355</t>
  </si>
  <si>
    <t>Cbs Doraemon choco stick</t>
  </si>
  <si>
    <t>PM0308</t>
  </si>
  <si>
    <t>Cbs Funto Coffee Candy</t>
  </si>
  <si>
    <t>PM0195</t>
  </si>
  <si>
    <t>Cbs Kefi Coffee Candy</t>
  </si>
  <si>
    <t>PM0200</t>
  </si>
  <si>
    <t>Dhana Lakshmi Industries</t>
  </si>
  <si>
    <t>Carmel Color</t>
  </si>
  <si>
    <t>STICK,CANDY</t>
  </si>
  <si>
    <t>RM0016</t>
  </si>
  <si>
    <t>Aarkay Foods</t>
  </si>
  <si>
    <t>SHRINK FILM</t>
  </si>
  <si>
    <t>Laminate Cappuccino Toffee</t>
  </si>
  <si>
    <t>FG0135</t>
  </si>
  <si>
    <t>PM0135</t>
  </si>
  <si>
    <t>MOHAN MUTHA POLYTECH PVT LTD.</t>
  </si>
  <si>
    <t>Watermelon Flavour
 IF2018 (Sensient) -POP</t>
  </si>
  <si>
    <t>RM0182</t>
  </si>
  <si>
    <t>Sensient India Pvt Ltd</t>
  </si>
  <si>
    <t>Cansters Coco
 masti Toffee</t>
  </si>
  <si>
    <t>PM0132</t>
  </si>
  <si>
    <t>Vanilla powder
(Mane)</t>
  </si>
  <si>
    <t>FG0032</t>
  </si>
  <si>
    <t>RM0220</t>
  </si>
  <si>
    <t>Mane India Pvt Ltd</t>
  </si>
  <si>
    <t>3D Jelly Strawberry Bubblegum 
Labels (5 units Free)</t>
  </si>
  <si>
    <t>PM0392</t>
  </si>
  <si>
    <t>Disp Cbs Stick On choco</t>
  </si>
  <si>
    <t>PM0011</t>
  </si>
  <si>
    <t>FG0171</t>
  </si>
  <si>
    <t>Laminate Roundz Rs.1</t>
  </si>
  <si>
    <t>FG0050</t>
  </si>
  <si>
    <t>PM0303</t>
  </si>
  <si>
    <t>Manjushree Polymers</t>
  </si>
  <si>
    <t>Strawberry Fruity M-6972 
(SKFF) - POP</t>
  </si>
  <si>
    <t>RM0181</t>
  </si>
  <si>
    <t>Display Brownz</t>
  </si>
  <si>
    <t>PM0301</t>
  </si>
  <si>
    <t>Laminate U &amp; Me
 (Orange &amp; lime) Candy</t>
  </si>
  <si>
    <t>PM0154</t>
  </si>
  <si>
    <t>sree balaji printo pack</t>
  </si>
  <si>
    <t>PIK POK JAR CBS</t>
  </si>
  <si>
    <t>PM0190</t>
  </si>
  <si>
    <t>Display Roundz Rs.1</t>
  </si>
  <si>
    <t>PM0304</t>
  </si>
  <si>
    <t xml:space="preserve">Cbs Black &amp; White </t>
  </si>
  <si>
    <t>PM0255</t>
  </si>
  <si>
    <t>Orange Flavour 
(Peacock) -Wafer</t>
  </si>
  <si>
    <t>RM0095</t>
  </si>
  <si>
    <t>Green Apple Flavour (Symrise)</t>
  </si>
  <si>
    <t>RM0183</t>
  </si>
  <si>
    <t>83mm Red Caps for 3D 
Watermelon Bubblegum</t>
  </si>
  <si>
    <t>PM0690</t>
  </si>
  <si>
    <t>Mixed Fruit TC 0728</t>
  </si>
  <si>
    <t>RM0148</t>
  </si>
  <si>
    <t>THE CHEMICAL ENGINEERING 
CORPORATION PVT.LTD</t>
  </si>
  <si>
    <t>Choco Friend Jars</t>
  </si>
  <si>
    <t>FG0041</t>
  </si>
  <si>
    <t>PM0250</t>
  </si>
  <si>
    <t>Gum Powder</t>
  </si>
  <si>
    <t>RM0219</t>
  </si>
  <si>
    <t>Milk Flavour (Mane)</t>
  </si>
  <si>
    <t>RM0049</t>
  </si>
  <si>
    <t>canster cbs Mr.Wafer 
Choco Stick</t>
  </si>
  <si>
    <t>PM0015</t>
  </si>
  <si>
    <t>Stickers Gold 2/-</t>
  </si>
  <si>
    <t>PM0278</t>
  </si>
  <si>
    <t>IPA</t>
  </si>
  <si>
    <t>RM0164</t>
  </si>
  <si>
    <t>Narmadha Chemicals</t>
  </si>
  <si>
    <t>Stickers U &amp; Me
 (Coffee &amp; Milk) Candy</t>
  </si>
  <si>
    <t>FG0127</t>
  </si>
  <si>
    <t>PM0151</t>
  </si>
  <si>
    <t xml:space="preserve">Egg Albumen Powder </t>
  </si>
  <si>
    <t>RM0004</t>
  </si>
  <si>
    <t>Chocolate Flavour CEC - 
Stick line DFL</t>
  </si>
  <si>
    <t>RM0017</t>
  </si>
  <si>
    <t>Laminate Fun Blaster
 (Rose ) candy</t>
  </si>
  <si>
    <t>PM0166</t>
  </si>
  <si>
    <t>Xtrem Labels 
(1 Bowl Free Offer)</t>
  </si>
  <si>
    <t>FG0132</t>
  </si>
  <si>
    <t>PM0179</t>
  </si>
  <si>
    <t>Potassium Sorbate</t>
  </si>
  <si>
    <t xml:space="preserve">CAKE  </t>
  </si>
  <si>
    <t>RM0122</t>
  </si>
  <si>
    <t>Jayanthi Lal &amp; Company</t>
  </si>
  <si>
    <t>Coconut Flavour (Symrise) -
 Coconut Toffee</t>
  </si>
  <si>
    <t>TOFFEE</t>
  </si>
  <si>
    <t>RM0035</t>
  </si>
  <si>
    <t>Laminate Choco Frnd 2/-</t>
  </si>
  <si>
    <t>PM0245</t>
  </si>
  <si>
    <t>Capuccino canster sheets</t>
  </si>
  <si>
    <t>PM0137</t>
  </si>
  <si>
    <t>Xtrem Cbs Pen offer</t>
  </si>
  <si>
    <t>FG0134</t>
  </si>
  <si>
    <t>PM0182</t>
  </si>
  <si>
    <t>HYFOMA</t>
  </si>
  <si>
    <t>RM0027</t>
  </si>
  <si>
    <t>Black 96mm without handle 
for Black&amp;White</t>
  </si>
  <si>
    <t>PM0256</t>
  </si>
  <si>
    <t>PEPE 115MM Foils</t>
  </si>
  <si>
    <t>TEENY STRABERRY</t>
  </si>
  <si>
    <t>PM0454</t>
  </si>
  <si>
    <t>Mango 210629 (Symrise)</t>
  </si>
  <si>
    <t>RM0082</t>
  </si>
  <si>
    <t>Cbs Dark Chocolate Rs. 5 /-</t>
  </si>
  <si>
    <t>PM0264</t>
  </si>
  <si>
    <t>Orange Flavour (Symrise)
 - O&amp;L</t>
  </si>
  <si>
    <t>RM0054</t>
  </si>
  <si>
    <t>Cbs Its My life</t>
  </si>
  <si>
    <t>PM0330</t>
  </si>
  <si>
    <t>FUNHOUSE 103MM Foils</t>
  </si>
  <si>
    <t>SPOTS1/-,FUNTOO CHOCO STICK,FUNTOO CANDY,</t>
  </si>
  <si>
    <t>PM0460</t>
  </si>
  <si>
    <t>Display Teeny stb 5/-</t>
  </si>
  <si>
    <t>FG0207</t>
  </si>
  <si>
    <t>PM0353</t>
  </si>
  <si>
    <t>Cbs Pepe White 
Beauty Rs. 5 /-</t>
  </si>
  <si>
    <t>PM0267</t>
  </si>
  <si>
    <t>Jar Cbs Dark 2/-</t>
  </si>
  <si>
    <t>PM0224</t>
  </si>
  <si>
    <t>PEPE 103MM Foils</t>
  </si>
  <si>
    <t>GOLD 2/-,DARK 2/-,W.B 2/-,LOVE HEART,MILKY PENGUIN,TWIN BALLS</t>
  </si>
  <si>
    <t>PM0453</t>
  </si>
  <si>
    <t>Condensed Milk Flavour
 (Mane) - Toffees</t>
  </si>
  <si>
    <t>RM0041</t>
  </si>
  <si>
    <t>Cbs Teeny Choco Coated 5/-</t>
  </si>
  <si>
    <t>PM0361</t>
  </si>
  <si>
    <t>Black Salt Powder</t>
  </si>
  <si>
    <t>RM0119</t>
  </si>
  <si>
    <t>Display Doreomon Choco Bar</t>
  </si>
  <si>
    <t>FG0198</t>
  </si>
  <si>
    <t>PM0293</t>
  </si>
  <si>
    <t>Ben 10 Ultra Pop 
Yellow Labels</t>
  </si>
  <si>
    <t>PM0219</t>
  </si>
  <si>
    <t>Cbs Gold 999  5/-</t>
  </si>
  <si>
    <t>PM0274</t>
  </si>
  <si>
    <t>Chocolate Bitter 101
 Flavour</t>
  </si>
  <si>
    <t>RM0137</t>
  </si>
  <si>
    <t>Display Cbs Teeny stb 5/-</t>
  </si>
  <si>
    <t>PM0354</t>
  </si>
  <si>
    <t>Dis Cbs Mr Wafer 5/-</t>
  </si>
  <si>
    <t>PM0363</t>
  </si>
  <si>
    <t>Ben 10 Ultra Pop Red Labels</t>
  </si>
  <si>
    <t>PM0211</t>
  </si>
  <si>
    <t>YOYO MINI CH</t>
  </si>
  <si>
    <t>FG0001</t>
  </si>
  <si>
    <t>PM0033</t>
  </si>
  <si>
    <t>BLUE CAPS FOR MR.WAFER
 DARKY STICK</t>
  </si>
  <si>
    <t>PM0022</t>
  </si>
  <si>
    <t>Stickers Mr.Wafer Choco Stick 15G</t>
  </si>
  <si>
    <t>PM0659</t>
  </si>
  <si>
    <t>Paraffin Oil</t>
  </si>
  <si>
    <t>RM0205</t>
  </si>
  <si>
    <t>Brown 96mm without hadle
  for Dark 2/-</t>
  </si>
  <si>
    <t>PM0227</t>
  </si>
  <si>
    <t>83mm Green caps for Xtrem
 (pen offer) / Bubblegum</t>
  </si>
  <si>
    <t>XTREAM AND BUBBLE GUM</t>
  </si>
  <si>
    <t>PM0088</t>
  </si>
  <si>
    <t>AUSOME 115MM Foils</t>
  </si>
  <si>
    <t>PM0450</t>
  </si>
  <si>
    <t>Orange Flavour (CEC)</t>
  </si>
  <si>
    <t>RM0185</t>
  </si>
  <si>
    <t>THE CHEMICAL ENGINEERING CORPORATION PVT.LTD(CEC FLAVOURS AND FRAGRANCES PRIVATE LIMITED).</t>
  </si>
  <si>
    <t>Baking Powder</t>
  </si>
  <si>
    <t>RM0121</t>
  </si>
  <si>
    <t>Dry Mango powder</t>
  </si>
  <si>
    <t>RM0208</t>
  </si>
  <si>
    <t>white Beauty caps</t>
  </si>
  <si>
    <t>FG0045</t>
  </si>
  <si>
    <t>PM0234</t>
  </si>
  <si>
    <t>Display Choco Frnd 2/-</t>
  </si>
  <si>
    <t>FG0042</t>
  </si>
  <si>
    <t>PM0247</t>
  </si>
  <si>
    <t>Shrink Pouches Pink</t>
  </si>
  <si>
    <t>PM0116</t>
  </si>
  <si>
    <t>cosmo lazer</t>
  </si>
  <si>
    <t>Shrink Pouches Yellow</t>
  </si>
  <si>
    <t>PM0118</t>
  </si>
  <si>
    <t>Milky Penguin Cbs</t>
  </si>
  <si>
    <t>PM0340</t>
  </si>
  <si>
    <t>Soccer Cup Cb's</t>
  </si>
  <si>
    <t>PM0121</t>
  </si>
  <si>
    <t>FG0136</t>
  </si>
  <si>
    <t>Raw Mango KFBM001
 (Symrise)- Raw mango</t>
  </si>
  <si>
    <t>candy,xteam</t>
  </si>
  <si>
    <t>RM0069</t>
  </si>
  <si>
    <t>PVC 165 MM</t>
  </si>
  <si>
    <t>PM0347</t>
  </si>
  <si>
    <t>Jar Cbs White Beauty 2/-</t>
  </si>
  <si>
    <t>PM0231</t>
  </si>
  <si>
    <t>Fun Blaster Jar 
cartons (common)</t>
  </si>
  <si>
    <t>PM0169</t>
  </si>
  <si>
    <t>3D Jelly Watermelon
 Bubblegum Labels
 (5 units Free)</t>
  </si>
  <si>
    <t>PM0396</t>
  </si>
  <si>
    <t>Shrink Pouches Blue</t>
  </si>
  <si>
    <t>PM0117</t>
  </si>
  <si>
    <t>GMS</t>
  </si>
  <si>
    <t>RM0021</t>
  </si>
  <si>
    <t>Doraemon Strawberry 
Bubblegum Labels
 (5 units Free)</t>
  </si>
  <si>
    <t>PM0406</t>
  </si>
  <si>
    <t>YOYO REGULAR CH</t>
  </si>
  <si>
    <t>FG0003</t>
  </si>
  <si>
    <t>PM0039</t>
  </si>
  <si>
    <t xml:space="preserve">labels  Black &amp; White </t>
  </si>
  <si>
    <t>PM0254</t>
  </si>
  <si>
    <t>TRENDY 103MM Foils</t>
  </si>
  <si>
    <t>PM0458</t>
  </si>
  <si>
    <t>Laminate (Funhouse 135mm)</t>
  </si>
  <si>
    <t>PM0109</t>
  </si>
  <si>
    <t>Rishabh Industries</t>
  </si>
  <si>
    <t>MYVEROL</t>
  </si>
  <si>
    <t>RM0028</t>
  </si>
  <si>
    <t>Dry Ginger Powder</t>
  </si>
  <si>
    <t>RM0206</t>
  </si>
  <si>
    <t>ADVANTRA PHC9256 
(GUM) (gold)</t>
  </si>
  <si>
    <t>PM0556</t>
  </si>
  <si>
    <t>Pec Tech</t>
  </si>
  <si>
    <t>Strawberry Stickers
 Mr Wafer 5/-</t>
  </si>
  <si>
    <t>FG0019</t>
  </si>
  <si>
    <t>PM0351</t>
  </si>
  <si>
    <t>Salt Powder</t>
  </si>
  <si>
    <t>STICK,WAFFER,CAKE</t>
  </si>
  <si>
    <t>RM0118</t>
  </si>
  <si>
    <t>Gayathri Salts</t>
  </si>
  <si>
    <t>YOYO SURPRISE CH</t>
  </si>
  <si>
    <t>FG0007</t>
  </si>
  <si>
    <t>PM0035</t>
  </si>
  <si>
    <t>PIK POK LABELS</t>
  </si>
  <si>
    <t>PM0189</t>
  </si>
  <si>
    <t>Display CB's Spots 5/-</t>
  </si>
  <si>
    <t>PM0103</t>
  </si>
  <si>
    <t>Xanthan Gum</t>
  </si>
  <si>
    <t>RM0123</t>
  </si>
  <si>
    <t>Kapadia Gum Chem Industries</t>
  </si>
  <si>
    <t>Pista M-2767 Flavour (SKFF) 
- Pista Toffee</t>
  </si>
  <si>
    <t>RM0043</t>
  </si>
  <si>
    <t>Laminate Doreomon
 Choco Bar</t>
  </si>
  <si>
    <t>PM0292</t>
  </si>
  <si>
    <t>Cbs Roundz Rs.1</t>
  </si>
  <si>
    <t>PM0305</t>
  </si>
  <si>
    <t>Chocolate Stickers
 Mr Wafer 5/-</t>
  </si>
  <si>
    <t>FG0018</t>
  </si>
  <si>
    <t>PM0358</t>
  </si>
  <si>
    <t>Doraemon Watermelon
 Bubblegum Labels
 (Tattoo Free)</t>
  </si>
  <si>
    <t>PM0424</t>
  </si>
  <si>
    <t>TRENDY 140MM Foils</t>
  </si>
  <si>
    <t>PM0459</t>
  </si>
  <si>
    <t>PEPE 86MM Foils</t>
  </si>
  <si>
    <t>PM0451</t>
  </si>
  <si>
    <t>Chocolate Flavour (Symrise)
 - Choco blast toffee</t>
  </si>
  <si>
    <t>RM0032</t>
  </si>
  <si>
    <t>Yellow 96mm with handle 
for Milky Penguin</t>
  </si>
  <si>
    <t>MILKY PENGUIN</t>
  </si>
  <si>
    <t>PM0474</t>
  </si>
  <si>
    <t>Stickers Dark 2/-</t>
  </si>
  <si>
    <t>PM0222</t>
  </si>
  <si>
    <t>U &amp; Me Pouch 
cartons (common)</t>
  </si>
  <si>
    <t>PM0158</t>
  </si>
  <si>
    <t>83mm Orange Caps for 
3D Orange Bubblegum</t>
  </si>
  <si>
    <t>PM0400</t>
  </si>
  <si>
    <t>Labels Funto Coffee 
Candy 25 PCS FREE</t>
  </si>
  <si>
    <t>FG0143</t>
  </si>
  <si>
    <t>PM0606</t>
  </si>
  <si>
    <t>pink 96mm with handle
 for rose candy</t>
  </si>
  <si>
    <t>FG0144</t>
  </si>
  <si>
    <t>PM0172</t>
  </si>
  <si>
    <t>Lactic acid</t>
  </si>
  <si>
    <t>RM0067</t>
  </si>
  <si>
    <t>SSD INDUSTRIES</t>
  </si>
  <si>
    <t>Badam Milk Flavour 
(IFF) - Almond Toffee</t>
  </si>
  <si>
    <t>RM0024</t>
  </si>
  <si>
    <t>International Flavours &amp; Fragrances</t>
  </si>
  <si>
    <t>Cbs Brownz</t>
  </si>
  <si>
    <t>PM0302</t>
  </si>
  <si>
    <t>Jar Cbs Choco Frnd 2/-</t>
  </si>
  <si>
    <t>PM0249</t>
  </si>
  <si>
    <t>Labels Kefi Coffee 
Candy (20 PCS FREE)</t>
  </si>
  <si>
    <t>FG0131</t>
  </si>
  <si>
    <t>PM0199</t>
  </si>
  <si>
    <t>3D Jelly Orange Bubblegum
 Labels (5 units Free)</t>
  </si>
  <si>
    <t>PM0399</t>
  </si>
  <si>
    <t>Blackish Brown Color</t>
  </si>
  <si>
    <t>RM0051</t>
  </si>
  <si>
    <t>Stickers White
 Beauty 2/-</t>
  </si>
  <si>
    <t>PM0229</t>
  </si>
  <si>
    <t>Xtrem Labels
 (20 pcs Free)</t>
  </si>
  <si>
    <t>PM0180</t>
  </si>
  <si>
    <t>DREAMZ 103MM Foils</t>
  </si>
  <si>
    <t>PM0456</t>
  </si>
  <si>
    <t>DREAMZ 140MM Foils</t>
  </si>
  <si>
    <t>PM0457</t>
  </si>
  <si>
    <t>Milky Penguin Labels</t>
  </si>
  <si>
    <t>PM0339</t>
  </si>
  <si>
    <t>FUNHOUSE 86MM Foils</t>
  </si>
  <si>
    <t>PM0461</t>
  </si>
  <si>
    <t>Rose Flavour (Garden)
 - Rose</t>
  </si>
  <si>
    <t>RM0066</t>
  </si>
  <si>
    <t>Roasted Hazelnut 
Flavour</t>
  </si>
  <si>
    <t>RM0103</t>
  </si>
  <si>
    <t>Star Agencies</t>
  </si>
  <si>
    <t>Jar Cbs Stick On 
choco</t>
  </si>
  <si>
    <t>PM0009</t>
  </si>
  <si>
    <t>Sodium Bi-Carbonate</t>
  </si>
  <si>
    <t>RM0126</t>
  </si>
  <si>
    <t>Piyush Chemicals</t>
  </si>
  <si>
    <t>AUSOME 86MM Foils</t>
  </si>
  <si>
    <t>PM0446</t>
  </si>
  <si>
    <t>cream making</t>
  </si>
  <si>
    <t>Ammonium Bi-Carbonate</t>
  </si>
  <si>
    <t>RM0124</t>
  </si>
  <si>
    <t>Chocolate Brown K1 
Color</t>
  </si>
  <si>
    <t>RM0087</t>
  </si>
  <si>
    <t>Asshraff</t>
  </si>
  <si>
    <t>Lemon Flavour
 (Symrise) - O&amp;L</t>
  </si>
  <si>
    <t>RM0055</t>
  </si>
  <si>
    <t>Caustic Soda</t>
  </si>
  <si>
    <t>RM0202</t>
  </si>
  <si>
    <t>CHOCO SURPRISE CH</t>
  </si>
  <si>
    <t>FG0242</t>
  </si>
  <si>
    <t>PM0051</t>
  </si>
  <si>
    <t>PIK N PIK LARGE SB</t>
  </si>
  <si>
    <t>PM0046</t>
  </si>
  <si>
    <t>Talcum Powder</t>
  </si>
  <si>
    <t>RM0204</t>
  </si>
  <si>
    <t>Purasal S-25 
(Sodium Lactate)</t>
  </si>
  <si>
    <t>RM0065</t>
  </si>
  <si>
    <t>Disp Cbs Choco Frnd 2/-</t>
  </si>
  <si>
    <t>PM0248</t>
  </si>
  <si>
    <t>Sodium  Meta Bi-Sulphate
 (S.M.S.)</t>
  </si>
  <si>
    <t>RM0085</t>
  </si>
  <si>
    <t>Pea Green Color</t>
  </si>
  <si>
    <t>CANDY,BUBBLE GUM, LOLLY POP</t>
  </si>
  <si>
    <t>RM0068</t>
  </si>
  <si>
    <t>Cardamom M-9484 Flavour 
(SKFF) - Pista Toffee</t>
  </si>
  <si>
    <t>RM0143</t>
  </si>
  <si>
    <t>YOYO LARGE CH</t>
  </si>
  <si>
    <t>FG0005</t>
  </si>
  <si>
    <t>PM0037</t>
  </si>
  <si>
    <t>Butter Flavour 1437 (CEC)
 - Toffees</t>
  </si>
  <si>
    <t>RM0026</t>
  </si>
  <si>
    <t>DREAMZ 96MM Foils</t>
  </si>
  <si>
    <t>PM0455</t>
  </si>
  <si>
    <t>ADVANTRA PHC9255
 (GUM) (mikanos)</t>
  </si>
  <si>
    <t>PM0555</t>
  </si>
  <si>
    <t>pace tech</t>
  </si>
  <si>
    <t>TUBEZ</t>
  </si>
  <si>
    <t>FG0010</t>
  </si>
  <si>
    <t>PM0069</t>
  </si>
  <si>
    <t>White Dextrose</t>
  </si>
  <si>
    <t>RM0152</t>
  </si>
  <si>
    <t>Sukhjit Strach Mills</t>
  </si>
  <si>
    <t>Cashew Butter M-2778 (SKFF)
 - Kaju Butter Toffee</t>
  </si>
  <si>
    <t>RM0040</t>
  </si>
  <si>
    <t>Stickers U &amp; Me
 (Orange &amp; lime) Candy</t>
  </si>
  <si>
    <t>FG0128</t>
  </si>
  <si>
    <t>PM0155</t>
  </si>
  <si>
    <t>FUNHOUSE ALU
 FOILS 115MM</t>
  </si>
  <si>
    <t>PM0465</t>
  </si>
  <si>
    <t>CREAMY STIX MINI CH</t>
  </si>
  <si>
    <t>FG0173</t>
  </si>
  <si>
    <t>PM0057</t>
  </si>
  <si>
    <t>Milk boiled Flavour 
(Fruity) - M &amp;M</t>
  </si>
  <si>
    <t>RM0170</t>
  </si>
  <si>
    <t>frutiy flavours</t>
  </si>
  <si>
    <t>Stickers Fun Blaster
 (Rose ) candy</t>
  </si>
  <si>
    <t>PM0167</t>
  </si>
  <si>
    <t>YOYO MINI SB</t>
  </si>
  <si>
    <t>FG0002</t>
  </si>
  <si>
    <t>PM0034</t>
  </si>
  <si>
    <t>YOYO SURPRISE SB</t>
  </si>
  <si>
    <t>FG0008</t>
  </si>
  <si>
    <t>PM0036</t>
  </si>
  <si>
    <t>PLAIN 115MM
 (CANDY) Foils</t>
  </si>
  <si>
    <t>PM0462</t>
  </si>
  <si>
    <t>CREAMY STIX REGULAR CH</t>
  </si>
  <si>
    <t>FG0177</t>
  </si>
  <si>
    <t>PM0063</t>
  </si>
  <si>
    <t>Dark Chocolate
 M-4344 (SKFF)</t>
  </si>
  <si>
    <t>RM0175</t>
  </si>
  <si>
    <t>Ponceau 4R Supra Color</t>
  </si>
  <si>
    <t>CANDY, LOLLY POP</t>
  </si>
  <si>
    <t>RM0062</t>
  </si>
  <si>
    <t>Stickers Choco Frnd 2/-</t>
  </si>
  <si>
    <t>PM0246</t>
  </si>
  <si>
    <t>Tetrazine color</t>
  </si>
  <si>
    <t>LOLLY POP,CANDY</t>
  </si>
  <si>
    <t>RM0192</t>
  </si>
  <si>
    <t>YOYO REGULAR SB</t>
  </si>
  <si>
    <t>PM0040</t>
  </si>
  <si>
    <t>Choco Friend 
Mono Partitions</t>
  </si>
  <si>
    <t>PARTITIONS</t>
  </si>
  <si>
    <t>PM0252</t>
  </si>
  <si>
    <t>PIK N PIK REGULAR CH</t>
  </si>
  <si>
    <t>PM0047</t>
  </si>
  <si>
    <t>Sunset Yellow Color</t>
  </si>
  <si>
    <t>RM0053</t>
  </si>
  <si>
    <t>PEPE 96MM Foils</t>
  </si>
  <si>
    <t>PM0452</t>
  </si>
  <si>
    <t>Xtrem Labels (Pen Offer)</t>
  </si>
  <si>
    <t>PM0178</t>
  </si>
  <si>
    <t>Black Colour Blend</t>
  </si>
  <si>
    <t>RM0156</t>
  </si>
  <si>
    <t>PVC 245 MM</t>
  </si>
  <si>
    <t>PM0346</t>
  </si>
  <si>
    <t>BHA</t>
  </si>
  <si>
    <t>RM0034</t>
  </si>
  <si>
    <t>CHOCO MINI SB</t>
  </si>
  <si>
    <t>PM0050</t>
  </si>
  <si>
    <t>Fun Blaster Pouch 
cartons (common)</t>
  </si>
  <si>
    <t>FG0238</t>
  </si>
  <si>
    <t>PM0170</t>
  </si>
  <si>
    <t>Carmoisine Color</t>
  </si>
  <si>
    <t>RM0146</t>
  </si>
  <si>
    <t>BROWN 2INCH 65M</t>
  </si>
  <si>
    <t>PM0592</t>
  </si>
  <si>
    <t>Sri Vijaya Glow Pack Systems</t>
  </si>
  <si>
    <t>Brilliant Blue Color</t>
  </si>
  <si>
    <t>RM0145</t>
  </si>
  <si>
    <t>BROWN 2INCH 650M</t>
  </si>
  <si>
    <t>PM0593</t>
  </si>
  <si>
    <t>PLAIN 2INCH</t>
  </si>
  <si>
    <t>PM0595</t>
  </si>
  <si>
    <t>PLAIN 1/2INCH</t>
  </si>
  <si>
    <t>PM0597</t>
  </si>
  <si>
    <t>PEPE 1/2INCH</t>
  </si>
  <si>
    <t>FG0140</t>
  </si>
  <si>
    <t>PM0473</t>
  </si>
  <si>
    <t>Stickers Stick On choco</t>
  </si>
  <si>
    <t>PM0008</t>
  </si>
  <si>
    <t>Laminate Dark Chocolate
 Rs. 5 /- 15g</t>
  </si>
  <si>
    <t>PM0262</t>
  </si>
  <si>
    <t>AUSOME 96MM Foils</t>
  </si>
  <si>
    <t>PM0447</t>
  </si>
  <si>
    <t>Lemon Flavour
 CEC 4211 - O&amp;L</t>
  </si>
  <si>
    <t>RM0232</t>
  </si>
  <si>
    <t>Dark Choco Flavour 
PA9342 (Kerry)</t>
  </si>
  <si>
    <t>RM0174</t>
  </si>
  <si>
    <t>Gold 2/- caps</t>
  </si>
  <si>
    <t>PM0280</t>
  </si>
  <si>
    <t>YOYO MINI</t>
  </si>
  <si>
    <t>PM0076</t>
  </si>
  <si>
    <t>3D Jelly Strawberry
 Bubblegum Labels 
(Tattoo Free)</t>
  </si>
  <si>
    <t>PM0411</t>
  </si>
  <si>
    <t>Soccer Cup Labels</t>
  </si>
  <si>
    <t>FG0053</t>
  </si>
  <si>
    <t>PM0120</t>
  </si>
  <si>
    <t>3D Jelly Watermelon 
Bubblegum Labels
 (Tattoo Free)</t>
  </si>
  <si>
    <t>PM0414</t>
  </si>
  <si>
    <t>Doraemon Strawberry
 Bubblegum Labels
 (Tattoo Free)</t>
  </si>
  <si>
    <t>PM0420</t>
  </si>
  <si>
    <t>Covers (Teddy Biskoot/
Doraemon Choco Stick)</t>
  </si>
  <si>
    <t>PM0525</t>
  </si>
  <si>
    <t>Danglar Spots 5/-</t>
  </si>
  <si>
    <t>PM0102</t>
  </si>
  <si>
    <t xml:space="preserve">Sri Laxmi Venkata Ramana Packaging </t>
  </si>
  <si>
    <t>Mikky Bottoms</t>
  </si>
  <si>
    <t>PM0115</t>
  </si>
  <si>
    <t>Doraemon Watermelon
 Bubblegum Labels 
(5 units Free)</t>
  </si>
  <si>
    <t>PM0408</t>
  </si>
  <si>
    <t>Soccer Cup Laminate</t>
  </si>
  <si>
    <t>PM0119</t>
  </si>
  <si>
    <t>P G Foils</t>
  </si>
  <si>
    <t>Laminate Spots 5/-</t>
  </si>
  <si>
    <t>PM0100</t>
  </si>
  <si>
    <t>PEPE 2INCH</t>
  </si>
  <si>
    <t>ALL PEPE PRODUCTS</t>
  </si>
  <si>
    <t>PM0590</t>
  </si>
  <si>
    <t>PLAIN 1INCH</t>
  </si>
  <si>
    <t>ENGLAND,SOCCER CUP,CANDY, STICK</t>
  </si>
  <si>
    <t>PM0596</t>
  </si>
  <si>
    <t>FUNHOUSE  2INCH</t>
  </si>
  <si>
    <t>DOROMEN PRODUCT</t>
  </si>
  <si>
    <t>PM0598</t>
  </si>
  <si>
    <t>Xtrem Glass Bowls
 Covers</t>
  </si>
  <si>
    <t>PM0532</t>
  </si>
  <si>
    <t>AUSOME 2INCH</t>
  </si>
  <si>
    <t>PM0591</t>
  </si>
  <si>
    <t>LOCAL</t>
  </si>
  <si>
    <t>NON_LOCAL</t>
  </si>
  <si>
    <t>STOCK_ON_FLOOR</t>
  </si>
  <si>
    <t>ORDERED_QTY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</si>
</sst>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9" fontId="1" fillId="0" borderId="1" xfId="1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0"/>
  <sheetViews>
    <sheetView tabSelected="1" workbookViewId="0">
      <pane ySplit="1" topLeftCell="A203" activePane="bottomLeft" state="frozen"/>
      <selection activeCell="X1" sqref="X1"/>
      <selection pane="bottomLeft" activeCell="A150" sqref="A150"/>
    </sheetView>
  </sheetViews>
  <sheetFormatPr defaultRowHeight="15" x14ac:dyDescent="0.25"/>
  <cols>
    <col min="1" max="1" width="42.140625" style="1" bestFit="1" customWidth="1"/>
    <col min="2" max="2" width="17.28515625" style="1" bestFit="1" customWidth="1"/>
    <col min="3" max="3" width="12.28515625" style="1" bestFit="1" customWidth="1"/>
    <col min="4" max="4" width="9.140625" style="1"/>
    <col min="5" max="5" width="8.28515625" style="1" bestFit="1" customWidth="1"/>
    <col min="6" max="6" width="9" style="1" bestFit="1" customWidth="1"/>
    <col min="7" max="7" width="10.5703125" style="1" bestFit="1" customWidth="1"/>
    <col min="8" max="8" width="8.5703125" style="1" bestFit="1" customWidth="1"/>
    <col min="9" max="9" width="8.7109375" style="1" bestFit="1" customWidth="1"/>
    <col min="10" max="10" width="63" style="1" bestFit="1" customWidth="1"/>
    <col min="11" max="11" width="19.42578125" style="1" bestFit="1" customWidth="1"/>
    <col min="12" max="12" width="15.7109375" style="1" bestFit="1" customWidth="1"/>
    <col min="13" max="13" width="10" style="1" bestFit="1" customWidth="1"/>
    <col min="14" max="14" width="15.7109375" style="1" bestFit="1" customWidth="1"/>
    <col min="15" max="15" width="20.28515625" style="1" bestFit="1" customWidth="1"/>
    <col min="16" max="16" width="23" style="1" bestFit="1" customWidth="1"/>
    <col min="17" max="17" width="27.5703125" style="1" bestFit="1" customWidth="1"/>
    <col min="18" max="18" width="17.42578125" style="1" bestFit="1" customWidth="1"/>
    <col min="19" max="19" width="3" style="1" bestFit="1" customWidth="1"/>
    <col min="20" max="20" width="5.5703125" style="1" bestFit="1" customWidth="1"/>
    <col min="21" max="21" width="3" style="1" bestFit="1" customWidth="1"/>
    <col min="22" max="22" width="97.28515625" style="1" bestFit="1" customWidth="1"/>
    <col min="23" max="23" width="31.85546875" style="1" bestFit="1" customWidth="1"/>
    <col min="24" max="24" width="19" style="1" bestFit="1" customWidth="1"/>
    <col min="25" max="25" width="20.42578125" style="1" bestFit="1" customWidth="1"/>
    <col min="26" max="26" width="20.85546875" style="1" bestFit="1" customWidth="1"/>
    <col min="27" max="27" width="16.85546875" style="1" bestFit="1" customWidth="1"/>
    <col min="28" max="28" width="9" style="1" bestFit="1" customWidth="1"/>
    <col min="29" max="29" width="8.7109375" style="1" bestFit="1" customWidth="1"/>
    <col min="30" max="30" width="9.7109375" style="1" bestFit="1" customWidth="1"/>
    <col min="31" max="31" width="9.140625" style="1" bestFit="1" customWidth="1"/>
    <col min="32" max="32" width="9.5703125" style="1" bestFit="1" customWidth="1"/>
    <col min="33" max="33" width="9" style="1" bestFit="1" customWidth="1"/>
    <col min="34" max="34" width="8.42578125" style="1" bestFit="1" customWidth="1"/>
    <col min="35" max="35" width="9.42578125" style="1" bestFit="1" customWidth="1"/>
    <col min="36" max="37" width="10" style="1" bestFit="1" customWidth="1"/>
    <col min="38" max="39" width="7" style="1" bestFit="1" customWidth="1"/>
    <col min="40" max="40" width="9" style="1" bestFit="1" customWidth="1"/>
    <col min="41" max="41" width="4" style="1" bestFit="1" customWidth="1"/>
    <col min="42" max="42" width="4.5703125" style="1" bestFit="1" customWidth="1"/>
    <col min="43" max="43" width="5.5703125" style="1" bestFit="1" customWidth="1"/>
    <col min="44" max="44" width="2.28515625" style="1" bestFit="1" customWidth="1"/>
    <col min="45" max="45" width="9" style="1" bestFit="1" customWidth="1"/>
    <col min="46" max="46" width="24.85546875" style="1" bestFit="1" customWidth="1"/>
    <col min="47" max="47" width="6" style="1" bestFit="1" customWidth="1"/>
    <col min="48" max="48" width="6.140625" style="1" bestFit="1" customWidth="1"/>
    <col min="49" max="49" width="5.5703125" style="1" bestFit="1" customWidth="1"/>
    <col min="50" max="50" width="8" style="1" bestFit="1" customWidth="1"/>
    <col min="51" max="51" width="25.7109375" style="1" bestFit="1" customWidth="1"/>
    <col min="52" max="52" width="17.7109375" style="1" bestFit="1" customWidth="1"/>
    <col min="53" max="53" width="13.85546875" style="1" bestFit="1" customWidth="1"/>
    <col min="54" max="54" width="2" style="1" bestFit="1" customWidth="1"/>
    <col min="55" max="55" width="6" style="1" bestFit="1" customWidth="1"/>
    <col min="56" max="16384" width="9.140625" style="1"/>
  </cols>
  <sheetData>
    <row r="1" spans="1:53" ht="27.75" customHeight="1" x14ac:dyDescent="0.25">
      <c r="A1" s="1" t="s">
        <v>0</v>
      </c>
      <c r="B1" s="1" t="s">
        <v>1</v>
      </c>
      <c r="G1" s="1" t="s">
        <v>2</v>
      </c>
      <c r="J1" s="1" t="s">
        <v>3</v>
      </c>
      <c r="K1" s="1" t="s">
        <v>4</v>
      </c>
      <c r="L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T1" s="1" t="s">
        <v>26</v>
      </c>
      <c r="AY1" s="1" t="s">
        <v>27</v>
      </c>
      <c r="AZ1" s="1" t="s">
        <v>759</v>
      </c>
      <c r="BA1" s="1" t="s">
        <v>760</v>
      </c>
    </row>
    <row r="2" spans="1:53" s="2" customFormat="1" ht="30" x14ac:dyDescent="0.25">
      <c r="A2" s="4" t="s">
        <v>120</v>
      </c>
      <c r="B2" s="4"/>
      <c r="C2" s="4" t="s">
        <v>41</v>
      </c>
      <c r="D2" s="4"/>
      <c r="E2" s="5"/>
      <c r="F2" s="2">
        <v>0</v>
      </c>
      <c r="G2" s="2">
        <v>820</v>
      </c>
      <c r="H2" s="15" t="s">
        <v>121</v>
      </c>
      <c r="I2" s="16" t="s">
        <v>28</v>
      </c>
      <c r="J2" s="17" t="s">
        <v>46</v>
      </c>
      <c r="K2" s="18" t="s">
        <v>38</v>
      </c>
      <c r="L2" s="2" t="s">
        <v>122</v>
      </c>
      <c r="M2" s="15">
        <v>820</v>
      </c>
      <c r="N2" s="18" t="s">
        <v>39</v>
      </c>
      <c r="O2" s="2">
        <v>1</v>
      </c>
      <c r="P2" s="2">
        <v>20</v>
      </c>
      <c r="Q2" s="15">
        <v>5</v>
      </c>
      <c r="R2" s="2">
        <v>5</v>
      </c>
      <c r="S2" s="15">
        <f>O2+P2+Q2+R2</f>
        <v>31</v>
      </c>
      <c r="T2" s="2" t="e">
        <v>#N/A</v>
      </c>
      <c r="U2" s="2">
        <f>SUM(O2:R2)</f>
        <v>31</v>
      </c>
      <c r="V2" s="18" t="s">
        <v>72</v>
      </c>
      <c r="W2" s="18"/>
      <c r="X2" s="18" t="s">
        <v>758</v>
      </c>
      <c r="Y2" s="2" t="s">
        <v>32</v>
      </c>
      <c r="Z2" s="2">
        <v>25</v>
      </c>
      <c r="AA2" s="2">
        <v>30</v>
      </c>
      <c r="AB2" s="6">
        <v>270</v>
      </c>
      <c r="AC2" s="6">
        <v>160</v>
      </c>
      <c r="AD2" s="6">
        <v>140</v>
      </c>
      <c r="AE2" s="6">
        <v>150</v>
      </c>
      <c r="AF2" s="6">
        <v>90</v>
      </c>
      <c r="AG2" s="6">
        <v>150</v>
      </c>
      <c r="AH2" s="6">
        <v>160</v>
      </c>
      <c r="AI2" s="6">
        <v>50</v>
      </c>
      <c r="AJ2" s="6">
        <v>0</v>
      </c>
      <c r="AK2" s="2">
        <v>1170</v>
      </c>
      <c r="AL2" s="7">
        <v>130</v>
      </c>
      <c r="AM2" s="19">
        <v>270</v>
      </c>
      <c r="AN2" s="7">
        <f t="shared" ref="AN2:AN22" si="0">(AK2/9)*M2</f>
        <v>106600</v>
      </c>
      <c r="AO2" s="7">
        <v>1.0660000000000001</v>
      </c>
      <c r="AP2" s="8">
        <v>9.7525620977128614E-4</v>
      </c>
      <c r="AQ2" s="9">
        <v>0.90407802570930096</v>
      </c>
      <c r="AR2" s="2" t="s">
        <v>33</v>
      </c>
      <c r="AS2" s="15">
        <v>0</v>
      </c>
      <c r="AT2" s="2" t="s">
        <v>34</v>
      </c>
      <c r="AU2" s="20">
        <f t="shared" ref="AU2:AU24" si="1">AM2/26</f>
        <v>10.384615384615385</v>
      </c>
      <c r="AV2" s="10" t="b">
        <f t="shared" ref="AV2:AV23" si="2">IF(AU2&gt;=Z2,TRUE,FALSE)</f>
        <v>0</v>
      </c>
      <c r="AW2" s="11">
        <v>0</v>
      </c>
      <c r="AX2" s="7">
        <v>0</v>
      </c>
      <c r="AY2" s="2">
        <v>1.5</v>
      </c>
      <c r="AZ2" s="2">
        <v>10000</v>
      </c>
      <c r="BA2" s="2">
        <v>5000</v>
      </c>
    </row>
    <row r="3" spans="1:53" s="2" customFormat="1" ht="30" x14ac:dyDescent="0.25">
      <c r="A3" s="4" t="s">
        <v>123</v>
      </c>
      <c r="B3" s="4"/>
      <c r="C3" s="4" t="s">
        <v>41</v>
      </c>
      <c r="D3" s="4"/>
      <c r="E3" s="5"/>
      <c r="F3" s="2">
        <v>14182</v>
      </c>
      <c r="G3" s="2">
        <v>6</v>
      </c>
      <c r="H3" s="15" t="s">
        <v>124</v>
      </c>
      <c r="I3" s="16" t="s">
        <v>35</v>
      </c>
      <c r="J3" s="17" t="s">
        <v>36</v>
      </c>
      <c r="K3" s="18" t="s">
        <v>44</v>
      </c>
      <c r="L3" s="2" t="s">
        <v>125</v>
      </c>
      <c r="M3" s="15">
        <v>6</v>
      </c>
      <c r="N3" s="18" t="s">
        <v>31</v>
      </c>
      <c r="O3" s="2">
        <v>1</v>
      </c>
      <c r="P3" s="2">
        <v>10</v>
      </c>
      <c r="Q3" s="15">
        <v>1</v>
      </c>
      <c r="R3" s="2">
        <v>4</v>
      </c>
      <c r="S3" s="2">
        <v>16</v>
      </c>
      <c r="T3" s="2">
        <v>15</v>
      </c>
      <c r="U3" s="2">
        <f>SUM(O3:R3)</f>
        <v>16</v>
      </c>
      <c r="V3" s="18" t="s">
        <v>89</v>
      </c>
      <c r="W3" s="18"/>
      <c r="X3" s="18" t="s">
        <v>757</v>
      </c>
      <c r="Y3" s="2" t="s">
        <v>45</v>
      </c>
      <c r="Z3" s="2">
        <v>5000</v>
      </c>
      <c r="AA3" s="2">
        <v>250</v>
      </c>
      <c r="AB3" s="6">
        <v>9720</v>
      </c>
      <c r="AC3" s="6">
        <v>37340</v>
      </c>
      <c r="AD3" s="6">
        <v>15360</v>
      </c>
      <c r="AE3" s="6">
        <v>0</v>
      </c>
      <c r="AF3" s="6">
        <v>0</v>
      </c>
      <c r="AG3" s="6">
        <v>7080</v>
      </c>
      <c r="AH3" s="6">
        <v>36830</v>
      </c>
      <c r="AI3" s="6">
        <v>26650</v>
      </c>
      <c r="AJ3" s="6">
        <v>26080</v>
      </c>
      <c r="AK3" s="2">
        <v>159060</v>
      </c>
      <c r="AL3" s="7">
        <v>17673.333333333332</v>
      </c>
      <c r="AM3" s="19">
        <v>37340</v>
      </c>
      <c r="AN3" s="7">
        <f t="shared" si="0"/>
        <v>106040</v>
      </c>
      <c r="AO3" s="7">
        <v>1.0604</v>
      </c>
      <c r="AP3" s="8">
        <v>9.7013291260926069E-4</v>
      </c>
      <c r="AQ3" s="9">
        <v>0.90504815862191024</v>
      </c>
      <c r="AR3" s="2" t="s">
        <v>33</v>
      </c>
      <c r="AS3" s="2">
        <v>14182</v>
      </c>
      <c r="AT3" s="2" t="s">
        <v>45</v>
      </c>
      <c r="AU3" s="20">
        <f t="shared" si="1"/>
        <v>1436.1538461538462</v>
      </c>
      <c r="AV3" s="10" t="b">
        <f t="shared" si="2"/>
        <v>0</v>
      </c>
      <c r="AW3" s="11">
        <v>11.394215318693091</v>
      </c>
      <c r="AX3" s="7">
        <v>85092</v>
      </c>
      <c r="AY3" s="2">
        <v>1.5</v>
      </c>
      <c r="AZ3" s="2">
        <v>10000</v>
      </c>
      <c r="BA3" s="2">
        <v>5000</v>
      </c>
    </row>
    <row r="4" spans="1:53" s="2" customFormat="1" x14ac:dyDescent="0.25">
      <c r="A4" s="5" t="s">
        <v>126</v>
      </c>
      <c r="B4" s="5"/>
      <c r="C4" s="4" t="s">
        <v>41</v>
      </c>
      <c r="D4" s="4"/>
      <c r="E4" s="5"/>
      <c r="F4" s="2">
        <v>15245</v>
      </c>
      <c r="G4" s="2">
        <v>4.5339999999999998</v>
      </c>
      <c r="H4" s="15" t="s">
        <v>67</v>
      </c>
      <c r="I4" s="16" t="s">
        <v>28</v>
      </c>
      <c r="J4" s="17" t="s">
        <v>73</v>
      </c>
      <c r="K4" s="18" t="s">
        <v>62</v>
      </c>
      <c r="L4" s="2" t="s">
        <v>127</v>
      </c>
      <c r="M4" s="15">
        <v>4.5339999999999998</v>
      </c>
      <c r="N4" s="18" t="s">
        <v>31</v>
      </c>
      <c r="O4" s="2">
        <v>1</v>
      </c>
      <c r="P4" s="2">
        <v>2</v>
      </c>
      <c r="Q4" s="15">
        <v>1</v>
      </c>
      <c r="R4" s="2">
        <v>2</v>
      </c>
      <c r="S4" s="2">
        <v>6</v>
      </c>
      <c r="T4" s="2">
        <v>2</v>
      </c>
      <c r="U4" s="2">
        <f t="shared" ref="U4:U8" si="3">SUM(O4:R4)</f>
        <v>6</v>
      </c>
      <c r="V4" s="18" t="s">
        <v>107</v>
      </c>
      <c r="W4" s="18"/>
      <c r="X4" s="18" t="s">
        <v>757</v>
      </c>
      <c r="Y4" s="2" t="s">
        <v>45</v>
      </c>
      <c r="Z4" s="2">
        <v>5000</v>
      </c>
      <c r="AA4" s="2">
        <v>35</v>
      </c>
      <c r="AB4" s="6">
        <v>13150</v>
      </c>
      <c r="AC4" s="6">
        <v>12960</v>
      </c>
      <c r="AD4" s="6">
        <v>19925</v>
      </c>
      <c r="AE4" s="6">
        <v>11450</v>
      </c>
      <c r="AF4" s="6">
        <v>20285</v>
      </c>
      <c r="AG4" s="6">
        <v>28195</v>
      </c>
      <c r="AH4" s="6">
        <v>21674</v>
      </c>
      <c r="AI4" s="6">
        <v>29810</v>
      </c>
      <c r="AJ4" s="6">
        <v>41040</v>
      </c>
      <c r="AK4" s="2">
        <v>198489</v>
      </c>
      <c r="AL4" s="7">
        <v>22054.333333333332</v>
      </c>
      <c r="AM4" s="19">
        <v>41040</v>
      </c>
      <c r="AN4" s="7">
        <f t="shared" si="0"/>
        <v>99994.347333333324</v>
      </c>
      <c r="AO4" s="7">
        <v>0.99994347333333322</v>
      </c>
      <c r="AP4" s="8">
        <v>9.1482277841332244E-4</v>
      </c>
      <c r="AQ4" s="9">
        <v>0.90782576970677209</v>
      </c>
      <c r="AR4" s="2" t="s">
        <v>33</v>
      </c>
      <c r="AS4" s="2">
        <v>15245</v>
      </c>
      <c r="AT4" s="2" t="s">
        <v>45</v>
      </c>
      <c r="AU4" s="20">
        <f t="shared" si="1"/>
        <v>1578.4615384615386</v>
      </c>
      <c r="AV4" s="10" t="b">
        <f t="shared" si="2"/>
        <v>0</v>
      </c>
      <c r="AW4" s="11">
        <v>11.144005847953217</v>
      </c>
      <c r="AX4" s="7">
        <v>69120.83</v>
      </c>
      <c r="AY4" s="2">
        <v>1.5</v>
      </c>
      <c r="AZ4" s="2">
        <v>10000</v>
      </c>
      <c r="BA4" s="2">
        <v>5000</v>
      </c>
    </row>
    <row r="5" spans="1:53" s="2" customFormat="1" x14ac:dyDescent="0.25">
      <c r="A5" s="5" t="s">
        <v>128</v>
      </c>
      <c r="B5" s="5"/>
      <c r="C5" s="4" t="s">
        <v>41</v>
      </c>
      <c r="D5" s="4"/>
      <c r="E5" s="5"/>
      <c r="F5" s="2">
        <v>1275</v>
      </c>
      <c r="G5" s="2">
        <v>160</v>
      </c>
      <c r="H5" s="15" t="s">
        <v>67</v>
      </c>
      <c r="I5" s="16" t="s">
        <v>28</v>
      </c>
      <c r="J5" s="17" t="s">
        <v>46</v>
      </c>
      <c r="K5" s="18" t="s">
        <v>59</v>
      </c>
      <c r="L5" s="2" t="s">
        <v>129</v>
      </c>
      <c r="M5" s="15">
        <v>160</v>
      </c>
      <c r="N5" s="18" t="s">
        <v>39</v>
      </c>
      <c r="O5" s="2">
        <v>1</v>
      </c>
      <c r="P5" s="2">
        <v>7</v>
      </c>
      <c r="Q5" s="15">
        <v>5</v>
      </c>
      <c r="R5" s="2">
        <v>3</v>
      </c>
      <c r="S5" s="15">
        <f>O5+P5+Q5+R5</f>
        <v>16</v>
      </c>
      <c r="T5" s="2">
        <v>10</v>
      </c>
      <c r="U5" s="2">
        <f t="shared" si="3"/>
        <v>16</v>
      </c>
      <c r="V5" s="18" t="s">
        <v>130</v>
      </c>
      <c r="W5" s="18"/>
      <c r="X5" s="18" t="s">
        <v>758</v>
      </c>
      <c r="Y5" s="2" t="s">
        <v>32</v>
      </c>
      <c r="Z5" s="2">
        <v>250</v>
      </c>
      <c r="AA5" s="2">
        <v>255</v>
      </c>
      <c r="AB5" s="6">
        <v>0</v>
      </c>
      <c r="AC5" s="6">
        <v>510</v>
      </c>
      <c r="AD5" s="6">
        <v>1020</v>
      </c>
      <c r="AE5" s="6">
        <v>1275</v>
      </c>
      <c r="AF5" s="6">
        <v>1020</v>
      </c>
      <c r="AG5" s="6">
        <v>765</v>
      </c>
      <c r="AH5" s="6">
        <v>1020</v>
      </c>
      <c r="AI5" s="6">
        <v>0</v>
      </c>
      <c r="AJ5" s="6">
        <v>0</v>
      </c>
      <c r="AK5" s="2">
        <v>5610</v>
      </c>
      <c r="AL5" s="7">
        <v>623.33333333333337</v>
      </c>
      <c r="AM5" s="19">
        <v>1275</v>
      </c>
      <c r="AN5" s="7">
        <f t="shared" si="0"/>
        <v>99733.333333333343</v>
      </c>
      <c r="AO5" s="7">
        <v>0.9973333333333334</v>
      </c>
      <c r="AP5" s="8">
        <v>9.1243482790359241E-4</v>
      </c>
      <c r="AQ5" s="9">
        <v>0.90873820453467569</v>
      </c>
      <c r="AR5" s="2" t="s">
        <v>33</v>
      </c>
      <c r="AS5" s="2">
        <v>1275</v>
      </c>
      <c r="AT5" s="2" t="s">
        <v>34</v>
      </c>
      <c r="AU5" s="20">
        <f t="shared" si="1"/>
        <v>49.03846153846154</v>
      </c>
      <c r="AV5" s="10" t="b">
        <f t="shared" si="2"/>
        <v>0</v>
      </c>
      <c r="AW5" s="11">
        <v>30</v>
      </c>
      <c r="AX5" s="7">
        <v>204000</v>
      </c>
      <c r="AY5" s="2">
        <v>1.5</v>
      </c>
      <c r="AZ5" s="2">
        <v>10000</v>
      </c>
      <c r="BA5" s="2">
        <v>5000</v>
      </c>
    </row>
    <row r="6" spans="1:53" s="2" customFormat="1" ht="45" x14ac:dyDescent="0.25">
      <c r="A6" s="4" t="s">
        <v>131</v>
      </c>
      <c r="B6" s="4"/>
      <c r="C6" s="4" t="s">
        <v>41</v>
      </c>
      <c r="D6" s="4"/>
      <c r="E6" s="5"/>
      <c r="F6" s="2">
        <v>29000</v>
      </c>
      <c r="G6" s="2">
        <v>1.554</v>
      </c>
      <c r="H6" s="15" t="s">
        <v>67</v>
      </c>
      <c r="I6" s="16" t="s">
        <v>28</v>
      </c>
      <c r="J6" s="17" t="s">
        <v>46</v>
      </c>
      <c r="K6" s="18" t="s">
        <v>61</v>
      </c>
      <c r="L6" s="2" t="s">
        <v>132</v>
      </c>
      <c r="M6" s="15">
        <v>1.554</v>
      </c>
      <c r="N6" s="18" t="s">
        <v>31</v>
      </c>
      <c r="O6" s="2">
        <v>1</v>
      </c>
      <c r="P6" s="2">
        <v>7</v>
      </c>
      <c r="Q6" s="15">
        <v>1</v>
      </c>
      <c r="R6" s="2">
        <v>2</v>
      </c>
      <c r="S6" s="2">
        <v>11</v>
      </c>
      <c r="T6" s="2">
        <v>3</v>
      </c>
      <c r="U6" s="2">
        <f t="shared" si="3"/>
        <v>11</v>
      </c>
      <c r="V6" s="18" t="s">
        <v>87</v>
      </c>
      <c r="W6" s="18"/>
      <c r="X6" s="18" t="s">
        <v>757</v>
      </c>
      <c r="Y6" s="2" t="s">
        <v>45</v>
      </c>
      <c r="Z6" s="2">
        <v>5000</v>
      </c>
      <c r="AA6" s="2">
        <v>2000</v>
      </c>
      <c r="AB6" s="6">
        <v>42000</v>
      </c>
      <c r="AC6" s="6">
        <v>44700</v>
      </c>
      <c r="AD6" s="6">
        <v>58800</v>
      </c>
      <c r="AE6" s="6">
        <v>104400</v>
      </c>
      <c r="AF6" s="6">
        <v>125500</v>
      </c>
      <c r="AG6" s="6">
        <v>25235</v>
      </c>
      <c r="AH6" s="6">
        <v>30650</v>
      </c>
      <c r="AI6" s="6">
        <v>69850</v>
      </c>
      <c r="AJ6" s="6">
        <v>76400</v>
      </c>
      <c r="AK6" s="2">
        <v>577535</v>
      </c>
      <c r="AL6" s="7">
        <v>64170.555555555555</v>
      </c>
      <c r="AM6" s="19">
        <v>125500</v>
      </c>
      <c r="AN6" s="7">
        <f t="shared" si="0"/>
        <v>99721.043333333335</v>
      </c>
      <c r="AO6" s="7">
        <v>0.99721043333333337</v>
      </c>
      <c r="AP6" s="8">
        <v>9.1232238982837577E-4</v>
      </c>
      <c r="AQ6" s="9">
        <v>0.9096505269245041</v>
      </c>
      <c r="AR6" s="2" t="s">
        <v>33</v>
      </c>
      <c r="AS6" s="2">
        <v>29000</v>
      </c>
      <c r="AT6" s="2" t="s">
        <v>45</v>
      </c>
      <c r="AU6" s="20">
        <f t="shared" si="1"/>
        <v>4826.9230769230771</v>
      </c>
      <c r="AV6" s="10" t="b">
        <f t="shared" si="2"/>
        <v>0</v>
      </c>
      <c r="AW6" s="11">
        <v>6.9322709163346614</v>
      </c>
      <c r="AX6" s="7">
        <v>45066</v>
      </c>
      <c r="AY6" s="2">
        <v>1.5</v>
      </c>
      <c r="AZ6" s="2">
        <v>10000</v>
      </c>
      <c r="BA6" s="2">
        <v>5000</v>
      </c>
    </row>
    <row r="7" spans="1:53" s="2" customFormat="1" ht="30" x14ac:dyDescent="0.25">
      <c r="A7" s="4" t="s">
        <v>133</v>
      </c>
      <c r="B7" s="4"/>
      <c r="C7" s="4" t="s">
        <v>41</v>
      </c>
      <c r="D7" s="4"/>
      <c r="E7" s="5"/>
      <c r="F7" s="2">
        <v>5165</v>
      </c>
      <c r="G7" s="2">
        <v>4.2720000000000002</v>
      </c>
      <c r="H7" s="15" t="s">
        <v>67</v>
      </c>
      <c r="I7" s="16" t="s">
        <v>28</v>
      </c>
      <c r="J7" s="17" t="s">
        <v>134</v>
      </c>
      <c r="K7" s="18" t="s">
        <v>62</v>
      </c>
      <c r="L7" s="2" t="s">
        <v>135</v>
      </c>
      <c r="M7" s="15">
        <v>4.2720000000000002</v>
      </c>
      <c r="N7" s="18" t="s">
        <v>31</v>
      </c>
      <c r="O7" s="2">
        <v>1</v>
      </c>
      <c r="P7" s="2">
        <v>2</v>
      </c>
      <c r="Q7" s="15">
        <v>1</v>
      </c>
      <c r="R7" s="2">
        <v>2</v>
      </c>
      <c r="S7" s="2">
        <v>6</v>
      </c>
      <c r="T7" s="2">
        <v>2</v>
      </c>
      <c r="U7" s="2">
        <f t="shared" si="3"/>
        <v>6</v>
      </c>
      <c r="V7" s="18" t="s">
        <v>107</v>
      </c>
      <c r="W7" s="18"/>
      <c r="X7" s="18" t="s">
        <v>757</v>
      </c>
      <c r="Y7" s="2" t="s">
        <v>45</v>
      </c>
      <c r="Z7" s="2">
        <v>5000</v>
      </c>
      <c r="AA7" s="2">
        <v>55</v>
      </c>
      <c r="AB7" s="6">
        <v>19090</v>
      </c>
      <c r="AC7" s="6">
        <v>25205</v>
      </c>
      <c r="AD7" s="6">
        <v>34375</v>
      </c>
      <c r="AE7" s="6">
        <v>6865</v>
      </c>
      <c r="AF7" s="6">
        <v>14310</v>
      </c>
      <c r="AG7" s="6">
        <v>0</v>
      </c>
      <c r="AH7" s="6">
        <v>31191</v>
      </c>
      <c r="AI7" s="6">
        <v>28280</v>
      </c>
      <c r="AJ7" s="6">
        <v>41440</v>
      </c>
      <c r="AK7" s="2">
        <v>200756</v>
      </c>
      <c r="AL7" s="7">
        <v>22306.222222222223</v>
      </c>
      <c r="AM7" s="19">
        <v>41440</v>
      </c>
      <c r="AN7" s="7">
        <f t="shared" si="0"/>
        <v>95292.181333333341</v>
      </c>
      <c r="AO7" s="7">
        <v>0.95292181333333337</v>
      </c>
      <c r="AP7" s="8">
        <v>8.7180386105051386E-4</v>
      </c>
      <c r="AQ7" s="9">
        <v>0.91052233078555467</v>
      </c>
      <c r="AR7" s="2" t="s">
        <v>33</v>
      </c>
      <c r="AS7" s="2">
        <v>5165</v>
      </c>
      <c r="AT7" s="2" t="s">
        <v>45</v>
      </c>
      <c r="AU7" s="20">
        <f t="shared" si="1"/>
        <v>1593.8461538461538</v>
      </c>
      <c r="AV7" s="10" t="b">
        <f t="shared" si="2"/>
        <v>0</v>
      </c>
      <c r="AW7" s="11">
        <v>3.739140926640927</v>
      </c>
      <c r="AX7" s="7">
        <v>22064.880000000001</v>
      </c>
      <c r="AY7" s="2">
        <v>1.5</v>
      </c>
      <c r="AZ7" s="2">
        <v>10000</v>
      </c>
      <c r="BA7" s="2">
        <v>5000</v>
      </c>
    </row>
    <row r="8" spans="1:53" s="2" customFormat="1" x14ac:dyDescent="0.25">
      <c r="A8" s="5" t="s">
        <v>136</v>
      </c>
      <c r="B8" s="5"/>
      <c r="C8" s="4" t="s">
        <v>41</v>
      </c>
      <c r="D8" s="4"/>
      <c r="E8" s="5"/>
      <c r="F8" s="2">
        <v>1950</v>
      </c>
      <c r="G8" s="2">
        <v>100</v>
      </c>
      <c r="H8" s="15" t="s">
        <v>67</v>
      </c>
      <c r="I8" s="16" t="s">
        <v>28</v>
      </c>
      <c r="J8" s="17" t="s">
        <v>54</v>
      </c>
      <c r="K8" s="18" t="s">
        <v>59</v>
      </c>
      <c r="L8" s="2" t="s">
        <v>137</v>
      </c>
      <c r="M8" s="15">
        <v>100</v>
      </c>
      <c r="N8" s="18" t="s">
        <v>39</v>
      </c>
      <c r="O8" s="2">
        <v>1</v>
      </c>
      <c r="P8" s="2">
        <v>7</v>
      </c>
      <c r="Q8" s="15">
        <v>5</v>
      </c>
      <c r="R8" s="2">
        <v>3</v>
      </c>
      <c r="S8" s="15">
        <f>O8+P8+Q8+R8</f>
        <v>16</v>
      </c>
      <c r="T8" s="2">
        <v>5</v>
      </c>
      <c r="U8" s="2">
        <f t="shared" si="3"/>
        <v>16</v>
      </c>
      <c r="V8" s="18" t="s">
        <v>138</v>
      </c>
      <c r="W8" s="18"/>
      <c r="X8" s="18" t="s">
        <v>757</v>
      </c>
      <c r="Y8" s="2" t="s">
        <v>32</v>
      </c>
      <c r="Z8" s="2">
        <v>100</v>
      </c>
      <c r="AA8" s="2">
        <v>30</v>
      </c>
      <c r="AB8" s="6">
        <v>270</v>
      </c>
      <c r="AC8" s="6">
        <v>750</v>
      </c>
      <c r="AD8" s="6">
        <v>150</v>
      </c>
      <c r="AE8" s="6">
        <v>570</v>
      </c>
      <c r="AF8" s="6">
        <v>700</v>
      </c>
      <c r="AG8" s="6">
        <v>810</v>
      </c>
      <c r="AH8" s="6">
        <v>1950</v>
      </c>
      <c r="AI8" s="6">
        <v>1320</v>
      </c>
      <c r="AJ8" s="6">
        <v>1920</v>
      </c>
      <c r="AK8" s="2">
        <v>8440</v>
      </c>
      <c r="AL8" s="7">
        <v>937.77777777777783</v>
      </c>
      <c r="AM8" s="19">
        <v>1950</v>
      </c>
      <c r="AN8" s="7">
        <f t="shared" si="0"/>
        <v>93777.777777777781</v>
      </c>
      <c r="AO8" s="7">
        <v>0.93777777777777782</v>
      </c>
      <c r="AP8" s="8">
        <v>8.5794896919633688E-4</v>
      </c>
      <c r="AQ8" s="9">
        <v>0.91224707283600381</v>
      </c>
      <c r="AR8" s="2" t="s">
        <v>33</v>
      </c>
      <c r="AS8" s="2">
        <v>1950</v>
      </c>
      <c r="AT8" s="2" t="s">
        <v>34</v>
      </c>
      <c r="AU8" s="20">
        <f t="shared" si="1"/>
        <v>75</v>
      </c>
      <c r="AV8" s="10" t="b">
        <f t="shared" si="2"/>
        <v>0</v>
      </c>
      <c r="AW8" s="11">
        <v>30</v>
      </c>
      <c r="AX8" s="7">
        <v>195000</v>
      </c>
      <c r="AY8" s="2">
        <v>1.5</v>
      </c>
      <c r="AZ8" s="2">
        <v>10000</v>
      </c>
      <c r="BA8" s="2">
        <v>5000</v>
      </c>
    </row>
    <row r="9" spans="1:53" s="2" customFormat="1" x14ac:dyDescent="0.25">
      <c r="A9" s="5" t="s">
        <v>139</v>
      </c>
      <c r="B9" s="5"/>
      <c r="C9" s="4" t="s">
        <v>41</v>
      </c>
      <c r="D9" s="4"/>
      <c r="E9" s="5"/>
      <c r="F9" s="2">
        <v>10</v>
      </c>
      <c r="G9" s="2">
        <v>5801.25</v>
      </c>
      <c r="H9" s="15" t="s">
        <v>67</v>
      </c>
      <c r="I9" s="16" t="s">
        <v>35</v>
      </c>
      <c r="J9" s="17" t="s">
        <v>140</v>
      </c>
      <c r="K9" s="18" t="s">
        <v>141</v>
      </c>
      <c r="L9" s="2" t="s">
        <v>142</v>
      </c>
      <c r="M9" s="15">
        <v>5801.25</v>
      </c>
      <c r="N9" s="18" t="s">
        <v>39</v>
      </c>
      <c r="O9" s="2">
        <v>1</v>
      </c>
      <c r="P9" s="2">
        <v>10</v>
      </c>
      <c r="Q9" s="15">
        <v>1</v>
      </c>
      <c r="R9" s="2">
        <v>4</v>
      </c>
      <c r="S9" s="15">
        <f>O9+P9+Q9+R9</f>
        <v>16</v>
      </c>
      <c r="T9" s="2">
        <v>15</v>
      </c>
      <c r="U9" s="2">
        <f t="shared" ref="U9:U12" si="4">SUM(O9:R9)</f>
        <v>16</v>
      </c>
      <c r="V9" s="18" t="s">
        <v>143</v>
      </c>
      <c r="W9" s="18"/>
      <c r="X9" s="18" t="s">
        <v>757</v>
      </c>
      <c r="Y9" s="2" t="s">
        <v>32</v>
      </c>
      <c r="Z9" s="2">
        <v>25</v>
      </c>
      <c r="AA9" s="2">
        <v>0.5</v>
      </c>
      <c r="AB9" s="6">
        <v>18</v>
      </c>
      <c r="AC9" s="6">
        <v>23</v>
      </c>
      <c r="AD9" s="6">
        <v>7</v>
      </c>
      <c r="AE9" s="6">
        <v>17.5</v>
      </c>
      <c r="AF9" s="6">
        <v>12</v>
      </c>
      <c r="AG9" s="6">
        <v>15.5</v>
      </c>
      <c r="AH9" s="6">
        <v>5.5</v>
      </c>
      <c r="AI9" s="6">
        <v>24.5</v>
      </c>
      <c r="AJ9" s="6">
        <v>17</v>
      </c>
      <c r="AK9" s="2">
        <v>140</v>
      </c>
      <c r="AL9" s="7">
        <v>15.555555555555555</v>
      </c>
      <c r="AM9" s="19">
        <v>24.5</v>
      </c>
      <c r="AN9" s="7">
        <f t="shared" si="0"/>
        <v>90241.666666666672</v>
      </c>
      <c r="AO9" s="7">
        <v>0.90241666666666676</v>
      </c>
      <c r="AP9" s="8">
        <v>8.2559799058890394E-4</v>
      </c>
      <c r="AQ9" s="9">
        <v>0.91390165690238823</v>
      </c>
      <c r="AR9" s="2" t="s">
        <v>33</v>
      </c>
      <c r="AS9" s="2">
        <v>10</v>
      </c>
      <c r="AT9" s="2" t="s">
        <v>34</v>
      </c>
      <c r="AU9" s="20">
        <f t="shared" si="1"/>
        <v>0.94230769230769229</v>
      </c>
      <c r="AV9" s="10" t="b">
        <f t="shared" si="2"/>
        <v>0</v>
      </c>
      <c r="AW9" s="11">
        <v>12.244897959183673</v>
      </c>
      <c r="AX9" s="7">
        <v>58012.5</v>
      </c>
      <c r="AY9" s="2">
        <v>1.5</v>
      </c>
      <c r="AZ9" s="2">
        <v>10000</v>
      </c>
      <c r="BA9" s="2">
        <v>5000</v>
      </c>
    </row>
    <row r="10" spans="1:53" s="2" customFormat="1" ht="30" x14ac:dyDescent="0.25">
      <c r="A10" s="4" t="s">
        <v>144</v>
      </c>
      <c r="B10" s="4"/>
      <c r="C10" s="4" t="s">
        <v>41</v>
      </c>
      <c r="D10" s="4"/>
      <c r="E10" s="5"/>
      <c r="F10" s="2">
        <v>290</v>
      </c>
      <c r="G10" s="2">
        <v>681.27499999999998</v>
      </c>
      <c r="H10" s="15" t="s">
        <v>67</v>
      </c>
      <c r="I10" s="16" t="s">
        <v>28</v>
      </c>
      <c r="J10" s="17" t="s">
        <v>49</v>
      </c>
      <c r="K10" s="18" t="s">
        <v>38</v>
      </c>
      <c r="L10" s="2" t="s">
        <v>145</v>
      </c>
      <c r="M10" s="15">
        <v>681.27499999999998</v>
      </c>
      <c r="N10" s="18" t="s">
        <v>39</v>
      </c>
      <c r="O10" s="2">
        <v>1</v>
      </c>
      <c r="P10" s="2">
        <v>20</v>
      </c>
      <c r="Q10" s="15">
        <v>5</v>
      </c>
      <c r="R10" s="2">
        <v>5</v>
      </c>
      <c r="S10" s="2">
        <v>31</v>
      </c>
      <c r="T10" s="22">
        <v>30</v>
      </c>
      <c r="U10" s="2">
        <f t="shared" si="4"/>
        <v>31</v>
      </c>
      <c r="V10" s="24" t="s">
        <v>146</v>
      </c>
      <c r="W10" s="24"/>
      <c r="X10" s="18" t="s">
        <v>758</v>
      </c>
      <c r="Y10" s="2" t="s">
        <v>32</v>
      </c>
      <c r="Z10" s="2">
        <v>25</v>
      </c>
      <c r="AA10" s="2">
        <v>5</v>
      </c>
      <c r="AB10" s="6">
        <v>195</v>
      </c>
      <c r="AC10" s="6">
        <v>90</v>
      </c>
      <c r="AD10" s="6">
        <v>80</v>
      </c>
      <c r="AE10" s="6">
        <v>100</v>
      </c>
      <c r="AF10" s="6">
        <v>90</v>
      </c>
      <c r="AG10" s="6">
        <v>0</v>
      </c>
      <c r="AH10" s="6">
        <v>145</v>
      </c>
      <c r="AI10" s="6">
        <v>260</v>
      </c>
      <c r="AJ10" s="6">
        <v>215</v>
      </c>
      <c r="AK10" s="2">
        <v>1175</v>
      </c>
      <c r="AL10" s="7">
        <v>130.55555555555554</v>
      </c>
      <c r="AM10" s="19">
        <v>260</v>
      </c>
      <c r="AN10" s="7">
        <f t="shared" si="0"/>
        <v>88944.236111111095</v>
      </c>
      <c r="AO10" s="7">
        <v>0.88944236111111097</v>
      </c>
      <c r="AP10" s="8">
        <v>8.1372812936889841E-4</v>
      </c>
      <c r="AQ10" s="9">
        <v>0.91554019140177756</v>
      </c>
      <c r="AR10" s="2" t="s">
        <v>33</v>
      </c>
      <c r="AS10" s="2">
        <v>290</v>
      </c>
      <c r="AT10" s="2" t="s">
        <v>34</v>
      </c>
      <c r="AU10" s="20">
        <f t="shared" si="1"/>
        <v>10</v>
      </c>
      <c r="AV10" s="10" t="b">
        <f t="shared" si="2"/>
        <v>0</v>
      </c>
      <c r="AW10" s="11">
        <v>33.461538461538467</v>
      </c>
      <c r="AX10" s="7">
        <v>197569.75</v>
      </c>
      <c r="AY10" s="2">
        <v>1.5</v>
      </c>
      <c r="AZ10" s="2">
        <v>10000</v>
      </c>
      <c r="BA10" s="2">
        <v>5000</v>
      </c>
    </row>
    <row r="11" spans="1:53" s="2" customFormat="1" x14ac:dyDescent="0.25">
      <c r="A11" s="5" t="s">
        <v>147</v>
      </c>
      <c r="B11" s="5"/>
      <c r="C11" s="4" t="s">
        <v>41</v>
      </c>
      <c r="D11" s="4"/>
      <c r="E11" s="5"/>
      <c r="F11" s="2">
        <v>1244.25</v>
      </c>
      <c r="G11" s="2">
        <v>230</v>
      </c>
      <c r="H11" s="15" t="s">
        <v>148</v>
      </c>
      <c r="I11" s="16" t="s">
        <v>35</v>
      </c>
      <c r="J11" s="17" t="s">
        <v>36</v>
      </c>
      <c r="K11" s="18" t="s">
        <v>30</v>
      </c>
      <c r="L11" s="2" t="s">
        <v>149</v>
      </c>
      <c r="M11" s="15">
        <v>230</v>
      </c>
      <c r="N11" s="18" t="s">
        <v>31</v>
      </c>
      <c r="O11" s="2">
        <v>1</v>
      </c>
      <c r="P11" s="2">
        <v>15</v>
      </c>
      <c r="Q11" s="15">
        <v>1</v>
      </c>
      <c r="R11" s="2">
        <v>5</v>
      </c>
      <c r="S11" s="2">
        <v>22</v>
      </c>
      <c r="T11" s="2">
        <v>25</v>
      </c>
      <c r="U11" s="2">
        <f t="shared" si="4"/>
        <v>22</v>
      </c>
      <c r="V11" s="18" t="s">
        <v>150</v>
      </c>
      <c r="W11" s="18"/>
      <c r="X11" s="18" t="s">
        <v>757</v>
      </c>
      <c r="Y11" s="2" t="s">
        <v>32</v>
      </c>
      <c r="Z11" s="2">
        <v>500</v>
      </c>
      <c r="AA11" s="2">
        <v>20</v>
      </c>
      <c r="AB11" s="6">
        <v>882</v>
      </c>
      <c r="AC11" s="6">
        <v>529.20000000000005</v>
      </c>
      <c r="AD11" s="6">
        <v>343</v>
      </c>
      <c r="AE11" s="6">
        <v>0</v>
      </c>
      <c r="AF11" s="6">
        <v>0</v>
      </c>
      <c r="AG11" s="6">
        <v>457</v>
      </c>
      <c r="AH11" s="6">
        <v>478.29</v>
      </c>
      <c r="AI11" s="6">
        <v>234</v>
      </c>
      <c r="AJ11" s="6">
        <v>538.75</v>
      </c>
      <c r="AK11" s="2">
        <v>3462.24</v>
      </c>
      <c r="AL11" s="7">
        <v>384.69333333333333</v>
      </c>
      <c r="AM11" s="19">
        <v>882</v>
      </c>
      <c r="AN11" s="7">
        <f t="shared" si="0"/>
        <v>88479.46666666666</v>
      </c>
      <c r="AO11" s="7">
        <v>0.88479466666666662</v>
      </c>
      <c r="AP11" s="8">
        <v>8.0947607226940135E-4</v>
      </c>
      <c r="AQ11" s="9">
        <v>0.916349667474047</v>
      </c>
      <c r="AR11" s="2" t="s">
        <v>33</v>
      </c>
      <c r="AS11" s="2">
        <v>1244.25</v>
      </c>
      <c r="AT11" s="2" t="s">
        <v>34</v>
      </c>
      <c r="AU11" s="20">
        <f t="shared" si="1"/>
        <v>33.92307692307692</v>
      </c>
      <c r="AV11" s="10" t="b">
        <f t="shared" si="2"/>
        <v>0</v>
      </c>
      <c r="AW11" s="11">
        <v>42.321428571428577</v>
      </c>
      <c r="AX11" s="7">
        <v>286177.5</v>
      </c>
      <c r="AY11" s="2">
        <v>1.5</v>
      </c>
      <c r="AZ11" s="2">
        <v>10000</v>
      </c>
      <c r="BA11" s="2">
        <v>5000</v>
      </c>
    </row>
    <row r="12" spans="1:53" s="2" customFormat="1" x14ac:dyDescent="0.25">
      <c r="A12" s="5" t="s">
        <v>151</v>
      </c>
      <c r="B12" s="5"/>
      <c r="C12" s="4" t="s">
        <v>41</v>
      </c>
      <c r="D12" s="4"/>
      <c r="E12" s="5"/>
      <c r="F12" s="2">
        <v>80</v>
      </c>
      <c r="G12" s="2">
        <v>650</v>
      </c>
      <c r="H12" s="15" t="s">
        <v>67</v>
      </c>
      <c r="I12" s="16" t="s">
        <v>35</v>
      </c>
      <c r="J12" s="17" t="s">
        <v>63</v>
      </c>
      <c r="K12" s="18" t="s">
        <v>152</v>
      </c>
      <c r="L12" s="2" t="s">
        <v>153</v>
      </c>
      <c r="M12" s="15">
        <v>650</v>
      </c>
      <c r="N12" s="18" t="s">
        <v>31</v>
      </c>
      <c r="O12" s="2">
        <v>1</v>
      </c>
      <c r="P12" s="2">
        <v>3</v>
      </c>
      <c r="Q12" s="15">
        <v>1</v>
      </c>
      <c r="R12" s="2">
        <v>2</v>
      </c>
      <c r="S12" s="2">
        <v>7</v>
      </c>
      <c r="T12" s="2">
        <v>3</v>
      </c>
      <c r="U12" s="2">
        <f t="shared" si="4"/>
        <v>7</v>
      </c>
      <c r="V12" s="18" t="s">
        <v>154</v>
      </c>
      <c r="W12" s="18"/>
      <c r="X12" s="18" t="s">
        <v>757</v>
      </c>
      <c r="Y12" s="2" t="s">
        <v>45</v>
      </c>
      <c r="Z12" s="2">
        <v>50</v>
      </c>
      <c r="AA12" s="2">
        <v>1</v>
      </c>
      <c r="AB12" s="6">
        <v>176</v>
      </c>
      <c r="AC12" s="6">
        <v>116</v>
      </c>
      <c r="AD12" s="6">
        <v>97</v>
      </c>
      <c r="AE12" s="6">
        <v>83</v>
      </c>
      <c r="AF12" s="6">
        <v>104</v>
      </c>
      <c r="AG12" s="6">
        <v>126</v>
      </c>
      <c r="AH12" s="6">
        <v>160</v>
      </c>
      <c r="AI12" s="6">
        <v>189</v>
      </c>
      <c r="AJ12" s="6">
        <v>171</v>
      </c>
      <c r="AK12" s="2">
        <v>1222</v>
      </c>
      <c r="AL12" s="7">
        <v>135.77777777777777</v>
      </c>
      <c r="AM12" s="19">
        <v>189</v>
      </c>
      <c r="AN12" s="7">
        <f t="shared" si="0"/>
        <v>88255.555555555547</v>
      </c>
      <c r="AO12" s="7">
        <v>0.88255555555555543</v>
      </c>
      <c r="AP12" s="8">
        <v>8.074275666263629E-4</v>
      </c>
      <c r="AQ12" s="9">
        <v>0.91715709504067333</v>
      </c>
      <c r="AR12" s="2" t="s">
        <v>33</v>
      </c>
      <c r="AS12" s="2">
        <v>80</v>
      </c>
      <c r="AT12" s="2" t="s">
        <v>45</v>
      </c>
      <c r="AU12" s="20">
        <f t="shared" si="1"/>
        <v>7.2692307692307692</v>
      </c>
      <c r="AV12" s="10" t="b">
        <f t="shared" si="2"/>
        <v>0</v>
      </c>
      <c r="AW12" s="11">
        <v>12.698412698412699</v>
      </c>
      <c r="AX12" s="7">
        <v>52000</v>
      </c>
      <c r="AY12" s="2">
        <v>1.5</v>
      </c>
      <c r="AZ12" s="2">
        <v>10000</v>
      </c>
      <c r="BA12" s="2">
        <v>5000</v>
      </c>
    </row>
    <row r="13" spans="1:53" s="2" customFormat="1" x14ac:dyDescent="0.25">
      <c r="A13" s="5" t="s">
        <v>155</v>
      </c>
      <c r="B13" s="5"/>
      <c r="C13" s="4" t="s">
        <v>41</v>
      </c>
      <c r="D13" s="4"/>
      <c r="E13" s="5"/>
      <c r="F13" s="2">
        <v>475</v>
      </c>
      <c r="G13" s="2">
        <v>108</v>
      </c>
      <c r="H13" s="15" t="s">
        <v>67</v>
      </c>
      <c r="I13" s="16" t="s">
        <v>28</v>
      </c>
      <c r="J13" s="17" t="s">
        <v>46</v>
      </c>
      <c r="K13" s="18" t="s">
        <v>59</v>
      </c>
      <c r="L13" s="2" t="s">
        <v>156</v>
      </c>
      <c r="M13" s="15">
        <v>108</v>
      </c>
      <c r="N13" s="18" t="s">
        <v>39</v>
      </c>
      <c r="O13" s="2">
        <v>1</v>
      </c>
      <c r="P13" s="2">
        <v>2</v>
      </c>
      <c r="Q13" s="15">
        <v>1</v>
      </c>
      <c r="R13" s="2">
        <v>2</v>
      </c>
      <c r="S13" s="15">
        <f>O13+P13+Q13+R13</f>
        <v>6</v>
      </c>
      <c r="T13" s="2">
        <v>5</v>
      </c>
      <c r="U13" s="2">
        <f t="shared" ref="U13:U17" si="5">SUM(O13:R13)</f>
        <v>6</v>
      </c>
      <c r="V13" s="18" t="s">
        <v>104</v>
      </c>
      <c r="W13" s="18"/>
      <c r="X13" s="18" t="s">
        <v>757</v>
      </c>
      <c r="Y13" s="2" t="s">
        <v>32</v>
      </c>
      <c r="Z13" s="2">
        <v>500</v>
      </c>
      <c r="AA13" s="2">
        <v>25</v>
      </c>
      <c r="AB13" s="6">
        <v>300</v>
      </c>
      <c r="AC13" s="6">
        <v>1075</v>
      </c>
      <c r="AD13" s="6">
        <v>0</v>
      </c>
      <c r="AE13" s="6">
        <v>0</v>
      </c>
      <c r="AF13" s="6">
        <v>0</v>
      </c>
      <c r="AG13" s="6">
        <v>1275</v>
      </c>
      <c r="AH13" s="6">
        <v>1000</v>
      </c>
      <c r="AI13" s="6">
        <v>1975</v>
      </c>
      <c r="AJ13" s="6">
        <v>1475</v>
      </c>
      <c r="AK13" s="2">
        <v>7100</v>
      </c>
      <c r="AL13" s="7">
        <v>788.88888888888891</v>
      </c>
      <c r="AM13" s="19">
        <v>1975</v>
      </c>
      <c r="AN13" s="7">
        <f t="shared" si="0"/>
        <v>85200</v>
      </c>
      <c r="AO13" s="7">
        <v>0.85199999999999998</v>
      </c>
      <c r="AP13" s="8">
        <v>7.7947306822245387E-4</v>
      </c>
      <c r="AQ13" s="9">
        <v>0.91872166765525154</v>
      </c>
      <c r="AR13" s="2" t="s">
        <v>33</v>
      </c>
      <c r="AS13" s="2">
        <v>475</v>
      </c>
      <c r="AT13" s="2" t="s">
        <v>34</v>
      </c>
      <c r="AU13" s="20">
        <f t="shared" si="1"/>
        <v>75.961538461538467</v>
      </c>
      <c r="AV13" s="10" t="b">
        <f t="shared" si="2"/>
        <v>0</v>
      </c>
      <c r="AW13" s="11">
        <v>7.2151898734177218</v>
      </c>
      <c r="AX13" s="7">
        <v>51300</v>
      </c>
      <c r="AY13" s="2">
        <v>1.5</v>
      </c>
      <c r="AZ13" s="2">
        <v>10000</v>
      </c>
      <c r="BA13" s="2">
        <v>5000</v>
      </c>
    </row>
    <row r="14" spans="1:53" s="2" customFormat="1" ht="30" x14ac:dyDescent="0.25">
      <c r="A14" s="4" t="s">
        <v>157</v>
      </c>
      <c r="B14" s="4"/>
      <c r="C14" s="4" t="s">
        <v>41</v>
      </c>
      <c r="D14" s="4"/>
      <c r="E14" s="5"/>
      <c r="F14" s="2">
        <v>350</v>
      </c>
      <c r="G14" s="2">
        <v>34</v>
      </c>
      <c r="H14" s="15" t="s">
        <v>67</v>
      </c>
      <c r="I14" s="16" t="s">
        <v>28</v>
      </c>
      <c r="J14" s="17" t="s">
        <v>46</v>
      </c>
      <c r="K14" s="18" t="s">
        <v>51</v>
      </c>
      <c r="L14" s="2" t="s">
        <v>158</v>
      </c>
      <c r="M14" s="15">
        <v>34</v>
      </c>
      <c r="N14" s="18" t="s">
        <v>31</v>
      </c>
      <c r="O14" s="2">
        <v>1</v>
      </c>
      <c r="P14" s="2">
        <v>4</v>
      </c>
      <c r="Q14" s="15">
        <v>1</v>
      </c>
      <c r="R14" s="2">
        <v>2</v>
      </c>
      <c r="S14" s="2">
        <v>8</v>
      </c>
      <c r="T14" s="2">
        <v>5</v>
      </c>
      <c r="U14" s="2">
        <f t="shared" si="5"/>
        <v>8</v>
      </c>
      <c r="V14" s="18" t="s">
        <v>159</v>
      </c>
      <c r="W14" s="18"/>
      <c r="X14" s="18" t="s">
        <v>757</v>
      </c>
      <c r="Y14" s="2" t="s">
        <v>45</v>
      </c>
      <c r="Z14" s="2">
        <v>500</v>
      </c>
      <c r="AA14" s="2">
        <v>10</v>
      </c>
      <c r="AB14" s="6">
        <v>6470</v>
      </c>
      <c r="AC14" s="6">
        <v>6150</v>
      </c>
      <c r="AD14" s="6">
        <v>0</v>
      </c>
      <c r="AE14" s="6">
        <v>0</v>
      </c>
      <c r="AF14" s="6">
        <v>500</v>
      </c>
      <c r="AG14" s="6">
        <v>2290</v>
      </c>
      <c r="AH14" s="6">
        <v>1040</v>
      </c>
      <c r="AI14" s="6">
        <v>3460</v>
      </c>
      <c r="AJ14" s="6">
        <v>1500</v>
      </c>
      <c r="AK14" s="2">
        <v>21410</v>
      </c>
      <c r="AL14" s="7">
        <v>2378.8888888888887</v>
      </c>
      <c r="AM14" s="19">
        <v>6470</v>
      </c>
      <c r="AN14" s="7">
        <f t="shared" si="0"/>
        <v>80882.222222222219</v>
      </c>
      <c r="AO14" s="7">
        <v>0.80882222222222222</v>
      </c>
      <c r="AP14" s="8">
        <v>7.3997082065969358E-4</v>
      </c>
      <c r="AQ14" s="9">
        <v>0.91946163847591122</v>
      </c>
      <c r="AR14" s="2" t="s">
        <v>33</v>
      </c>
      <c r="AS14" s="2">
        <v>350</v>
      </c>
      <c r="AT14" s="2" t="s">
        <v>45</v>
      </c>
      <c r="AU14" s="20">
        <f t="shared" si="1"/>
        <v>248.84615384615384</v>
      </c>
      <c r="AV14" s="10" t="b">
        <f t="shared" si="2"/>
        <v>0</v>
      </c>
      <c r="AW14" s="11">
        <v>1.6228748068006182</v>
      </c>
      <c r="AX14" s="7">
        <v>11900</v>
      </c>
      <c r="AY14" s="2">
        <v>1.5</v>
      </c>
      <c r="AZ14" s="2">
        <v>10000</v>
      </c>
      <c r="BA14" s="2">
        <v>5000</v>
      </c>
    </row>
    <row r="15" spans="1:53" s="2" customFormat="1" x14ac:dyDescent="0.25">
      <c r="A15" s="5" t="s">
        <v>160</v>
      </c>
      <c r="B15" s="5"/>
      <c r="C15" s="4" t="s">
        <v>41</v>
      </c>
      <c r="D15" s="4"/>
      <c r="E15" s="5"/>
      <c r="F15" s="2">
        <v>925</v>
      </c>
      <c r="G15" s="2">
        <v>90</v>
      </c>
      <c r="H15" s="15" t="s">
        <v>67</v>
      </c>
      <c r="I15" s="16" t="s">
        <v>35</v>
      </c>
      <c r="J15" s="17" t="s">
        <v>161</v>
      </c>
      <c r="K15" s="18" t="s">
        <v>59</v>
      </c>
      <c r="L15" s="2" t="s">
        <v>162</v>
      </c>
      <c r="M15" s="15">
        <v>90</v>
      </c>
      <c r="N15" s="18" t="s">
        <v>39</v>
      </c>
      <c r="O15" s="2">
        <v>1</v>
      </c>
      <c r="P15" s="2">
        <v>5</v>
      </c>
      <c r="Q15" s="15">
        <v>5</v>
      </c>
      <c r="R15" s="2">
        <v>2</v>
      </c>
      <c r="S15" s="15">
        <f>O15+P15+Q15+R15</f>
        <v>13</v>
      </c>
      <c r="T15" s="2">
        <v>7</v>
      </c>
      <c r="U15" s="2">
        <f t="shared" si="5"/>
        <v>13</v>
      </c>
      <c r="V15" s="18" t="s">
        <v>163</v>
      </c>
      <c r="W15" s="18"/>
      <c r="X15" s="18" t="s">
        <v>757</v>
      </c>
      <c r="Y15" s="2" t="s">
        <v>32</v>
      </c>
      <c r="Z15" s="2">
        <v>1000</v>
      </c>
      <c r="AA15" s="2">
        <v>25</v>
      </c>
      <c r="AB15" s="6">
        <v>1650</v>
      </c>
      <c r="AC15" s="6">
        <v>1650</v>
      </c>
      <c r="AD15" s="6">
        <v>150</v>
      </c>
      <c r="AE15" s="6">
        <v>0</v>
      </c>
      <c r="AF15" s="6">
        <v>0</v>
      </c>
      <c r="AG15" s="6">
        <v>725</v>
      </c>
      <c r="AH15" s="6">
        <v>1000</v>
      </c>
      <c r="AI15" s="6">
        <v>1600</v>
      </c>
      <c r="AJ15" s="6">
        <v>1275</v>
      </c>
      <c r="AK15" s="2">
        <v>8050</v>
      </c>
      <c r="AL15" s="7">
        <v>894.44444444444446</v>
      </c>
      <c r="AM15" s="19">
        <v>1650</v>
      </c>
      <c r="AN15" s="7">
        <f t="shared" si="0"/>
        <v>80500</v>
      </c>
      <c r="AO15" s="7">
        <v>0.80500000000000005</v>
      </c>
      <c r="AP15" s="8">
        <v>7.3647396704116825E-4</v>
      </c>
      <c r="AQ15" s="9">
        <v>0.92019811244295235</v>
      </c>
      <c r="AR15" s="2" t="s">
        <v>33</v>
      </c>
      <c r="AS15" s="2">
        <v>925</v>
      </c>
      <c r="AT15" s="2" t="s">
        <v>34</v>
      </c>
      <c r="AU15" s="20">
        <f t="shared" si="1"/>
        <v>63.46153846153846</v>
      </c>
      <c r="AV15" s="10" t="b">
        <f t="shared" si="2"/>
        <v>0</v>
      </c>
      <c r="AW15" s="11">
        <v>16.818181818181817</v>
      </c>
      <c r="AX15" s="7">
        <v>83250</v>
      </c>
      <c r="AY15" s="2">
        <v>1.5</v>
      </c>
      <c r="AZ15" s="2">
        <v>10000</v>
      </c>
      <c r="BA15" s="2">
        <v>5000</v>
      </c>
    </row>
    <row r="16" spans="1:53" s="2" customFormat="1" ht="30" x14ac:dyDescent="0.25">
      <c r="A16" s="4" t="s">
        <v>164</v>
      </c>
      <c r="B16" s="4"/>
      <c r="C16" s="4" t="s">
        <v>41</v>
      </c>
      <c r="D16" s="4"/>
      <c r="E16" s="5"/>
      <c r="F16" s="2">
        <v>556</v>
      </c>
      <c r="G16" s="2">
        <v>195</v>
      </c>
      <c r="H16" s="15" t="s">
        <v>165</v>
      </c>
      <c r="I16" s="16" t="s">
        <v>28</v>
      </c>
      <c r="J16" s="17" t="s">
        <v>29</v>
      </c>
      <c r="K16" s="18" t="s">
        <v>30</v>
      </c>
      <c r="L16" s="2" t="s">
        <v>166</v>
      </c>
      <c r="M16" s="15">
        <v>195</v>
      </c>
      <c r="N16" s="18" t="s">
        <v>31</v>
      </c>
      <c r="O16" s="2">
        <v>1</v>
      </c>
      <c r="P16" s="2">
        <v>15</v>
      </c>
      <c r="Q16" s="15">
        <v>1</v>
      </c>
      <c r="R16" s="2">
        <v>5</v>
      </c>
      <c r="S16" s="2">
        <v>22</v>
      </c>
      <c r="T16" s="2">
        <v>25</v>
      </c>
      <c r="U16" s="2">
        <f t="shared" si="5"/>
        <v>22</v>
      </c>
      <c r="V16" s="18" t="s">
        <v>85</v>
      </c>
      <c r="W16" s="18"/>
      <c r="X16" s="18" t="s">
        <v>757</v>
      </c>
      <c r="Y16" s="2" t="s">
        <v>32</v>
      </c>
      <c r="Z16" s="2">
        <v>500</v>
      </c>
      <c r="AA16" s="2">
        <v>20</v>
      </c>
      <c r="AB16" s="6">
        <v>700</v>
      </c>
      <c r="AC16" s="6">
        <v>318.17</v>
      </c>
      <c r="AD16" s="6">
        <v>962.2</v>
      </c>
      <c r="AE16" s="6">
        <v>415</v>
      </c>
      <c r="AF16" s="6">
        <v>175</v>
      </c>
      <c r="AG16" s="6">
        <v>303</v>
      </c>
      <c r="AH16" s="6">
        <v>64</v>
      </c>
      <c r="AI16" s="6">
        <v>392</v>
      </c>
      <c r="AJ16" s="6">
        <v>367.5</v>
      </c>
      <c r="AK16" s="2">
        <v>3696.87</v>
      </c>
      <c r="AL16" s="7">
        <v>410.76333333333332</v>
      </c>
      <c r="AM16" s="19">
        <v>962.2</v>
      </c>
      <c r="AN16" s="7">
        <f t="shared" si="0"/>
        <v>80098.849999999991</v>
      </c>
      <c r="AO16" s="7">
        <v>0.80098849999999988</v>
      </c>
      <c r="AP16" s="8">
        <v>7.3280394801162078E-4</v>
      </c>
      <c r="AQ16" s="9">
        <v>0.92093091639096403</v>
      </c>
      <c r="AR16" s="2" t="s">
        <v>33</v>
      </c>
      <c r="AS16" s="2">
        <v>556</v>
      </c>
      <c r="AT16" s="2" t="s">
        <v>34</v>
      </c>
      <c r="AU16" s="20">
        <f t="shared" si="1"/>
        <v>37.007692307692309</v>
      </c>
      <c r="AV16" s="10" t="b">
        <f t="shared" si="2"/>
        <v>0</v>
      </c>
      <c r="AW16" s="11">
        <v>17.335273331947619</v>
      </c>
      <c r="AX16" s="7">
        <v>108420</v>
      </c>
      <c r="AY16" s="2">
        <v>1.5</v>
      </c>
      <c r="AZ16" s="2">
        <v>10000</v>
      </c>
      <c r="BA16" s="2">
        <v>5000</v>
      </c>
    </row>
    <row r="17" spans="1:53" s="2" customFormat="1" x14ac:dyDescent="0.25">
      <c r="A17" s="5" t="s">
        <v>167</v>
      </c>
      <c r="B17" s="5"/>
      <c r="C17" s="4" t="s">
        <v>41</v>
      </c>
      <c r="D17" s="4"/>
      <c r="E17" s="5"/>
      <c r="F17" s="2">
        <v>29100</v>
      </c>
      <c r="G17" s="2">
        <v>1.95</v>
      </c>
      <c r="H17" s="15" t="s">
        <v>67</v>
      </c>
      <c r="I17" s="16" t="s">
        <v>28</v>
      </c>
      <c r="J17" s="17" t="s">
        <v>168</v>
      </c>
      <c r="K17" s="18" t="s">
        <v>61</v>
      </c>
      <c r="L17" s="2" t="s">
        <v>169</v>
      </c>
      <c r="M17" s="15">
        <v>1.95</v>
      </c>
      <c r="N17" s="18" t="s">
        <v>31</v>
      </c>
      <c r="O17" s="2">
        <v>1</v>
      </c>
      <c r="P17" s="2">
        <v>7</v>
      </c>
      <c r="Q17" s="15">
        <v>1</v>
      </c>
      <c r="R17" s="2">
        <v>2</v>
      </c>
      <c r="S17" s="2">
        <v>11</v>
      </c>
      <c r="T17" s="2">
        <v>3</v>
      </c>
      <c r="U17" s="2">
        <f t="shared" si="5"/>
        <v>11</v>
      </c>
      <c r="V17" s="18" t="s">
        <v>80</v>
      </c>
      <c r="W17" s="18"/>
      <c r="X17" s="18" t="s">
        <v>757</v>
      </c>
      <c r="Y17" s="2" t="s">
        <v>45</v>
      </c>
      <c r="Z17" s="2">
        <v>5000</v>
      </c>
      <c r="AA17" s="2">
        <v>2000</v>
      </c>
      <c r="AB17" s="6">
        <v>65000</v>
      </c>
      <c r="AC17" s="6">
        <v>68500</v>
      </c>
      <c r="AD17" s="6">
        <v>27000</v>
      </c>
      <c r="AE17" s="6">
        <v>49800</v>
      </c>
      <c r="AF17" s="6">
        <v>27000</v>
      </c>
      <c r="AG17" s="6">
        <v>29500</v>
      </c>
      <c r="AH17" s="6">
        <v>21000</v>
      </c>
      <c r="AI17" s="6">
        <v>45000</v>
      </c>
      <c r="AJ17" s="6">
        <v>36000</v>
      </c>
      <c r="AK17" s="2">
        <v>368800</v>
      </c>
      <c r="AL17" s="7">
        <v>40977.777777777781</v>
      </c>
      <c r="AM17" s="19">
        <v>68500</v>
      </c>
      <c r="AN17" s="7">
        <f t="shared" si="0"/>
        <v>79906.666666666672</v>
      </c>
      <c r="AO17" s="7">
        <v>0.7990666666666667</v>
      </c>
      <c r="AP17" s="8">
        <v>7.3104571171473656E-4</v>
      </c>
      <c r="AQ17" s="9">
        <v>0.922394203250398</v>
      </c>
      <c r="AR17" s="2" t="s">
        <v>33</v>
      </c>
      <c r="AS17" s="2">
        <v>29100</v>
      </c>
      <c r="AT17" s="2" t="s">
        <v>45</v>
      </c>
      <c r="AU17" s="20">
        <f t="shared" si="1"/>
        <v>2634.6153846153848</v>
      </c>
      <c r="AV17" s="10" t="b">
        <f t="shared" si="2"/>
        <v>0</v>
      </c>
      <c r="AW17" s="11">
        <v>12.744525547445255</v>
      </c>
      <c r="AX17" s="7">
        <v>56745</v>
      </c>
      <c r="AY17" s="2">
        <v>1.5</v>
      </c>
      <c r="AZ17" s="2">
        <v>10000</v>
      </c>
      <c r="BA17" s="2">
        <v>5000</v>
      </c>
    </row>
    <row r="18" spans="1:53" s="2" customFormat="1" x14ac:dyDescent="0.25">
      <c r="A18" s="5" t="s">
        <v>171</v>
      </c>
      <c r="B18" s="5"/>
      <c r="C18" s="4" t="s">
        <v>41</v>
      </c>
      <c r="D18" s="4"/>
      <c r="E18" s="5"/>
      <c r="F18" s="2">
        <v>1300</v>
      </c>
      <c r="G18" s="2">
        <v>71</v>
      </c>
      <c r="H18" s="15" t="s">
        <v>67</v>
      </c>
      <c r="I18" s="16" t="s">
        <v>28</v>
      </c>
      <c r="J18" s="17" t="s">
        <v>46</v>
      </c>
      <c r="K18" s="18" t="s">
        <v>59</v>
      </c>
      <c r="L18" s="2" t="s">
        <v>172</v>
      </c>
      <c r="M18" s="15">
        <v>71</v>
      </c>
      <c r="N18" s="18" t="s">
        <v>39</v>
      </c>
      <c r="O18" s="2">
        <v>1</v>
      </c>
      <c r="P18" s="2">
        <v>7</v>
      </c>
      <c r="Q18" s="15">
        <v>5</v>
      </c>
      <c r="R18" s="2">
        <v>3</v>
      </c>
      <c r="S18" s="15">
        <f>O18+P18+Q18+R18</f>
        <v>16</v>
      </c>
      <c r="T18" s="2">
        <v>5</v>
      </c>
      <c r="U18" s="2">
        <f t="shared" ref="U18:U27" si="6">SUM(O18:R18)</f>
        <v>16</v>
      </c>
      <c r="V18" s="18" t="s">
        <v>173</v>
      </c>
      <c r="W18" s="18"/>
      <c r="X18" s="18" t="s">
        <v>757</v>
      </c>
      <c r="Y18" s="2" t="s">
        <v>32</v>
      </c>
      <c r="Z18" s="2">
        <v>500</v>
      </c>
      <c r="AA18" s="2">
        <v>25</v>
      </c>
      <c r="AB18" s="6">
        <v>650</v>
      </c>
      <c r="AC18" s="6">
        <v>675</v>
      </c>
      <c r="AD18" s="6">
        <v>875</v>
      </c>
      <c r="AE18" s="6">
        <v>1675</v>
      </c>
      <c r="AF18" s="6">
        <v>1550</v>
      </c>
      <c r="AG18" s="6">
        <v>800</v>
      </c>
      <c r="AH18" s="6">
        <v>825</v>
      </c>
      <c r="AI18" s="6">
        <v>1150</v>
      </c>
      <c r="AJ18" s="6">
        <v>1275</v>
      </c>
      <c r="AK18" s="2">
        <v>9475</v>
      </c>
      <c r="AL18" s="7">
        <v>1052.7777777777778</v>
      </c>
      <c r="AM18" s="19">
        <v>1675</v>
      </c>
      <c r="AN18" s="7">
        <f t="shared" si="0"/>
        <v>74747.222222222219</v>
      </c>
      <c r="AO18" s="7">
        <v>0.7474722222222222</v>
      </c>
      <c r="AP18" s="8">
        <v>6.8384327050071759E-4</v>
      </c>
      <c r="AQ18" s="9">
        <v>0.92307804652089875</v>
      </c>
      <c r="AR18" s="2" t="s">
        <v>33</v>
      </c>
      <c r="AS18" s="2">
        <v>1300</v>
      </c>
      <c r="AT18" s="2" t="s">
        <v>34</v>
      </c>
      <c r="AU18" s="20">
        <f t="shared" si="1"/>
        <v>64.42307692307692</v>
      </c>
      <c r="AV18" s="10" t="b">
        <f t="shared" si="2"/>
        <v>0</v>
      </c>
      <c r="AW18" s="11">
        <v>23.283582089552237</v>
      </c>
      <c r="AX18" s="7">
        <v>92300</v>
      </c>
      <c r="AY18" s="2">
        <v>1.5</v>
      </c>
      <c r="AZ18" s="2">
        <v>10000</v>
      </c>
      <c r="BA18" s="2">
        <v>5000</v>
      </c>
    </row>
    <row r="19" spans="1:53" s="2" customFormat="1" ht="30" x14ac:dyDescent="0.25">
      <c r="A19" s="4" t="s">
        <v>174</v>
      </c>
      <c r="B19" s="4"/>
      <c r="C19" s="4" t="s">
        <v>41</v>
      </c>
      <c r="D19" s="4"/>
      <c r="E19" s="5"/>
      <c r="F19" s="2">
        <v>528.04999999999995</v>
      </c>
      <c r="G19" s="2">
        <v>235</v>
      </c>
      <c r="H19" s="15" t="s">
        <v>124</v>
      </c>
      <c r="I19" s="16" t="s">
        <v>35</v>
      </c>
      <c r="J19" s="17" t="s">
        <v>36</v>
      </c>
      <c r="K19" s="18" t="s">
        <v>30</v>
      </c>
      <c r="L19" s="2" t="s">
        <v>175</v>
      </c>
      <c r="M19" s="15">
        <v>235</v>
      </c>
      <c r="N19" s="18" t="s">
        <v>31</v>
      </c>
      <c r="O19" s="2">
        <v>1</v>
      </c>
      <c r="P19" s="2">
        <v>15</v>
      </c>
      <c r="Q19" s="15">
        <v>1</v>
      </c>
      <c r="R19" s="2">
        <v>5</v>
      </c>
      <c r="S19" s="2">
        <v>22</v>
      </c>
      <c r="T19" s="2">
        <v>25</v>
      </c>
      <c r="U19" s="2">
        <f t="shared" si="6"/>
        <v>22</v>
      </c>
      <c r="V19" s="18" t="s">
        <v>101</v>
      </c>
      <c r="W19" s="18"/>
      <c r="X19" s="18" t="s">
        <v>757</v>
      </c>
      <c r="Y19" s="2" t="s">
        <v>32</v>
      </c>
      <c r="Z19" s="2">
        <v>500</v>
      </c>
      <c r="AA19" s="2">
        <v>20</v>
      </c>
      <c r="AB19" s="6">
        <v>190</v>
      </c>
      <c r="AC19" s="6">
        <v>527</v>
      </c>
      <c r="AD19" s="6">
        <v>228</v>
      </c>
      <c r="AE19" s="6">
        <v>0</v>
      </c>
      <c r="AF19" s="6">
        <v>0</v>
      </c>
      <c r="AG19" s="6">
        <v>80</v>
      </c>
      <c r="AH19" s="6">
        <v>747.99</v>
      </c>
      <c r="AI19" s="6">
        <v>531.16999999999996</v>
      </c>
      <c r="AJ19" s="6">
        <v>532.66999999999996</v>
      </c>
      <c r="AK19" s="2">
        <v>2836.83</v>
      </c>
      <c r="AL19" s="7">
        <v>315.20333333333332</v>
      </c>
      <c r="AM19" s="19">
        <v>747.99</v>
      </c>
      <c r="AN19" s="7">
        <f t="shared" si="0"/>
        <v>74072.783333333326</v>
      </c>
      <c r="AO19" s="7">
        <v>0.74072783333333325</v>
      </c>
      <c r="AP19" s="8">
        <v>6.776730011339245E-4</v>
      </c>
      <c r="AQ19" s="9">
        <v>0.92375571952203273</v>
      </c>
      <c r="AR19" s="2" t="s">
        <v>33</v>
      </c>
      <c r="AS19" s="2">
        <v>528.04999999999995</v>
      </c>
      <c r="AT19" s="2" t="s">
        <v>34</v>
      </c>
      <c r="AU19" s="20">
        <f t="shared" si="1"/>
        <v>28.768846153846155</v>
      </c>
      <c r="AV19" s="10" t="b">
        <f t="shared" si="2"/>
        <v>0</v>
      </c>
      <c r="AW19" s="11">
        <v>21.178759074319174</v>
      </c>
      <c r="AX19" s="7">
        <v>124091.74999999999</v>
      </c>
      <c r="AY19" s="2">
        <v>1.5</v>
      </c>
      <c r="AZ19" s="2">
        <v>10000</v>
      </c>
      <c r="BA19" s="2">
        <v>5000</v>
      </c>
    </row>
    <row r="20" spans="1:53" s="2" customFormat="1" x14ac:dyDescent="0.25">
      <c r="A20" s="5" t="s">
        <v>176</v>
      </c>
      <c r="B20" s="5"/>
      <c r="C20" s="4" t="s">
        <v>41</v>
      </c>
      <c r="D20" s="4"/>
      <c r="E20" s="5"/>
      <c r="F20" s="2">
        <v>525</v>
      </c>
      <c r="G20" s="2">
        <v>255</v>
      </c>
      <c r="H20" s="15" t="s">
        <v>67</v>
      </c>
      <c r="I20" s="16" t="s">
        <v>28</v>
      </c>
      <c r="J20" s="17" t="s">
        <v>46</v>
      </c>
      <c r="K20" s="18" t="s">
        <v>59</v>
      </c>
      <c r="L20" s="2" t="s">
        <v>177</v>
      </c>
      <c r="M20" s="15">
        <v>255</v>
      </c>
      <c r="N20" s="18" t="s">
        <v>39</v>
      </c>
      <c r="O20" s="2">
        <v>1</v>
      </c>
      <c r="P20" s="2">
        <v>5</v>
      </c>
      <c r="Q20" s="15">
        <v>1</v>
      </c>
      <c r="R20" s="2">
        <v>3</v>
      </c>
      <c r="S20" s="15">
        <f>O20+P20+Q20+R20</f>
        <v>10</v>
      </c>
      <c r="T20" s="2">
        <v>7</v>
      </c>
      <c r="U20" s="2">
        <f t="shared" si="6"/>
        <v>10</v>
      </c>
      <c r="V20" s="18" t="s">
        <v>110</v>
      </c>
      <c r="W20" s="18"/>
      <c r="X20" s="18" t="s">
        <v>757</v>
      </c>
      <c r="Y20" s="2" t="s">
        <v>32</v>
      </c>
      <c r="Z20" s="2">
        <v>50</v>
      </c>
      <c r="AA20" s="2">
        <v>25</v>
      </c>
      <c r="AB20" s="6">
        <v>15</v>
      </c>
      <c r="AC20" s="6">
        <v>50</v>
      </c>
      <c r="AD20" s="6">
        <v>75</v>
      </c>
      <c r="AE20" s="6">
        <v>655</v>
      </c>
      <c r="AF20" s="6">
        <v>485</v>
      </c>
      <c r="AG20" s="6">
        <v>250</v>
      </c>
      <c r="AH20" s="6">
        <v>575</v>
      </c>
      <c r="AI20" s="6">
        <v>189</v>
      </c>
      <c r="AJ20" s="6">
        <v>275</v>
      </c>
      <c r="AK20" s="2">
        <v>2569</v>
      </c>
      <c r="AL20" s="7">
        <v>285.44444444444446</v>
      </c>
      <c r="AM20" s="19">
        <v>655</v>
      </c>
      <c r="AN20" s="7">
        <f t="shared" si="0"/>
        <v>72788.333333333343</v>
      </c>
      <c r="AO20" s="7">
        <v>0.72788333333333344</v>
      </c>
      <c r="AP20" s="8">
        <v>6.6592189570577527E-4</v>
      </c>
      <c r="AQ20" s="9">
        <v>0.9250905095905102</v>
      </c>
      <c r="AR20" s="2" t="s">
        <v>33</v>
      </c>
      <c r="AS20" s="2">
        <v>525</v>
      </c>
      <c r="AT20" s="2" t="s">
        <v>34</v>
      </c>
      <c r="AU20" s="20">
        <f t="shared" si="1"/>
        <v>25.192307692307693</v>
      </c>
      <c r="AV20" s="10" t="b">
        <f t="shared" si="2"/>
        <v>0</v>
      </c>
      <c r="AW20" s="11">
        <v>24.045801526717558</v>
      </c>
      <c r="AX20" s="7">
        <v>133875</v>
      </c>
      <c r="AY20" s="2">
        <v>1.5</v>
      </c>
      <c r="AZ20" s="2">
        <v>10000</v>
      </c>
      <c r="BA20" s="2">
        <v>5000</v>
      </c>
    </row>
    <row r="21" spans="1:53" s="2" customFormat="1" x14ac:dyDescent="0.25">
      <c r="A21" s="5" t="s">
        <v>178</v>
      </c>
      <c r="B21" s="5"/>
      <c r="C21" s="4" t="s">
        <v>41</v>
      </c>
      <c r="D21" s="4"/>
      <c r="E21" s="5"/>
      <c r="F21" s="2">
        <v>9.7400000000000091</v>
      </c>
      <c r="G21" s="2">
        <v>230</v>
      </c>
      <c r="H21" s="15" t="s">
        <v>67</v>
      </c>
      <c r="I21" s="16" t="s">
        <v>35</v>
      </c>
      <c r="J21" s="17" t="s">
        <v>36</v>
      </c>
      <c r="K21" s="18" t="s">
        <v>30</v>
      </c>
      <c r="L21" s="2" t="s">
        <v>179</v>
      </c>
      <c r="M21" s="15">
        <v>230</v>
      </c>
      <c r="N21" s="18" t="s">
        <v>31</v>
      </c>
      <c r="O21" s="2">
        <v>1</v>
      </c>
      <c r="P21" s="2">
        <v>15</v>
      </c>
      <c r="Q21" s="15">
        <v>1</v>
      </c>
      <c r="R21" s="2">
        <v>5</v>
      </c>
      <c r="S21" s="2">
        <v>22</v>
      </c>
      <c r="T21" s="2">
        <v>25</v>
      </c>
      <c r="U21" s="2">
        <f t="shared" si="6"/>
        <v>22</v>
      </c>
      <c r="V21" s="18" t="s">
        <v>79</v>
      </c>
      <c r="W21" s="18"/>
      <c r="X21" s="18" t="s">
        <v>757</v>
      </c>
      <c r="Y21" s="2" t="s">
        <v>32</v>
      </c>
      <c r="Z21" s="2">
        <v>500</v>
      </c>
      <c r="AA21" s="2">
        <v>20</v>
      </c>
      <c r="AB21" s="6">
        <v>625</v>
      </c>
      <c r="AC21" s="6">
        <v>752</v>
      </c>
      <c r="AD21" s="6">
        <v>51</v>
      </c>
      <c r="AE21" s="6">
        <v>0</v>
      </c>
      <c r="AF21" s="6">
        <v>0</v>
      </c>
      <c r="AG21" s="6">
        <v>290</v>
      </c>
      <c r="AH21" s="6">
        <v>335.99</v>
      </c>
      <c r="AI21" s="6">
        <v>193.82000000000002</v>
      </c>
      <c r="AJ21" s="6">
        <v>571.08999999999992</v>
      </c>
      <c r="AK21" s="2">
        <v>2818.8999999999996</v>
      </c>
      <c r="AL21" s="7">
        <v>313.21111111111105</v>
      </c>
      <c r="AM21" s="19">
        <v>752</v>
      </c>
      <c r="AN21" s="7">
        <f t="shared" si="0"/>
        <v>72038.555555555547</v>
      </c>
      <c r="AO21" s="7">
        <v>0.7203855555555555</v>
      </c>
      <c r="AP21" s="8">
        <v>6.5906237006106315E-4</v>
      </c>
      <c r="AQ21" s="9">
        <v>0.92574957196057128</v>
      </c>
      <c r="AR21" s="2" t="s">
        <v>33</v>
      </c>
      <c r="AS21" s="2">
        <v>9.7400000000000091</v>
      </c>
      <c r="AT21" s="2" t="s">
        <v>34</v>
      </c>
      <c r="AU21" s="20">
        <f t="shared" si="1"/>
        <v>28.923076923076923</v>
      </c>
      <c r="AV21" s="10" t="b">
        <f t="shared" si="2"/>
        <v>0</v>
      </c>
      <c r="AW21" s="11">
        <v>0.38856382978723442</v>
      </c>
      <c r="AX21" s="7">
        <v>2240.2000000000021</v>
      </c>
      <c r="AY21" s="2">
        <v>1.5</v>
      </c>
      <c r="AZ21" s="2">
        <v>10000</v>
      </c>
      <c r="BA21" s="2">
        <v>5000</v>
      </c>
    </row>
    <row r="22" spans="1:53" s="2" customFormat="1" x14ac:dyDescent="0.25">
      <c r="A22" s="5" t="s">
        <v>180</v>
      </c>
      <c r="B22" s="5"/>
      <c r="C22" s="4" t="s">
        <v>41</v>
      </c>
      <c r="D22" s="4"/>
      <c r="E22" s="5"/>
      <c r="F22" s="2">
        <v>1901</v>
      </c>
      <c r="G22" s="2">
        <v>40</v>
      </c>
      <c r="H22" s="15" t="s">
        <v>67</v>
      </c>
      <c r="I22" s="16" t="s">
        <v>28</v>
      </c>
      <c r="J22" s="17" t="s">
        <v>73</v>
      </c>
      <c r="K22" s="18" t="s">
        <v>51</v>
      </c>
      <c r="L22" s="2" t="s">
        <v>181</v>
      </c>
      <c r="M22" s="15">
        <v>40</v>
      </c>
      <c r="N22" s="18" t="s">
        <v>31</v>
      </c>
      <c r="O22" s="2">
        <v>1</v>
      </c>
      <c r="P22" s="2">
        <v>4</v>
      </c>
      <c r="Q22" s="15">
        <v>1</v>
      </c>
      <c r="R22" s="2">
        <v>2</v>
      </c>
      <c r="S22" s="2">
        <v>8</v>
      </c>
      <c r="T22" s="2">
        <v>5</v>
      </c>
      <c r="U22" s="2">
        <f t="shared" si="6"/>
        <v>8</v>
      </c>
      <c r="V22" s="18" t="s">
        <v>56</v>
      </c>
      <c r="W22" s="18"/>
      <c r="X22" s="18" t="s">
        <v>757</v>
      </c>
      <c r="Y22" s="2" t="s">
        <v>45</v>
      </c>
      <c r="Z22" s="2">
        <v>500</v>
      </c>
      <c r="AA22" s="2">
        <v>10</v>
      </c>
      <c r="AB22" s="6">
        <v>1270</v>
      </c>
      <c r="AC22" s="6">
        <v>1080</v>
      </c>
      <c r="AD22" s="6">
        <v>1750</v>
      </c>
      <c r="AE22" s="6">
        <v>1050</v>
      </c>
      <c r="AF22" s="6">
        <v>1370</v>
      </c>
      <c r="AG22" s="6">
        <v>2440</v>
      </c>
      <c r="AH22" s="6">
        <v>1800</v>
      </c>
      <c r="AI22" s="6">
        <v>2030</v>
      </c>
      <c r="AJ22" s="6">
        <v>3100</v>
      </c>
      <c r="AK22" s="2">
        <v>15890</v>
      </c>
      <c r="AL22" s="7">
        <v>1765.5555555555557</v>
      </c>
      <c r="AM22" s="19">
        <v>3100</v>
      </c>
      <c r="AN22" s="7">
        <f t="shared" si="0"/>
        <v>70622.222222222219</v>
      </c>
      <c r="AO22" s="7">
        <v>0.7062222222222222</v>
      </c>
      <c r="AP22" s="8">
        <v>6.4610469765544036E-4</v>
      </c>
      <c r="AQ22" s="9">
        <v>0.92639567665822675</v>
      </c>
      <c r="AR22" s="2" t="s">
        <v>33</v>
      </c>
      <c r="AS22" s="2">
        <v>1901</v>
      </c>
      <c r="AT22" s="2" t="s">
        <v>45</v>
      </c>
      <c r="AU22" s="20">
        <f t="shared" si="1"/>
        <v>119.23076923076923</v>
      </c>
      <c r="AV22" s="10" t="b">
        <f t="shared" si="2"/>
        <v>0</v>
      </c>
      <c r="AW22" s="11">
        <v>18.396774193548389</v>
      </c>
      <c r="AX22" s="7">
        <v>76040</v>
      </c>
      <c r="AY22" s="2">
        <v>1.5</v>
      </c>
      <c r="AZ22" s="2">
        <v>10000</v>
      </c>
      <c r="BA22" s="2">
        <v>5000</v>
      </c>
    </row>
    <row r="23" spans="1:53" s="2" customFormat="1" ht="30" x14ac:dyDescent="0.25">
      <c r="A23" s="4" t="s">
        <v>182</v>
      </c>
      <c r="B23" s="4"/>
      <c r="C23" s="4" t="s">
        <v>41</v>
      </c>
      <c r="D23" s="4"/>
      <c r="E23" s="5"/>
      <c r="F23" s="2">
        <v>56500</v>
      </c>
      <c r="G23" s="2">
        <v>1.2</v>
      </c>
      <c r="H23" s="15" t="s">
        <v>183</v>
      </c>
      <c r="I23" s="16" t="s">
        <v>28</v>
      </c>
      <c r="J23" s="17" t="s">
        <v>73</v>
      </c>
      <c r="K23" s="18" t="s">
        <v>61</v>
      </c>
      <c r="L23" s="2" t="s">
        <v>184</v>
      </c>
      <c r="M23" s="15">
        <v>1.2</v>
      </c>
      <c r="N23" s="18" t="s">
        <v>31</v>
      </c>
      <c r="O23" s="2">
        <v>1</v>
      </c>
      <c r="P23" s="2">
        <v>7</v>
      </c>
      <c r="Q23" s="15">
        <v>1</v>
      </c>
      <c r="R23" s="2">
        <v>2</v>
      </c>
      <c r="S23" s="2">
        <v>11</v>
      </c>
      <c r="T23" s="2">
        <v>3</v>
      </c>
      <c r="U23" s="2">
        <f t="shared" si="6"/>
        <v>11</v>
      </c>
      <c r="V23" s="18" t="s">
        <v>80</v>
      </c>
      <c r="W23" s="18"/>
      <c r="X23" s="18" t="s">
        <v>757</v>
      </c>
      <c r="Y23" s="2" t="s">
        <v>45</v>
      </c>
      <c r="Z23" s="2">
        <v>5000</v>
      </c>
      <c r="AA23" s="2">
        <v>2000</v>
      </c>
      <c r="AB23" s="6">
        <v>76000</v>
      </c>
      <c r="AC23" s="6">
        <v>52000</v>
      </c>
      <c r="AD23" s="6">
        <v>60000</v>
      </c>
      <c r="AE23" s="6">
        <v>18000</v>
      </c>
      <c r="AF23" s="6">
        <v>28000</v>
      </c>
      <c r="AG23" s="6">
        <v>78000</v>
      </c>
      <c r="AH23" s="6">
        <v>43000</v>
      </c>
      <c r="AI23" s="6">
        <v>87000</v>
      </c>
      <c r="AJ23" s="6">
        <v>87000</v>
      </c>
      <c r="AK23" s="2">
        <v>529000</v>
      </c>
      <c r="AL23" s="7">
        <v>58777.777777777781</v>
      </c>
      <c r="AM23" s="19">
        <v>87000</v>
      </c>
      <c r="AN23" s="7">
        <f t="shared" ref="AN23:AN54" si="7">(AK23/9)*M23</f>
        <v>70533.333333333328</v>
      </c>
      <c r="AO23" s="7">
        <v>0.70533333333333326</v>
      </c>
      <c r="AP23" s="8">
        <v>6.452914758836903E-4</v>
      </c>
      <c r="AQ23" s="9">
        <v>0.92704096813411041</v>
      </c>
      <c r="AR23" s="2" t="s">
        <v>33</v>
      </c>
      <c r="AS23" s="2">
        <v>56500</v>
      </c>
      <c r="AT23" s="2" t="s">
        <v>45</v>
      </c>
      <c r="AU23" s="20">
        <f t="shared" si="1"/>
        <v>3346.1538461538462</v>
      </c>
      <c r="AV23" s="10" t="b">
        <f t="shared" si="2"/>
        <v>0</v>
      </c>
      <c r="AW23" s="11">
        <v>19.482758620689655</v>
      </c>
      <c r="AX23" s="7">
        <v>67800</v>
      </c>
      <c r="AY23" s="2">
        <v>1.5</v>
      </c>
      <c r="AZ23" s="2">
        <v>10000</v>
      </c>
      <c r="BA23" s="2">
        <v>5000</v>
      </c>
    </row>
    <row r="24" spans="1:53" s="2" customFormat="1" x14ac:dyDescent="0.25">
      <c r="A24" s="5" t="s">
        <v>185</v>
      </c>
      <c r="B24" s="5"/>
      <c r="C24" s="4" t="s">
        <v>41</v>
      </c>
      <c r="D24" s="4"/>
      <c r="E24" s="5"/>
      <c r="F24" s="2">
        <v>546.58999999999992</v>
      </c>
      <c r="G24" s="2">
        <v>235</v>
      </c>
      <c r="H24" s="15" t="s">
        <v>115</v>
      </c>
      <c r="I24" s="16" t="s">
        <v>35</v>
      </c>
      <c r="J24" s="17" t="s">
        <v>36</v>
      </c>
      <c r="K24" s="18" t="s">
        <v>30</v>
      </c>
      <c r="L24" s="2" t="s">
        <v>186</v>
      </c>
      <c r="M24" s="15">
        <v>235</v>
      </c>
      <c r="N24" s="18" t="s">
        <v>31</v>
      </c>
      <c r="O24" s="2">
        <v>1</v>
      </c>
      <c r="P24" s="2">
        <v>15</v>
      </c>
      <c r="Q24" s="15">
        <v>1</v>
      </c>
      <c r="R24" s="2">
        <v>5</v>
      </c>
      <c r="S24" s="2">
        <v>22</v>
      </c>
      <c r="T24" s="2">
        <v>25</v>
      </c>
      <c r="U24" s="2">
        <f t="shared" si="6"/>
        <v>22</v>
      </c>
      <c r="V24" s="18" t="s">
        <v>101</v>
      </c>
      <c r="W24" s="18"/>
      <c r="X24" s="18" t="s">
        <v>757</v>
      </c>
      <c r="Y24" s="2" t="s">
        <v>32</v>
      </c>
      <c r="Z24" s="2">
        <v>500</v>
      </c>
      <c r="AA24" s="2">
        <v>20</v>
      </c>
      <c r="AB24" s="6">
        <v>624</v>
      </c>
      <c r="AC24" s="6">
        <v>562</v>
      </c>
      <c r="AD24" s="6">
        <v>20</v>
      </c>
      <c r="AE24" s="6">
        <v>0</v>
      </c>
      <c r="AF24" s="6">
        <v>0</v>
      </c>
      <c r="AG24" s="6">
        <v>0</v>
      </c>
      <c r="AH24" s="6">
        <v>533.29999999999995</v>
      </c>
      <c r="AI24" s="6">
        <v>510.35</v>
      </c>
      <c r="AJ24" s="6">
        <v>436.97</v>
      </c>
      <c r="AK24" s="2">
        <v>2686.62</v>
      </c>
      <c r="AL24" s="7">
        <v>298.51333333333332</v>
      </c>
      <c r="AM24" s="19">
        <v>624</v>
      </c>
      <c r="AN24" s="7">
        <f t="shared" si="7"/>
        <v>70150.633333333331</v>
      </c>
      <c r="AO24" s="7">
        <v>0.70150633333333334</v>
      </c>
      <c r="AP24" s="8">
        <v>6.4179025119814176E-4</v>
      </c>
      <c r="AQ24" s="9">
        <v>0.92768275838530856</v>
      </c>
      <c r="AR24" s="2" t="s">
        <v>33</v>
      </c>
      <c r="AS24" s="2">
        <v>546.58999999999992</v>
      </c>
      <c r="AT24" s="2" t="s">
        <v>34</v>
      </c>
      <c r="AU24" s="20">
        <f t="shared" si="1"/>
        <v>24</v>
      </c>
      <c r="AV24" s="10" t="b">
        <f t="shared" ref="AV24:AV56" si="8">IF(AU24&gt;=Z24,TRUE,FALSE)</f>
        <v>0</v>
      </c>
      <c r="AW24" s="11">
        <v>26.27836538461538</v>
      </c>
      <c r="AX24" s="7">
        <v>128448.64999999998</v>
      </c>
      <c r="AY24" s="2">
        <v>1.5</v>
      </c>
      <c r="AZ24" s="2">
        <v>10000</v>
      </c>
      <c r="BA24" s="2">
        <v>5000</v>
      </c>
    </row>
    <row r="25" spans="1:53" s="2" customFormat="1" ht="30" x14ac:dyDescent="0.25">
      <c r="A25" s="4" t="s">
        <v>187</v>
      </c>
      <c r="B25" s="4"/>
      <c r="C25" s="4" t="s">
        <v>41</v>
      </c>
      <c r="D25" s="4"/>
      <c r="E25" s="5"/>
      <c r="F25" s="2">
        <v>17280</v>
      </c>
      <c r="G25" s="2">
        <v>7.25</v>
      </c>
      <c r="H25" s="15" t="s">
        <v>188</v>
      </c>
      <c r="I25" s="16" t="s">
        <v>28</v>
      </c>
      <c r="J25" s="17" t="s">
        <v>49</v>
      </c>
      <c r="K25" s="18" t="s">
        <v>44</v>
      </c>
      <c r="L25" s="2" t="s">
        <v>189</v>
      </c>
      <c r="M25" s="15">
        <v>7.25</v>
      </c>
      <c r="N25" s="18" t="s">
        <v>31</v>
      </c>
      <c r="O25" s="2">
        <v>1</v>
      </c>
      <c r="P25" s="2">
        <v>10</v>
      </c>
      <c r="Q25" s="15">
        <v>1</v>
      </c>
      <c r="R25" s="2">
        <v>4</v>
      </c>
      <c r="S25" s="2">
        <v>16</v>
      </c>
      <c r="T25" s="2">
        <v>15</v>
      </c>
      <c r="U25" s="2">
        <f t="shared" si="6"/>
        <v>16</v>
      </c>
      <c r="V25" s="18" t="s">
        <v>89</v>
      </c>
      <c r="W25" s="18"/>
      <c r="X25" s="18" t="s">
        <v>757</v>
      </c>
      <c r="Y25" s="2" t="s">
        <v>45</v>
      </c>
      <c r="Z25" s="2">
        <v>5000</v>
      </c>
      <c r="AA25" s="2">
        <v>100</v>
      </c>
      <c r="AB25" s="6">
        <v>520</v>
      </c>
      <c r="AC25" s="6">
        <v>0</v>
      </c>
      <c r="AD25" s="6">
        <v>0</v>
      </c>
      <c r="AE25" s="6">
        <v>20800</v>
      </c>
      <c r="AF25" s="6">
        <v>15470</v>
      </c>
      <c r="AG25" s="6">
        <v>7000</v>
      </c>
      <c r="AH25" s="6">
        <v>21900</v>
      </c>
      <c r="AI25" s="6">
        <v>20700</v>
      </c>
      <c r="AJ25" s="6">
        <v>0</v>
      </c>
      <c r="AK25" s="2">
        <v>86390</v>
      </c>
      <c r="AL25" s="7">
        <v>9598.8888888888887</v>
      </c>
      <c r="AM25" s="19">
        <v>21900</v>
      </c>
      <c r="AN25" s="7">
        <f t="shared" si="7"/>
        <v>69591.944444444438</v>
      </c>
      <c r="AO25" s="7">
        <v>0.69591944444444442</v>
      </c>
      <c r="AP25" s="8">
        <v>6.3667894905724957E-4</v>
      </c>
      <c r="AQ25" s="9">
        <v>0.92895710485613936</v>
      </c>
      <c r="AR25" s="2" t="s">
        <v>33</v>
      </c>
      <c r="AS25" s="2">
        <v>17280</v>
      </c>
      <c r="AT25" s="2" t="s">
        <v>45</v>
      </c>
      <c r="AU25" s="20">
        <f t="shared" ref="AU25:AU57" si="9">AM25/26</f>
        <v>842.30769230769226</v>
      </c>
      <c r="AV25" s="10" t="b">
        <f t="shared" si="8"/>
        <v>0</v>
      </c>
      <c r="AW25" s="11">
        <v>23.671232876712327</v>
      </c>
      <c r="AX25" s="7">
        <v>125280</v>
      </c>
      <c r="AY25" s="2">
        <v>1.5</v>
      </c>
      <c r="AZ25" s="2">
        <v>10000</v>
      </c>
      <c r="BA25" s="2">
        <v>5000</v>
      </c>
    </row>
    <row r="26" spans="1:53" s="2" customFormat="1" x14ac:dyDescent="0.25">
      <c r="A26" s="5" t="s">
        <v>190</v>
      </c>
      <c r="B26" s="5"/>
      <c r="C26" s="4" t="s">
        <v>41</v>
      </c>
      <c r="D26" s="4"/>
      <c r="E26" s="5"/>
      <c r="F26" s="2">
        <v>148.13999999999999</v>
      </c>
      <c r="G26" s="2">
        <v>315</v>
      </c>
      <c r="H26" s="15" t="s">
        <v>103</v>
      </c>
      <c r="I26" s="16" t="s">
        <v>35</v>
      </c>
      <c r="J26" s="17" t="s">
        <v>36</v>
      </c>
      <c r="K26" s="18" t="s">
        <v>191</v>
      </c>
      <c r="L26" s="2" t="s">
        <v>192</v>
      </c>
      <c r="M26" s="15">
        <v>315</v>
      </c>
      <c r="N26" s="18" t="s">
        <v>31</v>
      </c>
      <c r="O26" s="2">
        <v>1</v>
      </c>
      <c r="P26" s="2">
        <v>15</v>
      </c>
      <c r="Q26" s="15">
        <v>7</v>
      </c>
      <c r="R26" s="2">
        <v>3</v>
      </c>
      <c r="S26" s="2">
        <v>26</v>
      </c>
      <c r="T26" s="2">
        <v>5</v>
      </c>
      <c r="U26" s="2">
        <f t="shared" si="6"/>
        <v>26</v>
      </c>
      <c r="V26" s="18" t="s">
        <v>117</v>
      </c>
      <c r="W26" s="18"/>
      <c r="X26" s="18" t="s">
        <v>758</v>
      </c>
      <c r="Y26" s="2" t="s">
        <v>45</v>
      </c>
      <c r="Z26" s="2">
        <v>300</v>
      </c>
      <c r="AA26" s="2">
        <v>5</v>
      </c>
      <c r="AB26" s="6">
        <v>423.8</v>
      </c>
      <c r="AC26" s="6">
        <v>161.19999999999999</v>
      </c>
      <c r="AD26" s="6">
        <v>71.52</v>
      </c>
      <c r="AE26" s="6">
        <v>50</v>
      </c>
      <c r="AF26" s="6">
        <v>240</v>
      </c>
      <c r="AG26" s="6">
        <v>123</v>
      </c>
      <c r="AH26" s="6">
        <v>235.39</v>
      </c>
      <c r="AI26" s="6">
        <v>457.9</v>
      </c>
      <c r="AJ26" s="6">
        <v>211.38</v>
      </c>
      <c r="AK26" s="2">
        <v>1974.19</v>
      </c>
      <c r="AL26" s="7">
        <v>219.35444444444445</v>
      </c>
      <c r="AM26" s="19">
        <v>457.9</v>
      </c>
      <c r="AN26" s="7">
        <f t="shared" si="7"/>
        <v>69096.650000000009</v>
      </c>
      <c r="AO26" s="7">
        <v>0.69096650000000004</v>
      </c>
      <c r="AP26" s="8">
        <v>6.3214762651869749E-4</v>
      </c>
      <c r="AQ26" s="9">
        <v>0.929589252482658</v>
      </c>
      <c r="AR26" s="2" t="s">
        <v>33</v>
      </c>
      <c r="AS26" s="2">
        <v>148.13999999999999</v>
      </c>
      <c r="AT26" s="2" t="s">
        <v>34</v>
      </c>
      <c r="AU26" s="20">
        <f t="shared" si="9"/>
        <v>17.611538461538462</v>
      </c>
      <c r="AV26" s="10" t="b">
        <f t="shared" si="8"/>
        <v>0</v>
      </c>
      <c r="AW26" s="11">
        <v>9.7056125791657575</v>
      </c>
      <c r="AX26" s="7">
        <v>46664.1</v>
      </c>
      <c r="AY26" s="2">
        <v>1.5</v>
      </c>
      <c r="AZ26" s="2">
        <v>10000</v>
      </c>
      <c r="BA26" s="2">
        <v>5000</v>
      </c>
    </row>
    <row r="27" spans="1:53" s="2" customFormat="1" x14ac:dyDescent="0.25">
      <c r="A27" s="5" t="s">
        <v>193</v>
      </c>
      <c r="B27" s="5"/>
      <c r="C27" s="5" t="s">
        <v>48</v>
      </c>
      <c r="D27" s="5"/>
      <c r="E27" s="5"/>
      <c r="F27" s="2">
        <v>0</v>
      </c>
      <c r="G27" s="2">
        <v>11</v>
      </c>
      <c r="H27" s="15" t="e">
        <v>#N/A</v>
      </c>
      <c r="I27" s="16" t="s">
        <v>28</v>
      </c>
      <c r="J27" s="17" t="s">
        <v>46</v>
      </c>
      <c r="K27" s="18" t="s">
        <v>194</v>
      </c>
      <c r="L27" s="2" t="s">
        <v>195</v>
      </c>
      <c r="M27" s="15">
        <v>11</v>
      </c>
      <c r="N27" s="18" t="s">
        <v>31</v>
      </c>
      <c r="O27" s="2">
        <v>1</v>
      </c>
      <c r="P27" s="2">
        <v>10</v>
      </c>
      <c r="Q27" s="15">
        <v>1</v>
      </c>
      <c r="R27" s="2">
        <v>4</v>
      </c>
      <c r="S27" s="2">
        <v>16</v>
      </c>
      <c r="T27" s="2">
        <v>5</v>
      </c>
      <c r="U27" s="2">
        <f t="shared" si="6"/>
        <v>16</v>
      </c>
      <c r="V27" s="18" t="s">
        <v>89</v>
      </c>
      <c r="W27" s="18"/>
      <c r="X27" s="18" t="s">
        <v>757</v>
      </c>
      <c r="Y27" s="2" t="s">
        <v>45</v>
      </c>
      <c r="Z27" s="2">
        <v>10000</v>
      </c>
      <c r="AA27" s="2">
        <v>56</v>
      </c>
      <c r="AB27" s="6">
        <v>25480</v>
      </c>
      <c r="AC27" s="6">
        <v>30408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2">
        <v>55888</v>
      </c>
      <c r="AL27" s="7">
        <v>6209.7777777777774</v>
      </c>
      <c r="AM27" s="19">
        <v>30408</v>
      </c>
      <c r="AN27" s="7">
        <f t="shared" si="7"/>
        <v>68307.555555555547</v>
      </c>
      <c r="AO27" s="7">
        <v>0.68307555555555544</v>
      </c>
      <c r="AP27" s="8">
        <v>6.2492840271906813E-4</v>
      </c>
      <c r="AQ27" s="9">
        <v>0.93147555821156658</v>
      </c>
      <c r="AR27" s="2" t="s">
        <v>33</v>
      </c>
      <c r="AS27" s="2">
        <v>0</v>
      </c>
      <c r="AT27" s="2" t="s">
        <v>45</v>
      </c>
      <c r="AU27" s="20">
        <f t="shared" si="9"/>
        <v>1169.5384615384614</v>
      </c>
      <c r="AV27" s="10" t="b">
        <f t="shared" si="8"/>
        <v>0</v>
      </c>
      <c r="AW27" s="11">
        <v>0</v>
      </c>
      <c r="AX27" s="7">
        <v>0</v>
      </c>
      <c r="AY27" s="2">
        <v>1.5</v>
      </c>
      <c r="AZ27" s="2">
        <v>10000</v>
      </c>
      <c r="BA27" s="2">
        <v>5000</v>
      </c>
    </row>
    <row r="28" spans="1:53" s="2" customFormat="1" x14ac:dyDescent="0.25">
      <c r="A28" s="5" t="s">
        <v>196</v>
      </c>
      <c r="B28" s="5"/>
      <c r="C28" s="4" t="s">
        <v>41</v>
      </c>
      <c r="D28" s="4"/>
      <c r="E28" s="5"/>
      <c r="F28" s="2">
        <v>0</v>
      </c>
      <c r="G28" s="2">
        <v>250</v>
      </c>
      <c r="H28" s="15" t="e">
        <v>#N/A</v>
      </c>
      <c r="I28" s="16" t="s">
        <v>28</v>
      </c>
      <c r="J28" s="17" t="s">
        <v>54</v>
      </c>
      <c r="K28" s="18" t="s">
        <v>69</v>
      </c>
      <c r="L28" s="2" t="s">
        <v>197</v>
      </c>
      <c r="M28" s="15">
        <v>250</v>
      </c>
      <c r="N28" s="18" t="s">
        <v>39</v>
      </c>
      <c r="O28" s="2">
        <v>1</v>
      </c>
      <c r="P28" s="2">
        <v>20</v>
      </c>
      <c r="Q28" s="15">
        <v>15</v>
      </c>
      <c r="R28" s="2">
        <v>10</v>
      </c>
      <c r="S28" s="15">
        <f>O28+P28+Q28+R28</f>
        <v>46</v>
      </c>
      <c r="T28" s="2">
        <v>15</v>
      </c>
      <c r="U28" s="2">
        <f>MIN(S28,T28)</f>
        <v>15</v>
      </c>
      <c r="V28" s="18" t="s">
        <v>70</v>
      </c>
      <c r="W28" s="18"/>
      <c r="X28" s="18" t="s">
        <v>758</v>
      </c>
      <c r="Y28" s="2" t="s">
        <v>32</v>
      </c>
      <c r="Z28" s="2">
        <v>10</v>
      </c>
      <c r="AA28" s="2">
        <v>25</v>
      </c>
      <c r="AB28" s="6">
        <v>0</v>
      </c>
      <c r="AC28" s="6">
        <v>0</v>
      </c>
      <c r="AD28" s="6">
        <v>0</v>
      </c>
      <c r="AE28" s="6">
        <v>50</v>
      </c>
      <c r="AF28" s="6">
        <v>75</v>
      </c>
      <c r="AG28" s="6">
        <v>375</v>
      </c>
      <c r="AH28" s="6">
        <v>525</v>
      </c>
      <c r="AI28" s="6">
        <v>625</v>
      </c>
      <c r="AJ28" s="6">
        <v>725</v>
      </c>
      <c r="AK28" s="2">
        <v>2375</v>
      </c>
      <c r="AL28" s="7">
        <v>263.88888888888891</v>
      </c>
      <c r="AM28" s="19">
        <v>725</v>
      </c>
      <c r="AN28" s="7">
        <f t="shared" si="7"/>
        <v>65972.222222222234</v>
      </c>
      <c r="AO28" s="7">
        <v>0.65972222222222232</v>
      </c>
      <c r="AP28" s="8">
        <v>6.0356303372076435E-4</v>
      </c>
      <c r="AQ28" s="9">
        <v>0.93207912124528736</v>
      </c>
      <c r="AR28" s="2" t="s">
        <v>33</v>
      </c>
      <c r="AS28" s="2">
        <v>0</v>
      </c>
      <c r="AT28" s="2" t="s">
        <v>34</v>
      </c>
      <c r="AU28" s="20">
        <f t="shared" si="9"/>
        <v>27.884615384615383</v>
      </c>
      <c r="AV28" s="10" t="b">
        <f t="shared" si="8"/>
        <v>1</v>
      </c>
      <c r="AW28" s="11">
        <v>0</v>
      </c>
      <c r="AX28" s="7">
        <v>0</v>
      </c>
      <c r="AY28" s="2">
        <v>1.5</v>
      </c>
      <c r="AZ28" s="2">
        <v>10000</v>
      </c>
      <c r="BA28" s="2">
        <v>5000</v>
      </c>
    </row>
    <row r="29" spans="1:53" s="2" customFormat="1" x14ac:dyDescent="0.25">
      <c r="A29" s="5" t="s">
        <v>198</v>
      </c>
      <c r="B29" s="5"/>
      <c r="C29" s="4" t="s">
        <v>41</v>
      </c>
      <c r="D29" s="4"/>
      <c r="E29" s="5"/>
      <c r="F29" s="2">
        <v>897.4</v>
      </c>
      <c r="G29" s="2">
        <v>190</v>
      </c>
      <c r="H29" s="15" t="s">
        <v>111</v>
      </c>
      <c r="I29" s="16" t="s">
        <v>28</v>
      </c>
      <c r="J29" s="17" t="s">
        <v>73</v>
      </c>
      <c r="K29" s="18" t="s">
        <v>30</v>
      </c>
      <c r="L29" s="2" t="s">
        <v>199</v>
      </c>
      <c r="M29" s="15">
        <v>190</v>
      </c>
      <c r="N29" s="18" t="s">
        <v>31</v>
      </c>
      <c r="O29" s="2">
        <v>1</v>
      </c>
      <c r="P29" s="2">
        <v>15</v>
      </c>
      <c r="Q29" s="15">
        <v>1</v>
      </c>
      <c r="R29" s="2">
        <v>5</v>
      </c>
      <c r="S29" s="2">
        <v>22</v>
      </c>
      <c r="T29" s="2">
        <v>25</v>
      </c>
      <c r="U29" s="2">
        <f t="shared" ref="U29:U35" si="10">SUM(O29:R29)</f>
        <v>22</v>
      </c>
      <c r="V29" s="18" t="s">
        <v>76</v>
      </c>
      <c r="W29" s="18"/>
      <c r="X29" s="18" t="s">
        <v>757</v>
      </c>
      <c r="Y29" s="2" t="s">
        <v>32</v>
      </c>
      <c r="Z29" s="2">
        <v>500</v>
      </c>
      <c r="AA29" s="2">
        <v>20</v>
      </c>
      <c r="AB29" s="6">
        <v>611</v>
      </c>
      <c r="AC29" s="6">
        <v>276</v>
      </c>
      <c r="AD29" s="6">
        <v>628</v>
      </c>
      <c r="AE29" s="6">
        <v>71</v>
      </c>
      <c r="AF29" s="6">
        <v>0</v>
      </c>
      <c r="AG29" s="6">
        <v>144</v>
      </c>
      <c r="AH29" s="6">
        <v>614</v>
      </c>
      <c r="AI29" s="6">
        <v>405</v>
      </c>
      <c r="AJ29" s="6">
        <v>362</v>
      </c>
      <c r="AK29" s="2">
        <v>3111</v>
      </c>
      <c r="AL29" s="7">
        <v>345.66666666666669</v>
      </c>
      <c r="AM29" s="19">
        <v>628</v>
      </c>
      <c r="AN29" s="7">
        <f t="shared" si="7"/>
        <v>65676.666666666672</v>
      </c>
      <c r="AO29" s="7">
        <v>0.65676666666666672</v>
      </c>
      <c r="AP29" s="8">
        <v>6.0085907132969522E-4</v>
      </c>
      <c r="AQ29" s="9">
        <v>0.93267998031661703</v>
      </c>
      <c r="AR29" s="2" t="s">
        <v>33</v>
      </c>
      <c r="AS29" s="2">
        <v>897.4</v>
      </c>
      <c r="AT29" s="2" t="s">
        <v>34</v>
      </c>
      <c r="AU29" s="20">
        <f t="shared" si="9"/>
        <v>24.153846153846153</v>
      </c>
      <c r="AV29" s="10" t="b">
        <f t="shared" si="8"/>
        <v>0</v>
      </c>
      <c r="AW29" s="11">
        <v>42.869426751592357</v>
      </c>
      <c r="AX29" s="7">
        <v>170506</v>
      </c>
      <c r="AY29" s="2">
        <v>1.5</v>
      </c>
      <c r="AZ29" s="2">
        <v>10000</v>
      </c>
      <c r="BA29" s="2">
        <v>5000</v>
      </c>
    </row>
    <row r="30" spans="1:53" s="2" customFormat="1" x14ac:dyDescent="0.25">
      <c r="A30" s="5" t="s">
        <v>200</v>
      </c>
      <c r="B30" s="5"/>
      <c r="C30" s="4" t="s">
        <v>41</v>
      </c>
      <c r="D30" s="4"/>
      <c r="E30" s="5"/>
      <c r="F30" s="2">
        <v>71200</v>
      </c>
      <c r="G30" s="2">
        <v>2.2000000000000002</v>
      </c>
      <c r="H30" s="15" t="s">
        <v>67</v>
      </c>
      <c r="I30" s="16" t="s">
        <v>28</v>
      </c>
      <c r="J30" s="17" t="s">
        <v>46</v>
      </c>
      <c r="K30" s="18" t="s">
        <v>201</v>
      </c>
      <c r="L30" s="2" t="s">
        <v>202</v>
      </c>
      <c r="M30" s="15">
        <v>2.2000000000000002</v>
      </c>
      <c r="N30" s="18" t="s">
        <v>31</v>
      </c>
      <c r="O30" s="2">
        <v>1</v>
      </c>
      <c r="P30" s="2">
        <v>10</v>
      </c>
      <c r="Q30" s="15">
        <v>1</v>
      </c>
      <c r="R30" s="2">
        <v>4</v>
      </c>
      <c r="S30" s="2">
        <v>16</v>
      </c>
      <c r="T30" s="2">
        <v>5</v>
      </c>
      <c r="U30" s="2">
        <f t="shared" si="10"/>
        <v>16</v>
      </c>
      <c r="V30" s="18" t="s">
        <v>89</v>
      </c>
      <c r="W30" s="18"/>
      <c r="X30" s="18" t="s">
        <v>757</v>
      </c>
      <c r="Y30" s="2" t="s">
        <v>45</v>
      </c>
      <c r="Z30" s="2">
        <v>10000</v>
      </c>
      <c r="AA30" s="2">
        <v>1300</v>
      </c>
      <c r="AB30" s="6">
        <v>48500</v>
      </c>
      <c r="AC30" s="6">
        <v>56000</v>
      </c>
      <c r="AD30" s="6">
        <v>0</v>
      </c>
      <c r="AE30" s="6">
        <v>0</v>
      </c>
      <c r="AF30" s="6">
        <v>0</v>
      </c>
      <c r="AG30" s="6">
        <v>45500</v>
      </c>
      <c r="AH30" s="6">
        <v>29900</v>
      </c>
      <c r="AI30" s="6">
        <v>59800</v>
      </c>
      <c r="AJ30" s="6">
        <v>15600</v>
      </c>
      <c r="AK30" s="2">
        <v>255300</v>
      </c>
      <c r="AL30" s="7">
        <v>28366.666666666668</v>
      </c>
      <c r="AM30" s="19">
        <v>59800</v>
      </c>
      <c r="AN30" s="7">
        <f t="shared" si="7"/>
        <v>62406.666666666672</v>
      </c>
      <c r="AO30" s="7">
        <v>0.62406666666666677</v>
      </c>
      <c r="AP30" s="8">
        <v>5.7094267540143905E-4</v>
      </c>
      <c r="AQ30" s="9">
        <v>0.93441732697923963</v>
      </c>
      <c r="AR30" s="2" t="s">
        <v>33</v>
      </c>
      <c r="AS30" s="2">
        <v>71200</v>
      </c>
      <c r="AT30" s="2" t="s">
        <v>45</v>
      </c>
      <c r="AU30" s="20">
        <f t="shared" si="9"/>
        <v>2300</v>
      </c>
      <c r="AV30" s="10" t="b">
        <f t="shared" si="8"/>
        <v>0</v>
      </c>
      <c r="AW30" s="11">
        <v>35.719063545150505</v>
      </c>
      <c r="AX30" s="7">
        <v>156640</v>
      </c>
      <c r="AY30" s="2">
        <v>1.5</v>
      </c>
      <c r="AZ30" s="2">
        <v>10000</v>
      </c>
      <c r="BA30" s="2">
        <v>5000</v>
      </c>
    </row>
    <row r="31" spans="1:53" s="2" customFormat="1" x14ac:dyDescent="0.25">
      <c r="A31" s="5" t="s">
        <v>203</v>
      </c>
      <c r="B31" s="5"/>
      <c r="C31" s="4" t="s">
        <v>41</v>
      </c>
      <c r="D31" s="4"/>
      <c r="E31" s="5"/>
      <c r="F31" s="2">
        <v>885</v>
      </c>
      <c r="G31" s="2">
        <v>125</v>
      </c>
      <c r="H31" s="15" t="s">
        <v>103</v>
      </c>
      <c r="I31" s="16" t="s">
        <v>35</v>
      </c>
      <c r="J31" s="17" t="s">
        <v>36</v>
      </c>
      <c r="K31" s="18" t="s">
        <v>59</v>
      </c>
      <c r="L31" s="2" t="s">
        <v>204</v>
      </c>
      <c r="M31" s="15">
        <v>125</v>
      </c>
      <c r="N31" s="18" t="s">
        <v>39</v>
      </c>
      <c r="O31" s="2">
        <v>1</v>
      </c>
      <c r="P31" s="2">
        <v>3</v>
      </c>
      <c r="Q31" s="15">
        <v>1</v>
      </c>
      <c r="R31" s="2">
        <v>2</v>
      </c>
      <c r="S31" s="15">
        <f>O31+P31+Q31+R31</f>
        <v>7</v>
      </c>
      <c r="T31" s="2">
        <v>5</v>
      </c>
      <c r="U31" s="2">
        <f t="shared" si="10"/>
        <v>7</v>
      </c>
      <c r="V31" s="18" t="s">
        <v>104</v>
      </c>
      <c r="W31" s="18"/>
      <c r="X31" s="18" t="s">
        <v>757</v>
      </c>
      <c r="Y31" s="2" t="s">
        <v>32</v>
      </c>
      <c r="Z31" s="2">
        <v>500</v>
      </c>
      <c r="AA31" s="2">
        <v>10</v>
      </c>
      <c r="AB31" s="6">
        <v>1244.5</v>
      </c>
      <c r="AC31" s="6">
        <v>235</v>
      </c>
      <c r="AD31" s="6">
        <v>220</v>
      </c>
      <c r="AE31" s="6">
        <v>96</v>
      </c>
      <c r="AF31" s="6">
        <v>380</v>
      </c>
      <c r="AG31" s="6">
        <v>375</v>
      </c>
      <c r="AH31" s="6">
        <v>405</v>
      </c>
      <c r="AI31" s="6">
        <v>1040</v>
      </c>
      <c r="AJ31" s="6">
        <v>449</v>
      </c>
      <c r="AK31" s="2">
        <v>4444.5</v>
      </c>
      <c r="AL31" s="7">
        <v>493.83333333333331</v>
      </c>
      <c r="AM31" s="19">
        <v>1244.5</v>
      </c>
      <c r="AN31" s="7">
        <f t="shared" si="7"/>
        <v>61729.166666666664</v>
      </c>
      <c r="AO31" s="7">
        <v>0.61729166666666668</v>
      </c>
      <c r="AP31" s="8">
        <v>5.6474440070988135E-4</v>
      </c>
      <c r="AQ31" s="9">
        <v>0.93498207137994949</v>
      </c>
      <c r="AR31" s="2" t="s">
        <v>33</v>
      </c>
      <c r="AS31" s="2">
        <v>885</v>
      </c>
      <c r="AT31" s="2" t="s">
        <v>34</v>
      </c>
      <c r="AU31" s="20">
        <f t="shared" si="9"/>
        <v>47.865384615384613</v>
      </c>
      <c r="AV31" s="10" t="b">
        <f t="shared" si="8"/>
        <v>0</v>
      </c>
      <c r="AW31" s="11">
        <v>21.333869023704299</v>
      </c>
      <c r="AX31" s="7">
        <v>110625</v>
      </c>
      <c r="AY31" s="2">
        <v>1.5</v>
      </c>
      <c r="AZ31" s="2">
        <v>10000</v>
      </c>
      <c r="BA31" s="2">
        <v>5000</v>
      </c>
    </row>
    <row r="32" spans="1:53" s="2" customFormat="1" x14ac:dyDescent="0.25">
      <c r="A32" s="5" t="s">
        <v>205</v>
      </c>
      <c r="B32" s="5"/>
      <c r="C32" s="4" t="s">
        <v>41</v>
      </c>
      <c r="D32" s="4"/>
      <c r="E32" s="5"/>
      <c r="F32" s="2">
        <v>1470</v>
      </c>
      <c r="G32" s="2">
        <v>33</v>
      </c>
      <c r="H32" s="15" t="s">
        <v>99</v>
      </c>
      <c r="I32" s="16" t="s">
        <v>28</v>
      </c>
      <c r="J32" s="17" t="s">
        <v>57</v>
      </c>
      <c r="K32" s="18" t="s">
        <v>51</v>
      </c>
      <c r="L32" s="2" t="s">
        <v>206</v>
      </c>
      <c r="M32" s="15">
        <v>33</v>
      </c>
      <c r="N32" s="18" t="s">
        <v>31</v>
      </c>
      <c r="O32" s="2">
        <v>1</v>
      </c>
      <c r="P32" s="2">
        <v>4</v>
      </c>
      <c r="Q32" s="15">
        <v>1</v>
      </c>
      <c r="R32" s="2">
        <v>2</v>
      </c>
      <c r="S32" s="2">
        <v>8</v>
      </c>
      <c r="T32" s="2">
        <v>5</v>
      </c>
      <c r="U32" s="2">
        <f t="shared" si="10"/>
        <v>8</v>
      </c>
      <c r="V32" s="18" t="s">
        <v>56</v>
      </c>
      <c r="W32" s="18"/>
      <c r="X32" s="18" t="s">
        <v>757</v>
      </c>
      <c r="Y32" s="2" t="s">
        <v>45</v>
      </c>
      <c r="Z32" s="2">
        <v>500</v>
      </c>
      <c r="AA32" s="2">
        <v>10</v>
      </c>
      <c r="AB32" s="6">
        <v>3520</v>
      </c>
      <c r="AC32" s="6">
        <v>2020</v>
      </c>
      <c r="AD32" s="6">
        <v>150</v>
      </c>
      <c r="AE32" s="6">
        <v>800</v>
      </c>
      <c r="AF32" s="6">
        <v>660</v>
      </c>
      <c r="AG32" s="6">
        <v>660</v>
      </c>
      <c r="AH32" s="6">
        <v>2970</v>
      </c>
      <c r="AI32" s="6">
        <v>3310</v>
      </c>
      <c r="AJ32" s="6">
        <v>2600</v>
      </c>
      <c r="AK32" s="2">
        <v>16690</v>
      </c>
      <c r="AL32" s="7">
        <v>1854.4444444444443</v>
      </c>
      <c r="AM32" s="19">
        <v>3520</v>
      </c>
      <c r="AN32" s="7">
        <f t="shared" si="7"/>
        <v>61196.666666666664</v>
      </c>
      <c r="AO32" s="7">
        <v>0.61196666666666666</v>
      </c>
      <c r="AP32" s="8">
        <v>5.5987269403349105E-4</v>
      </c>
      <c r="AQ32" s="9">
        <v>0.93554194407398295</v>
      </c>
      <c r="AR32" s="2" t="s">
        <v>33</v>
      </c>
      <c r="AS32" s="2">
        <v>1470</v>
      </c>
      <c r="AT32" s="2" t="s">
        <v>45</v>
      </c>
      <c r="AU32" s="20">
        <f t="shared" si="9"/>
        <v>135.38461538461539</v>
      </c>
      <c r="AV32" s="10" t="b">
        <f t="shared" si="8"/>
        <v>0</v>
      </c>
      <c r="AW32" s="11">
        <v>12.528409090909092</v>
      </c>
      <c r="AX32" s="7">
        <v>48510</v>
      </c>
      <c r="AY32" s="2">
        <v>1.5</v>
      </c>
      <c r="AZ32" s="2">
        <v>10000</v>
      </c>
      <c r="BA32" s="2">
        <v>5000</v>
      </c>
    </row>
    <row r="33" spans="1:53" s="2" customFormat="1" ht="30" x14ac:dyDescent="0.25">
      <c r="A33" s="4" t="s">
        <v>207</v>
      </c>
      <c r="B33" s="4"/>
      <c r="C33" s="4" t="s">
        <v>41</v>
      </c>
      <c r="D33" s="4"/>
      <c r="E33" s="5"/>
      <c r="F33" s="2">
        <v>21900</v>
      </c>
      <c r="G33" s="2">
        <v>1.05</v>
      </c>
      <c r="H33" s="15" t="s">
        <v>67</v>
      </c>
      <c r="I33" s="16" t="s">
        <v>28</v>
      </c>
      <c r="J33" s="17" t="s">
        <v>29</v>
      </c>
      <c r="K33" s="18" t="s">
        <v>61</v>
      </c>
      <c r="L33" s="2" t="s">
        <v>208</v>
      </c>
      <c r="M33" s="15">
        <v>1.05</v>
      </c>
      <c r="N33" s="18" t="s">
        <v>31</v>
      </c>
      <c r="O33" s="2">
        <v>1</v>
      </c>
      <c r="P33" s="2">
        <v>7</v>
      </c>
      <c r="Q33" s="15">
        <v>1</v>
      </c>
      <c r="R33" s="2">
        <v>2</v>
      </c>
      <c r="S33" s="2">
        <v>11</v>
      </c>
      <c r="T33" s="2">
        <v>3</v>
      </c>
      <c r="U33" s="2">
        <f t="shared" si="10"/>
        <v>11</v>
      </c>
      <c r="V33" s="18" t="s">
        <v>80</v>
      </c>
      <c r="W33" s="18"/>
      <c r="X33" s="18" t="s">
        <v>757</v>
      </c>
      <c r="Y33" s="2" t="s">
        <v>45</v>
      </c>
      <c r="Z33" s="2">
        <v>5000</v>
      </c>
      <c r="AA33" s="2">
        <v>2000</v>
      </c>
      <c r="AB33" s="6">
        <v>78000</v>
      </c>
      <c r="AC33" s="6">
        <v>53000</v>
      </c>
      <c r="AD33" s="6">
        <v>70000</v>
      </c>
      <c r="AE33" s="6">
        <v>18000</v>
      </c>
      <c r="AF33" s="6">
        <v>72000</v>
      </c>
      <c r="AG33" s="6">
        <v>72000</v>
      </c>
      <c r="AH33" s="6">
        <v>63500</v>
      </c>
      <c r="AI33" s="6">
        <v>36000</v>
      </c>
      <c r="AJ33" s="6">
        <v>60100</v>
      </c>
      <c r="AK33" s="2">
        <v>522600</v>
      </c>
      <c r="AL33" s="7">
        <v>58066.666666666664</v>
      </c>
      <c r="AM33" s="19">
        <v>78000</v>
      </c>
      <c r="AN33" s="7">
        <f t="shared" si="7"/>
        <v>60970</v>
      </c>
      <c r="AO33" s="7">
        <v>0.60970000000000002</v>
      </c>
      <c r="AP33" s="8">
        <v>5.5779897851552834E-4</v>
      </c>
      <c r="AQ33" s="9">
        <v>0.93609974305249843</v>
      </c>
      <c r="AR33" s="2" t="s">
        <v>33</v>
      </c>
      <c r="AS33" s="2">
        <v>21900</v>
      </c>
      <c r="AT33" s="2" t="s">
        <v>45</v>
      </c>
      <c r="AU33" s="20">
        <f t="shared" si="9"/>
        <v>3000</v>
      </c>
      <c r="AV33" s="10" t="b">
        <f t="shared" si="8"/>
        <v>0</v>
      </c>
      <c r="AW33" s="11">
        <v>8.4230769230769234</v>
      </c>
      <c r="AX33" s="7">
        <v>22995</v>
      </c>
      <c r="AY33" s="2">
        <v>1.5</v>
      </c>
      <c r="AZ33" s="2">
        <v>10000</v>
      </c>
      <c r="BA33" s="2">
        <v>5000</v>
      </c>
    </row>
    <row r="34" spans="1:53" s="2" customFormat="1" ht="30" x14ac:dyDescent="0.25">
      <c r="A34" s="4" t="s">
        <v>209</v>
      </c>
      <c r="B34" s="4"/>
      <c r="C34" s="4" t="s">
        <v>41</v>
      </c>
      <c r="D34" s="4"/>
      <c r="E34" s="5"/>
      <c r="F34" s="2">
        <v>0</v>
      </c>
      <c r="G34" s="2">
        <v>16</v>
      </c>
      <c r="H34" s="15" t="s">
        <v>210</v>
      </c>
      <c r="I34" s="16" t="s">
        <v>28</v>
      </c>
      <c r="J34" s="17" t="s">
        <v>49</v>
      </c>
      <c r="K34" s="18" t="s">
        <v>44</v>
      </c>
      <c r="L34" s="2" t="s">
        <v>211</v>
      </c>
      <c r="M34" s="15">
        <v>16</v>
      </c>
      <c r="N34" s="18" t="s">
        <v>31</v>
      </c>
      <c r="O34" s="2">
        <v>1</v>
      </c>
      <c r="P34" s="2">
        <v>10</v>
      </c>
      <c r="Q34" s="15">
        <v>1</v>
      </c>
      <c r="R34" s="2">
        <v>4</v>
      </c>
      <c r="S34" s="2">
        <v>16</v>
      </c>
      <c r="T34" s="2">
        <v>15</v>
      </c>
      <c r="U34" s="2">
        <f t="shared" si="10"/>
        <v>16</v>
      </c>
      <c r="V34" s="18" t="s">
        <v>58</v>
      </c>
      <c r="W34" s="18"/>
      <c r="X34" s="18" t="s">
        <v>757</v>
      </c>
      <c r="Y34" s="2" t="s">
        <v>45</v>
      </c>
      <c r="Z34" s="2">
        <v>5000</v>
      </c>
      <c r="AA34" s="2">
        <v>100</v>
      </c>
      <c r="AB34" s="6">
        <v>4000</v>
      </c>
      <c r="AC34" s="6">
        <v>3000</v>
      </c>
      <c r="AD34" s="6">
        <v>1000</v>
      </c>
      <c r="AE34" s="6">
        <v>8400</v>
      </c>
      <c r="AF34" s="6">
        <v>4440</v>
      </c>
      <c r="AG34" s="6">
        <v>0</v>
      </c>
      <c r="AH34" s="6">
        <v>7090</v>
      </c>
      <c r="AI34" s="6">
        <v>6000</v>
      </c>
      <c r="AJ34" s="6">
        <v>0</v>
      </c>
      <c r="AK34" s="2">
        <v>33930</v>
      </c>
      <c r="AL34" s="7">
        <v>3770</v>
      </c>
      <c r="AM34" s="19">
        <v>8400</v>
      </c>
      <c r="AN34" s="7">
        <f t="shared" si="7"/>
        <v>60320</v>
      </c>
      <c r="AO34" s="7">
        <v>0.60319999999999996</v>
      </c>
      <c r="AP34" s="8">
        <v>5.5185229430960579E-4</v>
      </c>
      <c r="AQ34" s="9">
        <v>0.93665159534680809</v>
      </c>
      <c r="AR34" s="2" t="s">
        <v>33</v>
      </c>
      <c r="AS34" s="15">
        <v>0</v>
      </c>
      <c r="AT34" s="2" t="s">
        <v>45</v>
      </c>
      <c r="AU34" s="20">
        <f t="shared" si="9"/>
        <v>323.07692307692309</v>
      </c>
      <c r="AV34" s="10" t="b">
        <f t="shared" si="8"/>
        <v>0</v>
      </c>
      <c r="AW34" s="11">
        <v>0</v>
      </c>
      <c r="AX34" s="7">
        <v>0</v>
      </c>
      <c r="AY34" s="2">
        <v>1.5</v>
      </c>
      <c r="AZ34" s="2">
        <v>10000</v>
      </c>
      <c r="BA34" s="2">
        <v>5000</v>
      </c>
    </row>
    <row r="35" spans="1:53" s="2" customFormat="1" ht="45" x14ac:dyDescent="0.25">
      <c r="A35" s="4" t="s">
        <v>212</v>
      </c>
      <c r="B35" s="4"/>
      <c r="C35" s="4" t="s">
        <v>41</v>
      </c>
      <c r="D35" s="4"/>
      <c r="E35" s="5"/>
      <c r="F35" s="2">
        <v>7000</v>
      </c>
      <c r="G35" s="2">
        <v>1.95</v>
      </c>
      <c r="H35" s="15" t="s">
        <v>67</v>
      </c>
      <c r="I35" s="16" t="s">
        <v>35</v>
      </c>
      <c r="J35" s="17" t="s">
        <v>213</v>
      </c>
      <c r="K35" s="18" t="s">
        <v>61</v>
      </c>
      <c r="L35" s="2" t="s">
        <v>214</v>
      </c>
      <c r="M35" s="15">
        <v>1.95</v>
      </c>
      <c r="N35" s="18" t="s">
        <v>31</v>
      </c>
      <c r="O35" s="2">
        <v>1</v>
      </c>
      <c r="P35" s="2">
        <v>7</v>
      </c>
      <c r="Q35" s="15">
        <v>1</v>
      </c>
      <c r="R35" s="2">
        <v>2</v>
      </c>
      <c r="S35" s="2">
        <v>11</v>
      </c>
      <c r="T35" s="2">
        <v>3</v>
      </c>
      <c r="U35" s="2">
        <f t="shared" si="10"/>
        <v>11</v>
      </c>
      <c r="V35" s="18" t="s">
        <v>80</v>
      </c>
      <c r="W35" s="18"/>
      <c r="X35" s="18" t="s">
        <v>757</v>
      </c>
      <c r="Y35" s="2" t="s">
        <v>45</v>
      </c>
      <c r="Z35" s="2">
        <v>5000</v>
      </c>
      <c r="AA35" s="2">
        <v>2000</v>
      </c>
      <c r="AB35" s="6">
        <v>42000</v>
      </c>
      <c r="AC35" s="6">
        <v>24000</v>
      </c>
      <c r="AD35" s="6">
        <v>70500</v>
      </c>
      <c r="AE35" s="6">
        <v>21000</v>
      </c>
      <c r="AF35" s="6">
        <v>11000</v>
      </c>
      <c r="AG35" s="6">
        <v>24000</v>
      </c>
      <c r="AH35" s="6">
        <v>33500</v>
      </c>
      <c r="AI35" s="6">
        <v>34000</v>
      </c>
      <c r="AJ35" s="6">
        <v>16500</v>
      </c>
      <c r="AK35" s="2">
        <v>276500</v>
      </c>
      <c r="AL35" s="7">
        <v>30722.222222222223</v>
      </c>
      <c r="AM35" s="19">
        <v>70500</v>
      </c>
      <c r="AN35" s="7">
        <f t="shared" si="7"/>
        <v>59908.333333333336</v>
      </c>
      <c r="AO35" s="7">
        <v>0.59908333333333341</v>
      </c>
      <c r="AP35" s="8">
        <v>5.4808606097918832E-4</v>
      </c>
      <c r="AQ35" s="9">
        <v>0.93719968140778731</v>
      </c>
      <c r="AR35" s="2" t="s">
        <v>33</v>
      </c>
      <c r="AS35" s="2">
        <v>7000</v>
      </c>
      <c r="AT35" s="2" t="s">
        <v>45</v>
      </c>
      <c r="AU35" s="20">
        <f t="shared" si="9"/>
        <v>2711.5384615384614</v>
      </c>
      <c r="AV35" s="10" t="b">
        <f t="shared" si="8"/>
        <v>0</v>
      </c>
      <c r="AW35" s="11">
        <v>2.978723404255319</v>
      </c>
      <c r="AX35" s="7">
        <v>13650</v>
      </c>
      <c r="AY35" s="2">
        <v>1.5</v>
      </c>
      <c r="AZ35" s="2">
        <v>10000</v>
      </c>
      <c r="BA35" s="2">
        <v>5000</v>
      </c>
    </row>
    <row r="36" spans="1:53" s="2" customFormat="1" x14ac:dyDescent="0.25">
      <c r="A36" s="5" t="s">
        <v>215</v>
      </c>
      <c r="B36" s="5"/>
      <c r="C36" s="4" t="s">
        <v>41</v>
      </c>
      <c r="D36" s="4"/>
      <c r="E36" s="5"/>
      <c r="F36" s="2">
        <v>549.46500000000003</v>
      </c>
      <c r="G36" s="2">
        <v>188</v>
      </c>
      <c r="H36" s="15" t="s">
        <v>216</v>
      </c>
      <c r="I36" s="16" t="s">
        <v>35</v>
      </c>
      <c r="J36" s="17" t="s">
        <v>36</v>
      </c>
      <c r="K36" s="18" t="s">
        <v>30</v>
      </c>
      <c r="L36" s="2" t="s">
        <v>217</v>
      </c>
      <c r="M36" s="15">
        <v>188</v>
      </c>
      <c r="N36" s="18" t="s">
        <v>31</v>
      </c>
      <c r="O36" s="2">
        <v>1</v>
      </c>
      <c r="P36" s="2">
        <v>15</v>
      </c>
      <c r="Q36" s="15">
        <v>1</v>
      </c>
      <c r="R36" s="2">
        <v>5</v>
      </c>
      <c r="S36" s="2">
        <v>22</v>
      </c>
      <c r="T36" s="2">
        <v>25</v>
      </c>
      <c r="U36" s="2">
        <f t="shared" ref="U36:U41" si="11">SUM(O36:R36)</f>
        <v>22</v>
      </c>
      <c r="V36" s="18" t="s">
        <v>96</v>
      </c>
      <c r="W36" s="18"/>
      <c r="X36" s="18" t="s">
        <v>757</v>
      </c>
      <c r="Y36" s="2" t="s">
        <v>32</v>
      </c>
      <c r="Z36" s="2">
        <v>500</v>
      </c>
      <c r="AA36" s="2">
        <v>20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709</v>
      </c>
      <c r="AH36" s="6">
        <v>523.29999999999995</v>
      </c>
      <c r="AI36" s="6">
        <v>765.65</v>
      </c>
      <c r="AJ36" s="6">
        <v>818.59000000000015</v>
      </c>
      <c r="AK36" s="2">
        <v>2816.54</v>
      </c>
      <c r="AL36" s="7">
        <v>312.94888888888886</v>
      </c>
      <c r="AM36" s="19">
        <v>818.59000000000015</v>
      </c>
      <c r="AN36" s="7">
        <f t="shared" si="7"/>
        <v>58834.391111111108</v>
      </c>
      <c r="AO36" s="7">
        <v>0.58834391111111106</v>
      </c>
      <c r="AP36" s="8">
        <v>5.3826083751616952E-4</v>
      </c>
      <c r="AQ36" s="9">
        <v>0.93827663661134619</v>
      </c>
      <c r="AR36" s="2" t="s">
        <v>33</v>
      </c>
      <c r="AS36" s="2">
        <v>549.46500000000003</v>
      </c>
      <c r="AT36" s="2" t="s">
        <v>34</v>
      </c>
      <c r="AU36" s="20">
        <f t="shared" si="9"/>
        <v>31.484230769230773</v>
      </c>
      <c r="AV36" s="10" t="b">
        <f t="shared" si="8"/>
        <v>0</v>
      </c>
      <c r="AW36" s="11">
        <v>20.137003872512487</v>
      </c>
      <c r="AX36" s="7">
        <v>103299.42000000001</v>
      </c>
      <c r="AY36" s="2">
        <v>1.5</v>
      </c>
      <c r="AZ36" s="2">
        <v>10000</v>
      </c>
      <c r="BA36" s="2">
        <v>5000</v>
      </c>
    </row>
    <row r="37" spans="1:53" s="2" customFormat="1" x14ac:dyDescent="0.25">
      <c r="A37" s="5" t="s">
        <v>218</v>
      </c>
      <c r="B37" s="5"/>
      <c r="C37" s="4" t="s">
        <v>41</v>
      </c>
      <c r="D37" s="4"/>
      <c r="E37" s="5"/>
      <c r="F37" s="2">
        <v>310.60000000000002</v>
      </c>
      <c r="G37" s="2">
        <v>195</v>
      </c>
      <c r="H37" s="15" t="s">
        <v>219</v>
      </c>
      <c r="I37" s="16" t="s">
        <v>28</v>
      </c>
      <c r="J37" s="17" t="s">
        <v>29</v>
      </c>
      <c r="K37" s="18" t="s">
        <v>30</v>
      </c>
      <c r="L37" s="2" t="s">
        <v>220</v>
      </c>
      <c r="M37" s="15">
        <v>195</v>
      </c>
      <c r="N37" s="18" t="s">
        <v>31</v>
      </c>
      <c r="O37" s="2">
        <v>1</v>
      </c>
      <c r="P37" s="2">
        <v>15</v>
      </c>
      <c r="Q37" s="15">
        <v>1</v>
      </c>
      <c r="R37" s="2">
        <v>5</v>
      </c>
      <c r="S37" s="2">
        <v>22</v>
      </c>
      <c r="T37" s="2">
        <v>25</v>
      </c>
      <c r="U37" s="2">
        <f t="shared" si="11"/>
        <v>22</v>
      </c>
      <c r="V37" s="18" t="s">
        <v>85</v>
      </c>
      <c r="W37" s="18"/>
      <c r="X37" s="18" t="s">
        <v>757</v>
      </c>
      <c r="Y37" s="2" t="s">
        <v>32</v>
      </c>
      <c r="Z37" s="2">
        <v>500</v>
      </c>
      <c r="AA37" s="2">
        <v>20</v>
      </c>
      <c r="AB37" s="6">
        <v>513</v>
      </c>
      <c r="AC37" s="6">
        <v>255.05</v>
      </c>
      <c r="AD37" s="6">
        <v>458.62</v>
      </c>
      <c r="AE37" s="6">
        <v>375</v>
      </c>
      <c r="AF37" s="6">
        <v>278</v>
      </c>
      <c r="AG37" s="6">
        <v>245</v>
      </c>
      <c r="AH37" s="6">
        <v>276</v>
      </c>
      <c r="AI37" s="6">
        <v>106</v>
      </c>
      <c r="AJ37" s="6">
        <v>193.4</v>
      </c>
      <c r="AK37" s="2">
        <v>2700.07</v>
      </c>
      <c r="AL37" s="7">
        <v>300.00777777777779</v>
      </c>
      <c r="AM37" s="19">
        <v>513</v>
      </c>
      <c r="AN37" s="7">
        <f t="shared" si="7"/>
        <v>58501.51666666667</v>
      </c>
      <c r="AO37" s="7">
        <v>0.58501516666666675</v>
      </c>
      <c r="AP37" s="8">
        <v>5.3521545412950344E-4</v>
      </c>
      <c r="AQ37" s="9">
        <v>0.93881185206547568</v>
      </c>
      <c r="AR37" s="2" t="s">
        <v>33</v>
      </c>
      <c r="AS37" s="2">
        <v>310.60000000000002</v>
      </c>
      <c r="AT37" s="2" t="s">
        <v>34</v>
      </c>
      <c r="AU37" s="20">
        <f t="shared" si="9"/>
        <v>19.73076923076923</v>
      </c>
      <c r="AV37" s="10" t="b">
        <f t="shared" si="8"/>
        <v>0</v>
      </c>
      <c r="AW37" s="11">
        <v>18.163742690058481</v>
      </c>
      <c r="AX37" s="7">
        <v>60567.000000000007</v>
      </c>
      <c r="AY37" s="2">
        <v>1.5</v>
      </c>
      <c r="AZ37" s="2">
        <v>10000</v>
      </c>
      <c r="BA37" s="2">
        <v>5000</v>
      </c>
    </row>
    <row r="38" spans="1:53" s="2" customFormat="1" x14ac:dyDescent="0.25">
      <c r="A38" s="5" t="s">
        <v>221</v>
      </c>
      <c r="B38" s="5"/>
      <c r="C38" s="4" t="s">
        <v>41</v>
      </c>
      <c r="D38" s="4"/>
      <c r="E38" s="5"/>
      <c r="F38" s="2">
        <v>959970</v>
      </c>
      <c r="G38" s="2">
        <v>0.3</v>
      </c>
      <c r="H38" s="15" t="s">
        <v>67</v>
      </c>
      <c r="I38" s="16" t="s">
        <v>28</v>
      </c>
      <c r="J38" s="17" t="s">
        <v>46</v>
      </c>
      <c r="K38" s="18" t="s">
        <v>222</v>
      </c>
      <c r="L38" s="2" t="s">
        <v>223</v>
      </c>
      <c r="M38" s="15">
        <v>0.3</v>
      </c>
      <c r="N38" s="18" t="s">
        <v>31</v>
      </c>
      <c r="O38" s="14">
        <v>1</v>
      </c>
      <c r="P38" s="14">
        <v>7</v>
      </c>
      <c r="Q38" s="23">
        <v>2</v>
      </c>
      <c r="R38" s="14">
        <v>3</v>
      </c>
      <c r="S38" s="14">
        <v>13</v>
      </c>
      <c r="T38" s="14">
        <v>15</v>
      </c>
      <c r="U38" s="2">
        <f t="shared" si="11"/>
        <v>13</v>
      </c>
      <c r="V38" s="18" t="s">
        <v>83</v>
      </c>
      <c r="W38" s="18"/>
      <c r="X38" s="18" t="s">
        <v>757</v>
      </c>
      <c r="Y38" s="5" t="s">
        <v>32</v>
      </c>
      <c r="Z38" s="2">
        <v>200</v>
      </c>
      <c r="AA38" s="2">
        <v>30</v>
      </c>
      <c r="AB38" s="6">
        <v>201480</v>
      </c>
      <c r="AC38" s="6">
        <v>268520</v>
      </c>
      <c r="AD38" s="6">
        <v>172250</v>
      </c>
      <c r="AE38" s="6">
        <v>346700</v>
      </c>
      <c r="AF38" s="6">
        <v>150000</v>
      </c>
      <c r="AG38" s="6">
        <v>220000</v>
      </c>
      <c r="AH38" s="6">
        <v>120000</v>
      </c>
      <c r="AI38" s="6">
        <v>180000</v>
      </c>
      <c r="AJ38" s="6">
        <v>90000</v>
      </c>
      <c r="AK38" s="2">
        <v>1748950</v>
      </c>
      <c r="AL38" s="7">
        <v>194327.77777777778</v>
      </c>
      <c r="AM38" s="19">
        <v>346700</v>
      </c>
      <c r="AN38" s="7">
        <f t="shared" si="7"/>
        <v>58298.333333333336</v>
      </c>
      <c r="AO38" s="7">
        <v>0.58298333333333341</v>
      </c>
      <c r="AP38" s="8">
        <v>5.3335658163836488E-4</v>
      </c>
      <c r="AQ38" s="9">
        <v>0.93934520864711402</v>
      </c>
      <c r="AR38" s="2" t="s">
        <v>33</v>
      </c>
      <c r="AS38" s="2">
        <v>959970</v>
      </c>
      <c r="AT38" s="2" t="s">
        <v>45</v>
      </c>
      <c r="AU38" s="20">
        <f t="shared" si="9"/>
        <v>13334.615384615385</v>
      </c>
      <c r="AV38" s="10" t="b">
        <f t="shared" si="8"/>
        <v>1</v>
      </c>
      <c r="AW38" s="21">
        <v>83.066339775021632</v>
      </c>
      <c r="AX38" s="7">
        <v>287991</v>
      </c>
      <c r="AY38" s="2">
        <v>1.5</v>
      </c>
      <c r="AZ38" s="2">
        <v>10000</v>
      </c>
      <c r="BA38" s="2">
        <v>5000</v>
      </c>
    </row>
    <row r="39" spans="1:53" s="2" customFormat="1" x14ac:dyDescent="0.25">
      <c r="A39" s="5" t="s">
        <v>224</v>
      </c>
      <c r="B39" s="5"/>
      <c r="C39" s="4" t="s">
        <v>41</v>
      </c>
      <c r="D39" s="4"/>
      <c r="E39" s="5"/>
      <c r="F39" s="2">
        <v>3770</v>
      </c>
      <c r="G39" s="2">
        <v>4.3</v>
      </c>
      <c r="H39" s="15" t="s">
        <v>67</v>
      </c>
      <c r="I39" s="16" t="s">
        <v>28</v>
      </c>
      <c r="J39" s="17" t="s">
        <v>55</v>
      </c>
      <c r="K39" s="18" t="s">
        <v>62</v>
      </c>
      <c r="L39" s="2" t="s">
        <v>225</v>
      </c>
      <c r="M39" s="15">
        <v>4.3</v>
      </c>
      <c r="N39" s="18" t="s">
        <v>31</v>
      </c>
      <c r="O39" s="2">
        <v>1</v>
      </c>
      <c r="P39" s="2">
        <v>2</v>
      </c>
      <c r="Q39" s="15">
        <v>1</v>
      </c>
      <c r="R39" s="2">
        <v>2</v>
      </c>
      <c r="S39" s="2">
        <v>6</v>
      </c>
      <c r="T39" s="2">
        <v>2</v>
      </c>
      <c r="U39" s="2">
        <f t="shared" si="11"/>
        <v>6</v>
      </c>
      <c r="V39" s="18" t="s">
        <v>100</v>
      </c>
      <c r="W39" s="18"/>
      <c r="X39" s="18" t="s">
        <v>757</v>
      </c>
      <c r="Y39" s="2" t="s">
        <v>45</v>
      </c>
      <c r="Z39" s="2">
        <v>5000</v>
      </c>
      <c r="AA39" s="2">
        <v>150</v>
      </c>
      <c r="AB39" s="6">
        <v>27640</v>
      </c>
      <c r="AC39" s="6">
        <v>16175</v>
      </c>
      <c r="AD39" s="6">
        <v>3950</v>
      </c>
      <c r="AE39" s="6">
        <v>0</v>
      </c>
      <c r="AF39" s="6">
        <v>0</v>
      </c>
      <c r="AG39" s="6">
        <v>12000</v>
      </c>
      <c r="AH39" s="6">
        <v>18300</v>
      </c>
      <c r="AI39" s="6">
        <v>26550</v>
      </c>
      <c r="AJ39" s="6">
        <v>16000</v>
      </c>
      <c r="AK39" s="2">
        <v>120615</v>
      </c>
      <c r="AL39" s="7">
        <v>13401.666666666666</v>
      </c>
      <c r="AM39" s="19">
        <v>27640</v>
      </c>
      <c r="AN39" s="7">
        <f t="shared" si="7"/>
        <v>57627.166666666664</v>
      </c>
      <c r="AO39" s="7">
        <v>0.57627166666666663</v>
      </c>
      <c r="AP39" s="8">
        <v>5.2721624899804446E-4</v>
      </c>
      <c r="AQ39" s="9">
        <v>0.93987242489611211</v>
      </c>
      <c r="AR39" s="2" t="s">
        <v>33</v>
      </c>
      <c r="AS39" s="2">
        <v>3770</v>
      </c>
      <c r="AT39" s="2" t="s">
        <v>45</v>
      </c>
      <c r="AU39" s="20">
        <f t="shared" si="9"/>
        <v>1063.0769230769231</v>
      </c>
      <c r="AV39" s="10" t="b">
        <f t="shared" si="8"/>
        <v>0</v>
      </c>
      <c r="AW39" s="11">
        <v>4.0918958031837915</v>
      </c>
      <c r="AX39" s="7">
        <v>16211</v>
      </c>
      <c r="AY39" s="2">
        <v>1.5</v>
      </c>
      <c r="AZ39" s="2">
        <v>10000</v>
      </c>
      <c r="BA39" s="2">
        <v>5000</v>
      </c>
    </row>
    <row r="40" spans="1:53" s="2" customFormat="1" x14ac:dyDescent="0.25">
      <c r="A40" s="5" t="s">
        <v>226</v>
      </c>
      <c r="B40" s="5"/>
      <c r="C40" s="4" t="s">
        <v>41</v>
      </c>
      <c r="D40" s="4"/>
      <c r="E40" s="5"/>
      <c r="F40" s="2">
        <v>888</v>
      </c>
      <c r="G40" s="2">
        <v>33</v>
      </c>
      <c r="H40" s="15" t="s">
        <v>88</v>
      </c>
      <c r="I40" s="16" t="s">
        <v>35</v>
      </c>
      <c r="J40" s="17" t="s">
        <v>36</v>
      </c>
      <c r="K40" s="18" t="s">
        <v>51</v>
      </c>
      <c r="L40" s="2" t="s">
        <v>227</v>
      </c>
      <c r="M40" s="15">
        <v>33</v>
      </c>
      <c r="N40" s="18" t="s">
        <v>31</v>
      </c>
      <c r="O40" s="2">
        <v>1</v>
      </c>
      <c r="P40" s="2">
        <v>4</v>
      </c>
      <c r="Q40" s="15">
        <v>1</v>
      </c>
      <c r="R40" s="2">
        <v>2</v>
      </c>
      <c r="S40" s="2">
        <v>8</v>
      </c>
      <c r="T40" s="2">
        <v>5</v>
      </c>
      <c r="U40" s="2">
        <f t="shared" si="11"/>
        <v>8</v>
      </c>
      <c r="V40" s="18" t="s">
        <v>56</v>
      </c>
      <c r="W40" s="18"/>
      <c r="X40" s="18" t="s">
        <v>757</v>
      </c>
      <c r="Y40" s="2" t="s">
        <v>45</v>
      </c>
      <c r="Z40" s="2">
        <v>1000</v>
      </c>
      <c r="AA40" s="2">
        <v>10</v>
      </c>
      <c r="AB40" s="6">
        <v>3040</v>
      </c>
      <c r="AC40" s="6">
        <v>2640</v>
      </c>
      <c r="AD40" s="6">
        <v>60</v>
      </c>
      <c r="AE40" s="6">
        <v>520</v>
      </c>
      <c r="AF40" s="6">
        <v>980</v>
      </c>
      <c r="AG40" s="6">
        <v>1180</v>
      </c>
      <c r="AH40" s="6">
        <v>3100</v>
      </c>
      <c r="AI40" s="6">
        <v>2480</v>
      </c>
      <c r="AJ40" s="6">
        <v>1590</v>
      </c>
      <c r="AK40" s="2">
        <v>15590</v>
      </c>
      <c r="AL40" s="7">
        <v>1732.2222222222222</v>
      </c>
      <c r="AM40" s="19">
        <v>3100</v>
      </c>
      <c r="AN40" s="7">
        <f t="shared" si="7"/>
        <v>57163.333333333328</v>
      </c>
      <c r="AO40" s="7">
        <v>0.57163333333333333</v>
      </c>
      <c r="AP40" s="8">
        <v>5.2297275614033103E-4</v>
      </c>
      <c r="AQ40" s="9">
        <v>0.94091909468403323</v>
      </c>
      <c r="AR40" s="2" t="s">
        <v>33</v>
      </c>
      <c r="AS40" s="2">
        <v>888</v>
      </c>
      <c r="AT40" s="2" t="s">
        <v>45</v>
      </c>
      <c r="AU40" s="20">
        <f t="shared" si="9"/>
        <v>119.23076923076923</v>
      </c>
      <c r="AV40" s="10" t="b">
        <f t="shared" si="8"/>
        <v>0</v>
      </c>
      <c r="AW40" s="11">
        <v>8.5935483870967744</v>
      </c>
      <c r="AX40" s="7">
        <v>29304</v>
      </c>
      <c r="AY40" s="2">
        <v>1.5</v>
      </c>
      <c r="AZ40" s="2">
        <v>10000</v>
      </c>
      <c r="BA40" s="2">
        <v>5000</v>
      </c>
    </row>
    <row r="41" spans="1:53" s="2" customFormat="1" x14ac:dyDescent="0.25">
      <c r="A41" s="5" t="s">
        <v>228</v>
      </c>
      <c r="B41" s="5"/>
      <c r="C41" s="4" t="s">
        <v>41</v>
      </c>
      <c r="D41" s="4"/>
      <c r="E41" s="5"/>
      <c r="F41" s="2">
        <v>1200</v>
      </c>
      <c r="G41" s="2">
        <v>40</v>
      </c>
      <c r="H41" s="15" t="e">
        <v>#N/A</v>
      </c>
      <c r="I41" s="16" t="s">
        <v>28</v>
      </c>
      <c r="J41" s="17" t="s">
        <v>73</v>
      </c>
      <c r="K41" s="18" t="s">
        <v>51</v>
      </c>
      <c r="L41" s="2" t="s">
        <v>229</v>
      </c>
      <c r="M41" s="15">
        <v>40</v>
      </c>
      <c r="N41" s="18" t="s">
        <v>31</v>
      </c>
      <c r="O41" s="2">
        <v>1</v>
      </c>
      <c r="P41" s="2">
        <v>4</v>
      </c>
      <c r="Q41" s="15">
        <v>1</v>
      </c>
      <c r="R41" s="2">
        <v>2</v>
      </c>
      <c r="S41" s="2">
        <v>8</v>
      </c>
      <c r="T41" s="2">
        <v>5</v>
      </c>
      <c r="U41" s="2">
        <f t="shared" si="11"/>
        <v>8</v>
      </c>
      <c r="V41" s="18" t="s">
        <v>56</v>
      </c>
      <c r="W41" s="18"/>
      <c r="X41" s="18" t="s">
        <v>757</v>
      </c>
      <c r="Y41" s="2" t="s">
        <v>45</v>
      </c>
      <c r="Z41" s="2">
        <v>500</v>
      </c>
      <c r="AA41" s="2">
        <v>10</v>
      </c>
      <c r="AB41" s="6">
        <v>1790</v>
      </c>
      <c r="AC41" s="6">
        <v>1030</v>
      </c>
      <c r="AD41" s="6">
        <v>0</v>
      </c>
      <c r="AE41" s="6">
        <v>0</v>
      </c>
      <c r="AF41" s="6">
        <v>990</v>
      </c>
      <c r="AG41" s="6">
        <v>2560</v>
      </c>
      <c r="AH41" s="6">
        <v>1940</v>
      </c>
      <c r="AI41" s="6">
        <v>4530</v>
      </c>
      <c r="AJ41" s="6">
        <v>0</v>
      </c>
      <c r="AK41" s="2">
        <v>12840</v>
      </c>
      <c r="AL41" s="7">
        <v>1426.6666666666667</v>
      </c>
      <c r="AM41" s="19">
        <v>4530</v>
      </c>
      <c r="AN41" s="7">
        <f t="shared" si="7"/>
        <v>57066.666666666672</v>
      </c>
      <c r="AO41" s="7">
        <v>0.57066666666666677</v>
      </c>
      <c r="AP41" s="8">
        <v>5.2208837746355291E-4</v>
      </c>
      <c r="AQ41" s="9">
        <v>0.94144118306149682</v>
      </c>
      <c r="AR41" s="2" t="s">
        <v>33</v>
      </c>
      <c r="AS41" s="2">
        <v>1200</v>
      </c>
      <c r="AT41" s="2" t="s">
        <v>45</v>
      </c>
      <c r="AU41" s="20">
        <f t="shared" si="9"/>
        <v>174.23076923076923</v>
      </c>
      <c r="AV41" s="10" t="b">
        <f t="shared" si="8"/>
        <v>0</v>
      </c>
      <c r="AW41" s="11">
        <v>7.9470198675496686</v>
      </c>
      <c r="AX41" s="7">
        <v>48000</v>
      </c>
      <c r="AY41" s="2">
        <v>1.5</v>
      </c>
      <c r="AZ41" s="2">
        <v>10000</v>
      </c>
      <c r="BA41" s="2">
        <v>5000</v>
      </c>
    </row>
    <row r="42" spans="1:53" s="2" customFormat="1" ht="30" x14ac:dyDescent="0.25">
      <c r="A42" s="4" t="s">
        <v>230</v>
      </c>
      <c r="B42" s="4"/>
      <c r="C42" s="4" t="s">
        <v>41</v>
      </c>
      <c r="D42" s="4"/>
      <c r="E42" s="5"/>
      <c r="F42" s="2">
        <v>6420</v>
      </c>
      <c r="G42" s="2">
        <v>16</v>
      </c>
      <c r="H42" s="15" t="s">
        <v>231</v>
      </c>
      <c r="I42" s="16" t="s">
        <v>28</v>
      </c>
      <c r="J42" s="17" t="s">
        <v>49</v>
      </c>
      <c r="K42" s="18" t="s">
        <v>44</v>
      </c>
      <c r="L42" s="2" t="s">
        <v>232</v>
      </c>
      <c r="M42" s="15">
        <v>16</v>
      </c>
      <c r="N42" s="18" t="s">
        <v>31</v>
      </c>
      <c r="O42" s="2">
        <v>1</v>
      </c>
      <c r="P42" s="2">
        <v>10</v>
      </c>
      <c r="Q42" s="15">
        <v>1</v>
      </c>
      <c r="R42" s="2">
        <v>4</v>
      </c>
      <c r="S42" s="2">
        <v>16</v>
      </c>
      <c r="T42" s="2">
        <v>15</v>
      </c>
      <c r="U42" s="2">
        <f t="shared" ref="U42:U63" si="12">SUM(O42:R42)</f>
        <v>16</v>
      </c>
      <c r="V42" s="18" t="s">
        <v>58</v>
      </c>
      <c r="W42" s="18"/>
      <c r="X42" s="18" t="s">
        <v>757</v>
      </c>
      <c r="Y42" s="2" t="s">
        <v>45</v>
      </c>
      <c r="Z42" s="2">
        <v>5000</v>
      </c>
      <c r="AA42" s="2">
        <v>100</v>
      </c>
      <c r="AB42" s="6">
        <v>2500</v>
      </c>
      <c r="AC42" s="6">
        <v>3305</v>
      </c>
      <c r="AD42" s="6">
        <v>0</v>
      </c>
      <c r="AE42" s="6">
        <v>8400</v>
      </c>
      <c r="AF42" s="6">
        <v>3750</v>
      </c>
      <c r="AG42" s="6">
        <v>0</v>
      </c>
      <c r="AH42" s="6">
        <v>5700</v>
      </c>
      <c r="AI42" s="6">
        <v>0</v>
      </c>
      <c r="AJ42" s="6">
        <v>7200</v>
      </c>
      <c r="AK42" s="2">
        <v>30855</v>
      </c>
      <c r="AL42" s="7">
        <v>3428.3333333333335</v>
      </c>
      <c r="AM42" s="19">
        <v>8400</v>
      </c>
      <c r="AN42" s="7">
        <f t="shared" si="7"/>
        <v>54853.333333333336</v>
      </c>
      <c r="AO42" s="7">
        <v>0.54853333333333332</v>
      </c>
      <c r="AP42" s="8">
        <v>5.0183915534697575E-4</v>
      </c>
      <c r="AQ42" s="9">
        <v>0.94245065557731444</v>
      </c>
      <c r="AR42" s="2" t="s">
        <v>33</v>
      </c>
      <c r="AS42" s="2">
        <v>6420</v>
      </c>
      <c r="AT42" s="2" t="s">
        <v>45</v>
      </c>
      <c r="AU42" s="20">
        <f t="shared" si="9"/>
        <v>323.07692307692309</v>
      </c>
      <c r="AV42" s="10" t="b">
        <f t="shared" si="8"/>
        <v>0</v>
      </c>
      <c r="AW42" s="11">
        <v>22.928571428571427</v>
      </c>
      <c r="AX42" s="7">
        <v>102720</v>
      </c>
      <c r="AY42" s="2">
        <v>1.5</v>
      </c>
      <c r="AZ42" s="2">
        <v>10000</v>
      </c>
      <c r="BA42" s="2">
        <v>5000</v>
      </c>
    </row>
    <row r="43" spans="1:53" s="2" customFormat="1" x14ac:dyDescent="0.25">
      <c r="A43" s="12" t="s">
        <v>233</v>
      </c>
      <c r="B43" s="12"/>
      <c r="C43" s="4" t="s">
        <v>41</v>
      </c>
      <c r="D43" s="4"/>
      <c r="E43" s="5"/>
      <c r="F43" s="2">
        <v>200</v>
      </c>
      <c r="G43" s="2">
        <v>1591.55</v>
      </c>
      <c r="H43" s="15" t="s">
        <v>67</v>
      </c>
      <c r="I43" s="16" t="s">
        <v>28</v>
      </c>
      <c r="J43" s="17" t="s">
        <v>234</v>
      </c>
      <c r="K43" s="18" t="s">
        <v>38</v>
      </c>
      <c r="L43" s="2" t="s">
        <v>235</v>
      </c>
      <c r="M43" s="15">
        <v>1591.55</v>
      </c>
      <c r="N43" s="18" t="s">
        <v>39</v>
      </c>
      <c r="O43" s="2">
        <v>1</v>
      </c>
      <c r="P43" s="2">
        <v>20</v>
      </c>
      <c r="Q43" s="15">
        <v>5</v>
      </c>
      <c r="R43" s="2">
        <v>5</v>
      </c>
      <c r="S43" s="15">
        <f>O43+P43+Q43+R43</f>
        <v>31</v>
      </c>
      <c r="T43" s="2">
        <v>20</v>
      </c>
      <c r="U43" s="2">
        <f t="shared" si="12"/>
        <v>31</v>
      </c>
      <c r="V43" s="18" t="s">
        <v>75</v>
      </c>
      <c r="W43" s="18"/>
      <c r="X43" s="18" t="s">
        <v>758</v>
      </c>
      <c r="Y43" s="2" t="s">
        <v>32</v>
      </c>
      <c r="Z43" s="2">
        <v>100</v>
      </c>
      <c r="AA43" s="2">
        <v>25</v>
      </c>
      <c r="AB43" s="6">
        <v>10</v>
      </c>
      <c r="AC43" s="6">
        <v>10</v>
      </c>
      <c r="AD43" s="6">
        <v>15</v>
      </c>
      <c r="AE43" s="6">
        <v>75</v>
      </c>
      <c r="AF43" s="6">
        <v>25</v>
      </c>
      <c r="AG43" s="6">
        <v>75</v>
      </c>
      <c r="AH43" s="6">
        <v>0</v>
      </c>
      <c r="AI43" s="6">
        <v>75</v>
      </c>
      <c r="AJ43" s="6">
        <v>25</v>
      </c>
      <c r="AK43" s="2">
        <v>310</v>
      </c>
      <c r="AL43" s="7">
        <v>34.444444444444443</v>
      </c>
      <c r="AM43" s="19">
        <v>75</v>
      </c>
      <c r="AN43" s="7">
        <f t="shared" si="7"/>
        <v>54820.055555555555</v>
      </c>
      <c r="AO43" s="7">
        <v>0.54820055555555558</v>
      </c>
      <c r="AP43" s="8">
        <v>5.0153470544617683E-4</v>
      </c>
      <c r="AQ43" s="9">
        <v>0.94295219028276067</v>
      </c>
      <c r="AR43" s="2" t="s">
        <v>33</v>
      </c>
      <c r="AS43" s="2">
        <v>200</v>
      </c>
      <c r="AT43" s="2" t="s">
        <v>34</v>
      </c>
      <c r="AU43" s="20">
        <f t="shared" si="9"/>
        <v>2.8846153846153846</v>
      </c>
      <c r="AV43" s="10" t="b">
        <f t="shared" si="8"/>
        <v>0</v>
      </c>
      <c r="AW43" s="21">
        <v>80</v>
      </c>
      <c r="AX43" s="7">
        <v>318310</v>
      </c>
      <c r="AY43" s="2">
        <v>1.5</v>
      </c>
      <c r="AZ43" s="2">
        <v>10000</v>
      </c>
      <c r="BA43" s="2">
        <v>5000</v>
      </c>
    </row>
    <row r="44" spans="1:53" s="2" customFormat="1" ht="30" x14ac:dyDescent="0.25">
      <c r="A44" s="4" t="s">
        <v>236</v>
      </c>
      <c r="B44" s="4"/>
      <c r="C44" s="4" t="s">
        <v>41</v>
      </c>
      <c r="D44" s="4"/>
      <c r="E44" s="5"/>
      <c r="F44" s="2">
        <v>895</v>
      </c>
      <c r="G44" s="2">
        <v>240</v>
      </c>
      <c r="H44" s="15" t="s">
        <v>188</v>
      </c>
      <c r="I44" s="16" t="s">
        <v>28</v>
      </c>
      <c r="J44" s="17" t="s">
        <v>49</v>
      </c>
      <c r="K44" s="18" t="s">
        <v>30</v>
      </c>
      <c r="L44" s="2" t="s">
        <v>237</v>
      </c>
      <c r="M44" s="15">
        <v>240</v>
      </c>
      <c r="N44" s="18" t="s">
        <v>31</v>
      </c>
      <c r="O44" s="2">
        <v>1</v>
      </c>
      <c r="P44" s="2">
        <v>15</v>
      </c>
      <c r="Q44" s="15">
        <v>1</v>
      </c>
      <c r="R44" s="2">
        <v>5</v>
      </c>
      <c r="S44" s="2">
        <v>22</v>
      </c>
      <c r="T44" s="2">
        <v>25</v>
      </c>
      <c r="U44" s="2">
        <f t="shared" si="12"/>
        <v>22</v>
      </c>
      <c r="V44" s="18" t="s">
        <v>101</v>
      </c>
      <c r="W44" s="18"/>
      <c r="X44" s="18" t="s">
        <v>757</v>
      </c>
      <c r="Y44" s="2" t="s">
        <v>32</v>
      </c>
      <c r="Z44" s="2">
        <v>500</v>
      </c>
      <c r="AA44" s="2">
        <v>20</v>
      </c>
      <c r="AB44" s="6">
        <v>181</v>
      </c>
      <c r="AC44" s="6">
        <v>0</v>
      </c>
      <c r="AD44" s="6">
        <v>0</v>
      </c>
      <c r="AE44" s="6">
        <v>625</v>
      </c>
      <c r="AF44" s="6">
        <v>85</v>
      </c>
      <c r="AG44" s="6">
        <v>0</v>
      </c>
      <c r="AH44" s="6">
        <v>636.01</v>
      </c>
      <c r="AI44" s="6">
        <v>508</v>
      </c>
      <c r="AJ44" s="6">
        <v>0</v>
      </c>
      <c r="AK44" s="2">
        <v>2035.01</v>
      </c>
      <c r="AL44" s="7">
        <v>226.11222222222221</v>
      </c>
      <c r="AM44" s="19">
        <v>636.01</v>
      </c>
      <c r="AN44" s="7">
        <f t="shared" si="7"/>
        <v>54266.933333333334</v>
      </c>
      <c r="AO44" s="7">
        <v>0.54266933333333334</v>
      </c>
      <c r="AP44" s="8">
        <v>4.9647433131874046E-4</v>
      </c>
      <c r="AQ44" s="9">
        <v>0.94394605138022603</v>
      </c>
      <c r="AR44" s="2" t="s">
        <v>33</v>
      </c>
      <c r="AS44" s="2">
        <v>895</v>
      </c>
      <c r="AT44" s="2" t="s">
        <v>34</v>
      </c>
      <c r="AU44" s="20">
        <f t="shared" si="9"/>
        <v>24.461923076923078</v>
      </c>
      <c r="AV44" s="10" t="b">
        <f t="shared" si="8"/>
        <v>0</v>
      </c>
      <c r="AW44" s="11">
        <v>42.216317353500735</v>
      </c>
      <c r="AX44" s="7">
        <v>214800</v>
      </c>
      <c r="AY44" s="2">
        <v>1.5</v>
      </c>
      <c r="AZ44" s="2">
        <v>10000</v>
      </c>
      <c r="BA44" s="2">
        <v>5000</v>
      </c>
    </row>
    <row r="45" spans="1:53" s="2" customFormat="1" x14ac:dyDescent="0.25">
      <c r="A45" s="12" t="s">
        <v>238</v>
      </c>
      <c r="B45" s="12"/>
      <c r="C45" s="4" t="s">
        <v>41</v>
      </c>
      <c r="D45" s="4"/>
      <c r="E45" s="5"/>
      <c r="F45" s="2">
        <v>0</v>
      </c>
      <c r="G45" s="2">
        <v>11</v>
      </c>
      <c r="H45" s="15" t="e">
        <v>#N/A</v>
      </c>
      <c r="I45" s="16" t="s">
        <v>28</v>
      </c>
      <c r="J45" s="17" t="s">
        <v>46</v>
      </c>
      <c r="K45" s="18" t="s">
        <v>239</v>
      </c>
      <c r="L45" s="2" t="s">
        <v>240</v>
      </c>
      <c r="M45" s="15">
        <v>11</v>
      </c>
      <c r="N45" s="18" t="s">
        <v>31</v>
      </c>
      <c r="O45" s="2">
        <v>1</v>
      </c>
      <c r="P45" s="2">
        <v>10</v>
      </c>
      <c r="Q45" s="15">
        <v>1</v>
      </c>
      <c r="R45" s="2">
        <v>4</v>
      </c>
      <c r="S45" s="2">
        <v>16</v>
      </c>
      <c r="T45" s="2">
        <v>5</v>
      </c>
      <c r="U45" s="2">
        <f t="shared" si="12"/>
        <v>16</v>
      </c>
      <c r="V45" s="18" t="s">
        <v>89</v>
      </c>
      <c r="W45" s="18"/>
      <c r="X45" s="18" t="s">
        <v>757</v>
      </c>
      <c r="Y45" s="2" t="s">
        <v>45</v>
      </c>
      <c r="Z45" s="2">
        <v>10000</v>
      </c>
      <c r="AA45" s="2">
        <v>56</v>
      </c>
      <c r="AB45" s="6">
        <v>40808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3542</v>
      </c>
      <c r="AI45" s="6">
        <v>0</v>
      </c>
      <c r="AJ45" s="6">
        <v>0</v>
      </c>
      <c r="AK45" s="2">
        <v>44350</v>
      </c>
      <c r="AL45" s="7">
        <v>4927.7777777777774</v>
      </c>
      <c r="AM45" s="19">
        <v>40808</v>
      </c>
      <c r="AN45" s="7">
        <f t="shared" si="7"/>
        <v>54205.555555555547</v>
      </c>
      <c r="AO45" s="7">
        <v>0.54205555555555551</v>
      </c>
      <c r="AP45" s="8">
        <v>4.9591280168534695E-4</v>
      </c>
      <c r="AQ45" s="9">
        <v>0.9444419641819114</v>
      </c>
      <c r="AR45" s="2" t="s">
        <v>33</v>
      </c>
      <c r="AS45" s="15">
        <v>0</v>
      </c>
      <c r="AT45" s="2" t="s">
        <v>45</v>
      </c>
      <c r="AU45" s="20">
        <f t="shared" si="9"/>
        <v>1569.5384615384614</v>
      </c>
      <c r="AV45" s="10" t="b">
        <f t="shared" si="8"/>
        <v>0</v>
      </c>
      <c r="AW45" s="11">
        <v>0</v>
      </c>
      <c r="AX45" s="7">
        <v>0</v>
      </c>
      <c r="AY45" s="2">
        <v>1.5</v>
      </c>
      <c r="AZ45" s="2">
        <v>10000</v>
      </c>
      <c r="BA45" s="2">
        <v>5000</v>
      </c>
    </row>
    <row r="46" spans="1:53" s="2" customFormat="1" ht="30" x14ac:dyDescent="0.25">
      <c r="A46" s="4" t="s">
        <v>241</v>
      </c>
      <c r="B46" s="4"/>
      <c r="C46" s="4" t="s">
        <v>41</v>
      </c>
      <c r="D46" s="4"/>
      <c r="E46" s="5"/>
      <c r="F46" s="2">
        <v>100</v>
      </c>
      <c r="G46" s="2">
        <v>500</v>
      </c>
      <c r="H46" s="15" t="s">
        <v>67</v>
      </c>
      <c r="I46" s="16" t="s">
        <v>28</v>
      </c>
      <c r="J46" s="17" t="s">
        <v>29</v>
      </c>
      <c r="K46" s="18" t="s">
        <v>38</v>
      </c>
      <c r="L46" s="2" t="s">
        <v>242</v>
      </c>
      <c r="M46" s="15">
        <v>500</v>
      </c>
      <c r="N46" s="18" t="s">
        <v>39</v>
      </c>
      <c r="O46" s="2">
        <v>1</v>
      </c>
      <c r="P46" s="2">
        <v>20</v>
      </c>
      <c r="Q46" s="15">
        <v>5</v>
      </c>
      <c r="R46" s="2">
        <v>5</v>
      </c>
      <c r="S46" s="15">
        <f>O46+P46+Q46+R46</f>
        <v>31</v>
      </c>
      <c r="T46" s="22">
        <v>30</v>
      </c>
      <c r="U46" s="2">
        <f t="shared" si="12"/>
        <v>31</v>
      </c>
      <c r="V46" s="18" t="s">
        <v>75</v>
      </c>
      <c r="W46" s="18"/>
      <c r="X46" s="18" t="s">
        <v>758</v>
      </c>
      <c r="Y46" s="2" t="s">
        <v>32</v>
      </c>
      <c r="Z46" s="2">
        <v>25</v>
      </c>
      <c r="AA46" s="2">
        <v>25</v>
      </c>
      <c r="AB46" s="6">
        <v>0</v>
      </c>
      <c r="AC46" s="6">
        <v>125</v>
      </c>
      <c r="AD46" s="6">
        <v>125</v>
      </c>
      <c r="AE46" s="6">
        <v>125</v>
      </c>
      <c r="AF46" s="6">
        <v>125</v>
      </c>
      <c r="AG46" s="6">
        <v>125</v>
      </c>
      <c r="AH46" s="6">
        <v>75</v>
      </c>
      <c r="AI46" s="6">
        <v>100</v>
      </c>
      <c r="AJ46" s="6">
        <v>125</v>
      </c>
      <c r="AK46" s="2">
        <v>925</v>
      </c>
      <c r="AL46" s="7">
        <v>102.77777777777777</v>
      </c>
      <c r="AM46" s="19">
        <v>125</v>
      </c>
      <c r="AN46" s="7">
        <f t="shared" si="7"/>
        <v>51388.888888888883</v>
      </c>
      <c r="AO46" s="7">
        <v>0.51388888888888884</v>
      </c>
      <c r="AP46" s="8">
        <v>4.701438367930163E-4</v>
      </c>
      <c r="AQ46" s="9">
        <v>0.94587535855921978</v>
      </c>
      <c r="AR46" s="2" t="s">
        <v>33</v>
      </c>
      <c r="AS46" s="2">
        <v>100</v>
      </c>
      <c r="AT46" s="2" t="s">
        <v>34</v>
      </c>
      <c r="AU46" s="20">
        <f t="shared" si="9"/>
        <v>4.8076923076923075</v>
      </c>
      <c r="AV46" s="10" t="b">
        <f t="shared" si="8"/>
        <v>0</v>
      </c>
      <c r="AW46" s="11">
        <v>24</v>
      </c>
      <c r="AX46" s="7">
        <v>50000</v>
      </c>
      <c r="AY46" s="2">
        <v>1.5</v>
      </c>
      <c r="AZ46" s="2">
        <v>10000</v>
      </c>
      <c r="BA46" s="2">
        <v>5000</v>
      </c>
    </row>
    <row r="47" spans="1:53" s="2" customFormat="1" ht="45" x14ac:dyDescent="0.25">
      <c r="A47" s="4" t="s">
        <v>243</v>
      </c>
      <c r="B47" s="4"/>
      <c r="C47" s="4" t="s">
        <v>41</v>
      </c>
      <c r="D47" s="4"/>
      <c r="E47" s="5"/>
      <c r="F47" s="2">
        <v>25</v>
      </c>
      <c r="G47" s="2">
        <v>195</v>
      </c>
      <c r="H47" s="15" t="s">
        <v>244</v>
      </c>
      <c r="I47" s="16" t="s">
        <v>28</v>
      </c>
      <c r="J47" s="17" t="s">
        <v>29</v>
      </c>
      <c r="K47" s="18" t="s">
        <v>30</v>
      </c>
      <c r="L47" s="2" t="s">
        <v>245</v>
      </c>
      <c r="M47" s="15">
        <v>195</v>
      </c>
      <c r="N47" s="18" t="s">
        <v>31</v>
      </c>
      <c r="O47" s="2">
        <v>1</v>
      </c>
      <c r="P47" s="2">
        <v>15</v>
      </c>
      <c r="Q47" s="15">
        <v>1</v>
      </c>
      <c r="R47" s="2">
        <v>5</v>
      </c>
      <c r="S47" s="2">
        <v>22</v>
      </c>
      <c r="T47" s="2">
        <v>25</v>
      </c>
      <c r="U47" s="2">
        <f t="shared" si="12"/>
        <v>22</v>
      </c>
      <c r="V47" s="18" t="s">
        <v>85</v>
      </c>
      <c r="W47" s="18"/>
      <c r="X47" s="18" t="s">
        <v>757</v>
      </c>
      <c r="Y47" s="2" t="s">
        <v>32</v>
      </c>
      <c r="Z47" s="2">
        <v>500</v>
      </c>
      <c r="AA47" s="2">
        <v>20</v>
      </c>
      <c r="AB47" s="6">
        <v>31</v>
      </c>
      <c r="AC47" s="6">
        <v>287.14999999999998</v>
      </c>
      <c r="AD47" s="6">
        <v>400</v>
      </c>
      <c r="AE47" s="6">
        <v>125</v>
      </c>
      <c r="AF47" s="6">
        <v>375</v>
      </c>
      <c r="AG47" s="6">
        <v>375</v>
      </c>
      <c r="AH47" s="6">
        <v>425</v>
      </c>
      <c r="AI47" s="6">
        <v>75</v>
      </c>
      <c r="AJ47" s="6">
        <v>275</v>
      </c>
      <c r="AK47" s="2">
        <v>2368.15</v>
      </c>
      <c r="AL47" s="7">
        <v>263.12777777777779</v>
      </c>
      <c r="AM47" s="19">
        <v>425</v>
      </c>
      <c r="AN47" s="7">
        <f t="shared" si="7"/>
        <v>51309.916666666672</v>
      </c>
      <c r="AO47" s="7">
        <v>0.51309916666666666</v>
      </c>
      <c r="AP47" s="8">
        <v>4.6942134007517714E-4</v>
      </c>
      <c r="AQ47" s="9">
        <v>0.946344779899295</v>
      </c>
      <c r="AR47" s="2" t="s">
        <v>33</v>
      </c>
      <c r="AS47" s="2">
        <v>25</v>
      </c>
      <c r="AT47" s="2" t="s">
        <v>34</v>
      </c>
      <c r="AU47" s="20">
        <f t="shared" si="9"/>
        <v>16.346153846153847</v>
      </c>
      <c r="AV47" s="10" t="b">
        <f t="shared" si="8"/>
        <v>0</v>
      </c>
      <c r="AW47" s="11">
        <v>1.7647058823529413</v>
      </c>
      <c r="AX47" s="7">
        <v>4875</v>
      </c>
      <c r="AY47" s="2">
        <v>1.5</v>
      </c>
      <c r="AZ47" s="2">
        <v>10000</v>
      </c>
      <c r="BA47" s="2">
        <v>5000</v>
      </c>
    </row>
    <row r="48" spans="1:53" s="2" customFormat="1" x14ac:dyDescent="0.25">
      <c r="A48" s="5" t="s">
        <v>246</v>
      </c>
      <c r="B48" s="5"/>
      <c r="C48" s="4" t="s">
        <v>41</v>
      </c>
      <c r="D48" s="4"/>
      <c r="E48" s="5"/>
      <c r="F48" s="2">
        <v>915</v>
      </c>
      <c r="G48" s="2">
        <v>50</v>
      </c>
      <c r="H48" s="15" t="s">
        <v>78</v>
      </c>
      <c r="I48" s="16" t="s">
        <v>28</v>
      </c>
      <c r="J48" s="17" t="s">
        <v>55</v>
      </c>
      <c r="K48" s="18" t="s">
        <v>51</v>
      </c>
      <c r="L48" s="2" t="s">
        <v>247</v>
      </c>
      <c r="M48" s="15">
        <v>50</v>
      </c>
      <c r="N48" s="18" t="s">
        <v>31</v>
      </c>
      <c r="O48" s="2">
        <v>1</v>
      </c>
      <c r="P48" s="2">
        <v>4</v>
      </c>
      <c r="Q48" s="15">
        <v>1</v>
      </c>
      <c r="R48" s="2">
        <v>2</v>
      </c>
      <c r="S48" s="2">
        <v>8</v>
      </c>
      <c r="T48" s="2">
        <v>7</v>
      </c>
      <c r="U48" s="2">
        <f t="shared" si="12"/>
        <v>8</v>
      </c>
      <c r="V48" s="18" t="s">
        <v>92</v>
      </c>
      <c r="W48" s="18"/>
      <c r="X48" s="18" t="s">
        <v>757</v>
      </c>
      <c r="Y48" s="2" t="s">
        <v>45</v>
      </c>
      <c r="Z48" s="2">
        <v>500</v>
      </c>
      <c r="AA48" s="2">
        <v>10</v>
      </c>
      <c r="AB48" s="6">
        <v>1062</v>
      </c>
      <c r="AC48" s="6">
        <v>1340</v>
      </c>
      <c r="AD48" s="6">
        <v>880</v>
      </c>
      <c r="AE48" s="6">
        <v>760</v>
      </c>
      <c r="AF48" s="6">
        <v>720</v>
      </c>
      <c r="AG48" s="6">
        <v>1014</v>
      </c>
      <c r="AH48" s="6">
        <v>1260</v>
      </c>
      <c r="AI48" s="6">
        <v>1120</v>
      </c>
      <c r="AJ48" s="6">
        <v>880</v>
      </c>
      <c r="AK48" s="2">
        <v>9036</v>
      </c>
      <c r="AL48" s="7">
        <v>1004</v>
      </c>
      <c r="AM48" s="19">
        <v>1340</v>
      </c>
      <c r="AN48" s="7">
        <f t="shared" si="7"/>
        <v>50200</v>
      </c>
      <c r="AO48" s="7">
        <v>0.502</v>
      </c>
      <c r="AP48" s="8">
        <v>4.5926699559585896E-4</v>
      </c>
      <c r="AQ48" s="9">
        <v>0.94773673216474363</v>
      </c>
      <c r="AR48" s="2" t="s">
        <v>33</v>
      </c>
      <c r="AS48" s="2">
        <v>915</v>
      </c>
      <c r="AT48" s="2" t="s">
        <v>45</v>
      </c>
      <c r="AU48" s="20">
        <f t="shared" si="9"/>
        <v>51.53846153846154</v>
      </c>
      <c r="AV48" s="10" t="b">
        <f t="shared" si="8"/>
        <v>0</v>
      </c>
      <c r="AW48" s="11">
        <v>20.485074626865671</v>
      </c>
      <c r="AX48" s="7">
        <v>45750</v>
      </c>
      <c r="AY48" s="2">
        <v>1.5</v>
      </c>
      <c r="AZ48" s="2">
        <v>10000</v>
      </c>
      <c r="BA48" s="2">
        <v>5000</v>
      </c>
    </row>
    <row r="49" spans="1:53" s="2" customFormat="1" x14ac:dyDescent="0.25">
      <c r="A49" s="5" t="s">
        <v>248</v>
      </c>
      <c r="B49" s="5"/>
      <c r="C49" s="4" t="s">
        <v>41</v>
      </c>
      <c r="D49" s="4"/>
      <c r="E49" s="5"/>
      <c r="F49" s="2">
        <v>630</v>
      </c>
      <c r="G49" s="2">
        <v>57</v>
      </c>
      <c r="H49" s="15" t="s">
        <v>93</v>
      </c>
      <c r="I49" s="16" t="s">
        <v>28</v>
      </c>
      <c r="J49" s="17" t="s">
        <v>37</v>
      </c>
      <c r="K49" s="18" t="s">
        <v>51</v>
      </c>
      <c r="L49" s="2" t="s">
        <v>249</v>
      </c>
      <c r="M49" s="15">
        <v>57</v>
      </c>
      <c r="N49" s="18" t="s">
        <v>31</v>
      </c>
      <c r="O49" s="2">
        <v>1</v>
      </c>
      <c r="P49" s="2">
        <v>4</v>
      </c>
      <c r="Q49" s="15">
        <v>1</v>
      </c>
      <c r="R49" s="2">
        <v>2</v>
      </c>
      <c r="S49" s="2">
        <v>8</v>
      </c>
      <c r="T49" s="2">
        <v>5</v>
      </c>
      <c r="U49" s="2">
        <f t="shared" si="12"/>
        <v>8</v>
      </c>
      <c r="V49" s="18" t="s">
        <v>56</v>
      </c>
      <c r="W49" s="18"/>
      <c r="X49" s="18" t="s">
        <v>757</v>
      </c>
      <c r="Y49" s="2" t="s">
        <v>45</v>
      </c>
      <c r="Z49" s="2">
        <v>500</v>
      </c>
      <c r="AA49" s="2">
        <v>10</v>
      </c>
      <c r="AB49" s="6">
        <v>1780</v>
      </c>
      <c r="AC49" s="6">
        <v>1840</v>
      </c>
      <c r="AD49" s="6">
        <v>790</v>
      </c>
      <c r="AE49" s="6">
        <v>150</v>
      </c>
      <c r="AF49" s="6">
        <v>200</v>
      </c>
      <c r="AG49" s="6">
        <v>60</v>
      </c>
      <c r="AH49" s="6">
        <v>680</v>
      </c>
      <c r="AI49" s="6">
        <v>900</v>
      </c>
      <c r="AJ49" s="6">
        <v>1365</v>
      </c>
      <c r="AK49" s="2">
        <v>7765</v>
      </c>
      <c r="AL49" s="7">
        <v>862.77777777777783</v>
      </c>
      <c r="AM49" s="19">
        <v>1840</v>
      </c>
      <c r="AN49" s="7">
        <f t="shared" si="7"/>
        <v>49178.333333333336</v>
      </c>
      <c r="AO49" s="7">
        <v>0.49178333333333335</v>
      </c>
      <c r="AP49" s="8">
        <v>4.4992002785680646E-4</v>
      </c>
      <c r="AQ49" s="9">
        <v>0.94818665219260045</v>
      </c>
      <c r="AR49" s="2" t="s">
        <v>33</v>
      </c>
      <c r="AS49" s="2">
        <v>630</v>
      </c>
      <c r="AT49" s="2" t="s">
        <v>45</v>
      </c>
      <c r="AU49" s="20">
        <f t="shared" si="9"/>
        <v>70.769230769230774</v>
      </c>
      <c r="AV49" s="10" t="b">
        <f t="shared" si="8"/>
        <v>0</v>
      </c>
      <c r="AW49" s="11">
        <v>10.271739130434781</v>
      </c>
      <c r="AX49" s="7">
        <v>35910</v>
      </c>
      <c r="AY49" s="2">
        <v>1.5</v>
      </c>
      <c r="AZ49" s="2">
        <v>10000</v>
      </c>
      <c r="BA49" s="2">
        <v>5000</v>
      </c>
    </row>
    <row r="50" spans="1:53" s="2" customFormat="1" x14ac:dyDescent="0.25">
      <c r="A50" s="5" t="s">
        <v>250</v>
      </c>
      <c r="B50" s="5"/>
      <c r="C50" s="4" t="s">
        <v>41</v>
      </c>
      <c r="D50" s="4"/>
      <c r="E50" s="5"/>
      <c r="F50" s="2">
        <v>647.57000000000005</v>
      </c>
      <c r="G50" s="2">
        <v>200</v>
      </c>
      <c r="H50" s="15" t="s">
        <v>103</v>
      </c>
      <c r="I50" s="16" t="s">
        <v>35</v>
      </c>
      <c r="J50" s="17" t="s">
        <v>36</v>
      </c>
      <c r="K50" s="18" t="s">
        <v>30</v>
      </c>
      <c r="L50" s="2" t="s">
        <v>251</v>
      </c>
      <c r="M50" s="15">
        <v>200</v>
      </c>
      <c r="N50" s="18" t="s">
        <v>31</v>
      </c>
      <c r="O50" s="2">
        <v>1</v>
      </c>
      <c r="P50" s="2">
        <v>15</v>
      </c>
      <c r="Q50" s="15">
        <v>1</v>
      </c>
      <c r="R50" s="2">
        <v>5</v>
      </c>
      <c r="S50" s="2">
        <v>22</v>
      </c>
      <c r="T50" s="2">
        <v>25</v>
      </c>
      <c r="U50" s="2">
        <f t="shared" si="12"/>
        <v>22</v>
      </c>
      <c r="V50" s="18" t="s">
        <v>79</v>
      </c>
      <c r="W50" s="18"/>
      <c r="X50" s="18" t="s">
        <v>757</v>
      </c>
      <c r="Y50" s="2" t="s">
        <v>32</v>
      </c>
      <c r="Z50" s="2">
        <v>500</v>
      </c>
      <c r="AA50" s="2">
        <v>30</v>
      </c>
      <c r="AB50" s="6">
        <v>625</v>
      </c>
      <c r="AC50" s="6">
        <v>113</v>
      </c>
      <c r="AD50" s="6">
        <v>160.55000000000001</v>
      </c>
      <c r="AE50" s="6">
        <v>30</v>
      </c>
      <c r="AF50" s="6">
        <v>189</v>
      </c>
      <c r="AG50" s="6">
        <v>179</v>
      </c>
      <c r="AH50" s="6">
        <v>209.28</v>
      </c>
      <c r="AI50" s="6">
        <v>509.58</v>
      </c>
      <c r="AJ50" s="6">
        <v>183.17000000000002</v>
      </c>
      <c r="AK50" s="2">
        <v>2198.58</v>
      </c>
      <c r="AL50" s="7">
        <v>244.28666666666666</v>
      </c>
      <c r="AM50" s="19">
        <v>625</v>
      </c>
      <c r="AN50" s="7">
        <f t="shared" si="7"/>
        <v>48857.333333333336</v>
      </c>
      <c r="AO50" s="7">
        <v>0.48857333333333336</v>
      </c>
      <c r="AP50" s="8">
        <v>4.46983280733574E-4</v>
      </c>
      <c r="AQ50" s="9">
        <v>0.94863363547333401</v>
      </c>
      <c r="AR50" s="2" t="s">
        <v>33</v>
      </c>
      <c r="AS50" s="2">
        <v>647.57000000000005</v>
      </c>
      <c r="AT50" s="2" t="s">
        <v>34</v>
      </c>
      <c r="AU50" s="20">
        <f t="shared" si="9"/>
        <v>24.03846153846154</v>
      </c>
      <c r="AV50" s="10" t="b">
        <f t="shared" si="8"/>
        <v>0</v>
      </c>
      <c r="AW50" s="11">
        <v>31.083360000000003</v>
      </c>
      <c r="AX50" s="7">
        <v>129514.00000000001</v>
      </c>
      <c r="AY50" s="2">
        <v>1.5</v>
      </c>
      <c r="AZ50" s="2">
        <v>10000</v>
      </c>
      <c r="BA50" s="2">
        <v>5000</v>
      </c>
    </row>
    <row r="51" spans="1:53" s="2" customFormat="1" ht="30" x14ac:dyDescent="0.25">
      <c r="A51" s="4" t="s">
        <v>252</v>
      </c>
      <c r="B51" s="4"/>
      <c r="C51" s="4" t="s">
        <v>41</v>
      </c>
      <c r="D51" s="4"/>
      <c r="E51" s="5"/>
      <c r="F51" s="2">
        <v>977</v>
      </c>
      <c r="G51" s="2">
        <v>235</v>
      </c>
      <c r="H51" s="15" t="s">
        <v>253</v>
      </c>
      <c r="I51" s="16" t="s">
        <v>28</v>
      </c>
      <c r="J51" s="17" t="s">
        <v>73</v>
      </c>
      <c r="K51" s="18" t="s">
        <v>30</v>
      </c>
      <c r="L51" s="2" t="s">
        <v>254</v>
      </c>
      <c r="M51" s="15">
        <v>235</v>
      </c>
      <c r="N51" s="18" t="s">
        <v>31</v>
      </c>
      <c r="O51" s="2">
        <v>1</v>
      </c>
      <c r="P51" s="2">
        <v>15</v>
      </c>
      <c r="Q51" s="15">
        <v>1</v>
      </c>
      <c r="R51" s="2">
        <v>5</v>
      </c>
      <c r="S51" s="2">
        <v>22</v>
      </c>
      <c r="T51" s="2">
        <v>25</v>
      </c>
      <c r="U51" s="2">
        <f t="shared" si="12"/>
        <v>22</v>
      </c>
      <c r="V51" s="18" t="s">
        <v>76</v>
      </c>
      <c r="W51" s="18"/>
      <c r="X51" s="18" t="s">
        <v>757</v>
      </c>
      <c r="Y51" s="2" t="s">
        <v>32</v>
      </c>
      <c r="Z51" s="2">
        <v>500</v>
      </c>
      <c r="AA51" s="2">
        <v>20</v>
      </c>
      <c r="AB51" s="6">
        <v>0</v>
      </c>
      <c r="AC51" s="6">
        <v>101</v>
      </c>
      <c r="AD51" s="6">
        <v>390</v>
      </c>
      <c r="AE51" s="6">
        <v>30</v>
      </c>
      <c r="AF51" s="6">
        <v>0</v>
      </c>
      <c r="AG51" s="6">
        <v>474</v>
      </c>
      <c r="AH51" s="6">
        <v>0</v>
      </c>
      <c r="AI51" s="6">
        <v>322</v>
      </c>
      <c r="AJ51" s="6">
        <v>534.75</v>
      </c>
      <c r="AK51" s="2">
        <v>1851.75</v>
      </c>
      <c r="AL51" s="7">
        <v>205.75</v>
      </c>
      <c r="AM51" s="19">
        <v>534.75</v>
      </c>
      <c r="AN51" s="7">
        <f t="shared" si="7"/>
        <v>48351.25</v>
      </c>
      <c r="AO51" s="7">
        <v>0.48351250000000001</v>
      </c>
      <c r="AP51" s="8">
        <v>4.4235325340247564E-4</v>
      </c>
      <c r="AQ51" s="9">
        <v>0.94907598872673649</v>
      </c>
      <c r="AR51" s="2" t="s">
        <v>33</v>
      </c>
      <c r="AS51" s="2">
        <v>977</v>
      </c>
      <c r="AT51" s="2" t="s">
        <v>34</v>
      </c>
      <c r="AU51" s="20">
        <f t="shared" si="9"/>
        <v>20.567307692307693</v>
      </c>
      <c r="AV51" s="10" t="b">
        <f t="shared" si="8"/>
        <v>0</v>
      </c>
      <c r="AW51" s="11">
        <v>54.810659186535766</v>
      </c>
      <c r="AX51" s="7">
        <v>229595</v>
      </c>
      <c r="AY51" s="2">
        <v>1.5</v>
      </c>
      <c r="AZ51" s="2">
        <v>10000</v>
      </c>
      <c r="BA51" s="2">
        <v>5000</v>
      </c>
    </row>
    <row r="52" spans="1:53" s="2" customFormat="1" x14ac:dyDescent="0.25">
      <c r="A52" s="5" t="s">
        <v>255</v>
      </c>
      <c r="B52" s="5"/>
      <c r="C52" s="4" t="s">
        <v>41</v>
      </c>
      <c r="D52" s="4"/>
      <c r="E52" s="5"/>
      <c r="F52" s="2">
        <v>75</v>
      </c>
      <c r="G52" s="2">
        <v>570.21</v>
      </c>
      <c r="H52" s="15" t="s">
        <v>67</v>
      </c>
      <c r="I52" s="16" t="s">
        <v>35</v>
      </c>
      <c r="J52" s="17" t="s">
        <v>81</v>
      </c>
      <c r="K52" s="18" t="s">
        <v>59</v>
      </c>
      <c r="L52" s="2" t="s">
        <v>256</v>
      </c>
      <c r="M52" s="15">
        <v>570.21</v>
      </c>
      <c r="N52" s="18" t="s">
        <v>39</v>
      </c>
      <c r="O52" s="2">
        <v>1</v>
      </c>
      <c r="P52" s="2">
        <v>7</v>
      </c>
      <c r="Q52" s="15">
        <v>5</v>
      </c>
      <c r="R52" s="2">
        <v>5</v>
      </c>
      <c r="S52" s="15">
        <f>O52+P52+Q52+R52</f>
        <v>18</v>
      </c>
      <c r="T52" s="2">
        <v>10</v>
      </c>
      <c r="U52" s="2">
        <f t="shared" si="12"/>
        <v>18</v>
      </c>
      <c r="V52" s="18" t="s">
        <v>130</v>
      </c>
      <c r="W52" s="18"/>
      <c r="X52" s="18" t="s">
        <v>757</v>
      </c>
      <c r="Y52" s="2" t="s">
        <v>32</v>
      </c>
      <c r="Z52" s="2">
        <v>50</v>
      </c>
      <c r="AA52" s="2">
        <v>25</v>
      </c>
      <c r="AB52" s="6">
        <v>275</v>
      </c>
      <c r="AC52" s="6">
        <v>75</v>
      </c>
      <c r="AD52" s="6">
        <v>75</v>
      </c>
      <c r="AE52" s="6">
        <v>75</v>
      </c>
      <c r="AF52" s="6">
        <v>25</v>
      </c>
      <c r="AG52" s="6">
        <v>50</v>
      </c>
      <c r="AH52" s="6">
        <v>50</v>
      </c>
      <c r="AI52" s="6">
        <v>25</v>
      </c>
      <c r="AJ52" s="6">
        <v>100</v>
      </c>
      <c r="AK52" s="2">
        <v>750</v>
      </c>
      <c r="AL52" s="7">
        <v>83.333333333333329</v>
      </c>
      <c r="AM52" s="19">
        <v>275</v>
      </c>
      <c r="AN52" s="7">
        <f t="shared" si="7"/>
        <v>47517.5</v>
      </c>
      <c r="AO52" s="7">
        <v>0.47517500000000001</v>
      </c>
      <c r="AP52" s="8">
        <v>4.3472548731526351E-4</v>
      </c>
      <c r="AQ52" s="9">
        <v>0.95038249321752655</v>
      </c>
      <c r="AR52" s="2" t="s">
        <v>33</v>
      </c>
      <c r="AS52" s="2">
        <v>75</v>
      </c>
      <c r="AT52" s="2" t="s">
        <v>34</v>
      </c>
      <c r="AU52" s="20">
        <f t="shared" si="9"/>
        <v>10.576923076923077</v>
      </c>
      <c r="AV52" s="10" t="b">
        <f t="shared" si="8"/>
        <v>0</v>
      </c>
      <c r="AW52" s="11">
        <v>8.1818181818181817</v>
      </c>
      <c r="AX52" s="7">
        <v>42765.75</v>
      </c>
      <c r="AY52" s="2">
        <v>1.5</v>
      </c>
      <c r="AZ52" s="2">
        <v>10000</v>
      </c>
      <c r="BA52" s="2">
        <v>5000</v>
      </c>
    </row>
    <row r="53" spans="1:53" s="2" customFormat="1" x14ac:dyDescent="0.25">
      <c r="A53" s="5" t="s">
        <v>257</v>
      </c>
      <c r="B53" s="5"/>
      <c r="C53" s="4" t="s">
        <v>41</v>
      </c>
      <c r="D53" s="4"/>
      <c r="E53" s="5"/>
      <c r="F53" s="2">
        <v>10160</v>
      </c>
      <c r="G53" s="2">
        <v>5.2380000000000004</v>
      </c>
      <c r="H53" s="15" t="s">
        <v>258</v>
      </c>
      <c r="I53" s="16" t="s">
        <v>28</v>
      </c>
      <c r="J53" s="17" t="s">
        <v>259</v>
      </c>
      <c r="K53" s="18" t="s">
        <v>62</v>
      </c>
      <c r="L53" s="2" t="s">
        <v>260</v>
      </c>
      <c r="M53" s="15">
        <v>5.2380000000000004</v>
      </c>
      <c r="N53" s="18" t="s">
        <v>31</v>
      </c>
      <c r="O53" s="2">
        <v>1</v>
      </c>
      <c r="P53" s="2">
        <v>2</v>
      </c>
      <c r="Q53" s="15">
        <v>1</v>
      </c>
      <c r="R53" s="2">
        <v>2</v>
      </c>
      <c r="S53" s="2">
        <v>6</v>
      </c>
      <c r="T53" s="2">
        <v>2</v>
      </c>
      <c r="U53" s="2">
        <f t="shared" si="12"/>
        <v>6</v>
      </c>
      <c r="V53" s="18" t="s">
        <v>107</v>
      </c>
      <c r="W53" s="18"/>
      <c r="X53" s="18" t="s">
        <v>757</v>
      </c>
      <c r="Y53" s="2" t="s">
        <v>45</v>
      </c>
      <c r="Z53" s="2">
        <v>5000</v>
      </c>
      <c r="AA53" s="2">
        <v>40</v>
      </c>
      <c r="AB53" s="6">
        <v>5760</v>
      </c>
      <c r="AC53" s="6">
        <v>280</v>
      </c>
      <c r="AD53" s="6">
        <v>5120</v>
      </c>
      <c r="AE53" s="6">
        <v>11480</v>
      </c>
      <c r="AF53" s="6">
        <v>9460</v>
      </c>
      <c r="AG53" s="6">
        <v>6400</v>
      </c>
      <c r="AH53" s="6">
        <v>8980</v>
      </c>
      <c r="AI53" s="6">
        <v>12760</v>
      </c>
      <c r="AJ53" s="6">
        <v>20840</v>
      </c>
      <c r="AK53" s="2">
        <v>81080</v>
      </c>
      <c r="AL53" s="7">
        <v>9008.8888888888887</v>
      </c>
      <c r="AM53" s="19">
        <v>20840</v>
      </c>
      <c r="AN53" s="7">
        <f t="shared" si="7"/>
        <v>47188.560000000005</v>
      </c>
      <c r="AO53" s="7">
        <v>0.47188560000000007</v>
      </c>
      <c r="AP53" s="8">
        <v>4.3171609915726948E-4</v>
      </c>
      <c r="AQ53" s="9">
        <v>0.95081420931668381</v>
      </c>
      <c r="AR53" s="2" t="s">
        <v>33</v>
      </c>
      <c r="AS53" s="2">
        <v>10160</v>
      </c>
      <c r="AT53" s="2" t="s">
        <v>45</v>
      </c>
      <c r="AU53" s="20">
        <f t="shared" si="9"/>
        <v>801.53846153846155</v>
      </c>
      <c r="AV53" s="10" t="b">
        <f t="shared" si="8"/>
        <v>0</v>
      </c>
      <c r="AW53" s="11">
        <v>14.625719769673704</v>
      </c>
      <c r="AX53" s="7">
        <v>53218.080000000002</v>
      </c>
      <c r="AY53" s="2">
        <v>1.5</v>
      </c>
      <c r="AZ53" s="2">
        <v>10000</v>
      </c>
      <c r="BA53" s="2">
        <v>5000</v>
      </c>
    </row>
    <row r="54" spans="1:53" s="2" customFormat="1" x14ac:dyDescent="0.25">
      <c r="A54" s="5" t="s">
        <v>261</v>
      </c>
      <c r="B54" s="5"/>
      <c r="C54" s="4" t="s">
        <v>41</v>
      </c>
      <c r="D54" s="4"/>
      <c r="E54" s="5"/>
      <c r="F54" s="2">
        <v>300</v>
      </c>
      <c r="G54" s="2">
        <v>36</v>
      </c>
      <c r="H54" s="15" t="s">
        <v>67</v>
      </c>
      <c r="I54" s="16" t="s">
        <v>35</v>
      </c>
      <c r="J54" s="17" t="s">
        <v>81</v>
      </c>
      <c r="K54" s="18" t="s">
        <v>59</v>
      </c>
      <c r="L54" s="2" t="s">
        <v>262</v>
      </c>
      <c r="M54" s="15">
        <v>36</v>
      </c>
      <c r="N54" s="18" t="s">
        <v>39</v>
      </c>
      <c r="O54" s="2">
        <v>1</v>
      </c>
      <c r="P54" s="2">
        <v>10</v>
      </c>
      <c r="Q54" s="15">
        <v>1</v>
      </c>
      <c r="R54" s="2">
        <v>3</v>
      </c>
      <c r="S54" s="15">
        <f>O54+P54+Q54+R54</f>
        <v>15</v>
      </c>
      <c r="T54" s="2">
        <v>5</v>
      </c>
      <c r="U54" s="2">
        <f t="shared" si="12"/>
        <v>15</v>
      </c>
      <c r="V54" s="18" t="s">
        <v>82</v>
      </c>
      <c r="W54" s="18"/>
      <c r="X54" s="18" t="s">
        <v>757</v>
      </c>
      <c r="Y54" s="2" t="s">
        <v>32</v>
      </c>
      <c r="Z54" s="2">
        <v>600</v>
      </c>
      <c r="AA54" s="2">
        <v>300</v>
      </c>
      <c r="AB54" s="6">
        <v>2400</v>
      </c>
      <c r="AC54" s="6">
        <v>1500</v>
      </c>
      <c r="AD54" s="6">
        <v>300</v>
      </c>
      <c r="AE54" s="6">
        <v>0</v>
      </c>
      <c r="AF54" s="6">
        <v>300</v>
      </c>
      <c r="AG54" s="6">
        <v>600</v>
      </c>
      <c r="AH54" s="6">
        <v>1200</v>
      </c>
      <c r="AI54" s="6">
        <v>3000</v>
      </c>
      <c r="AJ54" s="6">
        <v>2100</v>
      </c>
      <c r="AK54" s="2">
        <v>11400</v>
      </c>
      <c r="AL54" s="7">
        <v>1266.6666666666667</v>
      </c>
      <c r="AM54" s="19">
        <v>3000</v>
      </c>
      <c r="AN54" s="7">
        <f t="shared" si="7"/>
        <v>45600</v>
      </c>
      <c r="AO54" s="7">
        <v>0.45600000000000002</v>
      </c>
      <c r="AP54" s="8">
        <v>4.1718276890779219E-4</v>
      </c>
      <c r="AQ54" s="9">
        <v>0.95336002345327331</v>
      </c>
      <c r="AR54" s="2" t="s">
        <v>33</v>
      </c>
      <c r="AS54" s="2">
        <v>300</v>
      </c>
      <c r="AT54" s="2" t="s">
        <v>34</v>
      </c>
      <c r="AU54" s="20">
        <f t="shared" si="9"/>
        <v>115.38461538461539</v>
      </c>
      <c r="AV54" s="10" t="b">
        <f t="shared" si="8"/>
        <v>0</v>
      </c>
      <c r="AW54" s="11">
        <v>3</v>
      </c>
      <c r="AX54" s="7">
        <v>10800</v>
      </c>
      <c r="AY54" s="2">
        <v>1.5</v>
      </c>
      <c r="AZ54" s="2">
        <v>10000</v>
      </c>
      <c r="BA54" s="2">
        <v>5000</v>
      </c>
    </row>
    <row r="55" spans="1:53" s="2" customFormat="1" x14ac:dyDescent="0.25">
      <c r="A55" s="5" t="s">
        <v>263</v>
      </c>
      <c r="B55" s="5"/>
      <c r="C55" s="4" t="s">
        <v>41</v>
      </c>
      <c r="D55" s="4"/>
      <c r="E55" s="5"/>
      <c r="F55" s="2">
        <v>121000</v>
      </c>
      <c r="G55" s="2">
        <v>0.247</v>
      </c>
      <c r="H55" s="15" t="s">
        <v>67</v>
      </c>
      <c r="I55" s="16" t="s">
        <v>28</v>
      </c>
      <c r="J55" s="17" t="s">
        <v>264</v>
      </c>
      <c r="K55" s="18" t="s">
        <v>64</v>
      </c>
      <c r="L55" s="2" t="s">
        <v>265</v>
      </c>
      <c r="M55" s="15">
        <v>0.247</v>
      </c>
      <c r="N55" s="18" t="s">
        <v>31</v>
      </c>
      <c r="O55" s="14">
        <v>1</v>
      </c>
      <c r="P55" s="14">
        <v>7</v>
      </c>
      <c r="Q55" s="23">
        <v>4</v>
      </c>
      <c r="R55" s="14">
        <v>3</v>
      </c>
      <c r="S55" s="14">
        <v>15</v>
      </c>
      <c r="T55" s="14">
        <v>3</v>
      </c>
      <c r="U55" s="2">
        <f t="shared" si="12"/>
        <v>15</v>
      </c>
      <c r="V55" s="18" t="s">
        <v>65</v>
      </c>
      <c r="W55" s="18"/>
      <c r="X55" s="18" t="s">
        <v>757</v>
      </c>
      <c r="Y55" s="5" t="s">
        <v>45</v>
      </c>
      <c r="Z55" s="2">
        <v>50000</v>
      </c>
      <c r="AA55" s="2">
        <v>1000</v>
      </c>
      <c r="AB55" s="6">
        <v>117000</v>
      </c>
      <c r="AC55" s="6">
        <v>148000</v>
      </c>
      <c r="AD55" s="6">
        <v>281000</v>
      </c>
      <c r="AE55" s="6">
        <v>314000</v>
      </c>
      <c r="AF55" s="6">
        <v>202000</v>
      </c>
      <c r="AG55" s="6">
        <v>40000</v>
      </c>
      <c r="AH55" s="6">
        <v>135000</v>
      </c>
      <c r="AI55" s="6">
        <v>182700</v>
      </c>
      <c r="AJ55" s="6">
        <v>238000</v>
      </c>
      <c r="AK55" s="2">
        <v>1657700</v>
      </c>
      <c r="AL55" s="7">
        <v>184188.88888888888</v>
      </c>
      <c r="AM55" s="19">
        <v>314000</v>
      </c>
      <c r="AN55" s="7">
        <f t="shared" ref="AN55:AN95" si="13">(AK55/9)*M55</f>
        <v>45494.655555555553</v>
      </c>
      <c r="AO55" s="7">
        <v>0.45494655555555552</v>
      </c>
      <c r="AP55" s="8">
        <v>4.1621899945554685E-4</v>
      </c>
      <c r="AQ55" s="9">
        <v>0.95377624245272885</v>
      </c>
      <c r="AR55" s="2" t="s">
        <v>33</v>
      </c>
      <c r="AS55" s="2">
        <v>121000</v>
      </c>
      <c r="AT55" s="2" t="s">
        <v>45</v>
      </c>
      <c r="AU55" s="20">
        <f t="shared" si="9"/>
        <v>12076.923076923076</v>
      </c>
      <c r="AV55" s="10" t="b">
        <f t="shared" si="8"/>
        <v>0</v>
      </c>
      <c r="AW55" s="11">
        <v>11.560509554140127</v>
      </c>
      <c r="AX55" s="7">
        <v>29887</v>
      </c>
      <c r="AY55" s="2">
        <v>1.5</v>
      </c>
      <c r="AZ55" s="2">
        <v>10000</v>
      </c>
      <c r="BA55" s="2">
        <v>5000</v>
      </c>
    </row>
    <row r="56" spans="1:53" s="2" customFormat="1" x14ac:dyDescent="0.25">
      <c r="A56" s="5" t="s">
        <v>266</v>
      </c>
      <c r="B56" s="5"/>
      <c r="C56" s="4" t="s">
        <v>41</v>
      </c>
      <c r="D56" s="4"/>
      <c r="E56" s="5"/>
      <c r="F56" s="2">
        <v>380</v>
      </c>
      <c r="G56" s="2">
        <v>230</v>
      </c>
      <c r="H56" s="15" t="s">
        <v>267</v>
      </c>
      <c r="I56" s="16" t="s">
        <v>28</v>
      </c>
      <c r="J56" s="17" t="s">
        <v>46</v>
      </c>
      <c r="K56" s="18" t="s">
        <v>30</v>
      </c>
      <c r="L56" s="2" t="s">
        <v>268</v>
      </c>
      <c r="M56" s="15">
        <v>230</v>
      </c>
      <c r="N56" s="18" t="s">
        <v>31</v>
      </c>
      <c r="O56" s="2">
        <v>1</v>
      </c>
      <c r="P56" s="2">
        <v>15</v>
      </c>
      <c r="Q56" s="15">
        <v>1</v>
      </c>
      <c r="R56" s="2">
        <v>5</v>
      </c>
      <c r="S56" s="2">
        <v>22</v>
      </c>
      <c r="T56" s="2">
        <v>25</v>
      </c>
      <c r="U56" s="2">
        <f t="shared" si="12"/>
        <v>22</v>
      </c>
      <c r="V56" s="18" t="s">
        <v>76</v>
      </c>
      <c r="W56" s="18"/>
      <c r="X56" s="18" t="s">
        <v>757</v>
      </c>
      <c r="Y56" s="2" t="s">
        <v>32</v>
      </c>
      <c r="Z56" s="2">
        <v>500</v>
      </c>
      <c r="AA56" s="2">
        <v>20</v>
      </c>
      <c r="AB56" s="6">
        <v>0</v>
      </c>
      <c r="AC56" s="6">
        <v>828</v>
      </c>
      <c r="AD56" s="6">
        <v>0</v>
      </c>
      <c r="AE56" s="6">
        <v>0</v>
      </c>
      <c r="AF56" s="6">
        <v>0</v>
      </c>
      <c r="AG56" s="6">
        <v>746</v>
      </c>
      <c r="AH56" s="6">
        <v>0</v>
      </c>
      <c r="AI56" s="6">
        <v>90</v>
      </c>
      <c r="AJ56" s="6">
        <v>116</v>
      </c>
      <c r="AK56" s="2">
        <v>1780</v>
      </c>
      <c r="AL56" s="7">
        <v>197.77777777777777</v>
      </c>
      <c r="AM56" s="19">
        <v>828</v>
      </c>
      <c r="AN56" s="7">
        <f t="shared" si="13"/>
        <v>45488.888888888891</v>
      </c>
      <c r="AO56" s="7">
        <v>0.4548888888888889</v>
      </c>
      <c r="AP56" s="8">
        <v>4.1616624169310464E-4</v>
      </c>
      <c r="AQ56" s="9">
        <v>0.9541924086944219</v>
      </c>
      <c r="AR56" s="2" t="s">
        <v>33</v>
      </c>
      <c r="AS56" s="2">
        <v>380</v>
      </c>
      <c r="AT56" s="2" t="s">
        <v>34</v>
      </c>
      <c r="AU56" s="20">
        <f t="shared" si="9"/>
        <v>31.846153846153847</v>
      </c>
      <c r="AV56" s="10" t="b">
        <f t="shared" si="8"/>
        <v>0</v>
      </c>
      <c r="AW56" s="11">
        <v>13.768115942028984</v>
      </c>
      <c r="AX56" s="7">
        <v>87400</v>
      </c>
      <c r="AY56" s="2">
        <v>1.5</v>
      </c>
      <c r="AZ56" s="2">
        <v>10000</v>
      </c>
      <c r="BA56" s="2">
        <v>5000</v>
      </c>
    </row>
    <row r="57" spans="1:53" s="2" customFormat="1" x14ac:dyDescent="0.25">
      <c r="A57" s="5" t="s">
        <v>269</v>
      </c>
      <c r="B57" s="5"/>
      <c r="C57" s="4" t="s">
        <v>41</v>
      </c>
      <c r="D57" s="4"/>
      <c r="E57" s="5"/>
      <c r="F57" s="2">
        <v>1620</v>
      </c>
      <c r="G57" s="2">
        <v>40</v>
      </c>
      <c r="H57" s="15" t="s">
        <v>67</v>
      </c>
      <c r="I57" s="16" t="s">
        <v>28</v>
      </c>
      <c r="J57" s="17" t="s">
        <v>73</v>
      </c>
      <c r="K57" s="18" t="s">
        <v>51</v>
      </c>
      <c r="L57" s="2" t="s">
        <v>270</v>
      </c>
      <c r="M57" s="15">
        <v>40</v>
      </c>
      <c r="N57" s="18" t="s">
        <v>31</v>
      </c>
      <c r="O57" s="2">
        <v>1</v>
      </c>
      <c r="P57" s="2">
        <v>4</v>
      </c>
      <c r="Q57" s="15">
        <v>1</v>
      </c>
      <c r="R57" s="2">
        <v>2</v>
      </c>
      <c r="S57" s="2">
        <v>8</v>
      </c>
      <c r="T57" s="2">
        <v>5</v>
      </c>
      <c r="U57" s="2">
        <f t="shared" si="12"/>
        <v>8</v>
      </c>
      <c r="V57" s="18" t="s">
        <v>56</v>
      </c>
      <c r="W57" s="18"/>
      <c r="X57" s="18" t="s">
        <v>757</v>
      </c>
      <c r="Y57" s="2" t="s">
        <v>45</v>
      </c>
      <c r="Z57" s="2">
        <v>500</v>
      </c>
      <c r="AA57" s="2">
        <v>10</v>
      </c>
      <c r="AB57" s="6">
        <v>0</v>
      </c>
      <c r="AC57" s="6">
        <v>40</v>
      </c>
      <c r="AD57" s="6">
        <v>0</v>
      </c>
      <c r="AE57" s="6">
        <v>210</v>
      </c>
      <c r="AF57" s="6">
        <v>934</v>
      </c>
      <c r="AG57" s="6">
        <v>1489</v>
      </c>
      <c r="AH57" s="6">
        <v>2376</v>
      </c>
      <c r="AI57" s="6">
        <v>2434</v>
      </c>
      <c r="AJ57" s="6">
        <v>2730</v>
      </c>
      <c r="AK57" s="2">
        <v>10213</v>
      </c>
      <c r="AL57" s="7">
        <v>1134.7777777777778</v>
      </c>
      <c r="AM57" s="19">
        <v>2730</v>
      </c>
      <c r="AN57" s="7">
        <f t="shared" si="13"/>
        <v>45391.111111111109</v>
      </c>
      <c r="AO57" s="7">
        <v>0.4539111111111111</v>
      </c>
      <c r="AP57" s="8">
        <v>4.1527169774417953E-4</v>
      </c>
      <c r="AQ57" s="9">
        <v>0.95460768039216604</v>
      </c>
      <c r="AR57" s="2" t="s">
        <v>33</v>
      </c>
      <c r="AS57" s="2">
        <v>1620</v>
      </c>
      <c r="AT57" s="2" t="s">
        <v>45</v>
      </c>
      <c r="AU57" s="20">
        <f t="shared" si="9"/>
        <v>105</v>
      </c>
      <c r="AV57" s="10" t="b">
        <f t="shared" ref="AV57:AV96" si="14">IF(AU57&gt;=Z57,TRUE,FALSE)</f>
        <v>0</v>
      </c>
      <c r="AW57" s="11">
        <v>17.802197802197803</v>
      </c>
      <c r="AX57" s="7">
        <v>64800</v>
      </c>
      <c r="AY57" s="2">
        <v>1.5</v>
      </c>
      <c r="AZ57" s="2">
        <v>10000</v>
      </c>
      <c r="BA57" s="2">
        <v>5000</v>
      </c>
    </row>
    <row r="58" spans="1:53" s="2" customFormat="1" x14ac:dyDescent="0.25">
      <c r="A58" s="5" t="s">
        <v>271</v>
      </c>
      <c r="B58" s="5"/>
      <c r="C58" s="4" t="s">
        <v>41</v>
      </c>
      <c r="D58" s="4"/>
      <c r="E58" s="5"/>
      <c r="F58" s="2">
        <v>0</v>
      </c>
      <c r="G58" s="2">
        <v>280</v>
      </c>
      <c r="H58" s="15" t="s">
        <v>272</v>
      </c>
      <c r="I58" s="16" t="s">
        <v>35</v>
      </c>
      <c r="J58" s="17" t="s">
        <v>36</v>
      </c>
      <c r="K58" s="18" t="s">
        <v>30</v>
      </c>
      <c r="L58" s="2" t="s">
        <v>273</v>
      </c>
      <c r="M58" s="15">
        <v>280</v>
      </c>
      <c r="N58" s="18" t="s">
        <v>31</v>
      </c>
      <c r="O58" s="2">
        <v>1</v>
      </c>
      <c r="P58" s="2">
        <v>15</v>
      </c>
      <c r="Q58" s="15">
        <v>1</v>
      </c>
      <c r="R58" s="2">
        <v>5</v>
      </c>
      <c r="S58" s="2">
        <v>22</v>
      </c>
      <c r="T58" s="2">
        <v>25</v>
      </c>
      <c r="U58" s="2">
        <f t="shared" si="12"/>
        <v>22</v>
      </c>
      <c r="V58" s="18" t="s">
        <v>274</v>
      </c>
      <c r="W58" s="18"/>
      <c r="X58" s="18" t="s">
        <v>757</v>
      </c>
      <c r="Y58" s="2" t="s">
        <v>32</v>
      </c>
      <c r="Z58" s="2">
        <v>500</v>
      </c>
      <c r="AA58" s="2">
        <v>20</v>
      </c>
      <c r="AB58" s="6">
        <v>358</v>
      </c>
      <c r="AC58" s="6">
        <v>35</v>
      </c>
      <c r="AD58" s="6">
        <v>20</v>
      </c>
      <c r="AE58" s="6">
        <v>30</v>
      </c>
      <c r="AF58" s="6">
        <v>235</v>
      </c>
      <c r="AG58" s="6">
        <v>156</v>
      </c>
      <c r="AH58" s="6">
        <v>441.92</v>
      </c>
      <c r="AI58" s="6">
        <v>70</v>
      </c>
      <c r="AJ58" s="6">
        <v>100.08000000000001</v>
      </c>
      <c r="AK58" s="2">
        <v>1446</v>
      </c>
      <c r="AL58" s="7">
        <v>160.66666666666666</v>
      </c>
      <c r="AM58" s="19">
        <v>441.92</v>
      </c>
      <c r="AN58" s="7">
        <f t="shared" si="13"/>
        <v>44986.666666666664</v>
      </c>
      <c r="AO58" s="7">
        <v>0.44986666666666664</v>
      </c>
      <c r="AP58" s="8">
        <v>4.115715386827166E-4</v>
      </c>
      <c r="AQ58" s="9">
        <v>0.9550192519308488</v>
      </c>
      <c r="AR58" s="2" t="s">
        <v>33</v>
      </c>
      <c r="AS58" s="15">
        <v>0</v>
      </c>
      <c r="AT58" s="2" t="s">
        <v>34</v>
      </c>
      <c r="AU58" s="20">
        <f t="shared" ref="AU58:AU96" si="15">AM58/26</f>
        <v>16.996923076923078</v>
      </c>
      <c r="AV58" s="10" t="b">
        <f t="shared" si="14"/>
        <v>0</v>
      </c>
      <c r="AW58" s="11">
        <v>0</v>
      </c>
      <c r="AX58" s="7">
        <v>0</v>
      </c>
      <c r="AY58" s="2">
        <v>1.5</v>
      </c>
      <c r="AZ58" s="2">
        <v>10000</v>
      </c>
      <c r="BA58" s="2">
        <v>5000</v>
      </c>
    </row>
    <row r="59" spans="1:53" s="2" customFormat="1" x14ac:dyDescent="0.25">
      <c r="A59" s="5" t="s">
        <v>275</v>
      </c>
      <c r="B59" s="5"/>
      <c r="C59" s="4" t="s">
        <v>41</v>
      </c>
      <c r="D59" s="4"/>
      <c r="E59" s="5"/>
      <c r="F59" s="2">
        <v>1280</v>
      </c>
      <c r="G59" s="2">
        <v>46.6</v>
      </c>
      <c r="H59" s="15" t="s">
        <v>67</v>
      </c>
      <c r="I59" s="16" t="s">
        <v>28</v>
      </c>
      <c r="J59" s="17" t="s">
        <v>29</v>
      </c>
      <c r="K59" s="18" t="s">
        <v>51</v>
      </c>
      <c r="L59" s="2" t="s">
        <v>276</v>
      </c>
      <c r="M59" s="15">
        <v>46.6</v>
      </c>
      <c r="N59" s="18" t="s">
        <v>31</v>
      </c>
      <c r="O59" s="2">
        <v>1</v>
      </c>
      <c r="P59" s="2">
        <v>4</v>
      </c>
      <c r="Q59" s="15">
        <v>1</v>
      </c>
      <c r="R59" s="2">
        <v>2</v>
      </c>
      <c r="S59" s="2">
        <v>8</v>
      </c>
      <c r="T59" s="2">
        <v>0</v>
      </c>
      <c r="U59" s="2">
        <f t="shared" si="12"/>
        <v>8</v>
      </c>
      <c r="V59" s="18" t="s">
        <v>56</v>
      </c>
      <c r="W59" s="18"/>
      <c r="X59" s="18" t="s">
        <v>757</v>
      </c>
      <c r="Y59" s="2" t="s">
        <v>45</v>
      </c>
      <c r="Z59" s="2">
        <v>500</v>
      </c>
      <c r="AA59" s="2">
        <v>10</v>
      </c>
      <c r="AB59" s="6">
        <v>1420</v>
      </c>
      <c r="AC59" s="6">
        <v>1250</v>
      </c>
      <c r="AD59" s="6">
        <v>1580</v>
      </c>
      <c r="AE59" s="6">
        <v>850</v>
      </c>
      <c r="AF59" s="6">
        <v>140</v>
      </c>
      <c r="AG59" s="6">
        <v>1050</v>
      </c>
      <c r="AH59" s="6">
        <v>675</v>
      </c>
      <c r="AI59" s="6">
        <v>830</v>
      </c>
      <c r="AJ59" s="6">
        <v>870</v>
      </c>
      <c r="AK59" s="2">
        <v>8665</v>
      </c>
      <c r="AL59" s="7">
        <v>962.77777777777783</v>
      </c>
      <c r="AM59" s="19">
        <v>1580</v>
      </c>
      <c r="AN59" s="7">
        <f t="shared" si="13"/>
        <v>44865.444444444445</v>
      </c>
      <c r="AO59" s="7">
        <v>0.44865444444444447</v>
      </c>
      <c r="AP59" s="8">
        <v>4.1046250749149246E-4</v>
      </c>
      <c r="AQ59" s="9">
        <v>0.95542971443834024</v>
      </c>
      <c r="AR59" s="2" t="s">
        <v>33</v>
      </c>
      <c r="AS59" s="2">
        <v>1280</v>
      </c>
      <c r="AT59" s="2" t="s">
        <v>45</v>
      </c>
      <c r="AU59" s="20">
        <f t="shared" si="15"/>
        <v>60.769230769230766</v>
      </c>
      <c r="AV59" s="10" t="b">
        <f t="shared" si="14"/>
        <v>0</v>
      </c>
      <c r="AW59" s="11">
        <v>24.303797468354432</v>
      </c>
      <c r="AX59" s="7">
        <v>59648</v>
      </c>
      <c r="AY59" s="2">
        <v>1.5</v>
      </c>
      <c r="AZ59" s="2">
        <v>10000</v>
      </c>
      <c r="BA59" s="2">
        <v>5000</v>
      </c>
    </row>
    <row r="60" spans="1:53" s="2" customFormat="1" x14ac:dyDescent="0.25">
      <c r="A60" s="5" t="s">
        <v>277</v>
      </c>
      <c r="B60" s="5"/>
      <c r="C60" s="4" t="s">
        <v>41</v>
      </c>
      <c r="D60" s="4"/>
      <c r="E60" s="5"/>
      <c r="F60" s="2">
        <v>32670</v>
      </c>
      <c r="G60" s="2">
        <v>0.45</v>
      </c>
      <c r="H60" s="15" t="s">
        <v>91</v>
      </c>
      <c r="I60" s="16" t="s">
        <v>28</v>
      </c>
      <c r="J60" s="17" t="s">
        <v>49</v>
      </c>
      <c r="K60" s="18" t="s">
        <v>53</v>
      </c>
      <c r="L60" s="2" t="s">
        <v>278</v>
      </c>
      <c r="M60" s="15">
        <v>0.45</v>
      </c>
      <c r="N60" s="18" t="s">
        <v>31</v>
      </c>
      <c r="O60" s="2">
        <v>1</v>
      </c>
      <c r="P60" s="2">
        <v>10</v>
      </c>
      <c r="Q60" s="15">
        <v>1</v>
      </c>
      <c r="R60" s="2">
        <v>3</v>
      </c>
      <c r="S60" s="2">
        <v>15</v>
      </c>
      <c r="T60" s="2">
        <v>7</v>
      </c>
      <c r="U60" s="2">
        <f t="shared" si="12"/>
        <v>15</v>
      </c>
      <c r="V60" s="18" t="s">
        <v>118</v>
      </c>
      <c r="W60" s="18"/>
      <c r="X60" s="18" t="s">
        <v>757</v>
      </c>
      <c r="Y60" s="2" t="s">
        <v>45</v>
      </c>
      <c r="Z60" s="2">
        <v>10000</v>
      </c>
      <c r="AA60" s="2">
        <v>200</v>
      </c>
      <c r="AB60" s="6">
        <v>110855</v>
      </c>
      <c r="AC60" s="6">
        <v>127971</v>
      </c>
      <c r="AD60" s="6">
        <v>80165</v>
      </c>
      <c r="AE60" s="6">
        <v>65000</v>
      </c>
      <c r="AF60" s="6">
        <v>60360</v>
      </c>
      <c r="AG60" s="6">
        <v>82550</v>
      </c>
      <c r="AH60" s="6">
        <v>72250</v>
      </c>
      <c r="AI60" s="6">
        <v>137000</v>
      </c>
      <c r="AJ60" s="6">
        <v>150275</v>
      </c>
      <c r="AK60" s="2">
        <v>886426</v>
      </c>
      <c r="AL60" s="7">
        <v>98491.777777777781</v>
      </c>
      <c r="AM60" s="19">
        <v>150275</v>
      </c>
      <c r="AN60" s="7">
        <f t="shared" si="13"/>
        <v>44321.3</v>
      </c>
      <c r="AO60" s="7">
        <v>0.44321300000000002</v>
      </c>
      <c r="AP60" s="8">
        <v>4.0548426876300291E-4</v>
      </c>
      <c r="AQ60" s="9">
        <v>0.95583519870710321</v>
      </c>
      <c r="AR60" s="2" t="s">
        <v>33</v>
      </c>
      <c r="AS60" s="2">
        <v>32670</v>
      </c>
      <c r="AT60" s="2" t="s">
        <v>45</v>
      </c>
      <c r="AU60" s="20">
        <f t="shared" si="15"/>
        <v>5779.8076923076924</v>
      </c>
      <c r="AV60" s="10" t="b">
        <f t="shared" si="14"/>
        <v>0</v>
      </c>
      <c r="AW60" s="11">
        <v>6.5220429213109297</v>
      </c>
      <c r="AX60" s="7">
        <v>14701.5</v>
      </c>
      <c r="AY60" s="2">
        <v>1.5</v>
      </c>
      <c r="AZ60" s="2">
        <v>10000</v>
      </c>
      <c r="BA60" s="2">
        <v>5000</v>
      </c>
    </row>
    <row r="61" spans="1:53" s="2" customFormat="1" x14ac:dyDescent="0.25">
      <c r="A61" s="5" t="s">
        <v>279</v>
      </c>
      <c r="B61" s="5"/>
      <c r="C61" s="4" t="s">
        <v>41</v>
      </c>
      <c r="D61" s="4"/>
      <c r="E61" s="5"/>
      <c r="F61" s="2">
        <v>0</v>
      </c>
      <c r="G61" s="2">
        <v>47</v>
      </c>
      <c r="H61" s="15" t="e">
        <v>#N/A</v>
      </c>
      <c r="I61" s="16" t="s">
        <v>28</v>
      </c>
      <c r="J61" s="17" t="s">
        <v>43</v>
      </c>
      <c r="K61" s="18" t="s">
        <v>51</v>
      </c>
      <c r="L61" s="2" t="s">
        <v>280</v>
      </c>
      <c r="M61" s="15">
        <v>47</v>
      </c>
      <c r="N61" s="18" t="s">
        <v>31</v>
      </c>
      <c r="O61" s="2">
        <v>1</v>
      </c>
      <c r="P61" s="2">
        <v>4</v>
      </c>
      <c r="Q61" s="15">
        <v>1</v>
      </c>
      <c r="R61" s="2">
        <v>2</v>
      </c>
      <c r="S61" s="2">
        <v>8</v>
      </c>
      <c r="T61" s="2">
        <v>5</v>
      </c>
      <c r="U61" s="2">
        <f t="shared" si="12"/>
        <v>8</v>
      </c>
      <c r="V61" s="18" t="s">
        <v>56</v>
      </c>
      <c r="W61" s="18"/>
      <c r="X61" s="18" t="s">
        <v>757</v>
      </c>
      <c r="Y61" s="2" t="s">
        <v>45</v>
      </c>
      <c r="Z61" s="2">
        <v>500</v>
      </c>
      <c r="AA61" s="2">
        <v>10</v>
      </c>
      <c r="AB61" s="6">
        <v>1420</v>
      </c>
      <c r="AC61" s="6">
        <v>1110</v>
      </c>
      <c r="AD61" s="6">
        <v>640</v>
      </c>
      <c r="AE61" s="6">
        <v>440</v>
      </c>
      <c r="AF61" s="6">
        <v>470</v>
      </c>
      <c r="AG61" s="6">
        <v>630</v>
      </c>
      <c r="AH61" s="6">
        <v>1000</v>
      </c>
      <c r="AI61" s="6">
        <v>1360</v>
      </c>
      <c r="AJ61" s="6">
        <v>1299</v>
      </c>
      <c r="AK61" s="2">
        <v>8369</v>
      </c>
      <c r="AL61" s="7">
        <v>929.88888888888891</v>
      </c>
      <c r="AM61" s="19">
        <v>1420</v>
      </c>
      <c r="AN61" s="7">
        <f t="shared" si="13"/>
        <v>43704.777777777781</v>
      </c>
      <c r="AO61" s="7">
        <v>0.43704777777777781</v>
      </c>
      <c r="AP61" s="8">
        <v>3.9984386420686578E-4</v>
      </c>
      <c r="AQ61" s="9">
        <v>0.95663553802946155</v>
      </c>
      <c r="AR61" s="2" t="s">
        <v>33</v>
      </c>
      <c r="AS61" s="15">
        <v>0</v>
      </c>
      <c r="AT61" s="2" t="s">
        <v>45</v>
      </c>
      <c r="AU61" s="20">
        <f t="shared" si="15"/>
        <v>54.615384615384613</v>
      </c>
      <c r="AV61" s="10" t="b">
        <f t="shared" si="14"/>
        <v>0</v>
      </c>
      <c r="AW61" s="11">
        <v>0</v>
      </c>
      <c r="AX61" s="7">
        <v>0</v>
      </c>
      <c r="AY61" s="2">
        <v>1.5</v>
      </c>
      <c r="AZ61" s="2">
        <v>10000</v>
      </c>
      <c r="BA61" s="2">
        <v>5000</v>
      </c>
    </row>
    <row r="62" spans="1:53" s="2" customFormat="1" x14ac:dyDescent="0.25">
      <c r="A62" s="5" t="s">
        <v>281</v>
      </c>
      <c r="B62" s="5"/>
      <c r="C62" s="4" t="s">
        <v>41</v>
      </c>
      <c r="D62" s="4"/>
      <c r="E62" s="5"/>
      <c r="F62" s="2">
        <v>760</v>
      </c>
      <c r="G62" s="2">
        <v>36</v>
      </c>
      <c r="H62" s="15" t="s">
        <v>67</v>
      </c>
      <c r="I62" s="16" t="s">
        <v>28</v>
      </c>
      <c r="J62" s="17" t="s">
        <v>46</v>
      </c>
      <c r="K62" s="18" t="s">
        <v>51</v>
      </c>
      <c r="L62" s="2" t="s">
        <v>282</v>
      </c>
      <c r="M62" s="15">
        <v>36</v>
      </c>
      <c r="N62" s="18" t="s">
        <v>31</v>
      </c>
      <c r="O62" s="2">
        <v>1</v>
      </c>
      <c r="P62" s="2">
        <v>4</v>
      </c>
      <c r="Q62" s="15">
        <v>1</v>
      </c>
      <c r="R62" s="2">
        <v>2</v>
      </c>
      <c r="S62" s="2">
        <v>8</v>
      </c>
      <c r="T62" s="2">
        <v>5</v>
      </c>
      <c r="U62" s="2">
        <f t="shared" si="12"/>
        <v>8</v>
      </c>
      <c r="V62" s="18" t="s">
        <v>56</v>
      </c>
      <c r="W62" s="18"/>
      <c r="X62" s="18" t="s">
        <v>757</v>
      </c>
      <c r="Y62" s="2" t="s">
        <v>45</v>
      </c>
      <c r="Z62" s="2">
        <v>500</v>
      </c>
      <c r="AA62" s="2">
        <v>10</v>
      </c>
      <c r="AB62" s="6">
        <v>2910</v>
      </c>
      <c r="AC62" s="6">
        <v>1850</v>
      </c>
      <c r="AD62" s="6">
        <v>1880</v>
      </c>
      <c r="AE62" s="6">
        <v>600</v>
      </c>
      <c r="AF62" s="6">
        <v>1730</v>
      </c>
      <c r="AG62" s="6">
        <v>1070</v>
      </c>
      <c r="AH62" s="6">
        <v>690</v>
      </c>
      <c r="AI62" s="6">
        <v>55</v>
      </c>
      <c r="AJ62" s="6">
        <v>0</v>
      </c>
      <c r="AK62" s="2">
        <v>10785</v>
      </c>
      <c r="AL62" s="7">
        <v>1198.3333333333333</v>
      </c>
      <c r="AM62" s="19">
        <v>2910</v>
      </c>
      <c r="AN62" s="7">
        <f t="shared" si="13"/>
        <v>43140</v>
      </c>
      <c r="AO62" s="7">
        <v>0.43140000000000001</v>
      </c>
      <c r="AP62" s="8">
        <v>3.9467685637460871E-4</v>
      </c>
      <c r="AQ62" s="9">
        <v>0.95703021488583617</v>
      </c>
      <c r="AR62" s="2" t="s">
        <v>33</v>
      </c>
      <c r="AS62" s="2">
        <v>760</v>
      </c>
      <c r="AT62" s="2" t="s">
        <v>45</v>
      </c>
      <c r="AU62" s="20">
        <f t="shared" si="15"/>
        <v>111.92307692307692</v>
      </c>
      <c r="AV62" s="10" t="b">
        <f t="shared" si="14"/>
        <v>0</v>
      </c>
      <c r="AW62" s="11">
        <v>7.8350515463917523</v>
      </c>
      <c r="AX62" s="7">
        <v>27360</v>
      </c>
      <c r="AY62" s="2">
        <v>1.5</v>
      </c>
      <c r="AZ62" s="2">
        <v>10000</v>
      </c>
      <c r="BA62" s="2">
        <v>5000</v>
      </c>
    </row>
    <row r="63" spans="1:53" s="2" customFormat="1" x14ac:dyDescent="0.25">
      <c r="A63" s="5" t="s">
        <v>283</v>
      </c>
      <c r="B63" s="5"/>
      <c r="C63" s="4" t="s">
        <v>41</v>
      </c>
      <c r="D63" s="4"/>
      <c r="E63" s="5"/>
      <c r="F63" s="2">
        <v>720</v>
      </c>
      <c r="G63" s="2">
        <v>33.5</v>
      </c>
      <c r="H63" s="15" t="s">
        <v>67</v>
      </c>
      <c r="I63" s="16" t="s">
        <v>28</v>
      </c>
      <c r="J63" s="17" t="s">
        <v>46</v>
      </c>
      <c r="K63" s="18" t="s">
        <v>51</v>
      </c>
      <c r="L63" s="2" t="s">
        <v>284</v>
      </c>
      <c r="M63" s="15">
        <v>33.5</v>
      </c>
      <c r="N63" s="18" t="s">
        <v>31</v>
      </c>
      <c r="O63" s="2">
        <v>1</v>
      </c>
      <c r="P63" s="2">
        <v>4</v>
      </c>
      <c r="Q63" s="15">
        <v>1</v>
      </c>
      <c r="R63" s="2">
        <v>2</v>
      </c>
      <c r="S63" s="2">
        <v>8</v>
      </c>
      <c r="T63" s="2">
        <v>5</v>
      </c>
      <c r="U63" s="2">
        <f t="shared" si="12"/>
        <v>8</v>
      </c>
      <c r="V63" s="18" t="s">
        <v>285</v>
      </c>
      <c r="W63" s="18"/>
      <c r="X63" s="18" t="s">
        <v>757</v>
      </c>
      <c r="Y63" s="2" t="s">
        <v>45</v>
      </c>
      <c r="Z63" s="2">
        <v>500</v>
      </c>
      <c r="AA63" s="2">
        <v>10</v>
      </c>
      <c r="AB63" s="6">
        <v>2280</v>
      </c>
      <c r="AC63" s="6">
        <v>3780</v>
      </c>
      <c r="AD63" s="6">
        <v>820</v>
      </c>
      <c r="AE63" s="6">
        <v>800</v>
      </c>
      <c r="AF63" s="6">
        <v>300</v>
      </c>
      <c r="AG63" s="6">
        <v>600</v>
      </c>
      <c r="AH63" s="6">
        <v>995</v>
      </c>
      <c r="AI63" s="6">
        <v>965</v>
      </c>
      <c r="AJ63" s="6">
        <v>965</v>
      </c>
      <c r="AK63" s="2">
        <v>11505</v>
      </c>
      <c r="AL63" s="7">
        <v>1278.3333333333333</v>
      </c>
      <c r="AM63" s="19">
        <v>3780</v>
      </c>
      <c r="AN63" s="7">
        <f t="shared" si="13"/>
        <v>42824.166666666664</v>
      </c>
      <c r="AO63" s="7">
        <v>0.42824166666666663</v>
      </c>
      <c r="AP63" s="8">
        <v>3.9178737776685913E-4</v>
      </c>
      <c r="AQ63" s="9">
        <v>0.95742200226360308</v>
      </c>
      <c r="AR63" s="2" t="s">
        <v>33</v>
      </c>
      <c r="AS63" s="2">
        <v>720</v>
      </c>
      <c r="AT63" s="2" t="s">
        <v>45</v>
      </c>
      <c r="AU63" s="20">
        <f t="shared" si="15"/>
        <v>145.38461538461539</v>
      </c>
      <c r="AV63" s="10" t="b">
        <f t="shared" si="14"/>
        <v>0</v>
      </c>
      <c r="AW63" s="11">
        <v>5.7142857142857144</v>
      </c>
      <c r="AX63" s="7">
        <v>24120</v>
      </c>
      <c r="AY63" s="2">
        <v>1.5</v>
      </c>
      <c r="AZ63" s="2">
        <v>10000</v>
      </c>
      <c r="BA63" s="2">
        <v>5000</v>
      </c>
    </row>
    <row r="64" spans="1:53" s="2" customFormat="1" x14ac:dyDescent="0.25">
      <c r="A64" s="5" t="s">
        <v>286</v>
      </c>
      <c r="B64" s="5"/>
      <c r="C64" s="4" t="s">
        <v>41</v>
      </c>
      <c r="D64" s="4"/>
      <c r="E64" s="5"/>
      <c r="F64" s="2">
        <v>1235</v>
      </c>
      <c r="G64" s="2">
        <v>40</v>
      </c>
      <c r="H64" s="15" t="s">
        <v>67</v>
      </c>
      <c r="I64" s="16" t="s">
        <v>35</v>
      </c>
      <c r="J64" s="17" t="s">
        <v>287</v>
      </c>
      <c r="K64" s="18" t="s">
        <v>38</v>
      </c>
      <c r="L64" s="2" t="s">
        <v>288</v>
      </c>
      <c r="M64" s="15">
        <v>40</v>
      </c>
      <c r="N64" s="18" t="s">
        <v>39</v>
      </c>
      <c r="O64" s="2">
        <v>1</v>
      </c>
      <c r="P64" s="2">
        <v>20</v>
      </c>
      <c r="Q64" s="15">
        <v>5</v>
      </c>
      <c r="R64" s="2">
        <v>5</v>
      </c>
      <c r="S64" s="15">
        <f>O64+P64+Q64+R64</f>
        <v>31</v>
      </c>
      <c r="T64" s="2">
        <v>10</v>
      </c>
      <c r="U64" s="2">
        <f>SUM(O64:R64)</f>
        <v>31</v>
      </c>
      <c r="V64" s="18" t="s">
        <v>289</v>
      </c>
      <c r="W64" s="18"/>
      <c r="X64" s="18" t="s">
        <v>758</v>
      </c>
      <c r="Y64" s="2" t="s">
        <v>32</v>
      </c>
      <c r="Z64" s="2">
        <v>500</v>
      </c>
      <c r="AA64" s="2">
        <v>65</v>
      </c>
      <c r="AB64" s="6">
        <v>1365</v>
      </c>
      <c r="AC64" s="6">
        <v>1430</v>
      </c>
      <c r="AD64" s="6">
        <v>1170</v>
      </c>
      <c r="AE64" s="6">
        <v>520</v>
      </c>
      <c r="AF64" s="6">
        <v>910</v>
      </c>
      <c r="AG64" s="6">
        <v>585</v>
      </c>
      <c r="AH64" s="6">
        <v>1105</v>
      </c>
      <c r="AI64" s="6">
        <v>1365</v>
      </c>
      <c r="AJ64" s="6">
        <v>1040</v>
      </c>
      <c r="AK64" s="2">
        <v>9490</v>
      </c>
      <c r="AL64" s="7">
        <v>1054.4444444444443</v>
      </c>
      <c r="AM64" s="19">
        <v>1430</v>
      </c>
      <c r="AN64" s="7">
        <f t="shared" si="13"/>
        <v>42177.777777777774</v>
      </c>
      <c r="AO64" s="7">
        <v>0.42177777777777775</v>
      </c>
      <c r="AP64" s="8">
        <v>3.8587373069541402E-4</v>
      </c>
      <c r="AQ64" s="9">
        <v>0.95780787599429851</v>
      </c>
      <c r="AR64" s="2" t="s">
        <v>33</v>
      </c>
      <c r="AS64" s="2">
        <v>1235</v>
      </c>
      <c r="AT64" s="2" t="s">
        <v>34</v>
      </c>
      <c r="AU64" s="20">
        <f t="shared" si="15"/>
        <v>55</v>
      </c>
      <c r="AV64" s="10" t="b">
        <f t="shared" si="14"/>
        <v>0</v>
      </c>
      <c r="AW64" s="11">
        <v>25.90909090909091</v>
      </c>
      <c r="AX64" s="7">
        <v>49400</v>
      </c>
      <c r="AY64" s="2">
        <v>1.5</v>
      </c>
      <c r="AZ64" s="2">
        <v>10000</v>
      </c>
      <c r="BA64" s="2">
        <v>5000</v>
      </c>
    </row>
    <row r="65" spans="1:53" s="2" customFormat="1" x14ac:dyDescent="0.25">
      <c r="A65" s="5" t="s">
        <v>291</v>
      </c>
      <c r="B65" s="5"/>
      <c r="C65" s="4" t="s">
        <v>41</v>
      </c>
      <c r="D65" s="4"/>
      <c r="E65" s="5"/>
      <c r="F65" s="2">
        <v>707.48</v>
      </c>
      <c r="G65" s="2">
        <v>230</v>
      </c>
      <c r="H65" s="15" t="s">
        <v>292</v>
      </c>
      <c r="I65" s="16" t="s">
        <v>28</v>
      </c>
      <c r="J65" s="17" t="s">
        <v>46</v>
      </c>
      <c r="K65" s="18" t="s">
        <v>30</v>
      </c>
      <c r="L65" s="2" t="s">
        <v>293</v>
      </c>
      <c r="M65" s="15">
        <v>230</v>
      </c>
      <c r="N65" s="18" t="s">
        <v>31</v>
      </c>
      <c r="O65" s="2">
        <v>1</v>
      </c>
      <c r="P65" s="2">
        <v>15</v>
      </c>
      <c r="Q65" s="15">
        <v>1</v>
      </c>
      <c r="R65" s="2">
        <v>5</v>
      </c>
      <c r="S65" s="2">
        <v>22</v>
      </c>
      <c r="T65" s="2">
        <v>25</v>
      </c>
      <c r="U65" s="2">
        <f t="shared" ref="U65:U79" si="16">SUM(O65:R65)</f>
        <v>22</v>
      </c>
      <c r="V65" s="18" t="s">
        <v>294</v>
      </c>
      <c r="W65" s="18"/>
      <c r="X65" s="18" t="s">
        <v>757</v>
      </c>
      <c r="Y65" s="2" t="s">
        <v>32</v>
      </c>
      <c r="Z65" s="2">
        <v>500</v>
      </c>
      <c r="AA65" s="2">
        <v>20</v>
      </c>
      <c r="AB65" s="6">
        <v>245</v>
      </c>
      <c r="AC65" s="6">
        <v>615</v>
      </c>
      <c r="AD65" s="6">
        <v>0</v>
      </c>
      <c r="AE65" s="6">
        <v>0</v>
      </c>
      <c r="AF65" s="6">
        <v>0</v>
      </c>
      <c r="AG65" s="6">
        <v>438</v>
      </c>
      <c r="AH65" s="6">
        <v>100</v>
      </c>
      <c r="AI65" s="6">
        <v>217</v>
      </c>
      <c r="AJ65" s="6">
        <v>0</v>
      </c>
      <c r="AK65" s="2">
        <v>1615</v>
      </c>
      <c r="AL65" s="7">
        <v>179.44444444444446</v>
      </c>
      <c r="AM65" s="19">
        <v>615</v>
      </c>
      <c r="AN65" s="7">
        <f t="shared" si="13"/>
        <v>41272.222222222226</v>
      </c>
      <c r="AO65" s="7">
        <v>0.41272222222222227</v>
      </c>
      <c r="AP65" s="8">
        <v>3.7758903389571014E-4</v>
      </c>
      <c r="AQ65" s="9">
        <v>0.95856391506064076</v>
      </c>
      <c r="AR65" s="2" t="s">
        <v>33</v>
      </c>
      <c r="AS65" s="2">
        <v>707.48</v>
      </c>
      <c r="AT65" s="2" t="s">
        <v>34</v>
      </c>
      <c r="AU65" s="20">
        <f t="shared" si="15"/>
        <v>23.653846153846153</v>
      </c>
      <c r="AV65" s="10" t="b">
        <f t="shared" si="14"/>
        <v>0</v>
      </c>
      <c r="AW65" s="11">
        <v>34.511219512195126</v>
      </c>
      <c r="AX65" s="7">
        <v>162720.4</v>
      </c>
      <c r="AY65" s="2">
        <v>1.5</v>
      </c>
      <c r="AZ65" s="2">
        <v>10000</v>
      </c>
      <c r="BA65" s="2">
        <v>5000</v>
      </c>
    </row>
    <row r="66" spans="1:53" s="2" customFormat="1" ht="30" x14ac:dyDescent="0.25">
      <c r="A66" s="4" t="s">
        <v>295</v>
      </c>
      <c r="B66" s="4"/>
      <c r="C66" s="4" t="s">
        <v>41</v>
      </c>
      <c r="D66" s="4"/>
      <c r="E66" s="5"/>
      <c r="F66" s="2">
        <v>100</v>
      </c>
      <c r="G66" s="2">
        <v>1233.7375</v>
      </c>
      <c r="H66" s="15" t="s">
        <v>67</v>
      </c>
      <c r="I66" s="16" t="s">
        <v>28</v>
      </c>
      <c r="J66" s="17" t="s">
        <v>234</v>
      </c>
      <c r="K66" s="18" t="s">
        <v>38</v>
      </c>
      <c r="L66" s="2" t="s">
        <v>296</v>
      </c>
      <c r="M66" s="15">
        <v>1233.7375</v>
      </c>
      <c r="N66" s="18" t="s">
        <v>39</v>
      </c>
      <c r="O66" s="2">
        <v>1</v>
      </c>
      <c r="P66" s="2">
        <v>20</v>
      </c>
      <c r="Q66" s="15">
        <v>5</v>
      </c>
      <c r="R66" s="2">
        <v>5</v>
      </c>
      <c r="S66" s="15">
        <f>O66+P66+Q66+R66</f>
        <v>31</v>
      </c>
      <c r="T66" s="22">
        <v>30</v>
      </c>
      <c r="U66" s="2">
        <f t="shared" si="16"/>
        <v>31</v>
      </c>
      <c r="V66" s="18" t="s">
        <v>297</v>
      </c>
      <c r="W66" s="18"/>
      <c r="X66" s="18" t="s">
        <v>758</v>
      </c>
      <c r="Y66" s="2" t="s">
        <v>32</v>
      </c>
      <c r="Z66" s="2">
        <v>25</v>
      </c>
      <c r="AA66" s="2">
        <v>25</v>
      </c>
      <c r="AB66" s="6">
        <v>0</v>
      </c>
      <c r="AC66" s="6">
        <v>75</v>
      </c>
      <c r="AD66" s="6">
        <v>50</v>
      </c>
      <c r="AE66" s="6">
        <v>0</v>
      </c>
      <c r="AF66" s="6">
        <v>50</v>
      </c>
      <c r="AG66" s="6">
        <v>25</v>
      </c>
      <c r="AH66" s="6">
        <v>25</v>
      </c>
      <c r="AI66" s="6">
        <v>0</v>
      </c>
      <c r="AJ66" s="6">
        <v>75</v>
      </c>
      <c r="AK66" s="2">
        <v>300</v>
      </c>
      <c r="AL66" s="7">
        <v>33.333333333333336</v>
      </c>
      <c r="AM66" s="19">
        <v>75</v>
      </c>
      <c r="AN66" s="7">
        <f t="shared" si="13"/>
        <v>41124.583333333336</v>
      </c>
      <c r="AO66" s="7">
        <v>0.41124583333333337</v>
      </c>
      <c r="AP66" s="8">
        <v>3.7623832335919395E-4</v>
      </c>
      <c r="AQ66" s="9">
        <v>0.95894015338399996</v>
      </c>
      <c r="AR66" s="2" t="s">
        <v>33</v>
      </c>
      <c r="AS66" s="2">
        <v>100</v>
      </c>
      <c r="AT66" s="2" t="s">
        <v>34</v>
      </c>
      <c r="AU66" s="20">
        <f t="shared" si="15"/>
        <v>2.8846153846153846</v>
      </c>
      <c r="AV66" s="10" t="b">
        <f t="shared" si="14"/>
        <v>0</v>
      </c>
      <c r="AW66" s="11">
        <v>40</v>
      </c>
      <c r="AX66" s="7">
        <v>123373.75</v>
      </c>
      <c r="AY66" s="2">
        <v>1.5</v>
      </c>
      <c r="AZ66" s="2">
        <v>10000</v>
      </c>
      <c r="BA66" s="2">
        <v>5000</v>
      </c>
    </row>
    <row r="67" spans="1:53" s="2" customFormat="1" ht="30" x14ac:dyDescent="0.25">
      <c r="A67" s="4" t="s">
        <v>298</v>
      </c>
      <c r="B67" s="4"/>
      <c r="C67" s="5" t="s">
        <v>48</v>
      </c>
      <c r="D67" s="5"/>
      <c r="E67" s="5"/>
      <c r="F67" s="2">
        <v>0</v>
      </c>
      <c r="G67" s="2">
        <v>11</v>
      </c>
      <c r="H67" s="15" t="e">
        <v>#N/A</v>
      </c>
      <c r="I67" s="16" t="s">
        <v>28</v>
      </c>
      <c r="J67" s="17" t="s">
        <v>46</v>
      </c>
      <c r="K67" s="18" t="s">
        <v>109</v>
      </c>
      <c r="L67" s="2" t="s">
        <v>299</v>
      </c>
      <c r="M67" s="15">
        <v>11</v>
      </c>
      <c r="N67" s="18" t="s">
        <v>31</v>
      </c>
      <c r="O67" s="2">
        <v>1</v>
      </c>
      <c r="P67" s="2">
        <v>10</v>
      </c>
      <c r="Q67" s="15">
        <v>1</v>
      </c>
      <c r="R67" s="2">
        <v>4</v>
      </c>
      <c r="S67" s="2">
        <v>16</v>
      </c>
      <c r="T67" s="2">
        <v>5</v>
      </c>
      <c r="U67" s="2">
        <f t="shared" si="16"/>
        <v>16</v>
      </c>
      <c r="V67" s="18" t="s">
        <v>89</v>
      </c>
      <c r="W67" s="18"/>
      <c r="X67" s="18" t="s">
        <v>757</v>
      </c>
      <c r="Y67" s="2" t="s">
        <v>45</v>
      </c>
      <c r="Z67" s="2">
        <v>10000</v>
      </c>
      <c r="AA67" s="2">
        <v>56</v>
      </c>
      <c r="AB67" s="6">
        <v>0</v>
      </c>
      <c r="AC67" s="6">
        <v>31360</v>
      </c>
      <c r="AD67" s="6">
        <v>0</v>
      </c>
      <c r="AE67" s="6">
        <v>0</v>
      </c>
      <c r="AF67" s="6">
        <v>0</v>
      </c>
      <c r="AG67" s="6">
        <v>2240</v>
      </c>
      <c r="AH67" s="6">
        <v>0</v>
      </c>
      <c r="AI67" s="6">
        <v>0</v>
      </c>
      <c r="AJ67" s="6">
        <v>0</v>
      </c>
      <c r="AK67" s="2">
        <v>33600</v>
      </c>
      <c r="AL67" s="7">
        <v>3733.3333333333335</v>
      </c>
      <c r="AM67" s="19">
        <v>31360</v>
      </c>
      <c r="AN67" s="7">
        <f t="shared" si="13"/>
        <v>41066.666666666672</v>
      </c>
      <c r="AO67" s="7">
        <v>0.41066666666666674</v>
      </c>
      <c r="AP67" s="8">
        <v>3.7570845854853805E-4</v>
      </c>
      <c r="AQ67" s="9">
        <v>0.95931586184254847</v>
      </c>
      <c r="AR67" s="2" t="s">
        <v>33</v>
      </c>
      <c r="AS67" s="2">
        <v>0</v>
      </c>
      <c r="AT67" s="2" t="s">
        <v>45</v>
      </c>
      <c r="AU67" s="20">
        <f t="shared" si="15"/>
        <v>1206.1538461538462</v>
      </c>
      <c r="AV67" s="10" t="b">
        <f t="shared" si="14"/>
        <v>0</v>
      </c>
      <c r="AW67" s="11">
        <v>0</v>
      </c>
      <c r="AX67" s="7">
        <v>0</v>
      </c>
      <c r="AY67" s="2">
        <v>1.5</v>
      </c>
      <c r="AZ67" s="2">
        <v>10000</v>
      </c>
      <c r="BA67" s="2">
        <v>5000</v>
      </c>
    </row>
    <row r="68" spans="1:53" s="2" customFormat="1" ht="30" x14ac:dyDescent="0.25">
      <c r="A68" s="4" t="s">
        <v>300</v>
      </c>
      <c r="B68" s="4"/>
      <c r="C68" s="4" t="s">
        <v>41</v>
      </c>
      <c r="D68" s="4"/>
      <c r="E68" s="5"/>
      <c r="F68" s="2">
        <v>225</v>
      </c>
      <c r="G68" s="2">
        <v>638.02499999999998</v>
      </c>
      <c r="H68" s="15" t="s">
        <v>301</v>
      </c>
      <c r="I68" s="16" t="s">
        <v>28</v>
      </c>
      <c r="J68" s="17" t="s">
        <v>37</v>
      </c>
      <c r="K68" s="18" t="s">
        <v>59</v>
      </c>
      <c r="L68" s="2" t="s">
        <v>302</v>
      </c>
      <c r="M68" s="15">
        <v>638.02499999999998</v>
      </c>
      <c r="N68" s="18" t="s">
        <v>39</v>
      </c>
      <c r="O68" s="2">
        <v>1</v>
      </c>
      <c r="P68" s="2">
        <v>15</v>
      </c>
      <c r="Q68" s="15">
        <v>1</v>
      </c>
      <c r="R68" s="2">
        <v>2</v>
      </c>
      <c r="S68" s="15">
        <f>O68+P68+Q68+R68</f>
        <v>19</v>
      </c>
      <c r="T68" s="2">
        <v>2</v>
      </c>
      <c r="U68" s="2">
        <f t="shared" si="16"/>
        <v>19</v>
      </c>
      <c r="V68" s="18" t="s">
        <v>303</v>
      </c>
      <c r="W68" s="18"/>
      <c r="X68" s="18" t="s">
        <v>757</v>
      </c>
      <c r="Y68" s="2" t="s">
        <v>32</v>
      </c>
      <c r="Z68" s="2">
        <v>50</v>
      </c>
      <c r="AA68" s="2">
        <v>25</v>
      </c>
      <c r="AB68" s="6">
        <v>25</v>
      </c>
      <c r="AC68" s="6">
        <v>50</v>
      </c>
      <c r="AD68" s="6">
        <v>25</v>
      </c>
      <c r="AE68" s="6">
        <v>0</v>
      </c>
      <c r="AF68" s="6">
        <v>25</v>
      </c>
      <c r="AG68" s="6">
        <v>75</v>
      </c>
      <c r="AH68" s="6">
        <v>125</v>
      </c>
      <c r="AI68" s="6">
        <v>150</v>
      </c>
      <c r="AJ68" s="6">
        <v>100</v>
      </c>
      <c r="AK68" s="2">
        <v>575</v>
      </c>
      <c r="AL68" s="7">
        <v>63.888888888888886</v>
      </c>
      <c r="AM68" s="19">
        <v>150</v>
      </c>
      <c r="AN68" s="7">
        <f t="shared" si="13"/>
        <v>40762.708333333328</v>
      </c>
      <c r="AO68" s="7">
        <v>0.40762708333333331</v>
      </c>
      <c r="AP68" s="8">
        <v>3.7292762128685823E-4</v>
      </c>
      <c r="AQ68" s="9">
        <v>0.96006374620050861</v>
      </c>
      <c r="AR68" s="2" t="s">
        <v>33</v>
      </c>
      <c r="AS68" s="2">
        <v>225</v>
      </c>
      <c r="AT68" s="2" t="s">
        <v>34</v>
      </c>
      <c r="AU68" s="20">
        <f t="shared" si="15"/>
        <v>5.7692307692307692</v>
      </c>
      <c r="AV68" s="10" t="b">
        <f t="shared" si="14"/>
        <v>0</v>
      </c>
      <c r="AW68" s="11">
        <v>45</v>
      </c>
      <c r="AX68" s="7">
        <v>143555.625</v>
      </c>
      <c r="AY68" s="2">
        <v>1.5</v>
      </c>
      <c r="AZ68" s="2">
        <v>10000</v>
      </c>
      <c r="BA68" s="2">
        <v>5000</v>
      </c>
    </row>
    <row r="69" spans="1:53" s="2" customFormat="1" ht="30" x14ac:dyDescent="0.25">
      <c r="A69" s="4" t="s">
        <v>304</v>
      </c>
      <c r="B69" s="4"/>
      <c r="C69" s="4" t="s">
        <v>41</v>
      </c>
      <c r="D69" s="4"/>
      <c r="E69" s="5"/>
      <c r="F69" s="2">
        <v>38000</v>
      </c>
      <c r="G69" s="2">
        <v>0.82</v>
      </c>
      <c r="H69" s="15" t="s">
        <v>84</v>
      </c>
      <c r="I69" s="16" t="s">
        <v>28</v>
      </c>
      <c r="J69" s="17" t="s">
        <v>29</v>
      </c>
      <c r="K69" s="18" t="s">
        <v>53</v>
      </c>
      <c r="L69" s="2" t="s">
        <v>305</v>
      </c>
      <c r="M69" s="15">
        <v>0.82</v>
      </c>
      <c r="N69" s="18" t="s">
        <v>31</v>
      </c>
      <c r="O69" s="2">
        <v>1</v>
      </c>
      <c r="P69" s="2">
        <v>10</v>
      </c>
      <c r="Q69" s="15">
        <v>1</v>
      </c>
      <c r="R69" s="2">
        <v>3</v>
      </c>
      <c r="S69" s="2">
        <v>15</v>
      </c>
      <c r="T69" s="2">
        <v>5</v>
      </c>
      <c r="U69" s="2">
        <f t="shared" si="16"/>
        <v>15</v>
      </c>
      <c r="V69" s="18" t="s">
        <v>58</v>
      </c>
      <c r="W69" s="18"/>
      <c r="X69" s="18" t="s">
        <v>757</v>
      </c>
      <c r="Y69" s="2" t="s">
        <v>45</v>
      </c>
      <c r="Z69" s="2">
        <v>10000</v>
      </c>
      <c r="AA69" s="2">
        <v>200</v>
      </c>
      <c r="AB69" s="6">
        <v>9000</v>
      </c>
      <c r="AC69" s="6">
        <v>64060</v>
      </c>
      <c r="AD69" s="6">
        <v>51800</v>
      </c>
      <c r="AE69" s="6">
        <v>27000</v>
      </c>
      <c r="AF69" s="6">
        <v>47200</v>
      </c>
      <c r="AG69" s="6">
        <v>86200</v>
      </c>
      <c r="AH69" s="6">
        <v>74300</v>
      </c>
      <c r="AI69" s="6">
        <v>32000</v>
      </c>
      <c r="AJ69" s="6">
        <v>43800</v>
      </c>
      <c r="AK69" s="2">
        <v>435360</v>
      </c>
      <c r="AL69" s="7">
        <v>48373.333333333336</v>
      </c>
      <c r="AM69" s="19">
        <v>86200</v>
      </c>
      <c r="AN69" s="7">
        <f t="shared" si="13"/>
        <v>39666.133333333331</v>
      </c>
      <c r="AO69" s="7">
        <v>0.39666133333333331</v>
      </c>
      <c r="AP69" s="8">
        <v>3.6289533631284369E-4</v>
      </c>
      <c r="AQ69" s="9">
        <v>0.96115799220670051</v>
      </c>
      <c r="AR69" s="2" t="s">
        <v>33</v>
      </c>
      <c r="AS69" s="2">
        <v>38000</v>
      </c>
      <c r="AT69" s="2" t="s">
        <v>45</v>
      </c>
      <c r="AU69" s="20">
        <f t="shared" si="15"/>
        <v>3315.3846153846152</v>
      </c>
      <c r="AV69" s="10" t="b">
        <f t="shared" si="14"/>
        <v>0</v>
      </c>
      <c r="AW69" s="11">
        <v>13.225058004640371</v>
      </c>
      <c r="AX69" s="7">
        <v>31159.999999999996</v>
      </c>
      <c r="AY69" s="2">
        <v>1.5</v>
      </c>
      <c r="AZ69" s="2">
        <v>10000</v>
      </c>
      <c r="BA69" s="2">
        <v>5000</v>
      </c>
    </row>
    <row r="70" spans="1:53" s="2" customFormat="1" x14ac:dyDescent="0.25">
      <c r="A70" s="5" t="s">
        <v>306</v>
      </c>
      <c r="B70" s="5"/>
      <c r="C70" s="4" t="s">
        <v>41</v>
      </c>
      <c r="D70" s="4"/>
      <c r="E70" s="5"/>
      <c r="F70" s="2">
        <v>1360</v>
      </c>
      <c r="G70" s="2">
        <v>36.75</v>
      </c>
      <c r="H70" s="15" t="s">
        <v>111</v>
      </c>
      <c r="I70" s="16" t="s">
        <v>28</v>
      </c>
      <c r="J70" s="17" t="s">
        <v>73</v>
      </c>
      <c r="K70" s="18" t="s">
        <v>51</v>
      </c>
      <c r="L70" s="2" t="s">
        <v>307</v>
      </c>
      <c r="M70" s="15">
        <v>36.75</v>
      </c>
      <c r="N70" s="18" t="s">
        <v>31</v>
      </c>
      <c r="O70" s="2">
        <v>1</v>
      </c>
      <c r="P70" s="2">
        <v>4</v>
      </c>
      <c r="Q70" s="15">
        <v>1</v>
      </c>
      <c r="R70" s="2">
        <v>2</v>
      </c>
      <c r="S70" s="2">
        <v>8</v>
      </c>
      <c r="T70" s="2">
        <v>5</v>
      </c>
      <c r="U70" s="2">
        <f t="shared" si="16"/>
        <v>8</v>
      </c>
      <c r="V70" s="18" t="s">
        <v>56</v>
      </c>
      <c r="W70" s="18"/>
      <c r="X70" s="18" t="s">
        <v>757</v>
      </c>
      <c r="Y70" s="2" t="s">
        <v>45</v>
      </c>
      <c r="Z70" s="2">
        <v>500</v>
      </c>
      <c r="AA70" s="2">
        <v>10</v>
      </c>
      <c r="AB70" s="6">
        <v>1740</v>
      </c>
      <c r="AC70" s="6">
        <v>1440</v>
      </c>
      <c r="AD70" s="6">
        <v>1310</v>
      </c>
      <c r="AE70" s="6">
        <v>330</v>
      </c>
      <c r="AF70" s="6">
        <v>100</v>
      </c>
      <c r="AG70" s="6">
        <v>1080</v>
      </c>
      <c r="AH70" s="6">
        <v>1320</v>
      </c>
      <c r="AI70" s="6">
        <v>1470</v>
      </c>
      <c r="AJ70" s="6">
        <v>880</v>
      </c>
      <c r="AK70" s="2">
        <v>9670</v>
      </c>
      <c r="AL70" s="7">
        <v>1074.4444444444443</v>
      </c>
      <c r="AM70" s="19">
        <v>1740</v>
      </c>
      <c r="AN70" s="7">
        <f t="shared" si="13"/>
        <v>39485.833333333328</v>
      </c>
      <c r="AO70" s="7">
        <v>0.39485833333333331</v>
      </c>
      <c r="AP70" s="8">
        <v>3.6124581760157011E-4</v>
      </c>
      <c r="AQ70" s="9">
        <v>0.96151923802430206</v>
      </c>
      <c r="AR70" s="2" t="s">
        <v>33</v>
      </c>
      <c r="AS70" s="2">
        <v>1360</v>
      </c>
      <c r="AT70" s="2" t="s">
        <v>45</v>
      </c>
      <c r="AU70" s="20">
        <f t="shared" si="15"/>
        <v>66.92307692307692</v>
      </c>
      <c r="AV70" s="10" t="b">
        <f t="shared" si="14"/>
        <v>0</v>
      </c>
      <c r="AW70" s="11">
        <v>23.448275862068964</v>
      </c>
      <c r="AX70" s="7">
        <v>49980</v>
      </c>
      <c r="AY70" s="2">
        <v>1.5</v>
      </c>
      <c r="AZ70" s="2">
        <v>10000</v>
      </c>
      <c r="BA70" s="2">
        <v>5000</v>
      </c>
    </row>
    <row r="71" spans="1:53" s="2" customFormat="1" x14ac:dyDescent="0.25">
      <c r="A71" s="5" t="s">
        <v>309</v>
      </c>
      <c r="B71" s="5"/>
      <c r="C71" s="4" t="s">
        <v>41</v>
      </c>
      <c r="D71" s="4"/>
      <c r="E71" s="5"/>
      <c r="F71" s="2">
        <v>483.79999999999995</v>
      </c>
      <c r="G71" s="2">
        <v>182.02</v>
      </c>
      <c r="H71" s="15" t="s">
        <v>310</v>
      </c>
      <c r="I71" s="16" t="s">
        <v>28</v>
      </c>
      <c r="J71" s="17" t="s">
        <v>57</v>
      </c>
      <c r="K71" s="18" t="s">
        <v>30</v>
      </c>
      <c r="L71" s="2" t="s">
        <v>311</v>
      </c>
      <c r="M71" s="15">
        <v>182.02</v>
      </c>
      <c r="N71" s="18" t="s">
        <v>31</v>
      </c>
      <c r="O71" s="2">
        <v>1</v>
      </c>
      <c r="P71" s="2">
        <v>15</v>
      </c>
      <c r="Q71" s="15">
        <v>1</v>
      </c>
      <c r="R71" s="2">
        <v>5</v>
      </c>
      <c r="S71" s="2">
        <v>22</v>
      </c>
      <c r="T71" s="2">
        <v>25</v>
      </c>
      <c r="U71" s="2">
        <f t="shared" si="16"/>
        <v>22</v>
      </c>
      <c r="V71" s="18" t="s">
        <v>312</v>
      </c>
      <c r="W71" s="18"/>
      <c r="X71" s="18" t="s">
        <v>757</v>
      </c>
      <c r="Y71" s="2" t="s">
        <v>32</v>
      </c>
      <c r="Z71" s="2">
        <v>500</v>
      </c>
      <c r="AA71" s="2">
        <v>20</v>
      </c>
      <c r="AB71" s="6">
        <v>298</v>
      </c>
      <c r="AC71" s="6">
        <v>394</v>
      </c>
      <c r="AD71" s="6">
        <v>125</v>
      </c>
      <c r="AE71" s="6">
        <v>80</v>
      </c>
      <c r="AF71" s="6">
        <v>180</v>
      </c>
      <c r="AG71" s="6">
        <v>284</v>
      </c>
      <c r="AH71" s="6">
        <v>0</v>
      </c>
      <c r="AI71" s="6">
        <v>50</v>
      </c>
      <c r="AJ71" s="6">
        <v>525.70000000000005</v>
      </c>
      <c r="AK71" s="2">
        <v>1936.7</v>
      </c>
      <c r="AL71" s="7">
        <v>215.1888888888889</v>
      </c>
      <c r="AM71" s="19">
        <v>525.70000000000005</v>
      </c>
      <c r="AN71" s="7">
        <f t="shared" si="13"/>
        <v>39168.681555555559</v>
      </c>
      <c r="AO71" s="7">
        <v>0.39168681555555557</v>
      </c>
      <c r="AP71" s="8">
        <v>3.5834427688189119E-4</v>
      </c>
      <c r="AQ71" s="9">
        <v>0.96223597675994832</v>
      </c>
      <c r="AR71" s="2" t="s">
        <v>33</v>
      </c>
      <c r="AS71" s="2">
        <v>483.79999999999995</v>
      </c>
      <c r="AT71" s="2" t="s">
        <v>34</v>
      </c>
      <c r="AU71" s="20">
        <f t="shared" si="15"/>
        <v>20.219230769230769</v>
      </c>
      <c r="AV71" s="10" t="b">
        <f t="shared" si="14"/>
        <v>0</v>
      </c>
      <c r="AW71" s="11">
        <v>27.608902415826513</v>
      </c>
      <c r="AX71" s="7">
        <v>88061.275999999998</v>
      </c>
      <c r="AY71" s="2">
        <v>1.5</v>
      </c>
      <c r="AZ71" s="2">
        <v>10000</v>
      </c>
      <c r="BA71" s="2">
        <v>5000</v>
      </c>
    </row>
    <row r="72" spans="1:53" s="2" customFormat="1" ht="30" x14ac:dyDescent="0.25">
      <c r="A72" s="4" t="s">
        <v>313</v>
      </c>
      <c r="B72" s="4"/>
      <c r="C72" s="4" t="s">
        <v>41</v>
      </c>
      <c r="D72" s="4"/>
      <c r="E72" s="5"/>
      <c r="F72" s="2">
        <v>75</v>
      </c>
      <c r="G72" s="2">
        <v>910.27499999999998</v>
      </c>
      <c r="H72" s="15" t="s">
        <v>67</v>
      </c>
      <c r="I72" s="16" t="s">
        <v>28</v>
      </c>
      <c r="J72" s="17" t="s">
        <v>234</v>
      </c>
      <c r="K72" s="18" t="s">
        <v>38</v>
      </c>
      <c r="L72" s="2" t="s">
        <v>314</v>
      </c>
      <c r="M72" s="15">
        <v>910.27499999999998</v>
      </c>
      <c r="N72" s="18" t="s">
        <v>39</v>
      </c>
      <c r="O72" s="2">
        <v>1</v>
      </c>
      <c r="P72" s="2">
        <v>20</v>
      </c>
      <c r="Q72" s="15">
        <v>5</v>
      </c>
      <c r="R72" s="2">
        <v>5</v>
      </c>
      <c r="S72" s="15">
        <f>O72+P72+Q72+R72</f>
        <v>31</v>
      </c>
      <c r="T72" s="2">
        <v>30</v>
      </c>
      <c r="U72" s="2">
        <f t="shared" si="16"/>
        <v>31</v>
      </c>
      <c r="V72" s="18" t="s">
        <v>119</v>
      </c>
      <c r="W72" s="18"/>
      <c r="X72" s="18" t="s">
        <v>758</v>
      </c>
      <c r="Y72" s="2" t="s">
        <v>32</v>
      </c>
      <c r="Z72" s="2">
        <v>50</v>
      </c>
      <c r="AA72" s="2">
        <v>25</v>
      </c>
      <c r="AB72" s="6">
        <v>35</v>
      </c>
      <c r="AC72" s="6">
        <v>25</v>
      </c>
      <c r="AD72" s="6">
        <v>0</v>
      </c>
      <c r="AE72" s="6">
        <v>50</v>
      </c>
      <c r="AF72" s="6">
        <v>100</v>
      </c>
      <c r="AG72" s="6">
        <v>50</v>
      </c>
      <c r="AH72" s="6">
        <v>25</v>
      </c>
      <c r="AI72" s="6">
        <v>50</v>
      </c>
      <c r="AJ72" s="6">
        <v>50</v>
      </c>
      <c r="AK72" s="2">
        <v>385</v>
      </c>
      <c r="AL72" s="7">
        <v>42.777777777777779</v>
      </c>
      <c r="AM72" s="19">
        <v>100</v>
      </c>
      <c r="AN72" s="7">
        <f t="shared" si="13"/>
        <v>38939.541666666664</v>
      </c>
      <c r="AO72" s="7">
        <v>0.38939541666666666</v>
      </c>
      <c r="AP72" s="8">
        <v>3.5624793448465667E-4</v>
      </c>
      <c r="AQ72" s="9">
        <v>0.96259222469443295</v>
      </c>
      <c r="AR72" s="2" t="s">
        <v>33</v>
      </c>
      <c r="AS72" s="2">
        <v>75</v>
      </c>
      <c r="AT72" s="2" t="s">
        <v>34</v>
      </c>
      <c r="AU72" s="20">
        <f t="shared" si="15"/>
        <v>3.8461538461538463</v>
      </c>
      <c r="AV72" s="10" t="b">
        <f t="shared" si="14"/>
        <v>0</v>
      </c>
      <c r="AW72" s="11">
        <v>22.5</v>
      </c>
      <c r="AX72" s="7">
        <v>68270.625</v>
      </c>
      <c r="AY72" s="2">
        <v>1.5</v>
      </c>
      <c r="AZ72" s="2">
        <v>10000</v>
      </c>
      <c r="BA72" s="2">
        <v>5000</v>
      </c>
    </row>
    <row r="73" spans="1:53" s="2" customFormat="1" x14ac:dyDescent="0.25">
      <c r="A73" s="5" t="s">
        <v>315</v>
      </c>
      <c r="B73" s="5"/>
      <c r="C73" s="4" t="s">
        <v>41</v>
      </c>
      <c r="D73" s="4"/>
      <c r="E73" s="5"/>
      <c r="F73" s="2">
        <v>11200</v>
      </c>
      <c r="G73" s="2">
        <v>8</v>
      </c>
      <c r="H73" s="15" t="s">
        <v>272</v>
      </c>
      <c r="I73" s="16" t="s">
        <v>35</v>
      </c>
      <c r="J73" s="17" t="s">
        <v>36</v>
      </c>
      <c r="K73" s="18" t="s">
        <v>44</v>
      </c>
      <c r="L73" s="2" t="s">
        <v>316</v>
      </c>
      <c r="M73" s="15">
        <v>8</v>
      </c>
      <c r="N73" s="18" t="s">
        <v>31</v>
      </c>
      <c r="O73" s="2">
        <v>1</v>
      </c>
      <c r="P73" s="2">
        <v>10</v>
      </c>
      <c r="Q73" s="15">
        <v>1</v>
      </c>
      <c r="R73" s="2">
        <v>4</v>
      </c>
      <c r="S73" s="2">
        <v>16</v>
      </c>
      <c r="T73" s="2">
        <v>15</v>
      </c>
      <c r="U73" s="2">
        <f t="shared" si="16"/>
        <v>16</v>
      </c>
      <c r="V73" s="18" t="s">
        <v>102</v>
      </c>
      <c r="W73" s="18"/>
      <c r="X73" s="18" t="s">
        <v>757</v>
      </c>
      <c r="Y73" s="2" t="s">
        <v>45</v>
      </c>
      <c r="Z73" s="2">
        <v>5000</v>
      </c>
      <c r="AA73" s="2">
        <v>250</v>
      </c>
      <c r="AB73" s="6">
        <v>9430</v>
      </c>
      <c r="AC73" s="6">
        <v>560</v>
      </c>
      <c r="AD73" s="6">
        <v>160</v>
      </c>
      <c r="AE73" s="6">
        <v>3370</v>
      </c>
      <c r="AF73" s="6">
        <v>5920</v>
      </c>
      <c r="AG73" s="6">
        <v>4765</v>
      </c>
      <c r="AH73" s="6">
        <v>12600</v>
      </c>
      <c r="AI73" s="6">
        <v>3225</v>
      </c>
      <c r="AJ73" s="6">
        <v>2975</v>
      </c>
      <c r="AK73" s="2">
        <v>43005</v>
      </c>
      <c r="AL73" s="7">
        <v>4778.333333333333</v>
      </c>
      <c r="AM73" s="19">
        <v>12600</v>
      </c>
      <c r="AN73" s="7">
        <f t="shared" si="13"/>
        <v>38226.666666666664</v>
      </c>
      <c r="AO73" s="7">
        <v>0.38226666666666664</v>
      </c>
      <c r="AP73" s="8">
        <v>3.4972602294112287E-4</v>
      </c>
      <c r="AQ73" s="9">
        <v>0.9629419507173741</v>
      </c>
      <c r="AR73" s="2" t="s">
        <v>33</v>
      </c>
      <c r="AS73" s="2">
        <v>11200</v>
      </c>
      <c r="AT73" s="2" t="s">
        <v>45</v>
      </c>
      <c r="AU73" s="20">
        <f t="shared" si="15"/>
        <v>484.61538461538464</v>
      </c>
      <c r="AV73" s="10" t="b">
        <f t="shared" si="14"/>
        <v>0</v>
      </c>
      <c r="AW73" s="11">
        <v>26.666666666666668</v>
      </c>
      <c r="AX73" s="7">
        <v>89600</v>
      </c>
      <c r="AY73" s="2">
        <v>1.5</v>
      </c>
      <c r="AZ73" s="2">
        <v>10000</v>
      </c>
      <c r="BA73" s="2">
        <v>5000</v>
      </c>
    </row>
    <row r="74" spans="1:53" s="2" customFormat="1" ht="30" x14ac:dyDescent="0.25">
      <c r="A74" s="4" t="s">
        <v>317</v>
      </c>
      <c r="B74" s="4"/>
      <c r="C74" s="4" t="s">
        <v>41</v>
      </c>
      <c r="D74" s="4"/>
      <c r="E74" s="5"/>
      <c r="F74" s="2">
        <v>693</v>
      </c>
      <c r="G74" s="2">
        <v>200</v>
      </c>
      <c r="H74" s="15" t="s">
        <v>67</v>
      </c>
      <c r="I74" s="16" t="s">
        <v>28</v>
      </c>
      <c r="J74" s="17" t="s">
        <v>46</v>
      </c>
      <c r="K74" s="18" t="s">
        <v>51</v>
      </c>
      <c r="L74" s="2" t="s">
        <v>318</v>
      </c>
      <c r="M74" s="15">
        <v>200</v>
      </c>
      <c r="N74" s="18" t="s">
        <v>31</v>
      </c>
      <c r="O74" s="2">
        <v>1</v>
      </c>
      <c r="P74" s="2">
        <v>4</v>
      </c>
      <c r="Q74" s="15">
        <v>1</v>
      </c>
      <c r="R74" s="2">
        <v>2</v>
      </c>
      <c r="S74" s="2">
        <v>8</v>
      </c>
      <c r="T74" s="2">
        <v>25</v>
      </c>
      <c r="U74" s="2">
        <f t="shared" si="16"/>
        <v>8</v>
      </c>
      <c r="V74" s="18" t="s">
        <v>319</v>
      </c>
      <c r="W74" s="18"/>
      <c r="X74" s="18" t="s">
        <v>757</v>
      </c>
      <c r="Y74" s="2" t="s">
        <v>32</v>
      </c>
      <c r="Z74" s="2">
        <v>500</v>
      </c>
      <c r="AA74" s="2">
        <v>20</v>
      </c>
      <c r="AB74" s="6">
        <v>86</v>
      </c>
      <c r="AC74" s="6">
        <v>0</v>
      </c>
      <c r="AD74" s="6">
        <v>324</v>
      </c>
      <c r="AE74" s="6">
        <v>902</v>
      </c>
      <c r="AF74" s="6">
        <v>0</v>
      </c>
      <c r="AG74" s="6">
        <v>0</v>
      </c>
      <c r="AH74" s="6">
        <v>400</v>
      </c>
      <c r="AI74" s="6">
        <v>0</v>
      </c>
      <c r="AJ74" s="6">
        <v>0</v>
      </c>
      <c r="AK74" s="2">
        <v>1712</v>
      </c>
      <c r="AL74" s="7">
        <v>190.22222222222223</v>
      </c>
      <c r="AM74" s="19">
        <v>902</v>
      </c>
      <c r="AN74" s="7">
        <f t="shared" si="13"/>
        <v>38044.444444444445</v>
      </c>
      <c r="AO74" s="7">
        <v>0.38044444444444447</v>
      </c>
      <c r="AP74" s="8">
        <v>3.4805891830903525E-4</v>
      </c>
      <c r="AQ74" s="9">
        <v>0.96329000963568312</v>
      </c>
      <c r="AR74" s="2" t="s">
        <v>33</v>
      </c>
      <c r="AS74" s="2">
        <v>693</v>
      </c>
      <c r="AT74" s="2" t="s">
        <v>34</v>
      </c>
      <c r="AU74" s="20">
        <f t="shared" si="15"/>
        <v>34.692307692307693</v>
      </c>
      <c r="AV74" s="10" t="b">
        <f t="shared" si="14"/>
        <v>0</v>
      </c>
      <c r="AW74" s="11">
        <v>23.04878048780488</v>
      </c>
      <c r="AX74" s="7">
        <v>138600</v>
      </c>
      <c r="AY74" s="2">
        <v>1.5</v>
      </c>
      <c r="AZ74" s="2">
        <v>10000</v>
      </c>
      <c r="BA74" s="2">
        <v>5000</v>
      </c>
    </row>
    <row r="75" spans="1:53" s="2" customFormat="1" x14ac:dyDescent="0.25">
      <c r="A75" s="5" t="s">
        <v>320</v>
      </c>
      <c r="B75" s="5"/>
      <c r="C75" s="4" t="s">
        <v>41</v>
      </c>
      <c r="D75" s="4"/>
      <c r="E75" s="5"/>
      <c r="F75" s="2">
        <v>1340</v>
      </c>
      <c r="G75" s="2">
        <v>35.5</v>
      </c>
      <c r="H75" s="15" t="s">
        <v>67</v>
      </c>
      <c r="I75" s="16" t="s">
        <v>28</v>
      </c>
      <c r="J75" s="17" t="s">
        <v>46</v>
      </c>
      <c r="K75" s="18" t="s">
        <v>51</v>
      </c>
      <c r="L75" s="2" t="s">
        <v>321</v>
      </c>
      <c r="M75" s="15">
        <v>35.5</v>
      </c>
      <c r="N75" s="18" t="s">
        <v>31</v>
      </c>
      <c r="O75" s="2">
        <v>1</v>
      </c>
      <c r="P75" s="2">
        <v>4</v>
      </c>
      <c r="Q75" s="15">
        <v>1</v>
      </c>
      <c r="R75" s="2">
        <v>2</v>
      </c>
      <c r="S75" s="2">
        <v>8</v>
      </c>
      <c r="T75" s="2">
        <v>7</v>
      </c>
      <c r="U75" s="2">
        <f t="shared" si="16"/>
        <v>8</v>
      </c>
      <c r="V75" s="18" t="s">
        <v>285</v>
      </c>
      <c r="W75" s="18"/>
      <c r="X75" s="18" t="s">
        <v>757</v>
      </c>
      <c r="Y75" s="2" t="s">
        <v>45</v>
      </c>
      <c r="Z75" s="2">
        <v>500</v>
      </c>
      <c r="AA75" s="2">
        <v>10</v>
      </c>
      <c r="AB75" s="6">
        <v>0</v>
      </c>
      <c r="AC75" s="6">
        <v>130</v>
      </c>
      <c r="AD75" s="6">
        <v>810</v>
      </c>
      <c r="AE75" s="6">
        <v>0</v>
      </c>
      <c r="AF75" s="6">
        <v>950</v>
      </c>
      <c r="AG75" s="6">
        <v>1375</v>
      </c>
      <c r="AH75" s="6">
        <v>1790</v>
      </c>
      <c r="AI75" s="6">
        <v>1600</v>
      </c>
      <c r="AJ75" s="6">
        <v>2985</v>
      </c>
      <c r="AK75" s="2">
        <v>9640</v>
      </c>
      <c r="AL75" s="7">
        <v>1071.1111111111111</v>
      </c>
      <c r="AM75" s="19">
        <v>2985</v>
      </c>
      <c r="AN75" s="7">
        <f t="shared" si="13"/>
        <v>38024.444444444445</v>
      </c>
      <c r="AO75" s="7">
        <v>0.38024444444444444</v>
      </c>
      <c r="AP75" s="8">
        <v>3.4787594341039146E-4</v>
      </c>
      <c r="AQ75" s="9">
        <v>0.96363788557909347</v>
      </c>
      <c r="AR75" s="2" t="s">
        <v>33</v>
      </c>
      <c r="AS75" s="2">
        <v>1340</v>
      </c>
      <c r="AT75" s="2" t="s">
        <v>45</v>
      </c>
      <c r="AU75" s="20">
        <f t="shared" si="15"/>
        <v>114.80769230769231</v>
      </c>
      <c r="AV75" s="10" t="b">
        <f t="shared" si="14"/>
        <v>0</v>
      </c>
      <c r="AW75" s="11">
        <v>13.467336683417086</v>
      </c>
      <c r="AX75" s="7">
        <v>47570</v>
      </c>
      <c r="AY75" s="2">
        <v>1.5</v>
      </c>
      <c r="AZ75" s="2">
        <v>10000</v>
      </c>
      <c r="BA75" s="2">
        <v>5000</v>
      </c>
    </row>
    <row r="76" spans="1:53" s="2" customFormat="1" x14ac:dyDescent="0.25">
      <c r="A76" s="5" t="s">
        <v>322</v>
      </c>
      <c r="B76" s="5"/>
      <c r="C76" s="4" t="s">
        <v>41</v>
      </c>
      <c r="D76" s="4"/>
      <c r="E76" s="5"/>
      <c r="F76" s="2">
        <v>8742</v>
      </c>
      <c r="G76" s="2">
        <v>5</v>
      </c>
      <c r="H76" s="15" t="s">
        <v>310</v>
      </c>
      <c r="I76" s="16" t="s">
        <v>28</v>
      </c>
      <c r="J76" s="17" t="s">
        <v>57</v>
      </c>
      <c r="K76" s="18" t="s">
        <v>38</v>
      </c>
      <c r="L76" s="2" t="s">
        <v>323</v>
      </c>
      <c r="M76" s="15">
        <v>5</v>
      </c>
      <c r="N76" s="18" t="s">
        <v>39</v>
      </c>
      <c r="O76" s="2">
        <v>1</v>
      </c>
      <c r="P76" s="2">
        <v>20</v>
      </c>
      <c r="Q76" s="15">
        <v>5</v>
      </c>
      <c r="R76" s="2">
        <v>5</v>
      </c>
      <c r="S76" s="15">
        <f>O76+P76+Q76+R76</f>
        <v>31</v>
      </c>
      <c r="T76" s="2">
        <v>15</v>
      </c>
      <c r="U76" s="2">
        <f t="shared" si="16"/>
        <v>31</v>
      </c>
      <c r="V76" s="18" t="s">
        <v>58</v>
      </c>
      <c r="W76" s="18"/>
      <c r="X76" s="18" t="s">
        <v>757</v>
      </c>
      <c r="Y76" s="2" t="s">
        <v>45</v>
      </c>
      <c r="Z76" s="2">
        <v>5000</v>
      </c>
      <c r="AA76" s="2">
        <v>100</v>
      </c>
      <c r="AB76" s="6">
        <v>9050</v>
      </c>
      <c r="AC76" s="6">
        <v>18052</v>
      </c>
      <c r="AD76" s="6">
        <v>7650</v>
      </c>
      <c r="AE76" s="6">
        <v>3110</v>
      </c>
      <c r="AF76" s="6">
        <v>4350</v>
      </c>
      <c r="AG76" s="6">
        <v>8825</v>
      </c>
      <c r="AH76" s="6">
        <v>0</v>
      </c>
      <c r="AI76" s="6">
        <v>1250</v>
      </c>
      <c r="AJ76" s="6">
        <v>14918</v>
      </c>
      <c r="AK76" s="2">
        <v>67205</v>
      </c>
      <c r="AL76" s="7">
        <v>7467.2222222222226</v>
      </c>
      <c r="AM76" s="19">
        <v>18052</v>
      </c>
      <c r="AN76" s="7">
        <f t="shared" si="13"/>
        <v>37336.111111111109</v>
      </c>
      <c r="AO76" s="7">
        <v>0.37336111111111109</v>
      </c>
      <c r="AP76" s="8">
        <v>3.4157855731540172E-4</v>
      </c>
      <c r="AQ76" s="9">
        <v>0.96432345694585919</v>
      </c>
      <c r="AR76" s="2" t="s">
        <v>33</v>
      </c>
      <c r="AS76" s="2">
        <v>8742</v>
      </c>
      <c r="AT76" s="2" t="s">
        <v>45</v>
      </c>
      <c r="AU76" s="20">
        <f t="shared" si="15"/>
        <v>694.30769230769226</v>
      </c>
      <c r="AV76" s="10" t="b">
        <f t="shared" si="14"/>
        <v>0</v>
      </c>
      <c r="AW76" s="11">
        <v>14.528030135165078</v>
      </c>
      <c r="AX76" s="7">
        <v>43710</v>
      </c>
      <c r="AY76" s="2">
        <v>1.5</v>
      </c>
      <c r="AZ76" s="2">
        <v>10000</v>
      </c>
      <c r="BA76" s="2">
        <v>5000</v>
      </c>
    </row>
    <row r="77" spans="1:53" s="2" customFormat="1" x14ac:dyDescent="0.25">
      <c r="A77" s="5" t="s">
        <v>324</v>
      </c>
      <c r="B77" s="5"/>
      <c r="C77" s="4" t="s">
        <v>41</v>
      </c>
      <c r="D77" s="4"/>
      <c r="E77" s="5"/>
      <c r="F77" s="2">
        <v>358</v>
      </c>
      <c r="G77" s="2">
        <v>32</v>
      </c>
      <c r="H77" s="15" t="s">
        <v>106</v>
      </c>
      <c r="I77" s="16" t="s">
        <v>28</v>
      </c>
      <c r="J77" s="17" t="s">
        <v>57</v>
      </c>
      <c r="K77" s="18" t="s">
        <v>51</v>
      </c>
      <c r="L77" s="2" t="s">
        <v>325</v>
      </c>
      <c r="M77" s="15">
        <v>32</v>
      </c>
      <c r="N77" s="18" t="s">
        <v>31</v>
      </c>
      <c r="O77" s="2">
        <v>1</v>
      </c>
      <c r="P77" s="2">
        <v>4</v>
      </c>
      <c r="Q77" s="15">
        <v>1</v>
      </c>
      <c r="R77" s="2">
        <v>2</v>
      </c>
      <c r="S77" s="2">
        <v>8</v>
      </c>
      <c r="T77" s="2">
        <v>5</v>
      </c>
      <c r="U77" s="2">
        <f t="shared" si="16"/>
        <v>8</v>
      </c>
      <c r="V77" s="18" t="s">
        <v>56</v>
      </c>
      <c r="W77" s="18"/>
      <c r="X77" s="18" t="s">
        <v>757</v>
      </c>
      <c r="Y77" s="2" t="s">
        <v>45</v>
      </c>
      <c r="Z77" s="2">
        <v>500</v>
      </c>
      <c r="AA77" s="2">
        <v>10</v>
      </c>
      <c r="AB77" s="6">
        <v>1420</v>
      </c>
      <c r="AC77" s="6">
        <v>1860</v>
      </c>
      <c r="AD77" s="6">
        <v>1240</v>
      </c>
      <c r="AE77" s="6">
        <v>400</v>
      </c>
      <c r="AF77" s="6">
        <v>460</v>
      </c>
      <c r="AG77" s="6">
        <v>470</v>
      </c>
      <c r="AH77" s="6">
        <v>1220</v>
      </c>
      <c r="AI77" s="6">
        <v>1210</v>
      </c>
      <c r="AJ77" s="6">
        <v>2210</v>
      </c>
      <c r="AK77" s="2">
        <v>10490</v>
      </c>
      <c r="AL77" s="7">
        <v>1165.5555555555557</v>
      </c>
      <c r="AM77" s="19">
        <v>2210</v>
      </c>
      <c r="AN77" s="7">
        <f t="shared" si="13"/>
        <v>37297.777777777781</v>
      </c>
      <c r="AO77" s="7">
        <v>0.3729777777777778</v>
      </c>
      <c r="AP77" s="8">
        <v>3.4122785542633458E-4</v>
      </c>
      <c r="AQ77" s="9">
        <v>0.96466468480128553</v>
      </c>
      <c r="AR77" s="2" t="s">
        <v>33</v>
      </c>
      <c r="AS77" s="2">
        <v>358</v>
      </c>
      <c r="AT77" s="2" t="s">
        <v>45</v>
      </c>
      <c r="AU77" s="20">
        <f t="shared" si="15"/>
        <v>85</v>
      </c>
      <c r="AV77" s="10" t="b">
        <f t="shared" si="14"/>
        <v>0</v>
      </c>
      <c r="AW77" s="11">
        <v>4.8597285067873299</v>
      </c>
      <c r="AX77" s="7">
        <v>11456</v>
      </c>
      <c r="AY77" s="2">
        <v>1.5</v>
      </c>
      <c r="AZ77" s="2">
        <v>10000</v>
      </c>
      <c r="BA77" s="2">
        <v>5000</v>
      </c>
    </row>
    <row r="78" spans="1:53" s="2" customFormat="1" ht="30" x14ac:dyDescent="0.25">
      <c r="A78" s="4" t="s">
        <v>326</v>
      </c>
      <c r="B78" s="4"/>
      <c r="C78" s="4" t="s">
        <v>41</v>
      </c>
      <c r="D78" s="4"/>
      <c r="E78" s="5"/>
      <c r="F78" s="2">
        <v>120</v>
      </c>
      <c r="G78" s="2">
        <v>650</v>
      </c>
      <c r="H78" s="15" t="s">
        <v>244</v>
      </c>
      <c r="I78" s="16" t="s">
        <v>28</v>
      </c>
      <c r="J78" s="17" t="s">
        <v>49</v>
      </c>
      <c r="K78" s="18" t="s">
        <v>38</v>
      </c>
      <c r="L78" s="2" t="s">
        <v>327</v>
      </c>
      <c r="M78" s="15">
        <v>650</v>
      </c>
      <c r="N78" s="18" t="s">
        <v>39</v>
      </c>
      <c r="O78" s="2">
        <v>1</v>
      </c>
      <c r="P78" s="2">
        <v>20</v>
      </c>
      <c r="Q78" s="15">
        <v>5</v>
      </c>
      <c r="R78" s="2">
        <v>5</v>
      </c>
      <c r="S78" s="15">
        <f>O78+P78+Q78+R78</f>
        <v>31</v>
      </c>
      <c r="T78" s="22">
        <v>30</v>
      </c>
      <c r="U78" s="2">
        <f t="shared" si="16"/>
        <v>31</v>
      </c>
      <c r="V78" s="18" t="s">
        <v>86</v>
      </c>
      <c r="W78" s="18"/>
      <c r="X78" s="18" t="s">
        <v>758</v>
      </c>
      <c r="Y78" s="2" t="s">
        <v>32</v>
      </c>
      <c r="Z78" s="2">
        <v>25</v>
      </c>
      <c r="AA78" s="2">
        <v>1</v>
      </c>
      <c r="AB78" s="6">
        <v>19</v>
      </c>
      <c r="AC78" s="6">
        <v>25</v>
      </c>
      <c r="AD78" s="6">
        <v>74</v>
      </c>
      <c r="AE78" s="6">
        <v>45</v>
      </c>
      <c r="AF78" s="6">
        <v>80</v>
      </c>
      <c r="AG78" s="6">
        <v>95</v>
      </c>
      <c r="AH78" s="6">
        <v>90</v>
      </c>
      <c r="AI78" s="6">
        <v>25</v>
      </c>
      <c r="AJ78" s="6">
        <v>55</v>
      </c>
      <c r="AK78" s="2">
        <v>508</v>
      </c>
      <c r="AL78" s="7">
        <v>56.444444444444443</v>
      </c>
      <c r="AM78" s="19">
        <v>95</v>
      </c>
      <c r="AN78" s="7">
        <f t="shared" si="13"/>
        <v>36688.888888888891</v>
      </c>
      <c r="AO78" s="7">
        <v>0.36688888888888893</v>
      </c>
      <c r="AP78" s="8">
        <v>3.3565728628984649E-4</v>
      </c>
      <c r="AQ78" s="9">
        <v>0.96533713026039158</v>
      </c>
      <c r="AR78" s="2" t="s">
        <v>33</v>
      </c>
      <c r="AS78" s="2">
        <v>120</v>
      </c>
      <c r="AT78" s="2" t="s">
        <v>34</v>
      </c>
      <c r="AU78" s="20">
        <f t="shared" si="15"/>
        <v>3.6538461538461537</v>
      </c>
      <c r="AV78" s="10" t="b">
        <f t="shared" si="14"/>
        <v>0</v>
      </c>
      <c r="AW78" s="11">
        <v>37.894736842105267</v>
      </c>
      <c r="AX78" s="7">
        <v>78000</v>
      </c>
      <c r="AY78" s="2">
        <v>1.5</v>
      </c>
      <c r="AZ78" s="2">
        <v>10000</v>
      </c>
      <c r="BA78" s="2">
        <v>5000</v>
      </c>
    </row>
    <row r="79" spans="1:53" s="2" customFormat="1" x14ac:dyDescent="0.25">
      <c r="A79" s="5" t="s">
        <v>328</v>
      </c>
      <c r="B79" s="5"/>
      <c r="C79" s="4" t="s">
        <v>41</v>
      </c>
      <c r="D79" s="4"/>
      <c r="E79" s="5"/>
      <c r="F79" s="2">
        <v>150</v>
      </c>
      <c r="G79" s="2">
        <v>847.3</v>
      </c>
      <c r="H79" s="15" t="s">
        <v>67</v>
      </c>
      <c r="I79" s="16" t="s">
        <v>28</v>
      </c>
      <c r="J79" s="17" t="s">
        <v>234</v>
      </c>
      <c r="K79" s="18" t="s">
        <v>38</v>
      </c>
      <c r="L79" s="2" t="s">
        <v>329</v>
      </c>
      <c r="M79" s="15">
        <v>847.3</v>
      </c>
      <c r="N79" s="18" t="s">
        <v>39</v>
      </c>
      <c r="O79" s="2">
        <v>1</v>
      </c>
      <c r="P79" s="2">
        <v>20</v>
      </c>
      <c r="Q79" s="15">
        <v>5</v>
      </c>
      <c r="R79" s="2">
        <v>5</v>
      </c>
      <c r="S79" s="15">
        <f>O79+P79+Q79+R79</f>
        <v>31</v>
      </c>
      <c r="T79" s="22">
        <v>30</v>
      </c>
      <c r="U79" s="2">
        <f t="shared" si="16"/>
        <v>31</v>
      </c>
      <c r="V79" s="18" t="s">
        <v>75</v>
      </c>
      <c r="W79" s="18"/>
      <c r="X79" s="18" t="s">
        <v>758</v>
      </c>
      <c r="Y79" s="2" t="s">
        <v>32</v>
      </c>
      <c r="Z79" s="2">
        <v>50</v>
      </c>
      <c r="AA79" s="2">
        <v>25</v>
      </c>
      <c r="AB79" s="6">
        <v>25</v>
      </c>
      <c r="AC79" s="6">
        <v>50</v>
      </c>
      <c r="AD79" s="6">
        <v>45</v>
      </c>
      <c r="AE79" s="6">
        <v>40</v>
      </c>
      <c r="AF79" s="6">
        <v>20</v>
      </c>
      <c r="AG79" s="6">
        <v>30</v>
      </c>
      <c r="AH79" s="6">
        <v>95</v>
      </c>
      <c r="AI79" s="6">
        <v>25</v>
      </c>
      <c r="AJ79" s="6">
        <v>50</v>
      </c>
      <c r="AK79" s="2">
        <v>380</v>
      </c>
      <c r="AL79" s="7">
        <v>42.222222222222221</v>
      </c>
      <c r="AM79" s="19">
        <v>95</v>
      </c>
      <c r="AN79" s="7">
        <f t="shared" si="13"/>
        <v>35774.888888888883</v>
      </c>
      <c r="AO79" s="7">
        <v>0.35774888888888884</v>
      </c>
      <c r="AP79" s="8">
        <v>3.2729533342182619E-4</v>
      </c>
      <c r="AQ79" s="9">
        <v>0.96665468139961963</v>
      </c>
      <c r="AR79" s="2" t="s">
        <v>33</v>
      </c>
      <c r="AS79" s="2">
        <v>150</v>
      </c>
      <c r="AT79" s="2" t="s">
        <v>34</v>
      </c>
      <c r="AU79" s="20">
        <f t="shared" si="15"/>
        <v>3.6538461538461537</v>
      </c>
      <c r="AV79" s="10" t="b">
        <f t="shared" si="14"/>
        <v>0</v>
      </c>
      <c r="AW79" s="11">
        <v>47.368421052631582</v>
      </c>
      <c r="AX79" s="7">
        <v>127095</v>
      </c>
      <c r="AY79" s="2">
        <v>1.5</v>
      </c>
      <c r="AZ79" s="2">
        <v>10000</v>
      </c>
      <c r="BA79" s="2">
        <v>5000</v>
      </c>
    </row>
    <row r="80" spans="1:53" s="2" customFormat="1" ht="30" x14ac:dyDescent="0.25">
      <c r="A80" s="4" t="s">
        <v>330</v>
      </c>
      <c r="B80" s="4"/>
      <c r="C80" s="4" t="s">
        <v>41</v>
      </c>
      <c r="D80" s="4"/>
      <c r="E80" s="5"/>
      <c r="F80" s="2">
        <v>32000</v>
      </c>
      <c r="G80" s="2">
        <v>1.05</v>
      </c>
      <c r="H80" s="15" t="s">
        <v>67</v>
      </c>
      <c r="I80" s="16" t="s">
        <v>28</v>
      </c>
      <c r="J80" s="17" t="s">
        <v>29</v>
      </c>
      <c r="K80" s="18" t="s">
        <v>61</v>
      </c>
      <c r="L80" s="2" t="s">
        <v>331</v>
      </c>
      <c r="M80" s="15">
        <v>1.05</v>
      </c>
      <c r="N80" s="18" t="s">
        <v>31</v>
      </c>
      <c r="O80" s="14">
        <v>1</v>
      </c>
      <c r="P80" s="14">
        <v>7</v>
      </c>
      <c r="Q80" s="23">
        <v>1</v>
      </c>
      <c r="R80" s="14">
        <v>2</v>
      </c>
      <c r="S80" s="14">
        <v>11</v>
      </c>
      <c r="T80" s="14">
        <v>3</v>
      </c>
      <c r="U80" s="2">
        <f>SUM(O80:R80)</f>
        <v>11</v>
      </c>
      <c r="V80" s="18" t="s">
        <v>80</v>
      </c>
      <c r="W80" s="18"/>
      <c r="X80" s="18" t="s">
        <v>757</v>
      </c>
      <c r="Y80" s="5" t="s">
        <v>45</v>
      </c>
      <c r="Z80" s="2">
        <v>5000</v>
      </c>
      <c r="AA80" s="2">
        <v>2000</v>
      </c>
      <c r="AB80" s="6">
        <v>8000</v>
      </c>
      <c r="AC80" s="6">
        <v>40000</v>
      </c>
      <c r="AD80" s="6">
        <v>40000</v>
      </c>
      <c r="AE80" s="6">
        <v>40000</v>
      </c>
      <c r="AF80" s="6">
        <v>49000</v>
      </c>
      <c r="AG80" s="6">
        <v>21000</v>
      </c>
      <c r="AH80" s="6">
        <v>37000</v>
      </c>
      <c r="AI80" s="6">
        <v>34000</v>
      </c>
      <c r="AJ80" s="6">
        <v>27000</v>
      </c>
      <c r="AK80" s="2">
        <v>296000</v>
      </c>
      <c r="AL80" s="7">
        <v>32888.888888888891</v>
      </c>
      <c r="AM80" s="19">
        <v>49000</v>
      </c>
      <c r="AN80" s="7">
        <f t="shared" si="13"/>
        <v>34533.333333333336</v>
      </c>
      <c r="AO80" s="7">
        <v>0.34533333333333338</v>
      </c>
      <c r="AP80" s="8">
        <v>3.1593665832490702E-4</v>
      </c>
      <c r="AQ80" s="9">
        <v>0.96729140965024674</v>
      </c>
      <c r="AR80" s="2" t="s">
        <v>33</v>
      </c>
      <c r="AS80" s="2">
        <v>32000</v>
      </c>
      <c r="AT80" s="2" t="s">
        <v>45</v>
      </c>
      <c r="AU80" s="20">
        <f t="shared" si="15"/>
        <v>1884.6153846153845</v>
      </c>
      <c r="AV80" s="10" t="b">
        <f t="shared" si="14"/>
        <v>0</v>
      </c>
      <c r="AW80" s="11">
        <v>19.591836734693878</v>
      </c>
      <c r="AX80" s="7">
        <v>33600</v>
      </c>
      <c r="AY80" s="2">
        <v>1.5</v>
      </c>
      <c r="AZ80" s="2">
        <v>10000</v>
      </c>
      <c r="BA80" s="2">
        <v>5000</v>
      </c>
    </row>
    <row r="81" spans="1:53" s="2" customFormat="1" ht="30" x14ac:dyDescent="0.25">
      <c r="A81" s="5" t="s">
        <v>332</v>
      </c>
      <c r="B81" s="5"/>
      <c r="C81" s="4" t="s">
        <v>41</v>
      </c>
      <c r="D81" s="4"/>
      <c r="E81" s="5"/>
      <c r="F81" s="2">
        <v>125</v>
      </c>
      <c r="G81" s="2">
        <v>563.34</v>
      </c>
      <c r="H81" s="15" t="s">
        <v>67</v>
      </c>
      <c r="I81" s="16" t="s">
        <v>28</v>
      </c>
      <c r="J81" s="17" t="s">
        <v>37</v>
      </c>
      <c r="K81" s="18" t="s">
        <v>38</v>
      </c>
      <c r="L81" s="2" t="s">
        <v>333</v>
      </c>
      <c r="M81" s="15">
        <v>563.34</v>
      </c>
      <c r="N81" s="18" t="s">
        <v>39</v>
      </c>
      <c r="O81" s="2">
        <v>1</v>
      </c>
      <c r="P81" s="2">
        <v>20</v>
      </c>
      <c r="Q81" s="15">
        <v>5</v>
      </c>
      <c r="R81" s="2">
        <v>5</v>
      </c>
      <c r="S81" s="15">
        <f>O81+P81+Q81+R81</f>
        <v>31</v>
      </c>
      <c r="T81" s="2">
        <v>20</v>
      </c>
      <c r="U81" s="2">
        <f>SUM(O81:R81)</f>
        <v>31</v>
      </c>
      <c r="V81" s="24" t="s">
        <v>334</v>
      </c>
      <c r="W81" s="24"/>
      <c r="X81" s="18" t="s">
        <v>758</v>
      </c>
      <c r="Y81" s="2" t="s">
        <v>32</v>
      </c>
      <c r="Z81" s="2">
        <v>100</v>
      </c>
      <c r="AA81" s="2">
        <v>25</v>
      </c>
      <c r="AB81" s="6">
        <v>0</v>
      </c>
      <c r="AC81" s="6">
        <v>0</v>
      </c>
      <c r="AD81" s="6">
        <v>0</v>
      </c>
      <c r="AE81" s="6">
        <v>10</v>
      </c>
      <c r="AF81" s="6">
        <v>35</v>
      </c>
      <c r="AG81" s="6">
        <v>85</v>
      </c>
      <c r="AH81" s="6">
        <v>240</v>
      </c>
      <c r="AI81" s="6">
        <v>35</v>
      </c>
      <c r="AJ81" s="6">
        <v>145</v>
      </c>
      <c r="AK81" s="2">
        <v>550</v>
      </c>
      <c r="AL81" s="7">
        <v>61.111111111111114</v>
      </c>
      <c r="AM81" s="19">
        <v>240</v>
      </c>
      <c r="AN81" s="7">
        <f t="shared" si="13"/>
        <v>34426.333333333336</v>
      </c>
      <c r="AO81" s="7">
        <v>0.34426333333333337</v>
      </c>
      <c r="AP81" s="8">
        <v>3.1495774261716285E-4</v>
      </c>
      <c r="AQ81" s="9">
        <v>0.96760636739286388</v>
      </c>
      <c r="AR81" s="2" t="s">
        <v>33</v>
      </c>
      <c r="AS81" s="2">
        <v>125</v>
      </c>
      <c r="AT81" s="2" t="s">
        <v>34</v>
      </c>
      <c r="AU81" s="20">
        <f t="shared" si="15"/>
        <v>9.2307692307692299</v>
      </c>
      <c r="AV81" s="10" t="b">
        <f t="shared" si="14"/>
        <v>0</v>
      </c>
      <c r="AW81" s="11">
        <v>15.625</v>
      </c>
      <c r="AX81" s="7">
        <v>70417.5</v>
      </c>
      <c r="AY81" s="2">
        <v>1.5</v>
      </c>
      <c r="AZ81" s="2">
        <v>10000</v>
      </c>
      <c r="BA81" s="2">
        <v>5000</v>
      </c>
    </row>
    <row r="82" spans="1:53" s="2" customFormat="1" x14ac:dyDescent="0.25">
      <c r="A82" s="5" t="s">
        <v>335</v>
      </c>
      <c r="B82" s="5"/>
      <c r="C82" s="4" t="s">
        <v>41</v>
      </c>
      <c r="D82" s="4"/>
      <c r="E82" s="5"/>
      <c r="F82" s="2">
        <v>12223</v>
      </c>
      <c r="G82" s="2">
        <v>8.75</v>
      </c>
      <c r="H82" s="15" t="s">
        <v>336</v>
      </c>
      <c r="I82" s="16" t="s">
        <v>28</v>
      </c>
      <c r="J82" s="17" t="s">
        <v>57</v>
      </c>
      <c r="K82" s="18" t="s">
        <v>62</v>
      </c>
      <c r="L82" s="2" t="s">
        <v>337</v>
      </c>
      <c r="M82" s="15">
        <v>8.75</v>
      </c>
      <c r="N82" s="18" t="s">
        <v>31</v>
      </c>
      <c r="O82" s="2">
        <v>1</v>
      </c>
      <c r="P82" s="2">
        <v>2</v>
      </c>
      <c r="Q82" s="15">
        <v>1</v>
      </c>
      <c r="R82" s="2">
        <v>2</v>
      </c>
      <c r="S82" s="2">
        <v>6</v>
      </c>
      <c r="T82" s="2">
        <v>2</v>
      </c>
      <c r="U82" s="2">
        <f t="shared" ref="U82:U90" si="17">SUM(O82:R82)</f>
        <v>6</v>
      </c>
      <c r="V82" s="18" t="s">
        <v>77</v>
      </c>
      <c r="W82" s="18"/>
      <c r="X82" s="18" t="s">
        <v>757</v>
      </c>
      <c r="Y82" s="2" t="s">
        <v>45</v>
      </c>
      <c r="Z82" s="2">
        <v>5000</v>
      </c>
      <c r="AA82" s="2">
        <v>45</v>
      </c>
      <c r="AB82" s="6">
        <v>7540</v>
      </c>
      <c r="AC82" s="6">
        <v>5054</v>
      </c>
      <c r="AD82" s="6">
        <v>3000</v>
      </c>
      <c r="AE82" s="6">
        <v>0</v>
      </c>
      <c r="AF82" s="6">
        <v>0</v>
      </c>
      <c r="AG82" s="6">
        <v>0</v>
      </c>
      <c r="AH82" s="6">
        <v>3520</v>
      </c>
      <c r="AI82" s="6">
        <v>7725</v>
      </c>
      <c r="AJ82" s="6">
        <v>7937</v>
      </c>
      <c r="AK82" s="2">
        <v>34776</v>
      </c>
      <c r="AL82" s="7">
        <v>3864</v>
      </c>
      <c r="AM82" s="19">
        <v>7937</v>
      </c>
      <c r="AN82" s="7">
        <f t="shared" si="13"/>
        <v>33810</v>
      </c>
      <c r="AO82" s="7">
        <v>0.33810000000000001</v>
      </c>
      <c r="AP82" s="8">
        <v>3.093190661572907E-4</v>
      </c>
      <c r="AQ82" s="9">
        <v>0.96791568645902115</v>
      </c>
      <c r="AR82" s="2" t="s">
        <v>33</v>
      </c>
      <c r="AS82" s="2">
        <v>12223</v>
      </c>
      <c r="AT82" s="2" t="s">
        <v>45</v>
      </c>
      <c r="AU82" s="20">
        <f t="shared" si="15"/>
        <v>305.26923076923077</v>
      </c>
      <c r="AV82" s="10" t="b">
        <f t="shared" si="14"/>
        <v>0</v>
      </c>
      <c r="AW82" s="11">
        <v>46.200075595313088</v>
      </c>
      <c r="AX82" s="7">
        <v>106951.25</v>
      </c>
      <c r="AY82" s="2">
        <v>1.5</v>
      </c>
      <c r="AZ82" s="2">
        <v>10000</v>
      </c>
      <c r="BA82" s="2">
        <v>5000</v>
      </c>
    </row>
    <row r="83" spans="1:53" s="2" customFormat="1" x14ac:dyDescent="0.25">
      <c r="A83" s="5" t="s">
        <v>338</v>
      </c>
      <c r="B83" s="5"/>
      <c r="C83" s="4" t="s">
        <v>41</v>
      </c>
      <c r="D83" s="4"/>
      <c r="E83" s="5"/>
      <c r="F83" s="2">
        <v>650</v>
      </c>
      <c r="G83" s="2">
        <v>543</v>
      </c>
      <c r="H83" s="15" t="e">
        <v>#N/A</v>
      </c>
      <c r="I83" s="16" t="s">
        <v>28</v>
      </c>
      <c r="J83" s="17" t="s">
        <v>95</v>
      </c>
      <c r="K83" s="18" t="s">
        <v>59</v>
      </c>
      <c r="L83" s="2" t="s">
        <v>339</v>
      </c>
      <c r="M83" s="15">
        <v>543</v>
      </c>
      <c r="N83" s="18" t="s">
        <v>39</v>
      </c>
      <c r="O83" s="2">
        <v>1</v>
      </c>
      <c r="P83" s="2">
        <v>7</v>
      </c>
      <c r="Q83" s="15">
        <v>1</v>
      </c>
      <c r="R83" s="2">
        <v>3</v>
      </c>
      <c r="S83" s="15">
        <f>O83+P83+Q83+R83</f>
        <v>12</v>
      </c>
      <c r="T83" s="2">
        <v>7</v>
      </c>
      <c r="U83" s="2">
        <f t="shared" si="17"/>
        <v>12</v>
      </c>
      <c r="V83" s="18" t="s">
        <v>71</v>
      </c>
      <c r="W83" s="18"/>
      <c r="X83" s="18" t="s">
        <v>757</v>
      </c>
      <c r="Y83" s="2" t="s">
        <v>32</v>
      </c>
      <c r="Z83" s="2">
        <v>50</v>
      </c>
      <c r="AA83" s="2">
        <v>50</v>
      </c>
      <c r="AB83" s="6">
        <v>110</v>
      </c>
      <c r="AC83" s="6">
        <v>50</v>
      </c>
      <c r="AD83" s="6">
        <v>0</v>
      </c>
      <c r="AE83" s="6">
        <v>50</v>
      </c>
      <c r="AF83" s="6">
        <v>50</v>
      </c>
      <c r="AG83" s="6">
        <v>50</v>
      </c>
      <c r="AH83" s="6">
        <v>50</v>
      </c>
      <c r="AI83" s="6">
        <v>50</v>
      </c>
      <c r="AJ83" s="6">
        <v>150</v>
      </c>
      <c r="AK83" s="2">
        <v>560</v>
      </c>
      <c r="AL83" s="7">
        <v>62.222222222222221</v>
      </c>
      <c r="AM83" s="19">
        <v>150</v>
      </c>
      <c r="AN83" s="7">
        <f t="shared" si="13"/>
        <v>33786.666666666664</v>
      </c>
      <c r="AO83" s="7">
        <v>0.33786666666666665</v>
      </c>
      <c r="AP83" s="8">
        <v>3.0910559544220623E-4</v>
      </c>
      <c r="AQ83" s="9">
        <v>0.96822479205446332</v>
      </c>
      <c r="AR83" s="2" t="s">
        <v>33</v>
      </c>
      <c r="AS83" s="2">
        <v>650</v>
      </c>
      <c r="AT83" s="2" t="s">
        <v>34</v>
      </c>
      <c r="AU83" s="20">
        <f t="shared" si="15"/>
        <v>5.7692307692307692</v>
      </c>
      <c r="AV83" s="10" t="b">
        <f t="shared" si="14"/>
        <v>0</v>
      </c>
      <c r="AW83" s="21">
        <v>130</v>
      </c>
      <c r="AX83" s="7">
        <v>352950</v>
      </c>
      <c r="AY83" s="2">
        <v>1.5</v>
      </c>
      <c r="AZ83" s="2">
        <v>10000</v>
      </c>
      <c r="BA83" s="2">
        <v>5000</v>
      </c>
    </row>
    <row r="84" spans="1:53" s="2" customFormat="1" x14ac:dyDescent="0.25">
      <c r="A84" s="5" t="s">
        <v>340</v>
      </c>
      <c r="B84" s="5"/>
      <c r="C84" s="4" t="s">
        <v>41</v>
      </c>
      <c r="D84" s="4"/>
      <c r="E84" s="5"/>
      <c r="F84" s="2">
        <v>150</v>
      </c>
      <c r="G84" s="2">
        <v>705</v>
      </c>
      <c r="H84" s="15" t="s">
        <v>67</v>
      </c>
      <c r="I84" s="16" t="s">
        <v>28</v>
      </c>
      <c r="J84" s="17" t="s">
        <v>46</v>
      </c>
      <c r="K84" s="18" t="s">
        <v>38</v>
      </c>
      <c r="L84" s="2" t="s">
        <v>341</v>
      </c>
      <c r="M84" s="15">
        <v>705</v>
      </c>
      <c r="N84" s="18" t="s">
        <v>39</v>
      </c>
      <c r="O84" s="2">
        <v>1</v>
      </c>
      <c r="P84" s="2">
        <v>20</v>
      </c>
      <c r="Q84" s="15">
        <v>5</v>
      </c>
      <c r="R84" s="2">
        <v>5</v>
      </c>
      <c r="S84" s="15">
        <f>O84+P84+Q84+R84</f>
        <v>31</v>
      </c>
      <c r="T84" s="22">
        <v>30</v>
      </c>
      <c r="U84" s="2">
        <f t="shared" si="17"/>
        <v>31</v>
      </c>
      <c r="V84" s="18" t="s">
        <v>303</v>
      </c>
      <c r="W84" s="18"/>
      <c r="X84" s="18" t="s">
        <v>757</v>
      </c>
      <c r="Y84" s="2" t="s">
        <v>32</v>
      </c>
      <c r="Z84" s="2">
        <v>50</v>
      </c>
      <c r="AA84" s="2">
        <v>25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200</v>
      </c>
      <c r="AJ84" s="6">
        <v>225</v>
      </c>
      <c r="AK84" s="2">
        <v>425</v>
      </c>
      <c r="AL84" s="7">
        <v>47.222222222222221</v>
      </c>
      <c r="AM84" s="19">
        <v>225</v>
      </c>
      <c r="AN84" s="7">
        <f t="shared" si="13"/>
        <v>33291.666666666664</v>
      </c>
      <c r="AO84" s="7">
        <v>0.33291666666666664</v>
      </c>
      <c r="AP84" s="8">
        <v>3.0457696670077301E-4</v>
      </c>
      <c r="AQ84" s="9">
        <v>0.96852936902116404</v>
      </c>
      <c r="AR84" s="2" t="s">
        <v>33</v>
      </c>
      <c r="AS84" s="2">
        <v>150</v>
      </c>
      <c r="AT84" s="2" t="s">
        <v>34</v>
      </c>
      <c r="AU84" s="20">
        <f t="shared" si="15"/>
        <v>8.6538461538461533</v>
      </c>
      <c r="AV84" s="10" t="b">
        <f t="shared" si="14"/>
        <v>0</v>
      </c>
      <c r="AW84" s="11">
        <v>20</v>
      </c>
      <c r="AX84" s="7">
        <v>105750</v>
      </c>
      <c r="AY84" s="2">
        <v>1.5</v>
      </c>
      <c r="AZ84" s="2">
        <v>10000</v>
      </c>
      <c r="BA84" s="2">
        <v>5000</v>
      </c>
    </row>
    <row r="85" spans="1:53" s="2" customFormat="1" ht="30" x14ac:dyDescent="0.25">
      <c r="A85" s="4" t="s">
        <v>342</v>
      </c>
      <c r="B85" s="4"/>
      <c r="C85" s="4" t="s">
        <v>41</v>
      </c>
      <c r="D85" s="4"/>
      <c r="E85" s="5"/>
      <c r="F85" s="2">
        <v>1918</v>
      </c>
      <c r="G85" s="2">
        <v>36</v>
      </c>
      <c r="H85" s="15" t="s">
        <v>108</v>
      </c>
      <c r="I85" s="16" t="s">
        <v>28</v>
      </c>
      <c r="J85" s="17" t="s">
        <v>73</v>
      </c>
      <c r="K85" s="18" t="s">
        <v>51</v>
      </c>
      <c r="L85" s="2" t="s">
        <v>343</v>
      </c>
      <c r="M85" s="15">
        <v>36</v>
      </c>
      <c r="N85" s="18" t="s">
        <v>31</v>
      </c>
      <c r="O85" s="2">
        <v>1</v>
      </c>
      <c r="P85" s="2">
        <v>4</v>
      </c>
      <c r="Q85" s="15">
        <v>1</v>
      </c>
      <c r="R85" s="2">
        <v>2</v>
      </c>
      <c r="S85" s="2">
        <v>8</v>
      </c>
      <c r="T85" s="2">
        <v>5</v>
      </c>
      <c r="U85" s="2">
        <f t="shared" si="17"/>
        <v>8</v>
      </c>
      <c r="V85" s="18" t="s">
        <v>56</v>
      </c>
      <c r="W85" s="18"/>
      <c r="X85" s="18" t="s">
        <v>757</v>
      </c>
      <c r="Y85" s="2" t="s">
        <v>45</v>
      </c>
      <c r="Z85" s="2">
        <v>500</v>
      </c>
      <c r="AA85" s="2">
        <v>10</v>
      </c>
      <c r="AB85" s="6">
        <v>370</v>
      </c>
      <c r="AC85" s="6">
        <v>1190</v>
      </c>
      <c r="AD85" s="6">
        <v>880</v>
      </c>
      <c r="AE85" s="6">
        <v>450</v>
      </c>
      <c r="AF85" s="6">
        <v>700</v>
      </c>
      <c r="AG85" s="6">
        <v>600</v>
      </c>
      <c r="AH85" s="6">
        <v>800</v>
      </c>
      <c r="AI85" s="6">
        <v>1000</v>
      </c>
      <c r="AJ85" s="6">
        <v>2300</v>
      </c>
      <c r="AK85" s="2">
        <v>8290</v>
      </c>
      <c r="AL85" s="7">
        <v>921.11111111111109</v>
      </c>
      <c r="AM85" s="19">
        <v>2300</v>
      </c>
      <c r="AN85" s="7">
        <f t="shared" si="13"/>
        <v>33160</v>
      </c>
      <c r="AO85" s="7">
        <v>0.33160000000000001</v>
      </c>
      <c r="AP85" s="8">
        <v>3.0337238195136821E-4</v>
      </c>
      <c r="AQ85" s="9">
        <v>0.96883274140311537</v>
      </c>
      <c r="AR85" s="2" t="s">
        <v>33</v>
      </c>
      <c r="AS85" s="2">
        <v>1918</v>
      </c>
      <c r="AT85" s="2" t="s">
        <v>45</v>
      </c>
      <c r="AU85" s="20">
        <f t="shared" si="15"/>
        <v>88.461538461538467</v>
      </c>
      <c r="AV85" s="10" t="b">
        <f t="shared" si="14"/>
        <v>0</v>
      </c>
      <c r="AW85" s="11">
        <v>25.017391304347825</v>
      </c>
      <c r="AX85" s="7">
        <v>69048</v>
      </c>
      <c r="AY85" s="2">
        <v>1.5</v>
      </c>
      <c r="AZ85" s="2">
        <v>10000</v>
      </c>
      <c r="BA85" s="2">
        <v>5000</v>
      </c>
    </row>
    <row r="86" spans="1:53" s="2" customFormat="1" x14ac:dyDescent="0.25">
      <c r="A86" s="5" t="s">
        <v>344</v>
      </c>
      <c r="B86" s="5"/>
      <c r="C86" s="4" t="s">
        <v>41</v>
      </c>
      <c r="D86" s="4"/>
      <c r="E86" s="5"/>
      <c r="F86" s="2">
        <v>48860</v>
      </c>
      <c r="G86" s="2">
        <v>1.05</v>
      </c>
      <c r="H86" s="15" t="s">
        <v>99</v>
      </c>
      <c r="I86" s="16" t="s">
        <v>28</v>
      </c>
      <c r="J86" s="17" t="s">
        <v>57</v>
      </c>
      <c r="K86" s="18" t="s">
        <v>53</v>
      </c>
      <c r="L86" s="2" t="s">
        <v>345</v>
      </c>
      <c r="M86" s="15">
        <v>1.05</v>
      </c>
      <c r="N86" s="18" t="s">
        <v>31</v>
      </c>
      <c r="O86" s="2">
        <v>1</v>
      </c>
      <c r="P86" s="2">
        <v>10</v>
      </c>
      <c r="Q86" s="15">
        <v>1</v>
      </c>
      <c r="R86" s="2">
        <v>3</v>
      </c>
      <c r="S86" s="2">
        <v>15</v>
      </c>
      <c r="T86" s="2">
        <v>7</v>
      </c>
      <c r="U86" s="2">
        <f t="shared" si="17"/>
        <v>15</v>
      </c>
      <c r="V86" s="18" t="s">
        <v>112</v>
      </c>
      <c r="W86" s="18"/>
      <c r="X86" s="18" t="s">
        <v>757</v>
      </c>
      <c r="Y86" s="2" t="s">
        <v>45</v>
      </c>
      <c r="Z86" s="2">
        <v>10000</v>
      </c>
      <c r="AA86" s="2">
        <v>2000</v>
      </c>
      <c r="AB86" s="6">
        <v>58000</v>
      </c>
      <c r="AC86" s="6">
        <v>32000</v>
      </c>
      <c r="AD86" s="6">
        <v>0</v>
      </c>
      <c r="AE86" s="6">
        <v>16000</v>
      </c>
      <c r="AF86" s="6">
        <v>12000</v>
      </c>
      <c r="AG86" s="6">
        <v>12400</v>
      </c>
      <c r="AH86" s="6">
        <v>47600</v>
      </c>
      <c r="AI86" s="6">
        <v>56800</v>
      </c>
      <c r="AJ86" s="6">
        <v>49180</v>
      </c>
      <c r="AK86" s="2">
        <v>283980</v>
      </c>
      <c r="AL86" s="7">
        <v>31553.333333333332</v>
      </c>
      <c r="AM86" s="19">
        <v>58000</v>
      </c>
      <c r="AN86" s="7">
        <f t="shared" si="13"/>
        <v>33131</v>
      </c>
      <c r="AO86" s="7">
        <v>0.33130999999999999</v>
      </c>
      <c r="AP86" s="8">
        <v>3.0310706834833475E-4</v>
      </c>
      <c r="AQ86" s="9">
        <v>0.96913584847146372</v>
      </c>
      <c r="AR86" s="2" t="s">
        <v>33</v>
      </c>
      <c r="AS86" s="2">
        <v>48860</v>
      </c>
      <c r="AT86" s="2" t="s">
        <v>45</v>
      </c>
      <c r="AU86" s="20">
        <f t="shared" si="15"/>
        <v>2230.7692307692309</v>
      </c>
      <c r="AV86" s="10" t="b">
        <f t="shared" si="14"/>
        <v>0</v>
      </c>
      <c r="AW86" s="11">
        <v>25.27241379310345</v>
      </c>
      <c r="AX86" s="7">
        <v>51303</v>
      </c>
      <c r="AY86" s="2">
        <v>1.5</v>
      </c>
      <c r="AZ86" s="2">
        <v>10000</v>
      </c>
      <c r="BA86" s="2">
        <v>5000</v>
      </c>
    </row>
    <row r="87" spans="1:53" s="2" customFormat="1" x14ac:dyDescent="0.25">
      <c r="A87" s="5" t="s">
        <v>346</v>
      </c>
      <c r="B87" s="5"/>
      <c r="C87" s="4" t="s">
        <v>41</v>
      </c>
      <c r="D87" s="4"/>
      <c r="E87" s="5"/>
      <c r="F87" s="2">
        <v>500</v>
      </c>
      <c r="G87" s="2">
        <v>80</v>
      </c>
      <c r="H87" s="15" t="e">
        <v>#N/A</v>
      </c>
      <c r="I87" s="16" t="s">
        <v>35</v>
      </c>
      <c r="J87" s="17" t="s">
        <v>63</v>
      </c>
      <c r="K87" s="18" t="s">
        <v>59</v>
      </c>
      <c r="L87" s="2" t="s">
        <v>347</v>
      </c>
      <c r="M87" s="15">
        <v>80</v>
      </c>
      <c r="N87" s="18" t="s">
        <v>39</v>
      </c>
      <c r="O87" s="2">
        <v>1</v>
      </c>
      <c r="P87" s="2">
        <v>3</v>
      </c>
      <c r="Q87" s="15">
        <v>1</v>
      </c>
      <c r="R87" s="2">
        <v>2</v>
      </c>
      <c r="S87" s="15">
        <f>O87+P87+Q87+R87</f>
        <v>7</v>
      </c>
      <c r="T87" s="2">
        <v>5</v>
      </c>
      <c r="U87" s="2">
        <f t="shared" si="17"/>
        <v>7</v>
      </c>
      <c r="V87" s="18" t="s">
        <v>348</v>
      </c>
      <c r="W87" s="18"/>
      <c r="X87" s="18" t="s">
        <v>757</v>
      </c>
      <c r="Y87" s="2" t="s">
        <v>32</v>
      </c>
      <c r="Z87" s="2">
        <v>250</v>
      </c>
      <c r="AA87" s="2">
        <v>250</v>
      </c>
      <c r="AB87" s="6">
        <v>116</v>
      </c>
      <c r="AC87" s="6">
        <v>289</v>
      </c>
      <c r="AD87" s="6">
        <v>221</v>
      </c>
      <c r="AE87" s="6">
        <v>272</v>
      </c>
      <c r="AF87" s="6">
        <v>340</v>
      </c>
      <c r="AG87" s="6">
        <v>485</v>
      </c>
      <c r="AH87" s="6">
        <v>500</v>
      </c>
      <c r="AI87" s="6">
        <v>250</v>
      </c>
      <c r="AJ87" s="6">
        <v>1250</v>
      </c>
      <c r="AK87" s="2">
        <v>3723</v>
      </c>
      <c r="AL87" s="7">
        <v>413.66666666666669</v>
      </c>
      <c r="AM87" s="19">
        <v>1250</v>
      </c>
      <c r="AN87" s="7">
        <f t="shared" si="13"/>
        <v>33093.333333333336</v>
      </c>
      <c r="AO87" s="7">
        <v>0.33093333333333336</v>
      </c>
      <c r="AP87" s="8">
        <v>3.0276246562255563E-4</v>
      </c>
      <c r="AQ87" s="9">
        <v>0.96943861093708628</v>
      </c>
      <c r="AR87" s="2" t="s">
        <v>33</v>
      </c>
      <c r="AS87" s="2">
        <v>500</v>
      </c>
      <c r="AT87" s="2" t="s">
        <v>34</v>
      </c>
      <c r="AU87" s="20">
        <f t="shared" si="15"/>
        <v>48.07692307692308</v>
      </c>
      <c r="AV87" s="10" t="b">
        <f t="shared" si="14"/>
        <v>0</v>
      </c>
      <c r="AW87" s="11">
        <v>12</v>
      </c>
      <c r="AX87" s="7">
        <v>40000</v>
      </c>
      <c r="AY87" s="2">
        <v>1.5</v>
      </c>
      <c r="AZ87" s="2">
        <v>10000</v>
      </c>
      <c r="BA87" s="2">
        <v>5000</v>
      </c>
    </row>
    <row r="88" spans="1:53" s="2" customFormat="1" ht="30" x14ac:dyDescent="0.25">
      <c r="A88" s="4" t="s">
        <v>349</v>
      </c>
      <c r="B88" s="4"/>
      <c r="C88" s="4" t="s">
        <v>41</v>
      </c>
      <c r="D88" s="4"/>
      <c r="E88" s="5"/>
      <c r="F88" s="2">
        <v>12800</v>
      </c>
      <c r="G88" s="2">
        <v>0.78</v>
      </c>
      <c r="H88" s="15" t="s">
        <v>350</v>
      </c>
      <c r="I88" s="16" t="s">
        <v>28</v>
      </c>
      <c r="J88" s="17" t="s">
        <v>46</v>
      </c>
      <c r="K88" s="18" t="s">
        <v>53</v>
      </c>
      <c r="L88" s="2" t="s">
        <v>351</v>
      </c>
      <c r="M88" s="15">
        <v>0.78</v>
      </c>
      <c r="N88" s="18" t="s">
        <v>31</v>
      </c>
      <c r="O88" s="2">
        <v>1</v>
      </c>
      <c r="P88" s="2">
        <v>10</v>
      </c>
      <c r="Q88" s="15">
        <v>1</v>
      </c>
      <c r="R88" s="2">
        <v>3</v>
      </c>
      <c r="S88" s="2">
        <v>15</v>
      </c>
      <c r="T88" s="2">
        <v>7</v>
      </c>
      <c r="U88" s="2">
        <f t="shared" si="17"/>
        <v>15</v>
      </c>
      <c r="V88" s="18" t="s">
        <v>112</v>
      </c>
      <c r="W88" s="18"/>
      <c r="X88" s="18" t="s">
        <v>757</v>
      </c>
      <c r="Y88" s="2" t="s">
        <v>45</v>
      </c>
      <c r="Z88" s="2">
        <v>10000</v>
      </c>
      <c r="AA88" s="2">
        <v>200</v>
      </c>
      <c r="AB88" s="6">
        <v>46200</v>
      </c>
      <c r="AC88" s="6">
        <v>80950</v>
      </c>
      <c r="AD88" s="6">
        <v>17200</v>
      </c>
      <c r="AE88" s="6">
        <v>56350</v>
      </c>
      <c r="AF88" s="6">
        <v>32900</v>
      </c>
      <c r="AG88" s="6">
        <v>27400</v>
      </c>
      <c r="AH88" s="6">
        <v>26000</v>
      </c>
      <c r="AI88" s="6">
        <v>40600</v>
      </c>
      <c r="AJ88" s="6">
        <v>50000</v>
      </c>
      <c r="AK88" s="2">
        <v>377600</v>
      </c>
      <c r="AL88" s="7">
        <v>41955.555555555555</v>
      </c>
      <c r="AM88" s="19">
        <v>80950</v>
      </c>
      <c r="AN88" s="7">
        <f t="shared" si="13"/>
        <v>32725.333333333332</v>
      </c>
      <c r="AO88" s="7">
        <v>0.32725333333333334</v>
      </c>
      <c r="AP88" s="8">
        <v>2.9939572748751027E-4</v>
      </c>
      <c r="AQ88" s="9">
        <v>0.96973800666457377</v>
      </c>
      <c r="AR88" s="2" t="s">
        <v>33</v>
      </c>
      <c r="AS88" s="2">
        <v>12800</v>
      </c>
      <c r="AT88" s="2" t="s">
        <v>45</v>
      </c>
      <c r="AU88" s="20">
        <f t="shared" si="15"/>
        <v>3113.4615384615386</v>
      </c>
      <c r="AV88" s="10" t="b">
        <f t="shared" si="14"/>
        <v>0</v>
      </c>
      <c r="AW88" s="11">
        <v>4.74366893143916</v>
      </c>
      <c r="AX88" s="7">
        <v>9984</v>
      </c>
      <c r="AY88" s="2">
        <v>1.5</v>
      </c>
      <c r="AZ88" s="2">
        <v>10000</v>
      </c>
      <c r="BA88" s="2">
        <v>5000</v>
      </c>
    </row>
    <row r="89" spans="1:53" s="2" customFormat="1" x14ac:dyDescent="0.25">
      <c r="A89" s="5" t="s">
        <v>352</v>
      </c>
      <c r="B89" s="5"/>
      <c r="C89" s="4" t="s">
        <v>41</v>
      </c>
      <c r="D89" s="4"/>
      <c r="E89" s="5"/>
      <c r="F89" s="2">
        <v>50</v>
      </c>
      <c r="G89" s="2">
        <v>610</v>
      </c>
      <c r="H89" s="15" t="s">
        <v>93</v>
      </c>
      <c r="I89" s="16" t="s">
        <v>28</v>
      </c>
      <c r="J89" s="17" t="s">
        <v>37</v>
      </c>
      <c r="K89" s="18" t="s">
        <v>59</v>
      </c>
      <c r="L89" s="2" t="s">
        <v>353</v>
      </c>
      <c r="M89" s="15">
        <v>610</v>
      </c>
      <c r="N89" s="18" t="s">
        <v>39</v>
      </c>
      <c r="O89" s="2">
        <v>1</v>
      </c>
      <c r="P89" s="2">
        <v>6</v>
      </c>
      <c r="Q89" s="15">
        <v>1</v>
      </c>
      <c r="R89" s="2">
        <v>2</v>
      </c>
      <c r="S89" s="15">
        <f>O89+P89+Q89+R89</f>
        <v>10</v>
      </c>
      <c r="T89" s="2">
        <v>5</v>
      </c>
      <c r="U89" s="2">
        <f t="shared" si="17"/>
        <v>10</v>
      </c>
      <c r="V89" s="18" t="s">
        <v>94</v>
      </c>
      <c r="W89" s="18"/>
      <c r="X89" s="18" t="s">
        <v>757</v>
      </c>
      <c r="Y89" s="2" t="s">
        <v>32</v>
      </c>
      <c r="Z89" s="2">
        <v>50</v>
      </c>
      <c r="AA89" s="2">
        <v>25</v>
      </c>
      <c r="AB89" s="6">
        <v>125</v>
      </c>
      <c r="AC89" s="6">
        <v>100</v>
      </c>
      <c r="AD89" s="6">
        <v>25</v>
      </c>
      <c r="AE89" s="6">
        <v>0</v>
      </c>
      <c r="AF89" s="6">
        <v>50</v>
      </c>
      <c r="AG89" s="6">
        <v>0</v>
      </c>
      <c r="AH89" s="6">
        <v>50</v>
      </c>
      <c r="AI89" s="6">
        <v>75</v>
      </c>
      <c r="AJ89" s="6">
        <v>50</v>
      </c>
      <c r="AK89" s="2">
        <v>475</v>
      </c>
      <c r="AL89" s="7">
        <v>52.777777777777779</v>
      </c>
      <c r="AM89" s="19">
        <v>125</v>
      </c>
      <c r="AN89" s="7">
        <f t="shared" si="13"/>
        <v>32194.444444444445</v>
      </c>
      <c r="AO89" s="7">
        <v>0.32194444444444448</v>
      </c>
      <c r="AP89" s="8">
        <v>2.9453876045573295E-4</v>
      </c>
      <c r="AQ89" s="9">
        <v>0.97003254542502948</v>
      </c>
      <c r="AR89" s="2" t="s">
        <v>33</v>
      </c>
      <c r="AS89" s="2">
        <v>50</v>
      </c>
      <c r="AT89" s="2" t="s">
        <v>34</v>
      </c>
      <c r="AU89" s="20">
        <f t="shared" si="15"/>
        <v>4.8076923076923075</v>
      </c>
      <c r="AV89" s="10" t="b">
        <f t="shared" si="14"/>
        <v>0</v>
      </c>
      <c r="AW89" s="11">
        <v>12</v>
      </c>
      <c r="AX89" s="7">
        <v>30500</v>
      </c>
      <c r="AY89" s="2">
        <v>1.5</v>
      </c>
      <c r="AZ89" s="2">
        <v>10000</v>
      </c>
      <c r="BA89" s="2">
        <v>5000</v>
      </c>
    </row>
    <row r="90" spans="1:53" s="2" customFormat="1" ht="30" x14ac:dyDescent="0.25">
      <c r="A90" s="4" t="s">
        <v>354</v>
      </c>
      <c r="B90" s="4"/>
      <c r="C90" s="4" t="s">
        <v>41</v>
      </c>
      <c r="D90" s="4"/>
      <c r="E90" s="5"/>
      <c r="F90" s="2">
        <v>125</v>
      </c>
      <c r="G90" s="2">
        <v>492</v>
      </c>
      <c r="H90" s="15" t="s">
        <v>67</v>
      </c>
      <c r="I90" s="16" t="s">
        <v>28</v>
      </c>
      <c r="J90" s="17" t="s">
        <v>73</v>
      </c>
      <c r="K90" s="18" t="s">
        <v>38</v>
      </c>
      <c r="L90" s="2" t="s">
        <v>355</v>
      </c>
      <c r="M90" s="15">
        <v>492</v>
      </c>
      <c r="N90" s="18" t="s">
        <v>39</v>
      </c>
      <c r="O90" s="2">
        <v>1</v>
      </c>
      <c r="P90" s="2">
        <v>20</v>
      </c>
      <c r="Q90" s="15">
        <v>5</v>
      </c>
      <c r="R90" s="2">
        <v>5</v>
      </c>
      <c r="S90" s="15">
        <f>O90+P90+Q90+R90</f>
        <v>31</v>
      </c>
      <c r="T90" s="22">
        <v>30</v>
      </c>
      <c r="U90" s="2">
        <f t="shared" si="17"/>
        <v>31</v>
      </c>
      <c r="V90" s="24" t="s">
        <v>334</v>
      </c>
      <c r="W90" s="24"/>
      <c r="X90" s="18" t="s">
        <v>758</v>
      </c>
      <c r="Y90" s="2" t="s">
        <v>32</v>
      </c>
      <c r="Z90" s="2">
        <v>75</v>
      </c>
      <c r="AA90" s="2">
        <v>25</v>
      </c>
      <c r="AB90" s="6">
        <v>50</v>
      </c>
      <c r="AC90" s="6">
        <v>50</v>
      </c>
      <c r="AD90" s="6">
        <v>50</v>
      </c>
      <c r="AE90" s="6">
        <v>25</v>
      </c>
      <c r="AF90" s="6">
        <v>100</v>
      </c>
      <c r="AG90" s="6">
        <v>50</v>
      </c>
      <c r="AH90" s="6">
        <v>75</v>
      </c>
      <c r="AI90" s="6">
        <v>100</v>
      </c>
      <c r="AJ90" s="6">
        <v>75</v>
      </c>
      <c r="AK90" s="2">
        <v>575</v>
      </c>
      <c r="AL90" s="7">
        <v>63.888888888888886</v>
      </c>
      <c r="AM90" s="19">
        <v>100</v>
      </c>
      <c r="AN90" s="7">
        <f t="shared" si="13"/>
        <v>31433.333333333332</v>
      </c>
      <c r="AO90" s="7">
        <v>0.3143333333333333</v>
      </c>
      <c r="AP90" s="8">
        <v>2.8757554903512285E-4</v>
      </c>
      <c r="AQ90" s="9">
        <v>0.9706119773733326</v>
      </c>
      <c r="AR90" s="2" t="s">
        <v>33</v>
      </c>
      <c r="AS90" s="2">
        <v>125</v>
      </c>
      <c r="AT90" s="2" t="s">
        <v>34</v>
      </c>
      <c r="AU90" s="20">
        <f t="shared" si="15"/>
        <v>3.8461538461538463</v>
      </c>
      <c r="AV90" s="10" t="b">
        <f t="shared" si="14"/>
        <v>0</v>
      </c>
      <c r="AW90" s="11">
        <v>37.5</v>
      </c>
      <c r="AX90" s="7">
        <v>61500</v>
      </c>
      <c r="AY90" s="2">
        <v>1.5</v>
      </c>
      <c r="AZ90" s="2">
        <v>10000</v>
      </c>
      <c r="BA90" s="2">
        <v>5000</v>
      </c>
    </row>
    <row r="91" spans="1:53" s="2" customFormat="1" ht="30" x14ac:dyDescent="0.25">
      <c r="A91" s="4" t="s">
        <v>356</v>
      </c>
      <c r="B91" s="4"/>
      <c r="C91" s="4" t="s">
        <v>41</v>
      </c>
      <c r="D91" s="4"/>
      <c r="E91" s="5"/>
      <c r="F91" s="2">
        <v>0</v>
      </c>
      <c r="G91" s="2">
        <v>200</v>
      </c>
      <c r="H91" s="15" t="s">
        <v>67</v>
      </c>
      <c r="I91" s="16" t="s">
        <v>28</v>
      </c>
      <c r="J91" s="17" t="s">
        <v>46</v>
      </c>
      <c r="K91" s="18" t="s">
        <v>30</v>
      </c>
      <c r="L91" s="2" t="s">
        <v>357</v>
      </c>
      <c r="M91" s="15">
        <v>200</v>
      </c>
      <c r="N91" s="18" t="s">
        <v>31</v>
      </c>
      <c r="O91" s="2">
        <v>1</v>
      </c>
      <c r="P91" s="2">
        <v>15</v>
      </c>
      <c r="Q91" s="15">
        <v>1</v>
      </c>
      <c r="R91" s="2">
        <v>5</v>
      </c>
      <c r="S91" s="2">
        <v>22</v>
      </c>
      <c r="T91" s="2">
        <v>25</v>
      </c>
      <c r="U91" s="2">
        <f t="shared" ref="U91:U101" si="18">SUM(O91:R91)</f>
        <v>22</v>
      </c>
      <c r="V91" s="18" t="s">
        <v>96</v>
      </c>
      <c r="W91" s="18"/>
      <c r="X91" s="18" t="s">
        <v>757</v>
      </c>
      <c r="Y91" s="2" t="s">
        <v>32</v>
      </c>
      <c r="Z91" s="2">
        <v>500</v>
      </c>
      <c r="AA91" s="2">
        <v>20</v>
      </c>
      <c r="AB91" s="6">
        <v>0</v>
      </c>
      <c r="AC91" s="6">
        <v>0</v>
      </c>
      <c r="AD91" s="6">
        <v>508</v>
      </c>
      <c r="AE91" s="6">
        <v>0</v>
      </c>
      <c r="AF91" s="6">
        <v>0</v>
      </c>
      <c r="AG91" s="6">
        <v>535</v>
      </c>
      <c r="AH91" s="6">
        <v>0</v>
      </c>
      <c r="AI91" s="6">
        <v>0</v>
      </c>
      <c r="AJ91" s="6">
        <v>365</v>
      </c>
      <c r="AK91" s="2">
        <v>1408</v>
      </c>
      <c r="AL91" s="7">
        <v>156.44444444444446</v>
      </c>
      <c r="AM91" s="19">
        <v>535</v>
      </c>
      <c r="AN91" s="7">
        <f t="shared" si="13"/>
        <v>31288.888888888891</v>
      </c>
      <c r="AO91" s="7">
        <v>0.31288888888888888</v>
      </c>
      <c r="AP91" s="8">
        <v>2.8625406365602896E-4</v>
      </c>
      <c r="AQ91" s="9">
        <v>0.97089823143698861</v>
      </c>
      <c r="AR91" s="2" t="s">
        <v>33</v>
      </c>
      <c r="AS91" s="15">
        <v>0</v>
      </c>
      <c r="AT91" s="2" t="s">
        <v>34</v>
      </c>
      <c r="AU91" s="20">
        <f t="shared" si="15"/>
        <v>20.576923076923077</v>
      </c>
      <c r="AV91" s="10" t="b">
        <f t="shared" si="14"/>
        <v>0</v>
      </c>
      <c r="AW91" s="11">
        <v>0</v>
      </c>
      <c r="AX91" s="7">
        <v>0</v>
      </c>
      <c r="AY91" s="2">
        <v>1.5</v>
      </c>
      <c r="AZ91" s="2">
        <v>10000</v>
      </c>
      <c r="BA91" s="2">
        <v>5000</v>
      </c>
    </row>
    <row r="92" spans="1:53" s="2" customFormat="1" ht="30" x14ac:dyDescent="0.25">
      <c r="A92" s="4" t="s">
        <v>358</v>
      </c>
      <c r="B92" s="4"/>
      <c r="C92" s="4" t="s">
        <v>41</v>
      </c>
      <c r="D92" s="4"/>
      <c r="E92" s="5"/>
      <c r="F92" s="2">
        <v>38203</v>
      </c>
      <c r="G92" s="2">
        <v>0.55000000000000004</v>
      </c>
      <c r="H92" s="15" t="s">
        <v>359</v>
      </c>
      <c r="I92" s="16" t="s">
        <v>28</v>
      </c>
      <c r="J92" s="17" t="s">
        <v>46</v>
      </c>
      <c r="K92" s="18" t="s">
        <v>53</v>
      </c>
      <c r="L92" s="2" t="s">
        <v>360</v>
      </c>
      <c r="M92" s="15">
        <v>0.55000000000000004</v>
      </c>
      <c r="N92" s="18" t="s">
        <v>31</v>
      </c>
      <c r="O92" s="2">
        <v>1</v>
      </c>
      <c r="P92" s="2">
        <v>10</v>
      </c>
      <c r="Q92" s="15">
        <v>1</v>
      </c>
      <c r="R92" s="2">
        <v>3</v>
      </c>
      <c r="S92" s="2">
        <v>15</v>
      </c>
      <c r="T92" s="2">
        <v>5</v>
      </c>
      <c r="U92" s="2">
        <f t="shared" si="18"/>
        <v>15</v>
      </c>
      <c r="V92" s="18" t="s">
        <v>118</v>
      </c>
      <c r="W92" s="18"/>
      <c r="X92" s="18" t="s">
        <v>757</v>
      </c>
      <c r="Y92" s="2" t="s">
        <v>45</v>
      </c>
      <c r="Z92" s="2">
        <v>10000</v>
      </c>
      <c r="AA92" s="2">
        <v>200</v>
      </c>
      <c r="AB92" s="6">
        <v>52860</v>
      </c>
      <c r="AC92" s="6">
        <v>44200</v>
      </c>
      <c r="AD92" s="6">
        <v>55550</v>
      </c>
      <c r="AE92" s="6">
        <v>60600</v>
      </c>
      <c r="AF92" s="6">
        <v>85620</v>
      </c>
      <c r="AG92" s="6">
        <v>32000</v>
      </c>
      <c r="AH92" s="6">
        <v>43830</v>
      </c>
      <c r="AI92" s="6">
        <v>65200</v>
      </c>
      <c r="AJ92" s="6">
        <v>64315</v>
      </c>
      <c r="AK92" s="2">
        <v>504175</v>
      </c>
      <c r="AL92" s="7">
        <v>56019.444444444445</v>
      </c>
      <c r="AM92" s="19">
        <v>85620</v>
      </c>
      <c r="AN92" s="7">
        <f t="shared" si="13"/>
        <v>30810.694444444449</v>
      </c>
      <c r="AO92" s="7">
        <v>0.30810694444444447</v>
      </c>
      <c r="AP92" s="8">
        <v>2.8187918465581724E-4</v>
      </c>
      <c r="AQ92" s="9">
        <v>0.97118011062164444</v>
      </c>
      <c r="AR92" s="2" t="s">
        <v>33</v>
      </c>
      <c r="AS92" s="2">
        <v>38203</v>
      </c>
      <c r="AT92" s="2" t="s">
        <v>45</v>
      </c>
      <c r="AU92" s="20">
        <f t="shared" si="15"/>
        <v>3293.0769230769229</v>
      </c>
      <c r="AV92" s="10" t="b">
        <f t="shared" si="14"/>
        <v>0</v>
      </c>
      <c r="AW92" s="11">
        <v>13.385774351786965</v>
      </c>
      <c r="AX92" s="7">
        <v>21011.65</v>
      </c>
      <c r="AY92" s="2">
        <v>1.5</v>
      </c>
      <c r="AZ92" s="2">
        <v>10000</v>
      </c>
      <c r="BA92" s="2">
        <v>5000</v>
      </c>
    </row>
    <row r="93" spans="1:53" s="2" customFormat="1" x14ac:dyDescent="0.25">
      <c r="A93" s="5" t="s">
        <v>361</v>
      </c>
      <c r="B93" s="5"/>
      <c r="C93" s="4" t="s">
        <v>41</v>
      </c>
      <c r="D93" s="4"/>
      <c r="E93" s="5"/>
      <c r="F93" s="2">
        <v>175</v>
      </c>
      <c r="G93" s="2">
        <v>410</v>
      </c>
      <c r="H93" s="15" t="s">
        <v>67</v>
      </c>
      <c r="I93" s="16" t="s">
        <v>28</v>
      </c>
      <c r="J93" s="17" t="s">
        <v>362</v>
      </c>
      <c r="K93" s="18" t="s">
        <v>59</v>
      </c>
      <c r="L93" s="2" t="s">
        <v>363</v>
      </c>
      <c r="M93" s="15">
        <v>410</v>
      </c>
      <c r="N93" s="18" t="s">
        <v>39</v>
      </c>
      <c r="O93" s="2">
        <v>1</v>
      </c>
      <c r="P93" s="2">
        <v>7</v>
      </c>
      <c r="Q93" s="15">
        <v>5</v>
      </c>
      <c r="R93" s="2">
        <v>5</v>
      </c>
      <c r="S93" s="15">
        <f>O93+P93+Q93+R93</f>
        <v>18</v>
      </c>
      <c r="T93" s="2">
        <v>10</v>
      </c>
      <c r="U93" s="2">
        <f t="shared" si="18"/>
        <v>18</v>
      </c>
      <c r="V93" s="18" t="s">
        <v>364</v>
      </c>
      <c r="W93" s="18"/>
      <c r="X93" s="18" t="s">
        <v>757</v>
      </c>
      <c r="Y93" s="2" t="s">
        <v>32</v>
      </c>
      <c r="Z93" s="2">
        <v>50</v>
      </c>
      <c r="AA93" s="2">
        <v>25</v>
      </c>
      <c r="AB93" s="6">
        <v>100</v>
      </c>
      <c r="AC93" s="6">
        <v>50</v>
      </c>
      <c r="AD93" s="6">
        <v>25</v>
      </c>
      <c r="AE93" s="6">
        <v>0</v>
      </c>
      <c r="AF93" s="6">
        <v>50</v>
      </c>
      <c r="AG93" s="6">
        <v>50</v>
      </c>
      <c r="AH93" s="6">
        <v>150</v>
      </c>
      <c r="AI93" s="6">
        <v>125</v>
      </c>
      <c r="AJ93" s="6">
        <v>125</v>
      </c>
      <c r="AK93" s="2">
        <v>675</v>
      </c>
      <c r="AL93" s="7">
        <v>75</v>
      </c>
      <c r="AM93" s="19">
        <v>150</v>
      </c>
      <c r="AN93" s="7">
        <f t="shared" si="13"/>
        <v>30750</v>
      </c>
      <c r="AO93" s="7">
        <v>0.3075</v>
      </c>
      <c r="AP93" s="8">
        <v>2.8132390666479407E-4</v>
      </c>
      <c r="AQ93" s="9">
        <v>0.97146143452830924</v>
      </c>
      <c r="AR93" s="2" t="s">
        <v>33</v>
      </c>
      <c r="AS93" s="2">
        <v>175</v>
      </c>
      <c r="AT93" s="2" t="s">
        <v>34</v>
      </c>
      <c r="AU93" s="20">
        <f t="shared" si="15"/>
        <v>5.7692307692307692</v>
      </c>
      <c r="AV93" s="10" t="b">
        <f t="shared" si="14"/>
        <v>0</v>
      </c>
      <c r="AW93" s="11">
        <v>35</v>
      </c>
      <c r="AX93" s="7">
        <v>71750</v>
      </c>
      <c r="AY93" s="2">
        <v>1.5</v>
      </c>
      <c r="AZ93" s="2">
        <v>10000</v>
      </c>
      <c r="BA93" s="2">
        <v>5000</v>
      </c>
    </row>
    <row r="94" spans="1:53" s="2" customFormat="1" ht="30" x14ac:dyDescent="0.25">
      <c r="A94" s="4" t="s">
        <v>365</v>
      </c>
      <c r="B94" s="4"/>
      <c r="C94" s="4" t="s">
        <v>41</v>
      </c>
      <c r="D94" s="4"/>
      <c r="E94" s="5"/>
      <c r="F94" s="2">
        <v>75</v>
      </c>
      <c r="G94" s="2">
        <v>687</v>
      </c>
      <c r="H94" s="15" t="s">
        <v>67</v>
      </c>
      <c r="I94" s="16" t="s">
        <v>28</v>
      </c>
      <c r="J94" s="17" t="s">
        <v>366</v>
      </c>
      <c r="K94" s="18" t="s">
        <v>38</v>
      </c>
      <c r="L94" s="2" t="s">
        <v>367</v>
      </c>
      <c r="M94" s="15">
        <v>687</v>
      </c>
      <c r="N94" s="18" t="s">
        <v>39</v>
      </c>
      <c r="O94" s="2">
        <v>1</v>
      </c>
      <c r="P94" s="2">
        <v>20</v>
      </c>
      <c r="Q94" s="15">
        <v>5</v>
      </c>
      <c r="R94" s="2">
        <v>5</v>
      </c>
      <c r="S94" s="15">
        <f>O94+P94+Q94+R94</f>
        <v>31</v>
      </c>
      <c r="T94" s="22">
        <v>30</v>
      </c>
      <c r="U94" s="2">
        <f t="shared" si="18"/>
        <v>31</v>
      </c>
      <c r="V94" s="18" t="s">
        <v>75</v>
      </c>
      <c r="W94" s="18"/>
      <c r="X94" s="18" t="s">
        <v>758</v>
      </c>
      <c r="Y94" s="2" t="s">
        <v>32</v>
      </c>
      <c r="Z94" s="2">
        <v>25</v>
      </c>
      <c r="AA94" s="2">
        <v>25</v>
      </c>
      <c r="AB94" s="6">
        <v>25</v>
      </c>
      <c r="AC94" s="6">
        <v>50</v>
      </c>
      <c r="AD94" s="6">
        <v>0</v>
      </c>
      <c r="AE94" s="6">
        <v>0</v>
      </c>
      <c r="AF94" s="6">
        <v>0</v>
      </c>
      <c r="AG94" s="6">
        <v>50</v>
      </c>
      <c r="AH94" s="6">
        <v>75</v>
      </c>
      <c r="AI94" s="6">
        <v>100</v>
      </c>
      <c r="AJ94" s="6">
        <v>100</v>
      </c>
      <c r="AK94" s="2">
        <v>400</v>
      </c>
      <c r="AL94" s="7">
        <v>44.444444444444443</v>
      </c>
      <c r="AM94" s="19">
        <v>100</v>
      </c>
      <c r="AN94" s="7">
        <f t="shared" si="13"/>
        <v>30533.333333333332</v>
      </c>
      <c r="AO94" s="7">
        <v>0.30533333333333335</v>
      </c>
      <c r="AP94" s="8">
        <v>2.7934167859615324E-4</v>
      </c>
      <c r="AQ94" s="9">
        <v>0.97202072780183035</v>
      </c>
      <c r="AR94" s="2" t="s">
        <v>33</v>
      </c>
      <c r="AS94" s="2">
        <v>75</v>
      </c>
      <c r="AT94" s="2" t="s">
        <v>34</v>
      </c>
      <c r="AU94" s="20">
        <f t="shared" si="15"/>
        <v>3.8461538461538463</v>
      </c>
      <c r="AV94" s="10" t="b">
        <f t="shared" si="14"/>
        <v>0</v>
      </c>
      <c r="AW94" s="11">
        <v>22.5</v>
      </c>
      <c r="AX94" s="7">
        <v>51525</v>
      </c>
      <c r="AY94" s="2">
        <v>1.5</v>
      </c>
      <c r="AZ94" s="2">
        <v>10000</v>
      </c>
      <c r="BA94" s="2">
        <v>5000</v>
      </c>
    </row>
    <row r="95" spans="1:53" s="2" customFormat="1" x14ac:dyDescent="0.25">
      <c r="A95" s="5" t="s">
        <v>368</v>
      </c>
      <c r="B95" s="5"/>
      <c r="C95" s="4" t="s">
        <v>41</v>
      </c>
      <c r="D95" s="4"/>
      <c r="E95" s="5"/>
      <c r="F95" s="2">
        <v>225.15000000000009</v>
      </c>
      <c r="G95" s="2">
        <v>225</v>
      </c>
      <c r="H95" s="15" t="s">
        <v>67</v>
      </c>
      <c r="I95" s="16" t="s">
        <v>28</v>
      </c>
      <c r="J95" s="17" t="s">
        <v>57</v>
      </c>
      <c r="K95" s="18" t="s">
        <v>30</v>
      </c>
      <c r="L95" s="2" t="s">
        <v>369</v>
      </c>
      <c r="M95" s="15">
        <v>225</v>
      </c>
      <c r="N95" s="18" t="s">
        <v>31</v>
      </c>
      <c r="O95" s="2">
        <v>1</v>
      </c>
      <c r="P95" s="2">
        <v>15</v>
      </c>
      <c r="Q95" s="15">
        <v>1</v>
      </c>
      <c r="R95" s="2">
        <v>5</v>
      </c>
      <c r="S95" s="2">
        <v>22</v>
      </c>
      <c r="T95" s="2">
        <v>25</v>
      </c>
      <c r="U95" s="2">
        <f t="shared" si="18"/>
        <v>22</v>
      </c>
      <c r="V95" s="18" t="s">
        <v>42</v>
      </c>
      <c r="W95" s="18"/>
      <c r="X95" s="18" t="s">
        <v>757</v>
      </c>
      <c r="Y95" s="2" t="s">
        <v>32</v>
      </c>
      <c r="Z95" s="2">
        <v>500</v>
      </c>
      <c r="AA95" s="2">
        <v>20</v>
      </c>
      <c r="AB95" s="6">
        <v>229</v>
      </c>
      <c r="AC95" s="6">
        <v>255</v>
      </c>
      <c r="AD95" s="6">
        <v>205</v>
      </c>
      <c r="AE95" s="6">
        <v>0</v>
      </c>
      <c r="AF95" s="6">
        <v>0</v>
      </c>
      <c r="AG95" s="6">
        <v>40</v>
      </c>
      <c r="AH95" s="6">
        <v>20</v>
      </c>
      <c r="AI95" s="6">
        <v>264.5</v>
      </c>
      <c r="AJ95" s="6">
        <v>207.09</v>
      </c>
      <c r="AK95" s="2">
        <v>1220.5899999999999</v>
      </c>
      <c r="AL95" s="7">
        <v>135.62111111111111</v>
      </c>
      <c r="AM95" s="19">
        <v>264.5</v>
      </c>
      <c r="AN95" s="7">
        <f t="shared" si="13"/>
        <v>30514.75</v>
      </c>
      <c r="AO95" s="7">
        <v>0.30514750000000002</v>
      </c>
      <c r="AP95" s="8">
        <v>2.7917166441949678E-4</v>
      </c>
      <c r="AQ95" s="9">
        <v>0.97229989946624984</v>
      </c>
      <c r="AR95" s="2" t="s">
        <v>33</v>
      </c>
      <c r="AS95" s="2">
        <v>225.15000000000009</v>
      </c>
      <c r="AT95" s="2" t="s">
        <v>34</v>
      </c>
      <c r="AU95" s="20">
        <f t="shared" si="15"/>
        <v>10.173076923076923</v>
      </c>
      <c r="AV95" s="10" t="b">
        <f t="shared" si="14"/>
        <v>0</v>
      </c>
      <c r="AW95" s="11">
        <v>25.53686200378073</v>
      </c>
      <c r="AX95" s="7">
        <v>50658.750000000022</v>
      </c>
      <c r="AY95" s="2">
        <v>1.5</v>
      </c>
      <c r="AZ95" s="2">
        <v>10000</v>
      </c>
      <c r="BA95" s="2">
        <v>5000</v>
      </c>
    </row>
    <row r="96" spans="1:53" s="2" customFormat="1" x14ac:dyDescent="0.25">
      <c r="A96" s="5" t="s">
        <v>370</v>
      </c>
      <c r="B96" s="5"/>
      <c r="C96" s="4" t="s">
        <v>41</v>
      </c>
      <c r="D96" s="4"/>
      <c r="E96" s="5"/>
      <c r="F96" s="2">
        <v>0</v>
      </c>
      <c r="G96" s="2">
        <v>4.3499999999999996</v>
      </c>
      <c r="H96" s="15" t="s">
        <v>292</v>
      </c>
      <c r="I96" s="16" t="s">
        <v>28</v>
      </c>
      <c r="J96" s="17" t="s">
        <v>46</v>
      </c>
      <c r="K96" s="18" t="s">
        <v>109</v>
      </c>
      <c r="L96" s="2" t="s">
        <v>371</v>
      </c>
      <c r="M96" s="15">
        <v>4.3499999999999996</v>
      </c>
      <c r="N96" s="18" t="s">
        <v>31</v>
      </c>
      <c r="O96" s="2">
        <v>1</v>
      </c>
      <c r="P96" s="2">
        <v>10</v>
      </c>
      <c r="Q96" s="15">
        <v>1</v>
      </c>
      <c r="R96" s="2">
        <v>4</v>
      </c>
      <c r="S96" s="2">
        <v>16</v>
      </c>
      <c r="T96" s="2">
        <v>5</v>
      </c>
      <c r="U96" s="2">
        <f t="shared" si="18"/>
        <v>16</v>
      </c>
      <c r="V96" s="18" t="s">
        <v>89</v>
      </c>
      <c r="W96" s="18"/>
      <c r="X96" s="18" t="s">
        <v>757</v>
      </c>
      <c r="Y96" s="2" t="s">
        <v>45</v>
      </c>
      <c r="Z96" s="2">
        <v>10000</v>
      </c>
      <c r="AA96" s="2">
        <v>1000</v>
      </c>
      <c r="AB96" s="6">
        <v>8000</v>
      </c>
      <c r="AC96" s="6">
        <v>10100</v>
      </c>
      <c r="AD96" s="6">
        <v>0</v>
      </c>
      <c r="AE96" s="6">
        <v>0</v>
      </c>
      <c r="AF96" s="6">
        <v>0</v>
      </c>
      <c r="AG96" s="6">
        <v>16000</v>
      </c>
      <c r="AH96" s="6">
        <v>7500</v>
      </c>
      <c r="AI96" s="6">
        <v>16000</v>
      </c>
      <c r="AJ96" s="6">
        <v>4000</v>
      </c>
      <c r="AK96" s="2">
        <v>61600</v>
      </c>
      <c r="AL96" s="7">
        <v>6844.4444444444443</v>
      </c>
      <c r="AM96" s="19">
        <v>16000</v>
      </c>
      <c r="AN96" s="7">
        <f t="shared" ref="AN96:AN125" si="19">(AK96/9)*M96</f>
        <v>29773.333333333332</v>
      </c>
      <c r="AO96" s="7">
        <v>0.29773333333333329</v>
      </c>
      <c r="AP96" s="8">
        <v>2.7238863244769007E-4</v>
      </c>
      <c r="AQ96" s="9">
        <v>0.97312670204158813</v>
      </c>
      <c r="AR96" s="2" t="s">
        <v>33</v>
      </c>
      <c r="AS96" s="15">
        <v>0</v>
      </c>
      <c r="AT96" s="2" t="s">
        <v>45</v>
      </c>
      <c r="AU96" s="20">
        <f t="shared" si="15"/>
        <v>615.38461538461536</v>
      </c>
      <c r="AV96" s="10" t="b">
        <f t="shared" si="14"/>
        <v>0</v>
      </c>
      <c r="AW96" s="11">
        <v>0</v>
      </c>
      <c r="AX96" s="7">
        <v>0</v>
      </c>
      <c r="AY96" s="2">
        <v>1.5</v>
      </c>
      <c r="AZ96" s="2">
        <v>10000</v>
      </c>
      <c r="BA96" s="2">
        <v>5000</v>
      </c>
    </row>
    <row r="97" spans="1:53" s="2" customFormat="1" x14ac:dyDescent="0.25">
      <c r="A97" s="5" t="s">
        <v>372</v>
      </c>
      <c r="B97" s="5"/>
      <c r="C97" s="4" t="s">
        <v>41</v>
      </c>
      <c r="D97" s="4"/>
      <c r="E97" s="5"/>
      <c r="F97" s="2">
        <v>1320</v>
      </c>
      <c r="G97" s="2">
        <v>35.85</v>
      </c>
      <c r="H97" s="15" t="s">
        <v>373</v>
      </c>
      <c r="I97" s="16" t="s">
        <v>28</v>
      </c>
      <c r="J97" s="17" t="s">
        <v>46</v>
      </c>
      <c r="K97" s="18" t="s">
        <v>51</v>
      </c>
      <c r="L97" s="2" t="s">
        <v>374</v>
      </c>
      <c r="M97" s="15">
        <v>35.85</v>
      </c>
      <c r="N97" s="18" t="s">
        <v>31</v>
      </c>
      <c r="O97" s="2">
        <v>1</v>
      </c>
      <c r="P97" s="2">
        <v>4</v>
      </c>
      <c r="Q97" s="15">
        <v>1</v>
      </c>
      <c r="R97" s="2">
        <v>2</v>
      </c>
      <c r="S97" s="2">
        <v>8</v>
      </c>
      <c r="T97" s="2">
        <v>7</v>
      </c>
      <c r="U97" s="2">
        <f t="shared" si="18"/>
        <v>8</v>
      </c>
      <c r="V97" s="18" t="s">
        <v>56</v>
      </c>
      <c r="W97" s="18"/>
      <c r="X97" s="18" t="s">
        <v>757</v>
      </c>
      <c r="Y97" s="2" t="s">
        <v>45</v>
      </c>
      <c r="Z97" s="2">
        <v>500</v>
      </c>
      <c r="AA97" s="2">
        <v>10</v>
      </c>
      <c r="AB97" s="6">
        <v>810</v>
      </c>
      <c r="AC97" s="6">
        <v>950</v>
      </c>
      <c r="AD97" s="6">
        <v>1880</v>
      </c>
      <c r="AE97" s="6">
        <v>800</v>
      </c>
      <c r="AF97" s="6">
        <v>450</v>
      </c>
      <c r="AG97" s="6">
        <v>0</v>
      </c>
      <c r="AH97" s="6">
        <v>470</v>
      </c>
      <c r="AI97" s="6">
        <v>820</v>
      </c>
      <c r="AJ97" s="6">
        <v>1070</v>
      </c>
      <c r="AK97" s="2">
        <v>7250</v>
      </c>
      <c r="AL97" s="7">
        <v>805.55555555555554</v>
      </c>
      <c r="AM97" s="19">
        <v>1880</v>
      </c>
      <c r="AN97" s="7">
        <f t="shared" si="19"/>
        <v>28879.166666666668</v>
      </c>
      <c r="AO97" s="7">
        <v>0.28879166666666667</v>
      </c>
      <c r="AP97" s="8">
        <v>2.6420812968749158E-4</v>
      </c>
      <c r="AQ97" s="9">
        <v>0.97446759578419317</v>
      </c>
      <c r="AR97" s="2" t="s">
        <v>33</v>
      </c>
      <c r="AS97" s="2">
        <v>1320</v>
      </c>
      <c r="AT97" s="2" t="s">
        <v>45</v>
      </c>
      <c r="AU97" s="20">
        <f t="shared" ref="AU97:AU127" si="20">AM97/26</f>
        <v>72.307692307692307</v>
      </c>
      <c r="AV97" s="10" t="b">
        <f t="shared" ref="AV97:AV126" si="21">IF(AU97&gt;=Z97,TRUE,FALSE)</f>
        <v>0</v>
      </c>
      <c r="AW97" s="11">
        <v>21.063829787234042</v>
      </c>
      <c r="AX97" s="7">
        <v>47322</v>
      </c>
      <c r="AY97" s="2">
        <v>1.5</v>
      </c>
      <c r="AZ97" s="2">
        <v>10000</v>
      </c>
      <c r="BA97" s="2">
        <v>5000</v>
      </c>
    </row>
    <row r="98" spans="1:53" s="2" customFormat="1" x14ac:dyDescent="0.25">
      <c r="A98" s="5" t="s">
        <v>375</v>
      </c>
      <c r="B98" s="5"/>
      <c r="C98" s="4" t="s">
        <v>41</v>
      </c>
      <c r="D98" s="4"/>
      <c r="E98" s="5"/>
      <c r="F98" s="2">
        <v>15</v>
      </c>
      <c r="G98" s="2">
        <v>1050</v>
      </c>
      <c r="H98" s="15" t="s">
        <v>67</v>
      </c>
      <c r="I98" s="16" t="s">
        <v>28</v>
      </c>
      <c r="J98" s="17" t="s">
        <v>46</v>
      </c>
      <c r="K98" s="18" t="s">
        <v>59</v>
      </c>
      <c r="L98" s="2" t="s">
        <v>376</v>
      </c>
      <c r="M98" s="15">
        <v>1050</v>
      </c>
      <c r="N98" s="18" t="s">
        <v>39</v>
      </c>
      <c r="O98" s="2">
        <v>1</v>
      </c>
      <c r="P98" s="2">
        <v>15</v>
      </c>
      <c r="Q98" s="15">
        <v>7</v>
      </c>
      <c r="R98" s="2">
        <v>5</v>
      </c>
      <c r="S98" s="15">
        <f>O98+P98+Q98+R98</f>
        <v>28</v>
      </c>
      <c r="T98" s="2">
        <v>30</v>
      </c>
      <c r="U98" s="2">
        <f t="shared" si="18"/>
        <v>28</v>
      </c>
      <c r="V98" s="18" t="s">
        <v>72</v>
      </c>
      <c r="W98" s="18"/>
      <c r="X98" s="18" t="s">
        <v>758</v>
      </c>
      <c r="Y98" s="2" t="s">
        <v>32</v>
      </c>
      <c r="Z98" s="2">
        <v>50</v>
      </c>
      <c r="AA98" s="2">
        <v>15</v>
      </c>
      <c r="AB98" s="6">
        <v>30</v>
      </c>
      <c r="AC98" s="6">
        <v>75</v>
      </c>
      <c r="AD98" s="6">
        <v>0</v>
      </c>
      <c r="AE98" s="6">
        <v>0</v>
      </c>
      <c r="AF98" s="6">
        <v>0</v>
      </c>
      <c r="AG98" s="6">
        <v>35</v>
      </c>
      <c r="AH98" s="6">
        <v>30</v>
      </c>
      <c r="AI98" s="6">
        <v>75</v>
      </c>
      <c r="AJ98" s="6">
        <v>0</v>
      </c>
      <c r="AK98" s="2">
        <v>245</v>
      </c>
      <c r="AL98" s="7">
        <v>27.222222222222221</v>
      </c>
      <c r="AM98" s="19">
        <v>75</v>
      </c>
      <c r="AN98" s="7">
        <f t="shared" si="19"/>
        <v>28583.333333333332</v>
      </c>
      <c r="AO98" s="7">
        <v>0.28583333333333333</v>
      </c>
      <c r="AP98" s="8">
        <v>2.615016259783858E-4</v>
      </c>
      <c r="AQ98" s="9">
        <v>0.97472909741017155</v>
      </c>
      <c r="AR98" s="2" t="s">
        <v>33</v>
      </c>
      <c r="AS98" s="2">
        <v>15</v>
      </c>
      <c r="AT98" s="2" t="s">
        <v>34</v>
      </c>
      <c r="AU98" s="20">
        <f t="shared" si="20"/>
        <v>2.8846153846153846</v>
      </c>
      <c r="AV98" s="10" t="b">
        <f t="shared" si="21"/>
        <v>0</v>
      </c>
      <c r="AW98" s="11">
        <v>6</v>
      </c>
      <c r="AX98" s="7">
        <v>15750</v>
      </c>
      <c r="AY98" s="2">
        <v>1.5</v>
      </c>
      <c r="AZ98" s="2">
        <v>10000</v>
      </c>
      <c r="BA98" s="2">
        <v>5000</v>
      </c>
    </row>
    <row r="99" spans="1:53" s="2" customFormat="1" ht="30" x14ac:dyDescent="0.25">
      <c r="A99" s="4" t="s">
        <v>377</v>
      </c>
      <c r="B99" s="4"/>
      <c r="C99" s="4" t="s">
        <v>41</v>
      </c>
      <c r="D99" s="4"/>
      <c r="E99" s="5"/>
      <c r="F99" s="2">
        <v>35322</v>
      </c>
      <c r="G99" s="2">
        <v>0.98</v>
      </c>
      <c r="H99" s="15" t="s">
        <v>106</v>
      </c>
      <c r="I99" s="16" t="s">
        <v>35</v>
      </c>
      <c r="J99" s="17" t="s">
        <v>36</v>
      </c>
      <c r="K99" s="18" t="s">
        <v>61</v>
      </c>
      <c r="L99" s="2" t="s">
        <v>378</v>
      </c>
      <c r="M99" s="15">
        <v>0.98</v>
      </c>
      <c r="N99" s="18" t="s">
        <v>31</v>
      </c>
      <c r="O99" s="2">
        <v>1</v>
      </c>
      <c r="P99" s="2">
        <v>7</v>
      </c>
      <c r="Q99" s="15">
        <v>1</v>
      </c>
      <c r="R99" s="2">
        <v>2</v>
      </c>
      <c r="S99" s="2">
        <v>11</v>
      </c>
      <c r="T99" s="2">
        <v>3</v>
      </c>
      <c r="U99" s="2">
        <f t="shared" si="18"/>
        <v>11</v>
      </c>
      <c r="V99" s="18" t="s">
        <v>80</v>
      </c>
      <c r="W99" s="18"/>
      <c r="X99" s="18" t="s">
        <v>757</v>
      </c>
      <c r="Y99" s="2" t="s">
        <v>45</v>
      </c>
      <c r="Z99" s="2">
        <v>5000</v>
      </c>
      <c r="AA99" s="2">
        <v>2000</v>
      </c>
      <c r="AB99" s="6">
        <v>52000</v>
      </c>
      <c r="AC99" s="6">
        <v>40000</v>
      </c>
      <c r="AD99" s="6">
        <v>26000</v>
      </c>
      <c r="AE99" s="6">
        <v>12000</v>
      </c>
      <c r="AF99" s="6">
        <v>10000</v>
      </c>
      <c r="AG99" s="6">
        <v>9000</v>
      </c>
      <c r="AH99" s="6">
        <v>32500</v>
      </c>
      <c r="AI99" s="6">
        <v>28500</v>
      </c>
      <c r="AJ99" s="6">
        <v>52000</v>
      </c>
      <c r="AK99" s="2">
        <v>262000</v>
      </c>
      <c r="AL99" s="7">
        <v>29111.111111111109</v>
      </c>
      <c r="AM99" s="19">
        <v>52000</v>
      </c>
      <c r="AN99" s="7">
        <f t="shared" si="19"/>
        <v>28528.888888888887</v>
      </c>
      <c r="AO99" s="7">
        <v>0.28528888888888887</v>
      </c>
      <c r="AP99" s="8">
        <v>2.610035276431889E-4</v>
      </c>
      <c r="AQ99" s="9">
        <v>0.9749901009378148</v>
      </c>
      <c r="AR99" s="2" t="s">
        <v>33</v>
      </c>
      <c r="AS99" s="2">
        <v>35322</v>
      </c>
      <c r="AT99" s="2" t="s">
        <v>45</v>
      </c>
      <c r="AU99" s="20">
        <f t="shared" si="20"/>
        <v>2000</v>
      </c>
      <c r="AV99" s="10" t="b">
        <f t="shared" si="21"/>
        <v>0</v>
      </c>
      <c r="AW99" s="11">
        <v>20.378076923076925</v>
      </c>
      <c r="AX99" s="7">
        <v>34615.56</v>
      </c>
      <c r="AY99" s="2">
        <v>1.5</v>
      </c>
      <c r="AZ99" s="2">
        <v>10000</v>
      </c>
      <c r="BA99" s="2">
        <v>5000</v>
      </c>
    </row>
    <row r="100" spans="1:53" s="2" customFormat="1" x14ac:dyDescent="0.25">
      <c r="A100" s="5" t="s">
        <v>379</v>
      </c>
      <c r="B100" s="5"/>
      <c r="C100" s="4" t="s">
        <v>41</v>
      </c>
      <c r="D100" s="4"/>
      <c r="E100" s="5"/>
      <c r="F100" s="2">
        <v>214350</v>
      </c>
      <c r="G100" s="2">
        <v>0.29499999999999998</v>
      </c>
      <c r="H100" s="15" t="s">
        <v>91</v>
      </c>
      <c r="I100" s="16" t="s">
        <v>28</v>
      </c>
      <c r="J100" s="17" t="s">
        <v>380</v>
      </c>
      <c r="K100" s="18" t="s">
        <v>64</v>
      </c>
      <c r="L100" s="2" t="s">
        <v>381</v>
      </c>
      <c r="M100" s="15">
        <v>0.29499999999999998</v>
      </c>
      <c r="N100" s="18" t="s">
        <v>31</v>
      </c>
      <c r="O100" s="14">
        <v>1</v>
      </c>
      <c r="P100" s="14">
        <v>7</v>
      </c>
      <c r="Q100" s="23">
        <v>4</v>
      </c>
      <c r="R100" s="14">
        <v>3</v>
      </c>
      <c r="S100" s="14">
        <v>15</v>
      </c>
      <c r="T100" s="14">
        <v>3</v>
      </c>
      <c r="U100" s="2">
        <f t="shared" si="18"/>
        <v>15</v>
      </c>
      <c r="V100" s="18" t="s">
        <v>65</v>
      </c>
      <c r="W100" s="18"/>
      <c r="X100" s="18" t="s">
        <v>757</v>
      </c>
      <c r="Y100" s="5" t="s">
        <v>45</v>
      </c>
      <c r="Z100" s="2">
        <v>50000</v>
      </c>
      <c r="AA100" s="2">
        <v>1000</v>
      </c>
      <c r="AB100" s="6">
        <v>82250</v>
      </c>
      <c r="AC100" s="6">
        <v>68000</v>
      </c>
      <c r="AD100" s="6">
        <v>78000</v>
      </c>
      <c r="AE100" s="6">
        <v>111000</v>
      </c>
      <c r="AF100" s="6">
        <v>84000</v>
      </c>
      <c r="AG100" s="6">
        <v>72000</v>
      </c>
      <c r="AH100" s="6">
        <v>77000</v>
      </c>
      <c r="AI100" s="6">
        <v>135000</v>
      </c>
      <c r="AJ100" s="6">
        <v>137850</v>
      </c>
      <c r="AK100" s="2">
        <v>845100</v>
      </c>
      <c r="AL100" s="7">
        <v>93900</v>
      </c>
      <c r="AM100" s="19">
        <v>137850</v>
      </c>
      <c r="AN100" s="7">
        <f t="shared" si="19"/>
        <v>27700.5</v>
      </c>
      <c r="AO100" s="7">
        <v>0.277005</v>
      </c>
      <c r="AP100" s="8">
        <v>2.5342480899408551E-4</v>
      </c>
      <c r="AQ100" s="9">
        <v>0.97601328589749503</v>
      </c>
      <c r="AR100" s="2" t="s">
        <v>33</v>
      </c>
      <c r="AS100" s="2">
        <v>214350</v>
      </c>
      <c r="AT100" s="2" t="s">
        <v>45</v>
      </c>
      <c r="AU100" s="20">
        <f t="shared" si="20"/>
        <v>5301.9230769230771</v>
      </c>
      <c r="AV100" s="10" t="b">
        <f t="shared" si="21"/>
        <v>0</v>
      </c>
      <c r="AW100" s="11">
        <v>46.648531011969531</v>
      </c>
      <c r="AX100" s="7">
        <v>63233.25</v>
      </c>
      <c r="AY100" s="2">
        <v>1.5</v>
      </c>
      <c r="AZ100" s="2">
        <v>10000</v>
      </c>
      <c r="BA100" s="2">
        <v>5000</v>
      </c>
    </row>
    <row r="101" spans="1:53" s="2" customFormat="1" x14ac:dyDescent="0.25">
      <c r="A101" s="5" t="s">
        <v>382</v>
      </c>
      <c r="B101" s="5"/>
      <c r="C101" s="4" t="s">
        <v>41</v>
      </c>
      <c r="D101" s="4"/>
      <c r="E101" s="5"/>
      <c r="F101" s="2">
        <v>125</v>
      </c>
      <c r="G101" s="2">
        <v>704.17499999999995</v>
      </c>
      <c r="H101" s="15" t="s">
        <v>67</v>
      </c>
      <c r="I101" s="16" t="s">
        <v>28</v>
      </c>
      <c r="J101" s="17" t="s">
        <v>46</v>
      </c>
      <c r="K101" s="18" t="s">
        <v>38</v>
      </c>
      <c r="L101" s="2" t="s">
        <v>383</v>
      </c>
      <c r="M101" s="15">
        <v>704.17499999999995</v>
      </c>
      <c r="N101" s="18" t="s">
        <v>39</v>
      </c>
      <c r="O101" s="2">
        <v>1</v>
      </c>
      <c r="P101" s="2">
        <v>20</v>
      </c>
      <c r="Q101" s="15">
        <v>5</v>
      </c>
      <c r="R101" s="2">
        <v>5</v>
      </c>
      <c r="S101" s="15">
        <f>O101+P101+Q101+R101</f>
        <v>31</v>
      </c>
      <c r="T101" s="2">
        <v>30</v>
      </c>
      <c r="U101" s="2">
        <f t="shared" si="18"/>
        <v>31</v>
      </c>
      <c r="V101" s="18" t="s">
        <v>75</v>
      </c>
      <c r="W101" s="18"/>
      <c r="X101" s="18" t="s">
        <v>758</v>
      </c>
      <c r="Y101" s="2" t="s">
        <v>32</v>
      </c>
      <c r="Z101" s="2">
        <v>25</v>
      </c>
      <c r="AA101" s="2">
        <v>25</v>
      </c>
      <c r="AB101" s="6">
        <v>50</v>
      </c>
      <c r="AC101" s="6">
        <v>0</v>
      </c>
      <c r="AD101" s="6">
        <v>25</v>
      </c>
      <c r="AE101" s="6">
        <v>50</v>
      </c>
      <c r="AF101" s="6">
        <v>25</v>
      </c>
      <c r="AG101" s="6">
        <v>50</v>
      </c>
      <c r="AH101" s="6">
        <v>25</v>
      </c>
      <c r="AI101" s="6">
        <v>50</v>
      </c>
      <c r="AJ101" s="6">
        <v>75</v>
      </c>
      <c r="AK101" s="2">
        <v>350</v>
      </c>
      <c r="AL101" s="7">
        <v>38.888888888888886</v>
      </c>
      <c r="AM101" s="19">
        <v>75</v>
      </c>
      <c r="AN101" s="7">
        <f t="shared" si="19"/>
        <v>27384.583333333328</v>
      </c>
      <c r="AO101" s="7">
        <v>0.27384583333333329</v>
      </c>
      <c r="AP101" s="8">
        <v>2.5053456799092492E-4</v>
      </c>
      <c r="AQ101" s="9">
        <v>0.97626382046548599</v>
      </c>
      <c r="AR101" s="2" t="s">
        <v>33</v>
      </c>
      <c r="AS101" s="2">
        <v>125</v>
      </c>
      <c r="AT101" s="2" t="s">
        <v>34</v>
      </c>
      <c r="AU101" s="20">
        <f t="shared" si="20"/>
        <v>2.8846153846153846</v>
      </c>
      <c r="AV101" s="10" t="b">
        <f t="shared" si="21"/>
        <v>0</v>
      </c>
      <c r="AW101" s="11">
        <v>50</v>
      </c>
      <c r="AX101" s="7">
        <v>88021.875</v>
      </c>
      <c r="AY101" s="2">
        <v>1.5</v>
      </c>
      <c r="AZ101" s="2">
        <v>10000</v>
      </c>
      <c r="BA101" s="2">
        <v>5000</v>
      </c>
    </row>
    <row r="102" spans="1:53" s="2" customFormat="1" x14ac:dyDescent="0.25">
      <c r="A102" s="5" t="s">
        <v>384</v>
      </c>
      <c r="B102" s="5"/>
      <c r="C102" s="4" t="s">
        <v>41</v>
      </c>
      <c r="D102" s="4"/>
      <c r="E102" s="5"/>
      <c r="F102" s="2">
        <v>1860</v>
      </c>
      <c r="G102" s="2">
        <v>33</v>
      </c>
      <c r="H102" s="15" t="s">
        <v>113</v>
      </c>
      <c r="I102" s="16" t="s">
        <v>35</v>
      </c>
      <c r="J102" s="17" t="s">
        <v>36</v>
      </c>
      <c r="K102" s="18" t="s">
        <v>51</v>
      </c>
      <c r="L102" s="2" t="s">
        <v>385</v>
      </c>
      <c r="M102" s="15">
        <v>33</v>
      </c>
      <c r="N102" s="18" t="s">
        <v>31</v>
      </c>
      <c r="O102" s="2">
        <v>1</v>
      </c>
      <c r="P102" s="2">
        <v>4</v>
      </c>
      <c r="Q102" s="15">
        <v>1</v>
      </c>
      <c r="R102" s="2">
        <v>2</v>
      </c>
      <c r="S102" s="2">
        <v>8</v>
      </c>
      <c r="T102" s="2">
        <v>5</v>
      </c>
      <c r="U102" s="2">
        <f t="shared" ref="U102:U105" si="22">SUM(O102:R102)</f>
        <v>8</v>
      </c>
      <c r="V102" s="18" t="s">
        <v>56</v>
      </c>
      <c r="W102" s="18"/>
      <c r="X102" s="18" t="s">
        <v>757</v>
      </c>
      <c r="Y102" s="2" t="s">
        <v>45</v>
      </c>
      <c r="Z102" s="2">
        <v>500</v>
      </c>
      <c r="AA102" s="2">
        <v>10</v>
      </c>
      <c r="AB102" s="6">
        <v>650</v>
      </c>
      <c r="AC102" s="6">
        <v>1650</v>
      </c>
      <c r="AD102" s="6">
        <v>20</v>
      </c>
      <c r="AE102" s="6">
        <v>0</v>
      </c>
      <c r="AF102" s="6">
        <v>0</v>
      </c>
      <c r="AG102" s="6">
        <v>630</v>
      </c>
      <c r="AH102" s="6">
        <v>2310</v>
      </c>
      <c r="AI102" s="6">
        <v>1235</v>
      </c>
      <c r="AJ102" s="6">
        <v>900</v>
      </c>
      <c r="AK102" s="2">
        <v>7395</v>
      </c>
      <c r="AL102" s="7">
        <v>821.66666666666663</v>
      </c>
      <c r="AM102" s="19">
        <v>2310</v>
      </c>
      <c r="AN102" s="7">
        <f t="shared" si="19"/>
        <v>27115</v>
      </c>
      <c r="AO102" s="7">
        <v>0.27115</v>
      </c>
      <c r="AP102" s="8">
        <v>2.4806821883628915E-4</v>
      </c>
      <c r="AQ102" s="9">
        <v>0.97676146644607231</v>
      </c>
      <c r="AR102" s="2" t="s">
        <v>33</v>
      </c>
      <c r="AS102" s="2">
        <v>1860</v>
      </c>
      <c r="AT102" s="2" t="s">
        <v>45</v>
      </c>
      <c r="AU102" s="20">
        <f t="shared" si="20"/>
        <v>88.84615384615384</v>
      </c>
      <c r="AV102" s="10" t="b">
        <f t="shared" si="21"/>
        <v>0</v>
      </c>
      <c r="AW102" s="11">
        <v>24.155844155844157</v>
      </c>
      <c r="AX102" s="7">
        <v>61380</v>
      </c>
      <c r="AY102" s="2">
        <v>1.5</v>
      </c>
      <c r="AZ102" s="2">
        <v>10000</v>
      </c>
      <c r="BA102" s="2">
        <v>5000</v>
      </c>
    </row>
    <row r="103" spans="1:53" s="2" customFormat="1" ht="30" x14ac:dyDescent="0.25">
      <c r="A103" s="3" t="s">
        <v>386</v>
      </c>
      <c r="B103" s="3"/>
      <c r="C103" s="4" t="s">
        <v>41</v>
      </c>
      <c r="D103" s="4"/>
      <c r="E103" s="5"/>
      <c r="F103" s="2">
        <v>0</v>
      </c>
      <c r="G103" s="2">
        <v>1591.55</v>
      </c>
      <c r="H103" s="15" t="s">
        <v>67</v>
      </c>
      <c r="I103" s="16" t="s">
        <v>28</v>
      </c>
      <c r="J103" s="17" t="s">
        <v>52</v>
      </c>
      <c r="K103" s="18" t="s">
        <v>38</v>
      </c>
      <c r="L103" s="2" t="s">
        <v>387</v>
      </c>
      <c r="M103" s="15">
        <v>1591.55</v>
      </c>
      <c r="N103" s="18" t="s">
        <v>39</v>
      </c>
      <c r="O103" s="2">
        <v>1</v>
      </c>
      <c r="P103" s="2">
        <v>20</v>
      </c>
      <c r="Q103" s="15">
        <v>5</v>
      </c>
      <c r="R103" s="2">
        <v>5</v>
      </c>
      <c r="S103" s="15">
        <f>O103+P103+Q103+R103</f>
        <v>31</v>
      </c>
      <c r="T103" s="22">
        <v>30</v>
      </c>
      <c r="U103" s="2">
        <f t="shared" si="22"/>
        <v>31</v>
      </c>
      <c r="V103" s="18" t="s">
        <v>75</v>
      </c>
      <c r="W103" s="18"/>
      <c r="X103" s="18" t="s">
        <v>758</v>
      </c>
      <c r="Y103" s="2" t="s">
        <v>32</v>
      </c>
      <c r="Z103" s="2">
        <v>25</v>
      </c>
      <c r="AA103" s="2">
        <v>25</v>
      </c>
      <c r="AB103" s="6">
        <v>0</v>
      </c>
      <c r="AC103" s="6">
        <v>0</v>
      </c>
      <c r="AD103" s="6">
        <v>50</v>
      </c>
      <c r="AE103" s="6">
        <v>50</v>
      </c>
      <c r="AF103" s="6">
        <v>0</v>
      </c>
      <c r="AG103" s="6">
        <v>0</v>
      </c>
      <c r="AH103" s="6">
        <v>50</v>
      </c>
      <c r="AI103" s="6">
        <v>0</v>
      </c>
      <c r="AJ103" s="6">
        <v>0</v>
      </c>
      <c r="AK103" s="2">
        <v>150</v>
      </c>
      <c r="AL103" s="7">
        <v>16.666666666666668</v>
      </c>
      <c r="AM103" s="19">
        <v>50</v>
      </c>
      <c r="AN103" s="7">
        <f t="shared" si="19"/>
        <v>26525.833333333336</v>
      </c>
      <c r="AO103" s="7">
        <v>0.26525833333333337</v>
      </c>
      <c r="AP103" s="8">
        <v>2.4267808328040817E-4</v>
      </c>
      <c r="AQ103" s="9">
        <v>0.97749391904415883</v>
      </c>
      <c r="AR103" s="2" t="s">
        <v>33</v>
      </c>
      <c r="AS103" s="15">
        <v>0</v>
      </c>
      <c r="AT103" s="2" t="s">
        <v>34</v>
      </c>
      <c r="AU103" s="20">
        <f t="shared" si="20"/>
        <v>1.9230769230769231</v>
      </c>
      <c r="AV103" s="10" t="b">
        <f t="shared" si="21"/>
        <v>0</v>
      </c>
      <c r="AW103" s="11">
        <v>0</v>
      </c>
      <c r="AX103" s="7">
        <v>0</v>
      </c>
      <c r="AY103" s="2">
        <v>1.5</v>
      </c>
      <c r="AZ103" s="2">
        <v>10000</v>
      </c>
      <c r="BA103" s="2">
        <v>5000</v>
      </c>
    </row>
    <row r="104" spans="1:53" s="2" customFormat="1" x14ac:dyDescent="0.25">
      <c r="A104" s="5" t="s">
        <v>388</v>
      </c>
      <c r="B104" s="5"/>
      <c r="C104" s="4" t="s">
        <v>41</v>
      </c>
      <c r="D104" s="4"/>
      <c r="E104" s="5"/>
      <c r="F104" s="2">
        <v>1025</v>
      </c>
      <c r="G104" s="2">
        <v>35</v>
      </c>
      <c r="H104" s="15" t="s">
        <v>103</v>
      </c>
      <c r="I104" s="16" t="s">
        <v>35</v>
      </c>
      <c r="J104" s="17" t="s">
        <v>36</v>
      </c>
      <c r="K104" s="18" t="s">
        <v>51</v>
      </c>
      <c r="L104" s="2" t="s">
        <v>389</v>
      </c>
      <c r="M104" s="15">
        <v>35</v>
      </c>
      <c r="N104" s="18" t="s">
        <v>31</v>
      </c>
      <c r="O104" s="2">
        <v>1</v>
      </c>
      <c r="P104" s="2">
        <v>4</v>
      </c>
      <c r="Q104" s="15">
        <v>1</v>
      </c>
      <c r="R104" s="2">
        <v>2</v>
      </c>
      <c r="S104" s="2">
        <v>8</v>
      </c>
      <c r="T104" s="2">
        <v>5</v>
      </c>
      <c r="U104" s="2">
        <f t="shared" si="22"/>
        <v>8</v>
      </c>
      <c r="V104" s="18" t="s">
        <v>285</v>
      </c>
      <c r="W104" s="18"/>
      <c r="X104" s="18" t="s">
        <v>757</v>
      </c>
      <c r="Y104" s="2" t="s">
        <v>45</v>
      </c>
      <c r="Z104" s="2">
        <v>1000</v>
      </c>
      <c r="AA104" s="2">
        <v>10</v>
      </c>
      <c r="AB104" s="6">
        <v>2080</v>
      </c>
      <c r="AC104" s="6">
        <v>330</v>
      </c>
      <c r="AD104" s="6">
        <v>260</v>
      </c>
      <c r="AE104" s="6">
        <v>110</v>
      </c>
      <c r="AF104" s="6">
        <v>650</v>
      </c>
      <c r="AG104" s="6">
        <v>590</v>
      </c>
      <c r="AH104" s="6">
        <v>585</v>
      </c>
      <c r="AI104" s="6">
        <v>1380</v>
      </c>
      <c r="AJ104" s="6">
        <v>675</v>
      </c>
      <c r="AK104" s="2">
        <v>6660</v>
      </c>
      <c r="AL104" s="7">
        <v>740</v>
      </c>
      <c r="AM104" s="19">
        <v>2080</v>
      </c>
      <c r="AN104" s="7">
        <f t="shared" si="19"/>
        <v>25900</v>
      </c>
      <c r="AO104" s="7">
        <v>0.25900000000000001</v>
      </c>
      <c r="AP104" s="8">
        <v>2.3695249374368024E-4</v>
      </c>
      <c r="AQ104" s="9">
        <v>0.9777308715379025</v>
      </c>
      <c r="AR104" s="2" t="s">
        <v>33</v>
      </c>
      <c r="AS104" s="2">
        <v>1025</v>
      </c>
      <c r="AT104" s="2" t="s">
        <v>45</v>
      </c>
      <c r="AU104" s="20">
        <f t="shared" si="20"/>
        <v>80</v>
      </c>
      <c r="AV104" s="10" t="b">
        <f t="shared" si="21"/>
        <v>0</v>
      </c>
      <c r="AW104" s="11">
        <v>14.783653846153847</v>
      </c>
      <c r="AX104" s="7">
        <v>35875</v>
      </c>
      <c r="AY104" s="2">
        <v>1.5</v>
      </c>
      <c r="AZ104" s="2">
        <v>10000</v>
      </c>
      <c r="BA104" s="2">
        <v>5000</v>
      </c>
    </row>
    <row r="105" spans="1:53" s="2" customFormat="1" x14ac:dyDescent="0.25">
      <c r="A105" s="5" t="s">
        <v>390</v>
      </c>
      <c r="B105" s="5"/>
      <c r="C105" s="4" t="s">
        <v>41</v>
      </c>
      <c r="D105" s="4"/>
      <c r="E105" s="5"/>
      <c r="F105" s="2">
        <v>194200</v>
      </c>
      <c r="G105" s="2">
        <v>0.247</v>
      </c>
      <c r="H105" s="15" t="s">
        <v>67</v>
      </c>
      <c r="I105" s="16" t="s">
        <v>35</v>
      </c>
      <c r="J105" s="17" t="s">
        <v>391</v>
      </c>
      <c r="K105" s="18" t="s">
        <v>64</v>
      </c>
      <c r="L105" s="2" t="s">
        <v>392</v>
      </c>
      <c r="M105" s="15">
        <v>0.247</v>
      </c>
      <c r="N105" s="18" t="s">
        <v>31</v>
      </c>
      <c r="O105" s="14">
        <v>1</v>
      </c>
      <c r="P105" s="14">
        <v>7</v>
      </c>
      <c r="Q105" s="23">
        <v>4</v>
      </c>
      <c r="R105" s="14">
        <v>3</v>
      </c>
      <c r="S105" s="14">
        <v>15</v>
      </c>
      <c r="T105" s="14">
        <v>3</v>
      </c>
      <c r="U105" s="2">
        <f t="shared" si="22"/>
        <v>15</v>
      </c>
      <c r="V105" s="18" t="s">
        <v>65</v>
      </c>
      <c r="W105" s="18"/>
      <c r="X105" s="18" t="s">
        <v>757</v>
      </c>
      <c r="Y105" s="5" t="s">
        <v>45</v>
      </c>
      <c r="Z105" s="2">
        <v>5000</v>
      </c>
      <c r="AA105" s="2">
        <v>1000</v>
      </c>
      <c r="AB105" s="6">
        <v>142000</v>
      </c>
      <c r="AC105" s="6">
        <v>130500</v>
      </c>
      <c r="AD105" s="6">
        <v>98000</v>
      </c>
      <c r="AE105" s="6">
        <v>83000</v>
      </c>
      <c r="AF105" s="6">
        <v>56000</v>
      </c>
      <c r="AG105" s="6">
        <v>51000</v>
      </c>
      <c r="AH105" s="6">
        <v>134000</v>
      </c>
      <c r="AI105" s="6">
        <v>111000</v>
      </c>
      <c r="AJ105" s="6">
        <v>121000</v>
      </c>
      <c r="AK105" s="2">
        <v>926500</v>
      </c>
      <c r="AL105" s="7">
        <v>102944.44444444444</v>
      </c>
      <c r="AM105" s="19">
        <v>142000</v>
      </c>
      <c r="AN105" s="7">
        <f t="shared" si="19"/>
        <v>25427.277777777777</v>
      </c>
      <c r="AO105" s="7">
        <v>0.25427277777777779</v>
      </c>
      <c r="AP105" s="8">
        <v>2.3262767870879181E-4</v>
      </c>
      <c r="AQ105" s="9">
        <v>0.97819946364590227</v>
      </c>
      <c r="AR105" s="2" t="s">
        <v>33</v>
      </c>
      <c r="AS105" s="2">
        <v>194200</v>
      </c>
      <c r="AT105" s="2" t="s">
        <v>45</v>
      </c>
      <c r="AU105" s="20">
        <f t="shared" si="20"/>
        <v>5461.5384615384619</v>
      </c>
      <c r="AV105" s="10" t="b">
        <f t="shared" si="21"/>
        <v>1</v>
      </c>
      <c r="AW105" s="11">
        <v>41.028169014084511</v>
      </c>
      <c r="AX105" s="7">
        <v>47967.4</v>
      </c>
      <c r="AY105" s="2">
        <v>1.5</v>
      </c>
      <c r="AZ105" s="2">
        <v>10000</v>
      </c>
      <c r="BA105" s="2">
        <v>5000</v>
      </c>
    </row>
    <row r="106" spans="1:53" s="2" customFormat="1" x14ac:dyDescent="0.25">
      <c r="A106" s="5" t="s">
        <v>393</v>
      </c>
      <c r="B106" s="5"/>
      <c r="C106" s="4" t="s">
        <v>41</v>
      </c>
      <c r="D106" s="4"/>
      <c r="E106" s="5"/>
      <c r="F106" s="2">
        <v>0</v>
      </c>
      <c r="G106" s="2">
        <v>7</v>
      </c>
      <c r="H106" s="15" t="s">
        <v>394</v>
      </c>
      <c r="I106" s="16" t="s">
        <v>28</v>
      </c>
      <c r="J106" s="17" t="s">
        <v>49</v>
      </c>
      <c r="K106" s="18" t="s">
        <v>44</v>
      </c>
      <c r="L106" s="2" t="s">
        <v>395</v>
      </c>
      <c r="M106" s="15">
        <v>7</v>
      </c>
      <c r="N106" s="18" t="s">
        <v>31</v>
      </c>
      <c r="O106" s="2">
        <v>1</v>
      </c>
      <c r="P106" s="2">
        <v>10</v>
      </c>
      <c r="Q106" s="15">
        <v>1</v>
      </c>
      <c r="R106" s="2">
        <v>4</v>
      </c>
      <c r="S106" s="2">
        <v>16</v>
      </c>
      <c r="T106" s="2">
        <v>15</v>
      </c>
      <c r="U106" s="2">
        <f t="shared" ref="U106:U107" si="23">SUM(O106:R106)</f>
        <v>16</v>
      </c>
      <c r="V106" s="18" t="s">
        <v>58</v>
      </c>
      <c r="W106" s="18"/>
      <c r="X106" s="18" t="s">
        <v>757</v>
      </c>
      <c r="Y106" s="2" t="s">
        <v>45</v>
      </c>
      <c r="Z106" s="2">
        <v>5000</v>
      </c>
      <c r="AA106" s="2">
        <v>100</v>
      </c>
      <c r="AB106" s="6">
        <v>0</v>
      </c>
      <c r="AC106" s="6">
        <v>0</v>
      </c>
      <c r="AD106" s="6">
        <v>0</v>
      </c>
      <c r="AE106" s="6">
        <v>5600</v>
      </c>
      <c r="AF106" s="6">
        <v>10750</v>
      </c>
      <c r="AG106" s="6">
        <v>2200</v>
      </c>
      <c r="AH106" s="6">
        <v>8800</v>
      </c>
      <c r="AI106" s="6">
        <v>4500</v>
      </c>
      <c r="AJ106" s="6">
        <v>0</v>
      </c>
      <c r="AK106" s="2">
        <v>31850</v>
      </c>
      <c r="AL106" s="7">
        <v>3538.8888888888887</v>
      </c>
      <c r="AM106" s="19">
        <v>10750</v>
      </c>
      <c r="AN106" s="7">
        <f t="shared" si="19"/>
        <v>24772.222222222219</v>
      </c>
      <c r="AO106" s="7">
        <v>0.24772222222222218</v>
      </c>
      <c r="AP106" s="8">
        <v>2.2663474251460102E-4</v>
      </c>
      <c r="AQ106" s="9">
        <v>0.97888830823029926</v>
      </c>
      <c r="AR106" s="2" t="s">
        <v>33</v>
      </c>
      <c r="AS106" s="15">
        <v>0</v>
      </c>
      <c r="AT106" s="2" t="s">
        <v>45</v>
      </c>
      <c r="AU106" s="20">
        <f t="shared" si="20"/>
        <v>413.46153846153845</v>
      </c>
      <c r="AV106" s="10" t="b">
        <f t="shared" si="21"/>
        <v>0</v>
      </c>
      <c r="AW106" s="11">
        <v>0</v>
      </c>
      <c r="AX106" s="7">
        <v>0</v>
      </c>
      <c r="AY106" s="2">
        <v>1.5</v>
      </c>
      <c r="AZ106" s="2">
        <v>10000</v>
      </c>
      <c r="BA106" s="2">
        <v>5000</v>
      </c>
    </row>
    <row r="107" spans="1:53" s="2" customFormat="1" ht="30" x14ac:dyDescent="0.25">
      <c r="A107" s="4" t="s">
        <v>396</v>
      </c>
      <c r="B107" s="4"/>
      <c r="C107" s="4" t="s">
        <v>41</v>
      </c>
      <c r="D107" s="4"/>
      <c r="E107" s="5"/>
      <c r="F107" s="2">
        <v>340</v>
      </c>
      <c r="G107" s="2">
        <v>33.5</v>
      </c>
      <c r="H107" s="15" t="s">
        <v>124</v>
      </c>
      <c r="I107" s="16" t="s">
        <v>35</v>
      </c>
      <c r="J107" s="17" t="s">
        <v>36</v>
      </c>
      <c r="K107" s="18" t="s">
        <v>51</v>
      </c>
      <c r="L107" s="2" t="s">
        <v>397</v>
      </c>
      <c r="M107" s="15">
        <v>33.5</v>
      </c>
      <c r="N107" s="18" t="s">
        <v>31</v>
      </c>
      <c r="O107" s="2">
        <v>1</v>
      </c>
      <c r="P107" s="2">
        <v>4</v>
      </c>
      <c r="Q107" s="15">
        <v>1</v>
      </c>
      <c r="R107" s="2">
        <v>2</v>
      </c>
      <c r="S107" s="2">
        <v>8</v>
      </c>
      <c r="T107" s="2">
        <v>5</v>
      </c>
      <c r="U107" s="2">
        <f t="shared" si="23"/>
        <v>8</v>
      </c>
      <c r="V107" s="18" t="s">
        <v>56</v>
      </c>
      <c r="W107" s="18"/>
      <c r="X107" s="18" t="s">
        <v>757</v>
      </c>
      <c r="Y107" s="2" t="s">
        <v>45</v>
      </c>
      <c r="Z107" s="2">
        <v>500</v>
      </c>
      <c r="AA107" s="2">
        <v>10</v>
      </c>
      <c r="AB107" s="6">
        <v>430</v>
      </c>
      <c r="AC107" s="6">
        <v>1310</v>
      </c>
      <c r="AD107" s="6">
        <v>700</v>
      </c>
      <c r="AE107" s="6">
        <v>0</v>
      </c>
      <c r="AF107" s="6">
        <v>0</v>
      </c>
      <c r="AG107" s="6">
        <v>410</v>
      </c>
      <c r="AH107" s="6">
        <v>1500</v>
      </c>
      <c r="AI107" s="6">
        <v>1020</v>
      </c>
      <c r="AJ107" s="6">
        <v>1090</v>
      </c>
      <c r="AK107" s="2">
        <v>6460</v>
      </c>
      <c r="AL107" s="7">
        <v>717.77777777777783</v>
      </c>
      <c r="AM107" s="19">
        <v>1500</v>
      </c>
      <c r="AN107" s="7">
        <f t="shared" si="19"/>
        <v>24045.555555555558</v>
      </c>
      <c r="AO107" s="7">
        <v>0.24045555555555559</v>
      </c>
      <c r="AP107" s="8">
        <v>2.1998665453054416E-4</v>
      </c>
      <c r="AQ107" s="9">
        <v>0.97955452286042966</v>
      </c>
      <c r="AR107" s="2" t="s">
        <v>33</v>
      </c>
      <c r="AS107" s="2">
        <v>340</v>
      </c>
      <c r="AT107" s="2" t="s">
        <v>45</v>
      </c>
      <c r="AU107" s="20">
        <f t="shared" si="20"/>
        <v>57.692307692307693</v>
      </c>
      <c r="AV107" s="10" t="b">
        <f t="shared" si="21"/>
        <v>0</v>
      </c>
      <c r="AW107" s="11">
        <v>6.8</v>
      </c>
      <c r="AX107" s="7">
        <v>11390</v>
      </c>
      <c r="AY107" s="2">
        <v>1.5</v>
      </c>
      <c r="AZ107" s="2">
        <v>10000</v>
      </c>
      <c r="BA107" s="2">
        <v>5000</v>
      </c>
    </row>
    <row r="108" spans="1:53" s="2" customFormat="1" x14ac:dyDescent="0.25">
      <c r="A108" s="5" t="s">
        <v>398</v>
      </c>
      <c r="B108" s="5"/>
      <c r="C108" s="4" t="s">
        <v>41</v>
      </c>
      <c r="D108" s="4"/>
      <c r="E108" s="5"/>
      <c r="F108" s="2">
        <v>1400</v>
      </c>
      <c r="G108" s="2">
        <v>33</v>
      </c>
      <c r="H108" s="15" t="s">
        <v>148</v>
      </c>
      <c r="I108" s="16" t="s">
        <v>35</v>
      </c>
      <c r="J108" s="17" t="s">
        <v>36</v>
      </c>
      <c r="K108" s="18" t="s">
        <v>51</v>
      </c>
      <c r="L108" s="2" t="s">
        <v>399</v>
      </c>
      <c r="M108" s="15">
        <v>33</v>
      </c>
      <c r="N108" s="18" t="s">
        <v>31</v>
      </c>
      <c r="O108" s="2">
        <v>1</v>
      </c>
      <c r="P108" s="2">
        <v>4</v>
      </c>
      <c r="Q108" s="15">
        <v>1</v>
      </c>
      <c r="R108" s="2">
        <v>2</v>
      </c>
      <c r="S108" s="2">
        <v>8</v>
      </c>
      <c r="T108" s="2">
        <v>5</v>
      </c>
      <c r="U108" s="2">
        <f>SUM(O108:R108)</f>
        <v>8</v>
      </c>
      <c r="V108" s="18" t="s">
        <v>56</v>
      </c>
      <c r="W108" s="18"/>
      <c r="X108" s="18" t="s">
        <v>757</v>
      </c>
      <c r="Y108" s="2" t="s">
        <v>45</v>
      </c>
      <c r="Z108" s="2">
        <v>500</v>
      </c>
      <c r="AA108" s="2">
        <v>10</v>
      </c>
      <c r="AB108" s="6">
        <v>1724</v>
      </c>
      <c r="AC108" s="6">
        <v>1090</v>
      </c>
      <c r="AD108" s="6">
        <v>750</v>
      </c>
      <c r="AE108" s="6">
        <v>0</v>
      </c>
      <c r="AF108" s="6">
        <v>70</v>
      </c>
      <c r="AG108" s="6">
        <v>533</v>
      </c>
      <c r="AH108" s="6">
        <v>1000</v>
      </c>
      <c r="AI108" s="6">
        <v>400</v>
      </c>
      <c r="AJ108" s="6">
        <v>910</v>
      </c>
      <c r="AK108" s="2">
        <v>6477</v>
      </c>
      <c r="AL108" s="7">
        <v>719.66666666666663</v>
      </c>
      <c r="AM108" s="19">
        <v>1724</v>
      </c>
      <c r="AN108" s="7">
        <f t="shared" si="19"/>
        <v>23749</v>
      </c>
      <c r="AO108" s="7">
        <v>0.23749000000000001</v>
      </c>
      <c r="AP108" s="8">
        <v>2.1727354339454294E-4</v>
      </c>
      <c r="AQ108" s="9">
        <v>0.97998981460277768</v>
      </c>
      <c r="AR108" s="2" t="s">
        <v>33</v>
      </c>
      <c r="AS108" s="2">
        <v>1400</v>
      </c>
      <c r="AT108" s="2" t="s">
        <v>45</v>
      </c>
      <c r="AU108" s="20">
        <f t="shared" si="20"/>
        <v>66.307692307692307</v>
      </c>
      <c r="AV108" s="10" t="b">
        <f t="shared" si="21"/>
        <v>0</v>
      </c>
      <c r="AW108" s="11">
        <v>24.361948955916471</v>
      </c>
      <c r="AX108" s="7">
        <v>46200</v>
      </c>
      <c r="AY108" s="2">
        <v>1.5</v>
      </c>
      <c r="AZ108" s="2">
        <v>10000</v>
      </c>
      <c r="BA108" s="2">
        <v>5000</v>
      </c>
    </row>
    <row r="109" spans="1:53" s="2" customFormat="1" x14ac:dyDescent="0.25">
      <c r="A109" s="5" t="s">
        <v>400</v>
      </c>
      <c r="B109" s="5"/>
      <c r="C109" s="4" t="s">
        <v>41</v>
      </c>
      <c r="D109" s="4"/>
      <c r="E109" s="5"/>
      <c r="F109" s="2">
        <v>125600</v>
      </c>
      <c r="G109" s="2">
        <v>0.247</v>
      </c>
      <c r="H109" s="15" t="s">
        <v>67</v>
      </c>
      <c r="I109" s="16" t="s">
        <v>28</v>
      </c>
      <c r="J109" s="17" t="s">
        <v>401</v>
      </c>
      <c r="K109" s="18" t="s">
        <v>53</v>
      </c>
      <c r="L109" s="2" t="s">
        <v>402</v>
      </c>
      <c r="M109" s="15">
        <v>0.247</v>
      </c>
      <c r="N109" s="18" t="s">
        <v>31</v>
      </c>
      <c r="O109" s="14">
        <v>1</v>
      </c>
      <c r="P109" s="14">
        <v>10</v>
      </c>
      <c r="Q109" s="23">
        <v>1</v>
      </c>
      <c r="R109" s="14">
        <v>3</v>
      </c>
      <c r="S109" s="14">
        <v>15</v>
      </c>
      <c r="T109" s="14">
        <v>3</v>
      </c>
      <c r="U109" s="2">
        <f>SUM(O109:R109)</f>
        <v>15</v>
      </c>
      <c r="V109" s="18" t="s">
        <v>65</v>
      </c>
      <c r="W109" s="18"/>
      <c r="X109" s="18" t="s">
        <v>757</v>
      </c>
      <c r="Y109" s="5" t="s">
        <v>45</v>
      </c>
      <c r="Z109" s="2">
        <v>50000</v>
      </c>
      <c r="AA109" s="2">
        <v>1000</v>
      </c>
      <c r="AB109" s="6">
        <v>65850</v>
      </c>
      <c r="AC109" s="6">
        <v>134000</v>
      </c>
      <c r="AD109" s="6">
        <v>49000</v>
      </c>
      <c r="AE109" s="6">
        <v>75000</v>
      </c>
      <c r="AF109" s="6">
        <v>7000</v>
      </c>
      <c r="AG109" s="6">
        <v>78000</v>
      </c>
      <c r="AH109" s="6">
        <v>131000</v>
      </c>
      <c r="AI109" s="6">
        <v>154000</v>
      </c>
      <c r="AJ109" s="6">
        <v>157000</v>
      </c>
      <c r="AK109" s="2">
        <v>850850</v>
      </c>
      <c r="AL109" s="7">
        <v>94538.888888888891</v>
      </c>
      <c r="AM109" s="19">
        <v>157000</v>
      </c>
      <c r="AN109" s="7">
        <f t="shared" si="19"/>
        <v>23351.105555555554</v>
      </c>
      <c r="AO109" s="7">
        <v>0.23351105555555554</v>
      </c>
      <c r="AP109" s="8">
        <v>2.1363330861238588E-4</v>
      </c>
      <c r="AQ109" s="9">
        <v>0.98020344791139002</v>
      </c>
      <c r="AR109" s="2" t="s">
        <v>33</v>
      </c>
      <c r="AS109" s="2">
        <v>125600</v>
      </c>
      <c r="AT109" s="2" t="s">
        <v>45</v>
      </c>
      <c r="AU109" s="20">
        <f t="shared" si="20"/>
        <v>6038.4615384615381</v>
      </c>
      <c r="AV109" s="10" t="b">
        <f t="shared" si="21"/>
        <v>0</v>
      </c>
      <c r="AW109" s="11">
        <v>24</v>
      </c>
      <c r="AX109" s="7">
        <v>31023.200000000001</v>
      </c>
      <c r="AY109" s="2">
        <v>1.5</v>
      </c>
      <c r="AZ109" s="2">
        <v>10000</v>
      </c>
      <c r="BA109" s="2">
        <v>5000</v>
      </c>
    </row>
    <row r="110" spans="1:53" s="2" customFormat="1" ht="30" x14ac:dyDescent="0.25">
      <c r="A110" s="3" t="s">
        <v>403</v>
      </c>
      <c r="B110" s="3"/>
      <c r="C110" s="4" t="s">
        <v>41</v>
      </c>
      <c r="D110" s="4"/>
      <c r="E110" s="5"/>
      <c r="F110" s="2">
        <v>50</v>
      </c>
      <c r="G110" s="2">
        <v>640.375</v>
      </c>
      <c r="H110" s="15" t="s">
        <v>67</v>
      </c>
      <c r="I110" s="16" t="s">
        <v>28</v>
      </c>
      <c r="J110" s="17" t="s">
        <v>366</v>
      </c>
      <c r="K110" s="18" t="s">
        <v>38</v>
      </c>
      <c r="L110" s="2" t="s">
        <v>404</v>
      </c>
      <c r="M110" s="15">
        <v>640.375</v>
      </c>
      <c r="N110" s="18" t="s">
        <v>39</v>
      </c>
      <c r="O110" s="2">
        <v>1</v>
      </c>
      <c r="P110" s="2">
        <v>20</v>
      </c>
      <c r="Q110" s="15">
        <v>5</v>
      </c>
      <c r="R110" s="2">
        <v>5</v>
      </c>
      <c r="S110" s="15">
        <f>O110+P110+Q110+R110</f>
        <v>31</v>
      </c>
      <c r="T110" s="22">
        <v>30</v>
      </c>
      <c r="U110" s="2">
        <f>SUM(O110:R110)</f>
        <v>31</v>
      </c>
      <c r="V110" s="18" t="s">
        <v>303</v>
      </c>
      <c r="W110" s="18"/>
      <c r="X110" s="18" t="s">
        <v>757</v>
      </c>
      <c r="Y110" s="2" t="s">
        <v>32</v>
      </c>
      <c r="Z110" s="2">
        <v>25</v>
      </c>
      <c r="AA110" s="2">
        <v>25</v>
      </c>
      <c r="AB110" s="6">
        <v>125</v>
      </c>
      <c r="AC110" s="6">
        <v>100</v>
      </c>
      <c r="AD110" s="6">
        <v>0</v>
      </c>
      <c r="AE110" s="6">
        <v>0</v>
      </c>
      <c r="AF110" s="6">
        <v>0</v>
      </c>
      <c r="AG110" s="6">
        <v>25</v>
      </c>
      <c r="AH110" s="6">
        <v>50</v>
      </c>
      <c r="AI110" s="6">
        <v>25</v>
      </c>
      <c r="AJ110" s="6">
        <v>0</v>
      </c>
      <c r="AK110" s="2">
        <v>325</v>
      </c>
      <c r="AL110" s="7">
        <v>36.111111111111114</v>
      </c>
      <c r="AM110" s="19">
        <v>125</v>
      </c>
      <c r="AN110" s="7">
        <f t="shared" si="19"/>
        <v>23124.652777777781</v>
      </c>
      <c r="AO110" s="7">
        <v>0.23124652777777782</v>
      </c>
      <c r="AP110" s="8">
        <v>2.1156154990931148E-4</v>
      </c>
      <c r="AQ110" s="9">
        <v>0.98084026447281891</v>
      </c>
      <c r="AR110" s="2" t="s">
        <v>33</v>
      </c>
      <c r="AS110" s="2">
        <v>50</v>
      </c>
      <c r="AT110" s="2" t="s">
        <v>34</v>
      </c>
      <c r="AU110" s="20">
        <f t="shared" si="20"/>
        <v>4.8076923076923075</v>
      </c>
      <c r="AV110" s="10" t="b">
        <f t="shared" si="21"/>
        <v>0</v>
      </c>
      <c r="AW110" s="11">
        <v>12</v>
      </c>
      <c r="AX110" s="7">
        <v>32018.75</v>
      </c>
      <c r="AY110" s="2">
        <v>1.5</v>
      </c>
      <c r="AZ110" s="2">
        <v>10000</v>
      </c>
      <c r="BA110" s="2">
        <v>5000</v>
      </c>
    </row>
    <row r="111" spans="1:53" s="2" customFormat="1" x14ac:dyDescent="0.25">
      <c r="A111" s="5" t="s">
        <v>405</v>
      </c>
      <c r="B111" s="5"/>
      <c r="C111" s="4" t="s">
        <v>41</v>
      </c>
      <c r="D111" s="4"/>
      <c r="E111" s="5"/>
      <c r="F111" s="2">
        <v>980</v>
      </c>
      <c r="G111" s="2">
        <v>44.5</v>
      </c>
      <c r="H111" s="15" t="s">
        <v>188</v>
      </c>
      <c r="I111" s="16" t="s">
        <v>28</v>
      </c>
      <c r="J111" s="17" t="s">
        <v>49</v>
      </c>
      <c r="K111" s="18" t="s">
        <v>51</v>
      </c>
      <c r="L111" s="2" t="s">
        <v>406</v>
      </c>
      <c r="M111" s="15">
        <v>44.5</v>
      </c>
      <c r="N111" s="18" t="s">
        <v>31</v>
      </c>
      <c r="O111" s="2">
        <v>1</v>
      </c>
      <c r="P111" s="2">
        <v>4</v>
      </c>
      <c r="Q111" s="15">
        <v>1</v>
      </c>
      <c r="R111" s="2">
        <v>2</v>
      </c>
      <c r="S111" s="2">
        <v>8</v>
      </c>
      <c r="T111" s="2">
        <v>5</v>
      </c>
      <c r="U111" s="2">
        <f t="shared" ref="U111:U116" si="24">SUM(O111:R111)</f>
        <v>8</v>
      </c>
      <c r="V111" s="18" t="s">
        <v>56</v>
      </c>
      <c r="W111" s="18"/>
      <c r="X111" s="18" t="s">
        <v>757</v>
      </c>
      <c r="Y111" s="2" t="s">
        <v>45</v>
      </c>
      <c r="Z111" s="2">
        <v>500</v>
      </c>
      <c r="AA111" s="2">
        <v>10</v>
      </c>
      <c r="AB111" s="6">
        <v>0</v>
      </c>
      <c r="AC111" s="6">
        <v>0</v>
      </c>
      <c r="AD111" s="6">
        <v>230</v>
      </c>
      <c r="AE111" s="6">
        <v>850</v>
      </c>
      <c r="AF111" s="6">
        <v>450</v>
      </c>
      <c r="AG111" s="6">
        <v>1070</v>
      </c>
      <c r="AH111" s="6">
        <v>790</v>
      </c>
      <c r="AI111" s="6">
        <v>1110</v>
      </c>
      <c r="AJ111" s="6">
        <v>30</v>
      </c>
      <c r="AK111" s="2">
        <v>4530</v>
      </c>
      <c r="AL111" s="7">
        <v>503.33333333333331</v>
      </c>
      <c r="AM111" s="19">
        <v>1110</v>
      </c>
      <c r="AN111" s="7">
        <f t="shared" si="19"/>
        <v>22398.333333333332</v>
      </c>
      <c r="AO111" s="7">
        <v>0.22398333333333331</v>
      </c>
      <c r="AP111" s="8">
        <v>2.0491663857280041E-4</v>
      </c>
      <c r="AQ111" s="9">
        <v>0.981256288400702</v>
      </c>
      <c r="AR111" s="2" t="s">
        <v>33</v>
      </c>
      <c r="AS111" s="2">
        <v>980</v>
      </c>
      <c r="AT111" s="2" t="s">
        <v>45</v>
      </c>
      <c r="AU111" s="20">
        <f t="shared" si="20"/>
        <v>42.692307692307693</v>
      </c>
      <c r="AV111" s="10" t="b">
        <f t="shared" si="21"/>
        <v>0</v>
      </c>
      <c r="AW111" s="11">
        <v>26.486486486486488</v>
      </c>
      <c r="AX111" s="7">
        <v>43610</v>
      </c>
      <c r="AY111" s="2">
        <v>1.5</v>
      </c>
      <c r="AZ111" s="2">
        <v>10000</v>
      </c>
      <c r="BA111" s="2">
        <v>5000</v>
      </c>
    </row>
    <row r="112" spans="1:53" s="2" customFormat="1" x14ac:dyDescent="0.25">
      <c r="A112" s="5" t="s">
        <v>407</v>
      </c>
      <c r="B112" s="5"/>
      <c r="C112" s="4" t="s">
        <v>41</v>
      </c>
      <c r="D112" s="4"/>
      <c r="E112" s="5"/>
      <c r="F112" s="2">
        <v>725</v>
      </c>
      <c r="G112" s="2">
        <v>29</v>
      </c>
      <c r="H112" s="15" t="s">
        <v>67</v>
      </c>
      <c r="I112" s="16" t="s">
        <v>28</v>
      </c>
      <c r="J112" s="17" t="s">
        <v>46</v>
      </c>
      <c r="K112" s="18" t="s">
        <v>59</v>
      </c>
      <c r="L112" s="2" t="s">
        <v>408</v>
      </c>
      <c r="M112" s="15">
        <v>29</v>
      </c>
      <c r="N112" s="18" t="s">
        <v>39</v>
      </c>
      <c r="O112" s="2">
        <v>1</v>
      </c>
      <c r="P112" s="2">
        <v>5</v>
      </c>
      <c r="Q112" s="15">
        <v>1</v>
      </c>
      <c r="R112" s="2">
        <v>3</v>
      </c>
      <c r="S112" s="15">
        <f>O112+P112+Q112+R112</f>
        <v>10</v>
      </c>
      <c r="T112" s="2">
        <v>7</v>
      </c>
      <c r="U112" s="2">
        <f t="shared" si="24"/>
        <v>10</v>
      </c>
      <c r="V112" s="18" t="s">
        <v>110</v>
      </c>
      <c r="W112" s="18"/>
      <c r="X112" s="18" t="s">
        <v>757</v>
      </c>
      <c r="Y112" s="2" t="s">
        <v>32</v>
      </c>
      <c r="Z112" s="2">
        <v>50</v>
      </c>
      <c r="AA112" s="2">
        <v>25</v>
      </c>
      <c r="AB112" s="6">
        <v>25</v>
      </c>
      <c r="AC112" s="6">
        <v>225</v>
      </c>
      <c r="AD112" s="6">
        <v>150</v>
      </c>
      <c r="AE112" s="6">
        <v>2000</v>
      </c>
      <c r="AF112" s="6">
        <v>1225</v>
      </c>
      <c r="AG112" s="6">
        <v>675</v>
      </c>
      <c r="AH112" s="6">
        <v>1175</v>
      </c>
      <c r="AI112" s="6">
        <v>825</v>
      </c>
      <c r="AJ112" s="6">
        <v>600</v>
      </c>
      <c r="AK112" s="2">
        <v>6900</v>
      </c>
      <c r="AL112" s="7">
        <v>766.66666666666663</v>
      </c>
      <c r="AM112" s="19">
        <v>2000</v>
      </c>
      <c r="AN112" s="7">
        <f t="shared" si="19"/>
        <v>22233.333333333332</v>
      </c>
      <c r="AO112" s="7">
        <v>0.22233333333333333</v>
      </c>
      <c r="AP112" s="8">
        <v>2.0340709565898931E-4</v>
      </c>
      <c r="AQ112" s="9">
        <v>0.98166411080810823</v>
      </c>
      <c r="AR112" s="2" t="s">
        <v>33</v>
      </c>
      <c r="AS112" s="2">
        <v>725</v>
      </c>
      <c r="AT112" s="2" t="s">
        <v>34</v>
      </c>
      <c r="AU112" s="20">
        <f t="shared" si="20"/>
        <v>76.92307692307692</v>
      </c>
      <c r="AV112" s="10" t="b">
        <f t="shared" si="21"/>
        <v>1</v>
      </c>
      <c r="AW112" s="11">
        <v>10.875</v>
      </c>
      <c r="AX112" s="7">
        <v>21025</v>
      </c>
      <c r="AY112" s="2">
        <v>1.5</v>
      </c>
      <c r="AZ112" s="2">
        <v>10000</v>
      </c>
      <c r="BA112" s="2">
        <v>5000</v>
      </c>
    </row>
    <row r="113" spans="1:53" s="2" customFormat="1" x14ac:dyDescent="0.25">
      <c r="A113" s="5" t="s">
        <v>409</v>
      </c>
      <c r="B113" s="5"/>
      <c r="C113" s="4" t="s">
        <v>41</v>
      </c>
      <c r="D113" s="4"/>
      <c r="E113" s="5"/>
      <c r="F113" s="2">
        <v>600</v>
      </c>
      <c r="G113" s="2">
        <v>7</v>
      </c>
      <c r="H113" s="15" t="s">
        <v>410</v>
      </c>
      <c r="I113" s="16" t="s">
        <v>28</v>
      </c>
      <c r="J113" s="17" t="s">
        <v>57</v>
      </c>
      <c r="K113" s="18" t="s">
        <v>44</v>
      </c>
      <c r="L113" s="2" t="s">
        <v>411</v>
      </c>
      <c r="M113" s="15">
        <v>7</v>
      </c>
      <c r="N113" s="18" t="s">
        <v>31</v>
      </c>
      <c r="O113" s="2">
        <v>1</v>
      </c>
      <c r="P113" s="2">
        <v>10</v>
      </c>
      <c r="Q113" s="15">
        <v>1</v>
      </c>
      <c r="R113" s="2">
        <v>4</v>
      </c>
      <c r="S113" s="2">
        <v>16</v>
      </c>
      <c r="T113" s="2">
        <v>15</v>
      </c>
      <c r="U113" s="2">
        <f t="shared" si="24"/>
        <v>16</v>
      </c>
      <c r="V113" s="18" t="s">
        <v>102</v>
      </c>
      <c r="W113" s="18"/>
      <c r="X113" s="18" t="s">
        <v>757</v>
      </c>
      <c r="Y113" s="2" t="s">
        <v>45</v>
      </c>
      <c r="Z113" s="2">
        <v>5000</v>
      </c>
      <c r="AA113" s="2">
        <v>300</v>
      </c>
      <c r="AB113" s="6">
        <v>0</v>
      </c>
      <c r="AC113" s="6">
        <v>3000</v>
      </c>
      <c r="AD113" s="6">
        <v>0</v>
      </c>
      <c r="AE113" s="6">
        <v>0</v>
      </c>
      <c r="AF113" s="6">
        <v>0</v>
      </c>
      <c r="AG113" s="6">
        <v>0</v>
      </c>
      <c r="AH113" s="6">
        <v>9600</v>
      </c>
      <c r="AI113" s="6">
        <v>8400</v>
      </c>
      <c r="AJ113" s="6">
        <v>7500</v>
      </c>
      <c r="AK113" s="2">
        <v>28500</v>
      </c>
      <c r="AL113" s="7">
        <v>3166.6666666666665</v>
      </c>
      <c r="AM113" s="19">
        <v>9600</v>
      </c>
      <c r="AN113" s="7">
        <f t="shared" si="19"/>
        <v>22166.666666666664</v>
      </c>
      <c r="AO113" s="7">
        <v>0.22166666666666665</v>
      </c>
      <c r="AP113" s="8">
        <v>2.0279717933017674E-4</v>
      </c>
      <c r="AQ113" s="9">
        <v>0.98186690798743836</v>
      </c>
      <c r="AR113" s="2" t="s">
        <v>33</v>
      </c>
      <c r="AS113" s="2">
        <v>600</v>
      </c>
      <c r="AT113" s="2" t="s">
        <v>45</v>
      </c>
      <c r="AU113" s="20">
        <f t="shared" si="20"/>
        <v>369.23076923076923</v>
      </c>
      <c r="AV113" s="10" t="b">
        <f t="shared" si="21"/>
        <v>0</v>
      </c>
      <c r="AW113" s="11">
        <v>1.875</v>
      </c>
      <c r="AX113" s="7">
        <v>4200</v>
      </c>
      <c r="AY113" s="2">
        <v>1.5</v>
      </c>
      <c r="AZ113" s="2">
        <v>10000</v>
      </c>
      <c r="BA113" s="2">
        <v>5000</v>
      </c>
    </row>
    <row r="114" spans="1:53" s="2" customFormat="1" ht="30" x14ac:dyDescent="0.25">
      <c r="A114" s="4" t="s">
        <v>412</v>
      </c>
      <c r="B114" s="4"/>
      <c r="C114" s="4" t="s">
        <v>41</v>
      </c>
      <c r="D114" s="4"/>
      <c r="E114" s="5"/>
      <c r="F114" s="2">
        <v>7650</v>
      </c>
      <c r="G114" s="2">
        <v>0.78</v>
      </c>
      <c r="H114" s="15" t="s">
        <v>67</v>
      </c>
      <c r="I114" s="16" t="s">
        <v>28</v>
      </c>
      <c r="J114" s="17" t="s">
        <v>46</v>
      </c>
      <c r="K114" s="18" t="s">
        <v>53</v>
      </c>
      <c r="L114" s="2" t="s">
        <v>413</v>
      </c>
      <c r="M114" s="15">
        <v>0.78</v>
      </c>
      <c r="N114" s="18" t="s">
        <v>31</v>
      </c>
      <c r="O114" s="2">
        <v>1</v>
      </c>
      <c r="P114" s="2">
        <v>10</v>
      </c>
      <c r="Q114" s="15">
        <v>1</v>
      </c>
      <c r="R114" s="2">
        <v>3</v>
      </c>
      <c r="S114" s="2">
        <v>15</v>
      </c>
      <c r="T114" s="2">
        <v>5</v>
      </c>
      <c r="U114" s="2">
        <f t="shared" si="24"/>
        <v>15</v>
      </c>
      <c r="V114" s="18" t="s">
        <v>118</v>
      </c>
      <c r="W114" s="18"/>
      <c r="X114" s="18" t="s">
        <v>757</v>
      </c>
      <c r="Y114" s="2" t="s">
        <v>45</v>
      </c>
      <c r="Z114" s="2">
        <v>10000</v>
      </c>
      <c r="AA114" s="2">
        <v>200</v>
      </c>
      <c r="AB114" s="6">
        <v>21140</v>
      </c>
      <c r="AC114" s="6">
        <v>25320</v>
      </c>
      <c r="AD114" s="6">
        <v>30750</v>
      </c>
      <c r="AE114" s="6">
        <v>15070</v>
      </c>
      <c r="AF114" s="6">
        <v>47580</v>
      </c>
      <c r="AG114" s="6">
        <v>15670</v>
      </c>
      <c r="AH114" s="6">
        <v>50000</v>
      </c>
      <c r="AI114" s="6">
        <v>21650</v>
      </c>
      <c r="AJ114" s="6">
        <v>28275</v>
      </c>
      <c r="AK114" s="2">
        <v>255455</v>
      </c>
      <c r="AL114" s="7">
        <v>28383.888888888891</v>
      </c>
      <c r="AM114" s="19">
        <v>50000</v>
      </c>
      <c r="AN114" s="7">
        <f t="shared" si="19"/>
        <v>22139.433333333334</v>
      </c>
      <c r="AO114" s="7">
        <v>0.22139433333333333</v>
      </c>
      <c r="AP114" s="8">
        <v>2.0254802850985684E-4</v>
      </c>
      <c r="AQ114" s="9">
        <v>0.98206945601594819</v>
      </c>
      <c r="AR114" s="2" t="s">
        <v>33</v>
      </c>
      <c r="AS114" s="2">
        <v>7650</v>
      </c>
      <c r="AT114" s="2" t="s">
        <v>45</v>
      </c>
      <c r="AU114" s="20">
        <f t="shared" si="20"/>
        <v>1923.0769230769231</v>
      </c>
      <c r="AV114" s="10" t="b">
        <f t="shared" si="21"/>
        <v>0</v>
      </c>
      <c r="AW114" s="11">
        <v>4.59</v>
      </c>
      <c r="AX114" s="7">
        <v>5967</v>
      </c>
      <c r="AY114" s="2">
        <v>1.5</v>
      </c>
      <c r="AZ114" s="2">
        <v>10000</v>
      </c>
      <c r="BA114" s="2">
        <v>5000</v>
      </c>
    </row>
    <row r="115" spans="1:53" s="2" customFormat="1" x14ac:dyDescent="0.25">
      <c r="A115" s="5" t="s">
        <v>414</v>
      </c>
      <c r="B115" s="5"/>
      <c r="C115" s="4" t="s">
        <v>41</v>
      </c>
      <c r="D115" s="4"/>
      <c r="E115" s="5"/>
      <c r="F115" s="2">
        <v>1090</v>
      </c>
      <c r="G115" s="2">
        <v>33</v>
      </c>
      <c r="H115" s="15" t="s">
        <v>115</v>
      </c>
      <c r="I115" s="16" t="s">
        <v>35</v>
      </c>
      <c r="J115" s="17" t="s">
        <v>36</v>
      </c>
      <c r="K115" s="18" t="s">
        <v>51</v>
      </c>
      <c r="L115" s="2" t="s">
        <v>415</v>
      </c>
      <c r="M115" s="15">
        <v>33</v>
      </c>
      <c r="N115" s="18" t="s">
        <v>31</v>
      </c>
      <c r="O115" s="2">
        <v>1</v>
      </c>
      <c r="P115" s="2">
        <v>4</v>
      </c>
      <c r="Q115" s="15">
        <v>1</v>
      </c>
      <c r="R115" s="2">
        <v>2</v>
      </c>
      <c r="S115" s="2">
        <v>8</v>
      </c>
      <c r="T115" s="2">
        <v>5</v>
      </c>
      <c r="U115" s="2">
        <f t="shared" si="24"/>
        <v>8</v>
      </c>
      <c r="V115" s="18" t="s">
        <v>56</v>
      </c>
      <c r="W115" s="18"/>
      <c r="X115" s="18" t="s">
        <v>757</v>
      </c>
      <c r="Y115" s="2" t="s">
        <v>45</v>
      </c>
      <c r="Z115" s="2">
        <v>500</v>
      </c>
      <c r="AA115" s="2">
        <v>10</v>
      </c>
      <c r="AB115" s="6">
        <v>1210</v>
      </c>
      <c r="AC115" s="6">
        <v>1350</v>
      </c>
      <c r="AD115" s="6">
        <v>30</v>
      </c>
      <c r="AE115" s="6">
        <v>0</v>
      </c>
      <c r="AF115" s="6">
        <v>0</v>
      </c>
      <c r="AG115" s="6">
        <v>0</v>
      </c>
      <c r="AH115" s="6">
        <v>1310</v>
      </c>
      <c r="AI115" s="6">
        <v>1120</v>
      </c>
      <c r="AJ115" s="6">
        <v>980</v>
      </c>
      <c r="AK115" s="2">
        <v>6000</v>
      </c>
      <c r="AL115" s="7">
        <v>666.66666666666663</v>
      </c>
      <c r="AM115" s="19">
        <v>1350</v>
      </c>
      <c r="AN115" s="7">
        <f t="shared" si="19"/>
        <v>22000</v>
      </c>
      <c r="AO115" s="7">
        <v>0.22</v>
      </c>
      <c r="AP115" s="8">
        <v>2.0127238850814537E-4</v>
      </c>
      <c r="AQ115" s="9">
        <v>0.98227072840445639</v>
      </c>
      <c r="AR115" s="2" t="s">
        <v>33</v>
      </c>
      <c r="AS115" s="2">
        <v>1090</v>
      </c>
      <c r="AT115" s="2" t="s">
        <v>45</v>
      </c>
      <c r="AU115" s="20">
        <f t="shared" si="20"/>
        <v>51.92307692307692</v>
      </c>
      <c r="AV115" s="10" t="b">
        <f t="shared" si="21"/>
        <v>0</v>
      </c>
      <c r="AW115" s="11">
        <v>24.222222222222221</v>
      </c>
      <c r="AX115" s="7">
        <v>35970</v>
      </c>
      <c r="AY115" s="2">
        <v>1.5</v>
      </c>
      <c r="AZ115" s="2">
        <v>10000</v>
      </c>
      <c r="BA115" s="2">
        <v>5000</v>
      </c>
    </row>
    <row r="116" spans="1:53" s="2" customFormat="1" ht="30" x14ac:dyDescent="0.25">
      <c r="A116" s="4" t="s">
        <v>416</v>
      </c>
      <c r="B116" s="4"/>
      <c r="C116" s="4" t="s">
        <v>41</v>
      </c>
      <c r="D116" s="4"/>
      <c r="E116" s="5"/>
      <c r="F116" s="2">
        <v>294.66460000000001</v>
      </c>
      <c r="G116" s="2">
        <v>650</v>
      </c>
      <c r="H116" s="15" t="s">
        <v>67</v>
      </c>
      <c r="I116" s="16" t="s">
        <v>28</v>
      </c>
      <c r="J116" s="17" t="s">
        <v>54</v>
      </c>
      <c r="K116" s="18" t="s">
        <v>38</v>
      </c>
      <c r="L116" s="2" t="s">
        <v>417</v>
      </c>
      <c r="M116" s="15">
        <v>650</v>
      </c>
      <c r="N116" s="18" t="s">
        <v>39</v>
      </c>
      <c r="O116" s="2">
        <v>1</v>
      </c>
      <c r="P116" s="2">
        <v>20</v>
      </c>
      <c r="Q116" s="15">
        <v>5</v>
      </c>
      <c r="R116" s="2">
        <v>5</v>
      </c>
      <c r="S116" s="15">
        <f>O116+P116+Q116+R116</f>
        <v>31</v>
      </c>
      <c r="T116" s="22">
        <v>30</v>
      </c>
      <c r="U116" s="2">
        <f t="shared" si="24"/>
        <v>31</v>
      </c>
      <c r="V116" s="18" t="s">
        <v>105</v>
      </c>
      <c r="W116" s="18"/>
      <c r="X116" s="18" t="s">
        <v>758</v>
      </c>
      <c r="Y116" s="2" t="s">
        <v>32</v>
      </c>
      <c r="Z116" s="2">
        <v>25</v>
      </c>
      <c r="AA116" s="2">
        <v>5</v>
      </c>
      <c r="AB116" s="6">
        <v>0</v>
      </c>
      <c r="AC116" s="6">
        <v>0</v>
      </c>
      <c r="AD116" s="6">
        <v>5</v>
      </c>
      <c r="AE116" s="6">
        <v>35</v>
      </c>
      <c r="AF116" s="6">
        <v>49</v>
      </c>
      <c r="AG116" s="6">
        <v>64</v>
      </c>
      <c r="AH116" s="6">
        <v>0</v>
      </c>
      <c r="AI116" s="6">
        <v>55</v>
      </c>
      <c r="AJ116" s="6">
        <v>95</v>
      </c>
      <c r="AK116" s="2">
        <v>303</v>
      </c>
      <c r="AL116" s="7">
        <v>33.666666666666664</v>
      </c>
      <c r="AM116" s="19">
        <v>95</v>
      </c>
      <c r="AN116" s="7">
        <f t="shared" si="19"/>
        <v>21883.333333333332</v>
      </c>
      <c r="AO116" s="7">
        <v>0.21883333333333332</v>
      </c>
      <c r="AP116" s="8">
        <v>2.0020503493272337E-4</v>
      </c>
      <c r="AQ116" s="9">
        <v>0.98247093343938907</v>
      </c>
      <c r="AR116" s="2" t="s">
        <v>33</v>
      </c>
      <c r="AS116" s="2">
        <v>294.66460000000001</v>
      </c>
      <c r="AT116" s="2" t="s">
        <v>34</v>
      </c>
      <c r="AU116" s="20">
        <f t="shared" si="20"/>
        <v>3.6538461538461537</v>
      </c>
      <c r="AV116" s="10" t="b">
        <f t="shared" si="21"/>
        <v>0</v>
      </c>
      <c r="AW116" s="21">
        <v>93.051978947368426</v>
      </c>
      <c r="AX116" s="7">
        <v>191531.99</v>
      </c>
      <c r="AY116" s="2">
        <v>1.5</v>
      </c>
      <c r="AZ116" s="2">
        <v>10000</v>
      </c>
      <c r="BA116" s="2">
        <v>5000</v>
      </c>
    </row>
    <row r="117" spans="1:53" s="2" customFormat="1" x14ac:dyDescent="0.25">
      <c r="A117" s="5" t="s">
        <v>418</v>
      </c>
      <c r="B117" s="5"/>
      <c r="C117" s="4" t="s">
        <v>41</v>
      </c>
      <c r="D117" s="4"/>
      <c r="E117" s="5"/>
      <c r="F117" s="2">
        <v>1582</v>
      </c>
      <c r="G117" s="2">
        <v>54</v>
      </c>
      <c r="H117" s="15" t="s">
        <v>394</v>
      </c>
      <c r="I117" s="16" t="s">
        <v>28</v>
      </c>
      <c r="J117" s="17" t="s">
        <v>49</v>
      </c>
      <c r="K117" s="18" t="s">
        <v>51</v>
      </c>
      <c r="L117" s="2" t="s">
        <v>419</v>
      </c>
      <c r="M117" s="15">
        <v>54</v>
      </c>
      <c r="N117" s="18" t="s">
        <v>31</v>
      </c>
      <c r="O117" s="2">
        <v>1</v>
      </c>
      <c r="P117" s="2">
        <v>4</v>
      </c>
      <c r="Q117" s="15">
        <v>1</v>
      </c>
      <c r="R117" s="2">
        <v>2</v>
      </c>
      <c r="S117" s="2">
        <v>8</v>
      </c>
      <c r="T117" s="2">
        <v>15</v>
      </c>
      <c r="U117" s="2">
        <f>SUM(O117:R117)</f>
        <v>8</v>
      </c>
      <c r="V117" s="18" t="s">
        <v>56</v>
      </c>
      <c r="W117" s="18"/>
      <c r="X117" s="18" t="s">
        <v>757</v>
      </c>
      <c r="Y117" s="2" t="s">
        <v>45</v>
      </c>
      <c r="Z117" s="2">
        <v>500</v>
      </c>
      <c r="AA117" s="2">
        <v>10</v>
      </c>
      <c r="AB117" s="6">
        <v>0</v>
      </c>
      <c r="AC117" s="6">
        <v>0</v>
      </c>
      <c r="AD117" s="6">
        <v>0</v>
      </c>
      <c r="AE117" s="6">
        <v>150</v>
      </c>
      <c r="AF117" s="6">
        <v>300</v>
      </c>
      <c r="AG117" s="6">
        <v>1470</v>
      </c>
      <c r="AH117" s="6">
        <v>1300</v>
      </c>
      <c r="AI117" s="6">
        <v>320</v>
      </c>
      <c r="AJ117" s="6">
        <v>0</v>
      </c>
      <c r="AK117" s="2">
        <v>3540</v>
      </c>
      <c r="AL117" s="7">
        <v>393.33333333333331</v>
      </c>
      <c r="AM117" s="19">
        <v>1470</v>
      </c>
      <c r="AN117" s="7">
        <f t="shared" si="19"/>
        <v>21240</v>
      </c>
      <c r="AO117" s="7">
        <v>0.21240000000000001</v>
      </c>
      <c r="AP117" s="8">
        <v>1.9431934235968217E-4</v>
      </c>
      <c r="AQ117" s="9">
        <v>0.98285966361155774</v>
      </c>
      <c r="AR117" s="2" t="s">
        <v>33</v>
      </c>
      <c r="AS117" s="2">
        <v>1582</v>
      </c>
      <c r="AT117" s="2" t="s">
        <v>45</v>
      </c>
      <c r="AU117" s="20">
        <f t="shared" si="20"/>
        <v>56.53846153846154</v>
      </c>
      <c r="AV117" s="10" t="b">
        <f t="shared" si="21"/>
        <v>0</v>
      </c>
      <c r="AW117" s="11">
        <v>32.285714285714285</v>
      </c>
      <c r="AX117" s="7">
        <v>85428</v>
      </c>
      <c r="AY117" s="2">
        <v>1.5</v>
      </c>
      <c r="AZ117" s="2">
        <v>10000</v>
      </c>
      <c r="BA117" s="2">
        <v>5000</v>
      </c>
    </row>
    <row r="118" spans="1:53" s="2" customFormat="1" x14ac:dyDescent="0.25">
      <c r="A118" s="5" t="s">
        <v>420</v>
      </c>
      <c r="B118" s="5"/>
      <c r="C118" s="4" t="s">
        <v>41</v>
      </c>
      <c r="D118" s="4"/>
      <c r="E118" s="5"/>
      <c r="F118" s="2">
        <v>590</v>
      </c>
      <c r="G118" s="2">
        <v>56</v>
      </c>
      <c r="H118" s="15" t="s">
        <v>67</v>
      </c>
      <c r="I118" s="16" t="s">
        <v>28</v>
      </c>
      <c r="J118" s="17" t="s">
        <v>49</v>
      </c>
      <c r="K118" s="18" t="s">
        <v>51</v>
      </c>
      <c r="L118" s="2" t="s">
        <v>421</v>
      </c>
      <c r="M118" s="15">
        <v>56</v>
      </c>
      <c r="N118" s="18" t="s">
        <v>31</v>
      </c>
      <c r="O118" s="2">
        <v>1</v>
      </c>
      <c r="P118" s="2">
        <v>4</v>
      </c>
      <c r="Q118" s="15">
        <v>1</v>
      </c>
      <c r="R118" s="2">
        <v>2</v>
      </c>
      <c r="S118" s="2">
        <v>8</v>
      </c>
      <c r="T118" s="2">
        <v>5</v>
      </c>
      <c r="U118" s="2">
        <f>SUM(O118:R118)</f>
        <v>8</v>
      </c>
      <c r="V118" s="18" t="s">
        <v>56</v>
      </c>
      <c r="W118" s="18"/>
      <c r="X118" s="18" t="s">
        <v>757</v>
      </c>
      <c r="Y118" s="2" t="s">
        <v>45</v>
      </c>
      <c r="Z118" s="2">
        <v>500</v>
      </c>
      <c r="AA118" s="2">
        <v>10</v>
      </c>
      <c r="AB118" s="6">
        <v>270</v>
      </c>
      <c r="AC118" s="6">
        <v>250</v>
      </c>
      <c r="AD118" s="6">
        <v>50</v>
      </c>
      <c r="AE118" s="6">
        <v>820</v>
      </c>
      <c r="AF118" s="6">
        <v>550</v>
      </c>
      <c r="AG118" s="6">
        <v>0</v>
      </c>
      <c r="AH118" s="6">
        <v>520</v>
      </c>
      <c r="AI118" s="6">
        <v>610</v>
      </c>
      <c r="AJ118" s="6">
        <v>320</v>
      </c>
      <c r="AK118" s="2">
        <v>3390</v>
      </c>
      <c r="AL118" s="7">
        <v>376.66666666666669</v>
      </c>
      <c r="AM118" s="19">
        <v>820</v>
      </c>
      <c r="AN118" s="7">
        <f t="shared" si="19"/>
        <v>21093.333333333336</v>
      </c>
      <c r="AO118" s="7">
        <v>0.21093333333333336</v>
      </c>
      <c r="AP118" s="8">
        <v>1.9297752643629456E-4</v>
      </c>
      <c r="AQ118" s="9">
        <v>0.98305264113799407</v>
      </c>
      <c r="AR118" s="2" t="s">
        <v>33</v>
      </c>
      <c r="AS118" s="2">
        <v>590</v>
      </c>
      <c r="AT118" s="2" t="s">
        <v>45</v>
      </c>
      <c r="AU118" s="20">
        <f t="shared" si="20"/>
        <v>31.53846153846154</v>
      </c>
      <c r="AV118" s="10" t="b">
        <f t="shared" si="21"/>
        <v>0</v>
      </c>
      <c r="AW118" s="11">
        <v>21.585365853658537</v>
      </c>
      <c r="AX118" s="7">
        <v>33040</v>
      </c>
      <c r="AY118" s="2">
        <v>1.5</v>
      </c>
      <c r="AZ118" s="2">
        <v>10000</v>
      </c>
      <c r="BA118" s="2">
        <v>5000</v>
      </c>
    </row>
    <row r="119" spans="1:53" s="2" customFormat="1" x14ac:dyDescent="0.25">
      <c r="A119" s="5" t="s">
        <v>422</v>
      </c>
      <c r="B119" s="5"/>
      <c r="C119" s="4" t="s">
        <v>41</v>
      </c>
      <c r="D119" s="4"/>
      <c r="E119" s="5"/>
      <c r="F119" s="2">
        <v>14670</v>
      </c>
      <c r="G119" s="2">
        <v>0.78</v>
      </c>
      <c r="H119" s="15" t="s">
        <v>67</v>
      </c>
      <c r="I119" s="16" t="s">
        <v>28</v>
      </c>
      <c r="J119" s="17" t="s">
        <v>46</v>
      </c>
      <c r="K119" s="18" t="s">
        <v>53</v>
      </c>
      <c r="L119" s="2" t="s">
        <v>423</v>
      </c>
      <c r="M119" s="15">
        <v>0.78</v>
      </c>
      <c r="N119" s="18" t="s">
        <v>31</v>
      </c>
      <c r="O119" s="2">
        <v>1</v>
      </c>
      <c r="P119" s="2">
        <v>10</v>
      </c>
      <c r="Q119" s="15">
        <v>1</v>
      </c>
      <c r="R119" s="2">
        <v>3</v>
      </c>
      <c r="S119" s="2">
        <v>15</v>
      </c>
      <c r="T119" s="2">
        <v>5</v>
      </c>
      <c r="U119" s="2">
        <f>SUM(O119:R119)</f>
        <v>15</v>
      </c>
      <c r="V119" s="18" t="s">
        <v>118</v>
      </c>
      <c r="W119" s="18"/>
      <c r="X119" s="18" t="s">
        <v>757</v>
      </c>
      <c r="Y119" s="2" t="s">
        <v>45</v>
      </c>
      <c r="Z119" s="2">
        <v>10000</v>
      </c>
      <c r="AA119" s="2">
        <v>200</v>
      </c>
      <c r="AB119" s="6">
        <v>22005</v>
      </c>
      <c r="AC119" s="6">
        <v>27330</v>
      </c>
      <c r="AD119" s="6">
        <v>20600</v>
      </c>
      <c r="AE119" s="6">
        <v>33200</v>
      </c>
      <c r="AF119" s="6">
        <v>14695</v>
      </c>
      <c r="AG119" s="6">
        <v>25410</v>
      </c>
      <c r="AH119" s="6">
        <v>49850</v>
      </c>
      <c r="AI119" s="6">
        <v>25500</v>
      </c>
      <c r="AJ119" s="6">
        <v>24600</v>
      </c>
      <c r="AK119" s="2">
        <v>243190</v>
      </c>
      <c r="AL119" s="7">
        <v>27021.111111111109</v>
      </c>
      <c r="AM119" s="19">
        <v>49850</v>
      </c>
      <c r="AN119" s="7">
        <f t="shared" si="19"/>
        <v>21076.466666666667</v>
      </c>
      <c r="AO119" s="7">
        <v>0.21076466666666668</v>
      </c>
      <c r="AP119" s="8">
        <v>1.9282321760510495E-4</v>
      </c>
      <c r="AQ119" s="9">
        <v>0.98324546435559912</v>
      </c>
      <c r="AR119" s="2" t="s">
        <v>33</v>
      </c>
      <c r="AS119" s="2">
        <v>14670</v>
      </c>
      <c r="AT119" s="2" t="s">
        <v>45</v>
      </c>
      <c r="AU119" s="20">
        <f t="shared" si="20"/>
        <v>1917.3076923076924</v>
      </c>
      <c r="AV119" s="10" t="b">
        <f t="shared" si="21"/>
        <v>0</v>
      </c>
      <c r="AW119" s="11">
        <v>8.8284854563691066</v>
      </c>
      <c r="AX119" s="7">
        <v>11442.6</v>
      </c>
      <c r="AY119" s="2">
        <v>1.5</v>
      </c>
      <c r="AZ119" s="2">
        <v>10000</v>
      </c>
      <c r="BA119" s="2">
        <v>5000</v>
      </c>
    </row>
    <row r="120" spans="1:53" s="2" customFormat="1" x14ac:dyDescent="0.25">
      <c r="A120" s="5" t="s">
        <v>424</v>
      </c>
      <c r="B120" s="5"/>
      <c r="C120" s="4" t="s">
        <v>41</v>
      </c>
      <c r="D120" s="4"/>
      <c r="E120" s="5"/>
      <c r="F120" s="2">
        <v>55012</v>
      </c>
      <c r="G120" s="2">
        <v>0.3</v>
      </c>
      <c r="H120" s="15" t="s">
        <v>425</v>
      </c>
      <c r="I120" s="16" t="s">
        <v>28</v>
      </c>
      <c r="J120" s="17" t="s">
        <v>73</v>
      </c>
      <c r="K120" s="18" t="s">
        <v>53</v>
      </c>
      <c r="L120" s="2" t="s">
        <v>426</v>
      </c>
      <c r="M120" s="15">
        <v>0.3</v>
      </c>
      <c r="N120" s="18" t="s">
        <v>31</v>
      </c>
      <c r="O120" s="2">
        <v>1</v>
      </c>
      <c r="P120" s="2">
        <v>10</v>
      </c>
      <c r="Q120" s="15">
        <v>1</v>
      </c>
      <c r="R120" s="2">
        <v>3</v>
      </c>
      <c r="S120" s="2">
        <v>15</v>
      </c>
      <c r="T120" s="2">
        <v>7</v>
      </c>
      <c r="U120" s="2">
        <f>SUM(O120:R120)</f>
        <v>15</v>
      </c>
      <c r="V120" s="18" t="s">
        <v>58</v>
      </c>
      <c r="W120" s="18"/>
      <c r="X120" s="18" t="s">
        <v>757</v>
      </c>
      <c r="Y120" s="2" t="s">
        <v>45</v>
      </c>
      <c r="Z120" s="2">
        <v>10000</v>
      </c>
      <c r="AA120" s="2">
        <v>200</v>
      </c>
      <c r="AB120" s="6">
        <v>48000</v>
      </c>
      <c r="AC120" s="6">
        <v>38000</v>
      </c>
      <c r="AD120" s="6">
        <v>61600</v>
      </c>
      <c r="AE120" s="6">
        <v>52000</v>
      </c>
      <c r="AF120" s="6">
        <v>47000</v>
      </c>
      <c r="AG120" s="6">
        <v>55800</v>
      </c>
      <c r="AH120" s="6">
        <v>95200</v>
      </c>
      <c r="AI120" s="6">
        <v>118000</v>
      </c>
      <c r="AJ120" s="6">
        <v>115000</v>
      </c>
      <c r="AK120" s="2">
        <v>630600</v>
      </c>
      <c r="AL120" s="7">
        <v>70066.666666666672</v>
      </c>
      <c r="AM120" s="19">
        <v>118000</v>
      </c>
      <c r="AN120" s="7">
        <f t="shared" si="19"/>
        <v>21020</v>
      </c>
      <c r="AO120" s="7">
        <v>0.2102</v>
      </c>
      <c r="AP120" s="8">
        <v>1.9230661847460071E-4</v>
      </c>
      <c r="AQ120" s="9">
        <v>0.9834377709740737</v>
      </c>
      <c r="AR120" s="2" t="s">
        <v>33</v>
      </c>
      <c r="AS120" s="2">
        <v>55012</v>
      </c>
      <c r="AT120" s="2" t="s">
        <v>45</v>
      </c>
      <c r="AU120" s="20">
        <f t="shared" si="20"/>
        <v>4538.4615384615381</v>
      </c>
      <c r="AV120" s="10" t="b">
        <f t="shared" si="21"/>
        <v>0</v>
      </c>
      <c r="AW120" s="11">
        <v>13.986101694915254</v>
      </c>
      <c r="AX120" s="7">
        <v>16503.599999999999</v>
      </c>
      <c r="AY120" s="2">
        <v>1.5</v>
      </c>
      <c r="AZ120" s="2">
        <v>10000</v>
      </c>
      <c r="BA120" s="2">
        <v>5000</v>
      </c>
    </row>
    <row r="121" spans="1:53" s="2" customFormat="1" ht="30" x14ac:dyDescent="0.25">
      <c r="A121" s="4" t="s">
        <v>427</v>
      </c>
      <c r="B121" s="4"/>
      <c r="C121" s="4" t="s">
        <v>41</v>
      </c>
      <c r="D121" s="4"/>
      <c r="E121" s="5"/>
      <c r="F121" s="2">
        <v>42000</v>
      </c>
      <c r="G121" s="2">
        <v>1.95</v>
      </c>
      <c r="H121" s="15" t="s">
        <v>253</v>
      </c>
      <c r="I121" s="16" t="s">
        <v>28</v>
      </c>
      <c r="J121" s="17" t="s">
        <v>73</v>
      </c>
      <c r="K121" s="18" t="s">
        <v>61</v>
      </c>
      <c r="L121" s="2" t="s">
        <v>428</v>
      </c>
      <c r="M121" s="15">
        <v>1.95</v>
      </c>
      <c r="N121" s="18" t="s">
        <v>31</v>
      </c>
      <c r="O121" s="2">
        <v>1</v>
      </c>
      <c r="P121" s="2">
        <v>7</v>
      </c>
      <c r="Q121" s="15">
        <v>1</v>
      </c>
      <c r="R121" s="2">
        <v>2</v>
      </c>
      <c r="S121" s="2">
        <v>11</v>
      </c>
      <c r="T121" s="2">
        <v>2</v>
      </c>
      <c r="U121" s="2">
        <f t="shared" ref="U121:U129" si="25">SUM(O121:R121)</f>
        <v>11</v>
      </c>
      <c r="V121" s="18" t="s">
        <v>80</v>
      </c>
      <c r="W121" s="18"/>
      <c r="X121" s="18" t="s">
        <v>757</v>
      </c>
      <c r="Y121" s="2" t="s">
        <v>45</v>
      </c>
      <c r="Z121" s="2">
        <v>5000</v>
      </c>
      <c r="AA121" s="2">
        <v>2000</v>
      </c>
      <c r="AB121" s="6">
        <v>0</v>
      </c>
      <c r="AC121" s="6">
        <v>3550</v>
      </c>
      <c r="AD121" s="6">
        <v>12400</v>
      </c>
      <c r="AE121" s="6">
        <v>12200</v>
      </c>
      <c r="AF121" s="6">
        <v>0</v>
      </c>
      <c r="AG121" s="6">
        <v>11900</v>
      </c>
      <c r="AH121" s="6">
        <v>4900</v>
      </c>
      <c r="AI121" s="6">
        <v>19900</v>
      </c>
      <c r="AJ121" s="6">
        <v>32000</v>
      </c>
      <c r="AK121" s="2">
        <v>96850</v>
      </c>
      <c r="AL121" s="7">
        <v>10761.111111111111</v>
      </c>
      <c r="AM121" s="19">
        <v>32000</v>
      </c>
      <c r="AN121" s="7">
        <f t="shared" si="19"/>
        <v>20984.166666666668</v>
      </c>
      <c r="AO121" s="7">
        <v>0.20984166666666668</v>
      </c>
      <c r="AP121" s="8">
        <v>1.9197878844786397E-4</v>
      </c>
      <c r="AQ121" s="9">
        <v>0.9838218734060975</v>
      </c>
      <c r="AR121" s="2" t="s">
        <v>33</v>
      </c>
      <c r="AS121" s="2">
        <v>42000</v>
      </c>
      <c r="AT121" s="2" t="s">
        <v>45</v>
      </c>
      <c r="AU121" s="20">
        <f t="shared" si="20"/>
        <v>1230.7692307692307</v>
      </c>
      <c r="AV121" s="10" t="b">
        <f t="shared" si="21"/>
        <v>0</v>
      </c>
      <c r="AW121" s="11">
        <v>39.375</v>
      </c>
      <c r="AX121" s="7">
        <v>81900</v>
      </c>
      <c r="AY121" s="2">
        <v>1.5</v>
      </c>
      <c r="AZ121" s="2">
        <v>10000</v>
      </c>
      <c r="BA121" s="2">
        <v>5000</v>
      </c>
    </row>
    <row r="122" spans="1:53" s="2" customFormat="1" x14ac:dyDescent="0.25">
      <c r="A122" s="5" t="s">
        <v>429</v>
      </c>
      <c r="B122" s="5"/>
      <c r="C122" s="4" t="s">
        <v>41</v>
      </c>
      <c r="D122" s="4"/>
      <c r="E122" s="5"/>
      <c r="F122" s="2">
        <v>12391</v>
      </c>
      <c r="G122" s="2">
        <v>0.45</v>
      </c>
      <c r="H122" s="15" t="s">
        <v>183</v>
      </c>
      <c r="I122" s="16" t="s">
        <v>28</v>
      </c>
      <c r="J122" s="17" t="s">
        <v>73</v>
      </c>
      <c r="K122" s="18" t="s">
        <v>53</v>
      </c>
      <c r="L122" s="2" t="s">
        <v>430</v>
      </c>
      <c r="M122" s="15">
        <v>0.45</v>
      </c>
      <c r="N122" s="18" t="s">
        <v>31</v>
      </c>
      <c r="O122" s="2">
        <v>1</v>
      </c>
      <c r="P122" s="2">
        <v>10</v>
      </c>
      <c r="Q122" s="15">
        <v>1</v>
      </c>
      <c r="R122" s="2">
        <v>3</v>
      </c>
      <c r="S122" s="2">
        <v>15</v>
      </c>
      <c r="T122" s="2">
        <v>7</v>
      </c>
      <c r="U122" s="2">
        <f t="shared" si="25"/>
        <v>15</v>
      </c>
      <c r="V122" s="18" t="s">
        <v>118</v>
      </c>
      <c r="W122" s="18"/>
      <c r="X122" s="18" t="s">
        <v>757</v>
      </c>
      <c r="Y122" s="2" t="s">
        <v>45</v>
      </c>
      <c r="Z122" s="2">
        <v>10000</v>
      </c>
      <c r="AA122" s="2">
        <v>200</v>
      </c>
      <c r="AB122" s="6">
        <v>28500</v>
      </c>
      <c r="AC122" s="6">
        <v>55500</v>
      </c>
      <c r="AD122" s="6">
        <v>64600</v>
      </c>
      <c r="AE122" s="6">
        <v>9000</v>
      </c>
      <c r="AF122" s="6">
        <v>22000</v>
      </c>
      <c r="AG122" s="6">
        <v>68700</v>
      </c>
      <c r="AH122" s="6">
        <v>32780</v>
      </c>
      <c r="AI122" s="6">
        <v>80310</v>
      </c>
      <c r="AJ122" s="6">
        <v>57120</v>
      </c>
      <c r="AK122" s="2">
        <v>418510</v>
      </c>
      <c r="AL122" s="7">
        <v>46501.111111111109</v>
      </c>
      <c r="AM122" s="19">
        <v>80310</v>
      </c>
      <c r="AN122" s="7">
        <f t="shared" si="19"/>
        <v>20925.5</v>
      </c>
      <c r="AO122" s="7">
        <v>0.209255</v>
      </c>
      <c r="AP122" s="8">
        <v>1.9144206207850889E-4</v>
      </c>
      <c r="AQ122" s="9">
        <v>0.98401331546817605</v>
      </c>
      <c r="AR122" s="2" t="s">
        <v>33</v>
      </c>
      <c r="AS122" s="2">
        <v>12391</v>
      </c>
      <c r="AT122" s="2" t="s">
        <v>45</v>
      </c>
      <c r="AU122" s="20">
        <f t="shared" si="20"/>
        <v>3088.8461538461538</v>
      </c>
      <c r="AV122" s="10" t="b">
        <f t="shared" si="21"/>
        <v>0</v>
      </c>
      <c r="AW122" s="11">
        <v>4.6286888307807246</v>
      </c>
      <c r="AX122" s="7">
        <v>5575.95</v>
      </c>
      <c r="AY122" s="2">
        <v>1.5</v>
      </c>
      <c r="AZ122" s="2">
        <v>10000</v>
      </c>
      <c r="BA122" s="2">
        <v>5000</v>
      </c>
    </row>
    <row r="123" spans="1:53" s="2" customFormat="1" x14ac:dyDescent="0.25">
      <c r="A123" s="5" t="s">
        <v>431</v>
      </c>
      <c r="B123" s="5"/>
      <c r="C123" s="4" t="s">
        <v>41</v>
      </c>
      <c r="D123" s="4"/>
      <c r="E123" s="5"/>
      <c r="F123" s="2">
        <v>300</v>
      </c>
      <c r="G123" s="2">
        <v>90</v>
      </c>
      <c r="H123" s="15" t="e">
        <v>#N/A</v>
      </c>
      <c r="I123" s="16" t="s">
        <v>28</v>
      </c>
      <c r="J123" s="17" t="s">
        <v>29</v>
      </c>
      <c r="K123" s="18" t="s">
        <v>59</v>
      </c>
      <c r="L123" s="2" t="s">
        <v>432</v>
      </c>
      <c r="M123" s="15">
        <v>90</v>
      </c>
      <c r="N123" s="18" t="s">
        <v>39</v>
      </c>
      <c r="O123" s="2">
        <v>1</v>
      </c>
      <c r="P123" s="2">
        <v>4</v>
      </c>
      <c r="Q123" s="15">
        <v>1</v>
      </c>
      <c r="R123" s="2">
        <v>2</v>
      </c>
      <c r="S123" s="15">
        <f>O123+P123+Q123+R123</f>
        <v>8</v>
      </c>
      <c r="T123" s="2">
        <v>7</v>
      </c>
      <c r="U123" s="2">
        <f t="shared" si="25"/>
        <v>8</v>
      </c>
      <c r="V123" s="18" t="s">
        <v>90</v>
      </c>
      <c r="W123" s="18"/>
      <c r="X123" s="18" t="s">
        <v>757</v>
      </c>
      <c r="Y123" s="2" t="s">
        <v>32</v>
      </c>
      <c r="Z123" s="2">
        <v>250</v>
      </c>
      <c r="AA123" s="2">
        <v>165</v>
      </c>
      <c r="AB123" s="6">
        <v>200</v>
      </c>
      <c r="AC123" s="6">
        <v>415</v>
      </c>
      <c r="AD123" s="6">
        <v>522</v>
      </c>
      <c r="AE123" s="6">
        <v>0</v>
      </c>
      <c r="AF123" s="6">
        <v>86</v>
      </c>
      <c r="AG123" s="6">
        <v>215</v>
      </c>
      <c r="AH123" s="6">
        <v>0</v>
      </c>
      <c r="AI123" s="6">
        <v>430</v>
      </c>
      <c r="AJ123" s="6">
        <v>200</v>
      </c>
      <c r="AK123" s="2">
        <v>2068</v>
      </c>
      <c r="AL123" s="7">
        <v>229.77777777777777</v>
      </c>
      <c r="AM123" s="19">
        <v>522</v>
      </c>
      <c r="AN123" s="7">
        <f t="shared" si="19"/>
        <v>20680</v>
      </c>
      <c r="AO123" s="7">
        <v>0.20680000000000001</v>
      </c>
      <c r="AP123" s="8">
        <v>1.8919604519765663E-4</v>
      </c>
      <c r="AQ123" s="9">
        <v>0.98420251151337368</v>
      </c>
      <c r="AR123" s="2" t="s">
        <v>33</v>
      </c>
      <c r="AS123" s="2">
        <v>300</v>
      </c>
      <c r="AT123" s="2" t="s">
        <v>34</v>
      </c>
      <c r="AU123" s="20">
        <f t="shared" si="20"/>
        <v>20.076923076923077</v>
      </c>
      <c r="AV123" s="10" t="b">
        <f t="shared" si="21"/>
        <v>0</v>
      </c>
      <c r="AW123" s="11">
        <v>17.241379310344829</v>
      </c>
      <c r="AX123" s="7">
        <v>27000</v>
      </c>
      <c r="AY123" s="2">
        <v>1.5</v>
      </c>
      <c r="AZ123" s="2">
        <v>10000</v>
      </c>
      <c r="BA123" s="2">
        <v>5000</v>
      </c>
    </row>
    <row r="124" spans="1:53" s="2" customFormat="1" ht="30" x14ac:dyDescent="0.25">
      <c r="A124" s="4" t="s">
        <v>433</v>
      </c>
      <c r="B124" s="4"/>
      <c r="C124" s="4" t="s">
        <v>41</v>
      </c>
      <c r="D124" s="4"/>
      <c r="E124" s="5"/>
      <c r="F124" s="2">
        <v>21200</v>
      </c>
      <c r="G124" s="2">
        <v>0.98</v>
      </c>
      <c r="H124" s="15" t="s">
        <v>148</v>
      </c>
      <c r="I124" s="16" t="s">
        <v>35</v>
      </c>
      <c r="J124" s="17" t="s">
        <v>36</v>
      </c>
      <c r="K124" s="18" t="s">
        <v>61</v>
      </c>
      <c r="L124" s="2" t="s">
        <v>434</v>
      </c>
      <c r="M124" s="15">
        <v>0.98</v>
      </c>
      <c r="N124" s="18" t="s">
        <v>31</v>
      </c>
      <c r="O124" s="2">
        <v>1</v>
      </c>
      <c r="P124" s="2">
        <v>7</v>
      </c>
      <c r="Q124" s="15">
        <v>1</v>
      </c>
      <c r="R124" s="2">
        <v>2</v>
      </c>
      <c r="S124" s="2">
        <v>11</v>
      </c>
      <c r="T124" s="2">
        <v>3</v>
      </c>
      <c r="U124" s="2">
        <f t="shared" si="25"/>
        <v>11</v>
      </c>
      <c r="V124" s="18" t="s">
        <v>80</v>
      </c>
      <c r="W124" s="18"/>
      <c r="X124" s="18" t="s">
        <v>757</v>
      </c>
      <c r="Y124" s="2" t="s">
        <v>45</v>
      </c>
      <c r="Z124" s="2">
        <v>5000</v>
      </c>
      <c r="AA124" s="2">
        <v>2000</v>
      </c>
      <c r="AB124" s="6">
        <v>60000</v>
      </c>
      <c r="AC124" s="6">
        <v>24000</v>
      </c>
      <c r="AD124" s="6">
        <v>18000</v>
      </c>
      <c r="AE124" s="6">
        <v>0</v>
      </c>
      <c r="AF124" s="6">
        <v>0</v>
      </c>
      <c r="AG124" s="6">
        <v>18000</v>
      </c>
      <c r="AH124" s="6">
        <v>28000</v>
      </c>
      <c r="AI124" s="6">
        <v>12000</v>
      </c>
      <c r="AJ124" s="6">
        <v>29800</v>
      </c>
      <c r="AK124" s="2">
        <v>189800</v>
      </c>
      <c r="AL124" s="7">
        <v>21088.888888888891</v>
      </c>
      <c r="AM124" s="19">
        <v>60000</v>
      </c>
      <c r="AN124" s="7">
        <f t="shared" si="19"/>
        <v>20667.111111111113</v>
      </c>
      <c r="AO124" s="7">
        <v>0.20667111111111114</v>
      </c>
      <c r="AP124" s="8">
        <v>1.8907812804075291E-4</v>
      </c>
      <c r="AQ124" s="9">
        <v>0.98439158964141438</v>
      </c>
      <c r="AR124" s="2" t="s">
        <v>33</v>
      </c>
      <c r="AS124" s="2">
        <v>21200</v>
      </c>
      <c r="AT124" s="2" t="s">
        <v>45</v>
      </c>
      <c r="AU124" s="20">
        <f t="shared" si="20"/>
        <v>2307.6923076923076</v>
      </c>
      <c r="AV124" s="10" t="b">
        <f t="shared" si="21"/>
        <v>0</v>
      </c>
      <c r="AW124" s="11">
        <v>10.6</v>
      </c>
      <c r="AX124" s="7">
        <v>20776</v>
      </c>
      <c r="AY124" s="2">
        <v>1.5</v>
      </c>
      <c r="AZ124" s="2">
        <v>10000</v>
      </c>
      <c r="BA124" s="2">
        <v>5000</v>
      </c>
    </row>
    <row r="125" spans="1:53" s="2" customFormat="1" ht="30" x14ac:dyDescent="0.25">
      <c r="A125" s="4" t="s">
        <v>435</v>
      </c>
      <c r="B125" s="4"/>
      <c r="C125" s="4" t="s">
        <v>41</v>
      </c>
      <c r="D125" s="4"/>
      <c r="E125" s="5"/>
      <c r="F125" s="2">
        <v>10000</v>
      </c>
      <c r="G125" s="2">
        <v>1.05</v>
      </c>
      <c r="H125" s="15" t="s">
        <v>67</v>
      </c>
      <c r="I125" s="16" t="s">
        <v>35</v>
      </c>
      <c r="J125" s="17" t="s">
        <v>436</v>
      </c>
      <c r="K125" s="18" t="s">
        <v>61</v>
      </c>
      <c r="L125" s="2" t="s">
        <v>437</v>
      </c>
      <c r="M125" s="15">
        <v>1.05</v>
      </c>
      <c r="N125" s="18" t="s">
        <v>31</v>
      </c>
      <c r="O125" s="2">
        <v>1</v>
      </c>
      <c r="P125" s="2">
        <v>7</v>
      </c>
      <c r="Q125" s="15">
        <v>1</v>
      </c>
      <c r="R125" s="2">
        <v>2</v>
      </c>
      <c r="S125" s="2">
        <v>11</v>
      </c>
      <c r="T125" s="2">
        <v>2</v>
      </c>
      <c r="U125" s="2">
        <f t="shared" si="25"/>
        <v>11</v>
      </c>
      <c r="V125" s="18" t="s">
        <v>80</v>
      </c>
      <c r="W125" s="18"/>
      <c r="X125" s="18" t="s">
        <v>757</v>
      </c>
      <c r="Y125" s="2" t="s">
        <v>45</v>
      </c>
      <c r="Z125" s="2">
        <v>5000</v>
      </c>
      <c r="AA125" s="2">
        <v>2000</v>
      </c>
      <c r="AB125" s="6">
        <v>15590</v>
      </c>
      <c r="AC125" s="6">
        <v>41000</v>
      </c>
      <c r="AD125" s="6">
        <v>40000</v>
      </c>
      <c r="AE125" s="6">
        <v>14000</v>
      </c>
      <c r="AF125" s="6">
        <v>10000</v>
      </c>
      <c r="AG125" s="6">
        <v>8000</v>
      </c>
      <c r="AH125" s="6">
        <v>16000</v>
      </c>
      <c r="AI125" s="6">
        <v>14000</v>
      </c>
      <c r="AJ125" s="6">
        <v>18000</v>
      </c>
      <c r="AK125" s="2">
        <v>176590</v>
      </c>
      <c r="AL125" s="7">
        <v>19621.111111111109</v>
      </c>
      <c r="AM125" s="19">
        <v>41000</v>
      </c>
      <c r="AN125" s="7">
        <f t="shared" si="19"/>
        <v>20602.166666666664</v>
      </c>
      <c r="AO125" s="7">
        <v>0.20602166666666663</v>
      </c>
      <c r="AP125" s="8">
        <v>1.8848396788376796E-4</v>
      </c>
      <c r="AQ125" s="9">
        <v>0.98458007360929811</v>
      </c>
      <c r="AR125" s="2" t="s">
        <v>33</v>
      </c>
      <c r="AS125" s="2">
        <v>10000</v>
      </c>
      <c r="AT125" s="2" t="s">
        <v>45</v>
      </c>
      <c r="AU125" s="20">
        <f t="shared" si="20"/>
        <v>1576.9230769230769</v>
      </c>
      <c r="AV125" s="10" t="b">
        <f t="shared" si="21"/>
        <v>0</v>
      </c>
      <c r="AW125" s="11">
        <v>7.3170731707317067</v>
      </c>
      <c r="AX125" s="7">
        <v>10500</v>
      </c>
      <c r="AY125" s="2">
        <v>1.5</v>
      </c>
      <c r="AZ125" s="2">
        <v>10000</v>
      </c>
      <c r="BA125" s="2">
        <v>5000</v>
      </c>
    </row>
    <row r="126" spans="1:53" s="2" customFormat="1" x14ac:dyDescent="0.25">
      <c r="A126" s="5" t="s">
        <v>438</v>
      </c>
      <c r="B126" s="5"/>
      <c r="C126" s="4" t="s">
        <v>41</v>
      </c>
      <c r="D126" s="4"/>
      <c r="E126" s="5"/>
      <c r="F126" s="2">
        <v>88000</v>
      </c>
      <c r="G126" s="2">
        <v>0.29499999999999998</v>
      </c>
      <c r="H126" s="15" t="s">
        <v>67</v>
      </c>
      <c r="I126" s="16" t="s">
        <v>28</v>
      </c>
      <c r="J126" s="17" t="s">
        <v>49</v>
      </c>
      <c r="K126" s="18" t="s">
        <v>64</v>
      </c>
      <c r="L126" s="2" t="s">
        <v>439</v>
      </c>
      <c r="M126" s="15">
        <v>0.29499999999999998</v>
      </c>
      <c r="N126" s="18" t="s">
        <v>31</v>
      </c>
      <c r="O126" s="14">
        <v>1</v>
      </c>
      <c r="P126" s="14">
        <v>7</v>
      </c>
      <c r="Q126" s="23">
        <v>4</v>
      </c>
      <c r="R126" s="14">
        <v>3</v>
      </c>
      <c r="S126" s="14">
        <v>15</v>
      </c>
      <c r="T126" s="14">
        <v>3</v>
      </c>
      <c r="U126" s="2">
        <f t="shared" si="25"/>
        <v>15</v>
      </c>
      <c r="V126" s="18" t="s">
        <v>65</v>
      </c>
      <c r="W126" s="18"/>
      <c r="X126" s="18" t="s">
        <v>757</v>
      </c>
      <c r="Y126" s="5" t="s">
        <v>45</v>
      </c>
      <c r="Z126" s="2">
        <v>50000</v>
      </c>
      <c r="AA126" s="2">
        <v>1000</v>
      </c>
      <c r="AB126" s="6">
        <v>20000</v>
      </c>
      <c r="AC126" s="6">
        <v>40000</v>
      </c>
      <c r="AD126" s="6">
        <v>109000</v>
      </c>
      <c r="AE126" s="6">
        <v>48000</v>
      </c>
      <c r="AF126" s="6">
        <v>55000</v>
      </c>
      <c r="AG126" s="6">
        <v>40000</v>
      </c>
      <c r="AH126" s="6">
        <v>83000</v>
      </c>
      <c r="AI126" s="6">
        <v>115700</v>
      </c>
      <c r="AJ126" s="6">
        <v>108000</v>
      </c>
      <c r="AK126" s="2">
        <v>618700</v>
      </c>
      <c r="AL126" s="7">
        <v>68744.444444444438</v>
      </c>
      <c r="AM126" s="19">
        <v>115700</v>
      </c>
      <c r="AN126" s="7">
        <f t="shared" ref="AN126:AN154" si="26">(AK126/9)*M126</f>
        <v>20279.611111111109</v>
      </c>
      <c r="AO126" s="7">
        <v>0.20279611111111109</v>
      </c>
      <c r="AP126" s="8">
        <v>1.8553298937952985E-4</v>
      </c>
      <c r="AQ126" s="9">
        <v>0.98513979026640408</v>
      </c>
      <c r="AR126" s="2" t="s">
        <v>33</v>
      </c>
      <c r="AS126" s="2">
        <v>88000</v>
      </c>
      <c r="AT126" s="2" t="s">
        <v>45</v>
      </c>
      <c r="AU126" s="20">
        <f t="shared" si="20"/>
        <v>4450</v>
      </c>
      <c r="AV126" s="10" t="b">
        <f t="shared" si="21"/>
        <v>0</v>
      </c>
      <c r="AW126" s="11">
        <v>22.817631806395852</v>
      </c>
      <c r="AX126" s="7">
        <v>25960</v>
      </c>
      <c r="AY126" s="2">
        <v>1.5</v>
      </c>
      <c r="AZ126" s="2">
        <v>10000</v>
      </c>
      <c r="BA126" s="2">
        <v>5000</v>
      </c>
    </row>
    <row r="127" spans="1:53" s="2" customFormat="1" x14ac:dyDescent="0.25">
      <c r="A127" s="5" t="s">
        <v>440</v>
      </c>
      <c r="B127" s="5"/>
      <c r="C127" s="4" t="s">
        <v>41</v>
      </c>
      <c r="D127" s="4"/>
      <c r="E127" s="5"/>
      <c r="F127" s="2">
        <v>80</v>
      </c>
      <c r="G127" s="2">
        <v>450</v>
      </c>
      <c r="H127" s="15" t="s">
        <v>67</v>
      </c>
      <c r="I127" s="16" t="s">
        <v>28</v>
      </c>
      <c r="J127" s="17" t="s">
        <v>234</v>
      </c>
      <c r="K127" s="18" t="s">
        <v>38</v>
      </c>
      <c r="L127" s="2" t="s">
        <v>441</v>
      </c>
      <c r="M127" s="15">
        <v>450</v>
      </c>
      <c r="N127" s="18" t="s">
        <v>39</v>
      </c>
      <c r="O127" s="2">
        <v>1</v>
      </c>
      <c r="P127" s="2">
        <v>20</v>
      </c>
      <c r="Q127" s="15">
        <v>5</v>
      </c>
      <c r="R127" s="2">
        <v>5</v>
      </c>
      <c r="S127" s="15">
        <f>O127+P127+Q127+R127</f>
        <v>31</v>
      </c>
      <c r="T127" s="22">
        <v>30</v>
      </c>
      <c r="U127" s="2">
        <f t="shared" si="25"/>
        <v>31</v>
      </c>
      <c r="V127" s="18" t="s">
        <v>442</v>
      </c>
      <c r="W127" s="18"/>
      <c r="X127" s="18" t="s">
        <v>758</v>
      </c>
      <c r="Y127" s="2" t="s">
        <v>32</v>
      </c>
      <c r="Z127" s="2">
        <v>50</v>
      </c>
      <c r="AA127" s="2">
        <v>25</v>
      </c>
      <c r="AB127" s="6">
        <v>25</v>
      </c>
      <c r="AC127" s="6">
        <v>80</v>
      </c>
      <c r="AD127" s="6">
        <v>45</v>
      </c>
      <c r="AE127" s="6">
        <v>20</v>
      </c>
      <c r="AF127" s="6">
        <v>30</v>
      </c>
      <c r="AG127" s="6">
        <v>60</v>
      </c>
      <c r="AH127" s="6">
        <v>95</v>
      </c>
      <c r="AI127" s="6">
        <v>20</v>
      </c>
      <c r="AJ127" s="6">
        <v>30</v>
      </c>
      <c r="AK127" s="2">
        <v>405</v>
      </c>
      <c r="AL127" s="7">
        <v>45</v>
      </c>
      <c r="AM127" s="19">
        <v>95</v>
      </c>
      <c r="AN127" s="7">
        <f t="shared" si="26"/>
        <v>20250</v>
      </c>
      <c r="AO127" s="7">
        <v>0.20250000000000001</v>
      </c>
      <c r="AP127" s="8">
        <v>1.8526208487681562E-4</v>
      </c>
      <c r="AQ127" s="9">
        <v>0.98532505235128087</v>
      </c>
      <c r="AR127" s="2" t="s">
        <v>33</v>
      </c>
      <c r="AS127" s="2">
        <v>80</v>
      </c>
      <c r="AT127" s="2" t="s">
        <v>34</v>
      </c>
      <c r="AU127" s="20">
        <f t="shared" si="20"/>
        <v>3.6538461538461537</v>
      </c>
      <c r="AV127" s="10" t="b">
        <f t="shared" ref="AV127:AV156" si="27">IF(AU127&gt;=Z127,TRUE,FALSE)</f>
        <v>0</v>
      </c>
      <c r="AW127" s="11">
        <v>25.263157894736842</v>
      </c>
      <c r="AX127" s="7">
        <v>36000</v>
      </c>
      <c r="AY127" s="2">
        <v>1.5</v>
      </c>
      <c r="AZ127" s="2">
        <v>10000</v>
      </c>
      <c r="BA127" s="2">
        <v>5000</v>
      </c>
    </row>
    <row r="128" spans="1:53" s="2" customFormat="1" x14ac:dyDescent="0.25">
      <c r="A128" s="5" t="s">
        <v>443</v>
      </c>
      <c r="B128" s="5"/>
      <c r="C128" s="4" t="s">
        <v>41</v>
      </c>
      <c r="D128" s="4"/>
      <c r="E128" s="5"/>
      <c r="F128" s="2">
        <v>850</v>
      </c>
      <c r="G128" s="2">
        <v>45</v>
      </c>
      <c r="H128" s="15" t="s">
        <v>67</v>
      </c>
      <c r="I128" s="16" t="s">
        <v>28</v>
      </c>
      <c r="J128" s="17" t="s">
        <v>37</v>
      </c>
      <c r="K128" s="18" t="s">
        <v>59</v>
      </c>
      <c r="L128" s="2" t="s">
        <v>444</v>
      </c>
      <c r="M128" s="15">
        <v>45</v>
      </c>
      <c r="N128" s="18" t="s">
        <v>39</v>
      </c>
      <c r="O128" s="2">
        <v>1</v>
      </c>
      <c r="P128" s="2">
        <v>2</v>
      </c>
      <c r="Q128" s="15">
        <v>1</v>
      </c>
      <c r="R128" s="2">
        <v>1</v>
      </c>
      <c r="S128" s="15">
        <f>O128+P128+Q128+R128</f>
        <v>5</v>
      </c>
      <c r="T128" s="2">
        <v>7</v>
      </c>
      <c r="U128" s="2">
        <f t="shared" si="25"/>
        <v>5</v>
      </c>
      <c r="V128" s="18" t="s">
        <v>71</v>
      </c>
      <c r="W128" s="18"/>
      <c r="X128" s="18" t="s">
        <v>757</v>
      </c>
      <c r="Y128" s="2" t="s">
        <v>32</v>
      </c>
      <c r="Z128" s="2">
        <v>50</v>
      </c>
      <c r="AA128" s="2">
        <v>25</v>
      </c>
      <c r="AB128" s="6">
        <v>100</v>
      </c>
      <c r="AC128" s="6">
        <v>100</v>
      </c>
      <c r="AD128" s="6">
        <v>25</v>
      </c>
      <c r="AE128" s="6">
        <v>0</v>
      </c>
      <c r="AF128" s="6">
        <v>300</v>
      </c>
      <c r="AG128" s="6">
        <v>700</v>
      </c>
      <c r="AH128" s="6">
        <v>1350</v>
      </c>
      <c r="AI128" s="6">
        <v>775</v>
      </c>
      <c r="AJ128" s="6">
        <v>575</v>
      </c>
      <c r="AK128" s="2">
        <v>3925</v>
      </c>
      <c r="AL128" s="7">
        <v>436.11111111111109</v>
      </c>
      <c r="AM128" s="19">
        <v>1350</v>
      </c>
      <c r="AN128" s="7">
        <f t="shared" si="26"/>
        <v>19625</v>
      </c>
      <c r="AO128" s="7">
        <v>0.19625000000000001</v>
      </c>
      <c r="AP128" s="8">
        <v>1.7954411929419785E-4</v>
      </c>
      <c r="AQ128" s="9">
        <v>0.98568757136921881</v>
      </c>
      <c r="AR128" s="2" t="s">
        <v>33</v>
      </c>
      <c r="AS128" s="2">
        <v>850</v>
      </c>
      <c r="AT128" s="2" t="s">
        <v>34</v>
      </c>
      <c r="AU128" s="20">
        <f t="shared" ref="AU128:AU157" si="28">AM128/26</f>
        <v>51.92307692307692</v>
      </c>
      <c r="AV128" s="10" t="b">
        <f t="shared" si="27"/>
        <v>1</v>
      </c>
      <c r="AW128" s="11">
        <v>18.888888888888889</v>
      </c>
      <c r="AX128" s="7">
        <v>38250</v>
      </c>
      <c r="AY128" s="2">
        <v>1.5</v>
      </c>
      <c r="AZ128" s="2">
        <v>10000</v>
      </c>
      <c r="BA128" s="2">
        <v>5000</v>
      </c>
    </row>
    <row r="129" spans="1:53" s="2" customFormat="1" x14ac:dyDescent="0.25">
      <c r="A129" s="5" t="s">
        <v>445</v>
      </c>
      <c r="B129" s="5"/>
      <c r="C129" s="4" t="s">
        <v>41</v>
      </c>
      <c r="D129" s="4"/>
      <c r="E129" s="5"/>
      <c r="F129" s="2">
        <v>225</v>
      </c>
      <c r="G129" s="2">
        <v>300</v>
      </c>
      <c r="H129" s="15" t="s">
        <v>67</v>
      </c>
      <c r="I129" s="16" t="s">
        <v>28</v>
      </c>
      <c r="J129" s="17" t="s">
        <v>46</v>
      </c>
      <c r="K129" s="18" t="s">
        <v>59</v>
      </c>
      <c r="L129" s="2" t="s">
        <v>446</v>
      </c>
      <c r="M129" s="15">
        <v>300</v>
      </c>
      <c r="N129" s="18" t="s">
        <v>39</v>
      </c>
      <c r="O129" s="2">
        <v>1</v>
      </c>
      <c r="P129" s="2">
        <v>5</v>
      </c>
      <c r="Q129" s="15">
        <v>1</v>
      </c>
      <c r="R129" s="2">
        <v>3</v>
      </c>
      <c r="S129" s="15">
        <f>O129+P129+Q129+R129</f>
        <v>10</v>
      </c>
      <c r="T129" s="2">
        <v>7</v>
      </c>
      <c r="U129" s="2">
        <f t="shared" si="25"/>
        <v>10</v>
      </c>
      <c r="V129" s="18" t="s">
        <v>110</v>
      </c>
      <c r="W129" s="18"/>
      <c r="X129" s="18" t="s">
        <v>757</v>
      </c>
      <c r="Y129" s="2" t="s">
        <v>32</v>
      </c>
      <c r="Z129" s="2">
        <v>50</v>
      </c>
      <c r="AA129" s="2">
        <v>25</v>
      </c>
      <c r="AB129" s="6">
        <v>5</v>
      </c>
      <c r="AC129" s="6">
        <v>25</v>
      </c>
      <c r="AD129" s="6">
        <v>0</v>
      </c>
      <c r="AE129" s="6">
        <v>85</v>
      </c>
      <c r="AF129" s="6">
        <v>35</v>
      </c>
      <c r="AG129" s="6">
        <v>25</v>
      </c>
      <c r="AH129" s="6">
        <v>235</v>
      </c>
      <c r="AI129" s="6">
        <v>50</v>
      </c>
      <c r="AJ129" s="6">
        <v>125</v>
      </c>
      <c r="AK129" s="2">
        <v>585</v>
      </c>
      <c r="AL129" s="7">
        <v>65</v>
      </c>
      <c r="AM129" s="19">
        <v>235</v>
      </c>
      <c r="AN129" s="7">
        <f t="shared" si="26"/>
        <v>19500</v>
      </c>
      <c r="AO129" s="7">
        <v>0.19500000000000001</v>
      </c>
      <c r="AP129" s="8">
        <v>1.7840052617767429E-4</v>
      </c>
      <c r="AQ129" s="9">
        <v>0.98586597189539649</v>
      </c>
      <c r="AR129" s="2" t="s">
        <v>33</v>
      </c>
      <c r="AS129" s="2">
        <v>225</v>
      </c>
      <c r="AT129" s="2" t="s">
        <v>34</v>
      </c>
      <c r="AU129" s="20">
        <f t="shared" si="28"/>
        <v>9.0384615384615383</v>
      </c>
      <c r="AV129" s="10" t="b">
        <f t="shared" si="27"/>
        <v>0</v>
      </c>
      <c r="AW129" s="11">
        <v>28.723404255319149</v>
      </c>
      <c r="AX129" s="7">
        <v>67500</v>
      </c>
      <c r="AY129" s="2">
        <v>1.5</v>
      </c>
      <c r="AZ129" s="2">
        <v>10000</v>
      </c>
      <c r="BA129" s="2">
        <v>5000</v>
      </c>
    </row>
    <row r="130" spans="1:53" s="2" customFormat="1" x14ac:dyDescent="0.25">
      <c r="A130" s="5" t="s">
        <v>447</v>
      </c>
      <c r="B130" s="5"/>
      <c r="C130" s="4" t="s">
        <v>41</v>
      </c>
      <c r="D130" s="4"/>
      <c r="E130" s="5"/>
      <c r="F130" s="2">
        <v>35300</v>
      </c>
      <c r="G130" s="2">
        <v>1.2</v>
      </c>
      <c r="H130" s="15" t="s">
        <v>448</v>
      </c>
      <c r="I130" s="16" t="s">
        <v>35</v>
      </c>
      <c r="J130" s="17" t="s">
        <v>36</v>
      </c>
      <c r="K130" s="18" t="s">
        <v>61</v>
      </c>
      <c r="L130" s="2" t="s">
        <v>449</v>
      </c>
      <c r="M130" s="15">
        <v>1.2</v>
      </c>
      <c r="N130" s="18" t="s">
        <v>31</v>
      </c>
      <c r="O130" s="2">
        <v>1</v>
      </c>
      <c r="P130" s="2">
        <v>7</v>
      </c>
      <c r="Q130" s="15">
        <v>1</v>
      </c>
      <c r="R130" s="2">
        <v>2</v>
      </c>
      <c r="S130" s="2">
        <v>11</v>
      </c>
      <c r="T130" s="2">
        <v>3</v>
      </c>
      <c r="U130" s="2">
        <f t="shared" ref="U130:U135" si="29">SUM(O130:R130)</f>
        <v>11</v>
      </c>
      <c r="V130" s="18" t="s">
        <v>80</v>
      </c>
      <c r="W130" s="18"/>
      <c r="X130" s="18" t="s">
        <v>757</v>
      </c>
      <c r="Y130" s="2" t="s">
        <v>45</v>
      </c>
      <c r="Z130" s="2">
        <v>5000</v>
      </c>
      <c r="AA130" s="2">
        <v>2000</v>
      </c>
      <c r="AB130" s="6">
        <v>32000</v>
      </c>
      <c r="AC130" s="6">
        <v>40000</v>
      </c>
      <c r="AD130" s="6">
        <v>5500</v>
      </c>
      <c r="AE130" s="6">
        <v>0</v>
      </c>
      <c r="AF130" s="6">
        <v>0</v>
      </c>
      <c r="AG130" s="6">
        <v>10000</v>
      </c>
      <c r="AH130" s="6">
        <v>16000</v>
      </c>
      <c r="AI130" s="6">
        <v>15000</v>
      </c>
      <c r="AJ130" s="6">
        <v>27200</v>
      </c>
      <c r="AK130" s="2">
        <v>145700</v>
      </c>
      <c r="AL130" s="7">
        <v>16188.888888888889</v>
      </c>
      <c r="AM130" s="19">
        <v>40000</v>
      </c>
      <c r="AN130" s="7">
        <f t="shared" si="26"/>
        <v>19426.666666666664</v>
      </c>
      <c r="AO130" s="7">
        <v>0.19426666666666664</v>
      </c>
      <c r="AP130" s="8">
        <v>1.7772961821598048E-4</v>
      </c>
      <c r="AQ130" s="9">
        <v>0.98604370151361243</v>
      </c>
      <c r="AR130" s="2" t="s">
        <v>33</v>
      </c>
      <c r="AS130" s="2">
        <v>35300</v>
      </c>
      <c r="AT130" s="2" t="s">
        <v>45</v>
      </c>
      <c r="AU130" s="20">
        <f t="shared" si="28"/>
        <v>1538.4615384615386</v>
      </c>
      <c r="AV130" s="10" t="b">
        <f t="shared" si="27"/>
        <v>0</v>
      </c>
      <c r="AW130" s="11">
        <v>26.475000000000001</v>
      </c>
      <c r="AX130" s="7">
        <v>42360</v>
      </c>
      <c r="AY130" s="2">
        <v>1.5</v>
      </c>
      <c r="AZ130" s="2">
        <v>10000</v>
      </c>
      <c r="BA130" s="2">
        <v>5000</v>
      </c>
    </row>
    <row r="131" spans="1:53" s="2" customFormat="1" x14ac:dyDescent="0.25">
      <c r="A131" s="5" t="s">
        <v>450</v>
      </c>
      <c r="B131" s="5"/>
      <c r="C131" s="4" t="s">
        <v>41</v>
      </c>
      <c r="D131" s="4"/>
      <c r="E131" s="5"/>
      <c r="F131" s="2">
        <v>8000</v>
      </c>
      <c r="G131" s="2">
        <v>8</v>
      </c>
      <c r="H131" s="15" t="s">
        <v>451</v>
      </c>
      <c r="I131" s="16" t="s">
        <v>28</v>
      </c>
      <c r="J131" s="17" t="s">
        <v>57</v>
      </c>
      <c r="K131" s="18" t="s">
        <v>44</v>
      </c>
      <c r="L131" s="2" t="s">
        <v>452</v>
      </c>
      <c r="M131" s="15">
        <v>8</v>
      </c>
      <c r="N131" s="18" t="s">
        <v>31</v>
      </c>
      <c r="O131" s="2">
        <v>1</v>
      </c>
      <c r="P131" s="2">
        <v>10</v>
      </c>
      <c r="Q131" s="15">
        <v>1</v>
      </c>
      <c r="R131" s="2">
        <v>4</v>
      </c>
      <c r="S131" s="2">
        <v>16</v>
      </c>
      <c r="T131" s="2">
        <v>15</v>
      </c>
      <c r="U131" s="2">
        <f t="shared" si="29"/>
        <v>16</v>
      </c>
      <c r="V131" s="18" t="s">
        <v>89</v>
      </c>
      <c r="W131" s="18"/>
      <c r="X131" s="18" t="s">
        <v>757</v>
      </c>
      <c r="Y131" s="2" t="s">
        <v>45</v>
      </c>
      <c r="Z131" s="2">
        <v>5000</v>
      </c>
      <c r="AA131" s="2">
        <v>400</v>
      </c>
      <c r="AB131" s="6">
        <v>4200</v>
      </c>
      <c r="AC131" s="6">
        <v>8800</v>
      </c>
      <c r="AD131" s="6">
        <v>3200</v>
      </c>
      <c r="AE131" s="6">
        <v>0</v>
      </c>
      <c r="AF131" s="6">
        <v>0</v>
      </c>
      <c r="AG131" s="6">
        <v>2400</v>
      </c>
      <c r="AH131" s="6">
        <v>3200</v>
      </c>
      <c r="AI131" s="6">
        <v>0</v>
      </c>
      <c r="AJ131" s="6">
        <v>0</v>
      </c>
      <c r="AK131" s="2">
        <v>21800</v>
      </c>
      <c r="AL131" s="7">
        <v>2422.2222222222222</v>
      </c>
      <c r="AM131" s="19">
        <v>8800</v>
      </c>
      <c r="AN131" s="7">
        <f t="shared" si="26"/>
        <v>19377.777777777777</v>
      </c>
      <c r="AO131" s="7">
        <v>0.19377777777777777</v>
      </c>
      <c r="AP131" s="8">
        <v>1.7728234624151795E-4</v>
      </c>
      <c r="AQ131" s="9">
        <v>0.98622098385985391</v>
      </c>
      <c r="AR131" s="2" t="s">
        <v>33</v>
      </c>
      <c r="AS131" s="2">
        <v>8000</v>
      </c>
      <c r="AT131" s="2" t="s">
        <v>45</v>
      </c>
      <c r="AU131" s="20">
        <f t="shared" si="28"/>
        <v>338.46153846153845</v>
      </c>
      <c r="AV131" s="10" t="b">
        <f t="shared" si="27"/>
        <v>0</v>
      </c>
      <c r="AW131" s="11">
        <v>27.272727272727273</v>
      </c>
      <c r="AX131" s="7">
        <v>64000</v>
      </c>
      <c r="AY131" s="2">
        <v>1.5</v>
      </c>
      <c r="AZ131" s="2">
        <v>10000</v>
      </c>
      <c r="BA131" s="2">
        <v>5000</v>
      </c>
    </row>
    <row r="132" spans="1:53" s="2" customFormat="1" x14ac:dyDescent="0.25">
      <c r="A132" s="5" t="s">
        <v>453</v>
      </c>
      <c r="B132" s="5"/>
      <c r="C132" s="4" t="s">
        <v>41</v>
      </c>
      <c r="D132" s="4"/>
      <c r="E132" s="5"/>
      <c r="F132" s="2">
        <v>77250</v>
      </c>
      <c r="G132" s="2">
        <v>0.28999999999999998</v>
      </c>
      <c r="H132" s="15" t="s">
        <v>78</v>
      </c>
      <c r="I132" s="16" t="s">
        <v>28</v>
      </c>
      <c r="J132" s="17" t="s">
        <v>55</v>
      </c>
      <c r="K132" s="18" t="s">
        <v>47</v>
      </c>
      <c r="L132" s="2" t="s">
        <v>454</v>
      </c>
      <c r="M132" s="15">
        <v>0.28999999999999998</v>
      </c>
      <c r="N132" s="18" t="s">
        <v>31</v>
      </c>
      <c r="O132" s="2">
        <v>1</v>
      </c>
      <c r="P132" s="2">
        <v>15</v>
      </c>
      <c r="Q132" s="15">
        <v>1</v>
      </c>
      <c r="R132" s="2">
        <v>5</v>
      </c>
      <c r="S132" s="2">
        <v>1</v>
      </c>
      <c r="T132" s="2">
        <v>7</v>
      </c>
      <c r="U132" s="2">
        <f t="shared" si="29"/>
        <v>22</v>
      </c>
      <c r="V132" s="18" t="s">
        <v>455</v>
      </c>
      <c r="W132" s="18"/>
      <c r="X132" s="18" t="s">
        <v>757</v>
      </c>
      <c r="Y132" s="2" t="s">
        <v>45</v>
      </c>
      <c r="Z132" s="2">
        <v>10000</v>
      </c>
      <c r="AA132" s="2">
        <v>34000</v>
      </c>
      <c r="AB132" s="6">
        <v>96000</v>
      </c>
      <c r="AC132" s="6">
        <v>79500</v>
      </c>
      <c r="AD132" s="6">
        <v>47750</v>
      </c>
      <c r="AE132" s="6">
        <v>40000</v>
      </c>
      <c r="AF132" s="6">
        <v>40000</v>
      </c>
      <c r="AG132" s="6">
        <v>59000</v>
      </c>
      <c r="AH132" s="6">
        <v>68000</v>
      </c>
      <c r="AI132" s="6">
        <v>97250</v>
      </c>
      <c r="AJ132" s="6">
        <v>73000</v>
      </c>
      <c r="AK132" s="2">
        <v>600500</v>
      </c>
      <c r="AL132" s="7">
        <v>66722.222222222219</v>
      </c>
      <c r="AM132" s="19">
        <v>97250</v>
      </c>
      <c r="AN132" s="7">
        <f t="shared" si="26"/>
        <v>19349.444444444442</v>
      </c>
      <c r="AO132" s="7">
        <v>0.19349444444444441</v>
      </c>
      <c r="AP132" s="8">
        <v>1.7702313180177257E-4</v>
      </c>
      <c r="AQ132" s="9">
        <v>0.9863980069916557</v>
      </c>
      <c r="AR132" s="2" t="s">
        <v>33</v>
      </c>
      <c r="AS132" s="2">
        <v>77250</v>
      </c>
      <c r="AT132" s="2" t="s">
        <v>45</v>
      </c>
      <c r="AU132" s="20">
        <f t="shared" si="28"/>
        <v>3740.3846153846152</v>
      </c>
      <c r="AV132" s="10" t="b">
        <f t="shared" si="27"/>
        <v>0</v>
      </c>
      <c r="AW132" s="11">
        <v>23.830334190231362</v>
      </c>
      <c r="AX132" s="7">
        <v>22402.5</v>
      </c>
      <c r="AY132" s="2">
        <v>1.5</v>
      </c>
      <c r="AZ132" s="2">
        <v>10000</v>
      </c>
      <c r="BA132" s="2">
        <v>5000</v>
      </c>
    </row>
    <row r="133" spans="1:53" s="2" customFormat="1" x14ac:dyDescent="0.25">
      <c r="A133" s="5" t="s">
        <v>456</v>
      </c>
      <c r="B133" s="5"/>
      <c r="C133" s="4" t="s">
        <v>41</v>
      </c>
      <c r="D133" s="4"/>
      <c r="E133" s="5"/>
      <c r="F133" s="2">
        <v>106250</v>
      </c>
      <c r="G133" s="2">
        <v>0.28999999999999998</v>
      </c>
      <c r="H133" s="15" t="s">
        <v>78</v>
      </c>
      <c r="I133" s="16" t="s">
        <v>28</v>
      </c>
      <c r="J133" s="17" t="s">
        <v>55</v>
      </c>
      <c r="K133" s="18" t="s">
        <v>47</v>
      </c>
      <c r="L133" s="2" t="s">
        <v>457</v>
      </c>
      <c r="M133" s="15">
        <v>0.28999999999999998</v>
      </c>
      <c r="N133" s="18" t="s">
        <v>31</v>
      </c>
      <c r="O133" s="2">
        <v>1</v>
      </c>
      <c r="P133" s="2">
        <v>15</v>
      </c>
      <c r="Q133" s="15">
        <v>1</v>
      </c>
      <c r="R133" s="2">
        <v>5</v>
      </c>
      <c r="S133" s="2">
        <v>1</v>
      </c>
      <c r="T133" s="2">
        <v>7</v>
      </c>
      <c r="U133" s="2">
        <f t="shared" si="29"/>
        <v>22</v>
      </c>
      <c r="V133" s="18" t="s">
        <v>455</v>
      </c>
      <c r="W133" s="18"/>
      <c r="X133" s="18" t="s">
        <v>757</v>
      </c>
      <c r="Y133" s="2" t="s">
        <v>45</v>
      </c>
      <c r="Z133" s="2">
        <v>10000</v>
      </c>
      <c r="AA133" s="2">
        <v>34000</v>
      </c>
      <c r="AB133" s="6">
        <v>83500</v>
      </c>
      <c r="AC133" s="6">
        <v>78500</v>
      </c>
      <c r="AD133" s="6">
        <v>60000</v>
      </c>
      <c r="AE133" s="6">
        <v>42000</v>
      </c>
      <c r="AF133" s="6">
        <v>40000</v>
      </c>
      <c r="AG133" s="6">
        <v>80000</v>
      </c>
      <c r="AH133" s="6">
        <v>58750</v>
      </c>
      <c r="AI133" s="6">
        <v>68000</v>
      </c>
      <c r="AJ133" s="6">
        <v>73000</v>
      </c>
      <c r="AK133" s="2">
        <v>583750</v>
      </c>
      <c r="AL133" s="7">
        <v>64861.111111111109</v>
      </c>
      <c r="AM133" s="19">
        <v>83500</v>
      </c>
      <c r="AN133" s="7">
        <f t="shared" si="26"/>
        <v>18809.722222222219</v>
      </c>
      <c r="AO133" s="7">
        <v>0.18809722222222219</v>
      </c>
      <c r="AP133" s="8">
        <v>1.7208535085642753E-4</v>
      </c>
      <c r="AQ133" s="9">
        <v>0.98674620568245675</v>
      </c>
      <c r="AR133" s="2" t="s">
        <v>33</v>
      </c>
      <c r="AS133" s="2">
        <v>106250</v>
      </c>
      <c r="AT133" s="2" t="s">
        <v>45</v>
      </c>
      <c r="AU133" s="20">
        <f t="shared" si="28"/>
        <v>3211.5384615384614</v>
      </c>
      <c r="AV133" s="10" t="b">
        <f t="shared" si="27"/>
        <v>0</v>
      </c>
      <c r="AW133" s="11">
        <v>38.173652694610773</v>
      </c>
      <c r="AX133" s="7">
        <v>30812.499999999996</v>
      </c>
      <c r="AY133" s="2">
        <v>1.5</v>
      </c>
      <c r="AZ133" s="2">
        <v>10000</v>
      </c>
      <c r="BA133" s="2">
        <v>5000</v>
      </c>
    </row>
    <row r="134" spans="1:53" s="2" customFormat="1" x14ac:dyDescent="0.25">
      <c r="A134" s="5" t="s">
        <v>458</v>
      </c>
      <c r="B134" s="5"/>
      <c r="C134" s="4" t="s">
        <v>41</v>
      </c>
      <c r="D134" s="4"/>
      <c r="E134" s="5"/>
      <c r="F134" s="2">
        <v>1190</v>
      </c>
      <c r="G134" s="2">
        <v>35.85</v>
      </c>
      <c r="H134" s="15" t="s">
        <v>216</v>
      </c>
      <c r="I134" s="16" t="s">
        <v>35</v>
      </c>
      <c r="J134" s="17" t="s">
        <v>36</v>
      </c>
      <c r="K134" s="18" t="s">
        <v>51</v>
      </c>
      <c r="L134" s="2" t="s">
        <v>459</v>
      </c>
      <c r="M134" s="15">
        <v>35.85</v>
      </c>
      <c r="N134" s="18" t="s">
        <v>31</v>
      </c>
      <c r="O134" s="2">
        <v>1</v>
      </c>
      <c r="P134" s="2">
        <v>4</v>
      </c>
      <c r="Q134" s="15">
        <v>1</v>
      </c>
      <c r="R134" s="2">
        <v>2</v>
      </c>
      <c r="S134" s="2">
        <v>8</v>
      </c>
      <c r="T134" s="2">
        <v>7</v>
      </c>
      <c r="U134" s="2">
        <f t="shared" si="29"/>
        <v>8</v>
      </c>
      <c r="V134" s="18" t="s">
        <v>56</v>
      </c>
      <c r="W134" s="18"/>
      <c r="X134" s="18" t="s">
        <v>757</v>
      </c>
      <c r="Y134" s="2" t="s">
        <v>45</v>
      </c>
      <c r="Z134" s="2">
        <v>500</v>
      </c>
      <c r="AA134" s="2">
        <v>10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1110</v>
      </c>
      <c r="AH134" s="6">
        <v>930</v>
      </c>
      <c r="AI134" s="6">
        <v>1246</v>
      </c>
      <c r="AJ134" s="6">
        <v>1360</v>
      </c>
      <c r="AK134" s="2">
        <v>4646</v>
      </c>
      <c r="AL134" s="7">
        <v>516.22222222222217</v>
      </c>
      <c r="AM134" s="19">
        <v>1360</v>
      </c>
      <c r="AN134" s="7">
        <f t="shared" si="26"/>
        <v>18506.566666666666</v>
      </c>
      <c r="AO134" s="7">
        <v>0.18506566666666666</v>
      </c>
      <c r="AP134" s="8">
        <v>1.693118580038739E-4</v>
      </c>
      <c r="AQ134" s="9">
        <v>0.98691551754046059</v>
      </c>
      <c r="AR134" s="2" t="s">
        <v>33</v>
      </c>
      <c r="AS134" s="2">
        <v>1190</v>
      </c>
      <c r="AT134" s="2" t="s">
        <v>45</v>
      </c>
      <c r="AU134" s="20">
        <f t="shared" si="28"/>
        <v>52.307692307692307</v>
      </c>
      <c r="AV134" s="10" t="b">
        <f t="shared" si="27"/>
        <v>0</v>
      </c>
      <c r="AW134" s="11">
        <v>26.25</v>
      </c>
      <c r="AX134" s="7">
        <v>42661.5</v>
      </c>
      <c r="AY134" s="2">
        <v>1.5</v>
      </c>
      <c r="AZ134" s="2">
        <v>10000</v>
      </c>
      <c r="BA134" s="2">
        <v>5000</v>
      </c>
    </row>
    <row r="135" spans="1:53" s="2" customFormat="1" x14ac:dyDescent="0.25">
      <c r="A135" s="5" t="s">
        <v>460</v>
      </c>
      <c r="B135" s="5"/>
      <c r="C135" s="4" t="s">
        <v>41</v>
      </c>
      <c r="D135" s="4"/>
      <c r="E135" s="5"/>
      <c r="F135" s="2">
        <v>0</v>
      </c>
      <c r="G135" s="2">
        <v>33</v>
      </c>
      <c r="H135" s="15" t="s">
        <v>67</v>
      </c>
      <c r="I135" s="16" t="s">
        <v>28</v>
      </c>
      <c r="J135" s="17" t="s">
        <v>55</v>
      </c>
      <c r="K135" s="18" t="s">
        <v>51</v>
      </c>
      <c r="L135" s="2" t="s">
        <v>461</v>
      </c>
      <c r="M135" s="15">
        <v>33</v>
      </c>
      <c r="N135" s="18" t="s">
        <v>31</v>
      </c>
      <c r="O135" s="2">
        <v>1</v>
      </c>
      <c r="P135" s="2">
        <v>4</v>
      </c>
      <c r="Q135" s="15">
        <v>1</v>
      </c>
      <c r="R135" s="2">
        <v>2</v>
      </c>
      <c r="S135" s="2">
        <v>8</v>
      </c>
      <c r="T135" s="2">
        <v>7</v>
      </c>
      <c r="U135" s="2">
        <f t="shared" si="29"/>
        <v>8</v>
      </c>
      <c r="V135" s="18" t="s">
        <v>56</v>
      </c>
      <c r="W135" s="18"/>
      <c r="X135" s="18" t="s">
        <v>757</v>
      </c>
      <c r="Y135" s="2" t="s">
        <v>45</v>
      </c>
      <c r="Z135" s="2">
        <v>500</v>
      </c>
      <c r="AA135" s="2">
        <v>10</v>
      </c>
      <c r="AB135" s="6">
        <v>1300</v>
      </c>
      <c r="AC135" s="6">
        <v>700</v>
      </c>
      <c r="AD135" s="6">
        <v>110</v>
      </c>
      <c r="AE135" s="6">
        <v>0</v>
      </c>
      <c r="AF135" s="6">
        <v>0</v>
      </c>
      <c r="AG135" s="6">
        <v>490</v>
      </c>
      <c r="AH135" s="6">
        <v>790</v>
      </c>
      <c r="AI135" s="6">
        <v>975</v>
      </c>
      <c r="AJ135" s="6">
        <v>655</v>
      </c>
      <c r="AK135" s="2">
        <v>5020</v>
      </c>
      <c r="AL135" s="7">
        <v>557.77777777777783</v>
      </c>
      <c r="AM135" s="19">
        <v>1300</v>
      </c>
      <c r="AN135" s="7">
        <f t="shared" si="26"/>
        <v>18406.666666666668</v>
      </c>
      <c r="AO135" s="7">
        <v>0.18406666666666668</v>
      </c>
      <c r="AP135" s="8">
        <v>1.6839789838514829E-4</v>
      </c>
      <c r="AQ135" s="9">
        <v>0.98708391543884577</v>
      </c>
      <c r="AR135" s="2" t="s">
        <v>33</v>
      </c>
      <c r="AS135" s="15">
        <v>0</v>
      </c>
      <c r="AT135" s="2" t="s">
        <v>45</v>
      </c>
      <c r="AU135" s="20">
        <f t="shared" si="28"/>
        <v>50</v>
      </c>
      <c r="AV135" s="10" t="b">
        <f t="shared" si="27"/>
        <v>0</v>
      </c>
      <c r="AW135" s="11">
        <v>0</v>
      </c>
      <c r="AX135" s="7">
        <v>0</v>
      </c>
      <c r="AY135" s="2">
        <v>1.5</v>
      </c>
      <c r="AZ135" s="2">
        <v>10000</v>
      </c>
      <c r="BA135" s="2">
        <v>5000</v>
      </c>
    </row>
    <row r="136" spans="1:53" s="2" customFormat="1" ht="30" x14ac:dyDescent="0.25">
      <c r="A136" s="3" t="s">
        <v>463</v>
      </c>
      <c r="B136" s="3"/>
      <c r="C136" s="4" t="s">
        <v>41</v>
      </c>
      <c r="D136" s="4"/>
      <c r="E136" s="5"/>
      <c r="F136" s="2">
        <v>25</v>
      </c>
      <c r="G136" s="2">
        <v>1100</v>
      </c>
      <c r="H136" s="15" t="e">
        <v>#N/A</v>
      </c>
      <c r="I136" s="16" t="s">
        <v>35</v>
      </c>
      <c r="J136" s="17" t="s">
        <v>464</v>
      </c>
      <c r="K136" s="18" t="s">
        <v>38</v>
      </c>
      <c r="L136" s="2" t="s">
        <v>465</v>
      </c>
      <c r="M136" s="15">
        <v>1100</v>
      </c>
      <c r="N136" s="18" t="s">
        <v>39</v>
      </c>
      <c r="O136" s="2">
        <v>1</v>
      </c>
      <c r="P136" s="2">
        <v>20</v>
      </c>
      <c r="Q136" s="15">
        <v>5</v>
      </c>
      <c r="R136" s="2">
        <v>5</v>
      </c>
      <c r="S136" s="15">
        <f>O136+P136+Q136+R136</f>
        <v>31</v>
      </c>
      <c r="T136" s="2">
        <v>30</v>
      </c>
      <c r="U136" s="2">
        <f t="shared" ref="U136:U141" si="30">SUM(O136:R136)</f>
        <v>31</v>
      </c>
      <c r="V136" s="18" t="s">
        <v>75</v>
      </c>
      <c r="W136" s="18"/>
      <c r="X136" s="18" t="s">
        <v>758</v>
      </c>
      <c r="Y136" s="2" t="s">
        <v>32</v>
      </c>
      <c r="Z136" s="2">
        <v>25</v>
      </c>
      <c r="AA136" s="2">
        <v>25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50</v>
      </c>
      <c r="AH136" s="6">
        <v>0</v>
      </c>
      <c r="AI136" s="6">
        <v>25</v>
      </c>
      <c r="AJ136" s="6">
        <v>75</v>
      </c>
      <c r="AK136" s="2">
        <v>150</v>
      </c>
      <c r="AL136" s="7">
        <v>16.666666666666668</v>
      </c>
      <c r="AM136" s="19">
        <v>75</v>
      </c>
      <c r="AN136" s="7">
        <f t="shared" si="26"/>
        <v>18333.333333333336</v>
      </c>
      <c r="AO136" s="7">
        <v>0.18333333333333335</v>
      </c>
      <c r="AP136" s="8">
        <v>1.677269904234545E-4</v>
      </c>
      <c r="AQ136" s="9">
        <v>0.98741972449264881</v>
      </c>
      <c r="AR136" s="2" t="s">
        <v>33</v>
      </c>
      <c r="AS136" s="2">
        <v>25</v>
      </c>
      <c r="AT136" s="2" t="s">
        <v>34</v>
      </c>
      <c r="AU136" s="20">
        <f t="shared" si="28"/>
        <v>2.8846153846153846</v>
      </c>
      <c r="AV136" s="10" t="b">
        <f t="shared" si="27"/>
        <v>0</v>
      </c>
      <c r="AW136" s="11">
        <v>10</v>
      </c>
      <c r="AX136" s="7">
        <v>27500</v>
      </c>
      <c r="AY136" s="2">
        <v>1.5</v>
      </c>
      <c r="AZ136" s="2">
        <v>10000</v>
      </c>
      <c r="BA136" s="2">
        <v>5000</v>
      </c>
    </row>
    <row r="137" spans="1:53" s="2" customFormat="1" x14ac:dyDescent="0.25">
      <c r="A137" s="5" t="s">
        <v>466</v>
      </c>
      <c r="B137" s="5"/>
      <c r="C137" s="4" t="s">
        <v>41</v>
      </c>
      <c r="D137" s="4"/>
      <c r="E137" s="5"/>
      <c r="F137" s="2">
        <v>1</v>
      </c>
      <c r="G137" s="2">
        <v>125</v>
      </c>
      <c r="H137" s="15" t="e">
        <v>#N/A</v>
      </c>
      <c r="I137" s="16" t="s">
        <v>28</v>
      </c>
      <c r="J137" s="17" t="s">
        <v>57</v>
      </c>
      <c r="K137" s="18" t="s">
        <v>60</v>
      </c>
      <c r="L137" s="2" t="s">
        <v>467</v>
      </c>
      <c r="M137" s="15">
        <v>125</v>
      </c>
      <c r="N137" s="18" t="s">
        <v>31</v>
      </c>
      <c r="O137" s="14">
        <v>1</v>
      </c>
      <c r="P137" s="14">
        <v>7</v>
      </c>
      <c r="Q137" s="23">
        <v>1</v>
      </c>
      <c r="R137" s="14">
        <v>3</v>
      </c>
      <c r="S137" s="14">
        <v>12</v>
      </c>
      <c r="T137" s="14">
        <v>10</v>
      </c>
      <c r="U137" s="2">
        <f t="shared" si="30"/>
        <v>12</v>
      </c>
      <c r="V137" s="18" t="s">
        <v>97</v>
      </c>
      <c r="W137" s="18"/>
      <c r="X137" s="18" t="s">
        <v>757</v>
      </c>
      <c r="Y137" s="5" t="s">
        <v>32</v>
      </c>
      <c r="Z137" s="2">
        <v>500</v>
      </c>
      <c r="AA137" s="2">
        <v>20</v>
      </c>
      <c r="AB137" s="6">
        <v>358.64</v>
      </c>
      <c r="AC137" s="6">
        <v>40</v>
      </c>
      <c r="AD137" s="6">
        <v>0</v>
      </c>
      <c r="AE137" s="6">
        <v>0</v>
      </c>
      <c r="AF137" s="6">
        <v>717</v>
      </c>
      <c r="AG137" s="6">
        <v>84</v>
      </c>
      <c r="AH137" s="6">
        <v>30</v>
      </c>
      <c r="AI137" s="6">
        <v>0</v>
      </c>
      <c r="AJ137" s="6">
        <v>65</v>
      </c>
      <c r="AK137" s="2">
        <v>1294.6399999999999</v>
      </c>
      <c r="AL137" s="7">
        <v>143.84888888888887</v>
      </c>
      <c r="AM137" s="19">
        <v>717</v>
      </c>
      <c r="AN137" s="7">
        <f t="shared" si="26"/>
        <v>17981.111111111109</v>
      </c>
      <c r="AO137" s="7">
        <v>0.17981111111111109</v>
      </c>
      <c r="AP137" s="8">
        <v>1.6450459915289475E-4</v>
      </c>
      <c r="AQ137" s="9">
        <v>0.98758422909180166</v>
      </c>
      <c r="AR137" s="2" t="s">
        <v>33</v>
      </c>
      <c r="AS137" s="2">
        <v>1</v>
      </c>
      <c r="AT137" s="2" t="s">
        <v>34</v>
      </c>
      <c r="AU137" s="20">
        <f t="shared" si="28"/>
        <v>27.576923076923077</v>
      </c>
      <c r="AV137" s="10" t="b">
        <f t="shared" si="27"/>
        <v>0</v>
      </c>
      <c r="AW137" s="11">
        <v>4.1841004184100423E-2</v>
      </c>
      <c r="AX137" s="7">
        <v>125</v>
      </c>
      <c r="AY137" s="2">
        <v>1.5</v>
      </c>
      <c r="AZ137" s="2">
        <v>10000</v>
      </c>
      <c r="BA137" s="2">
        <v>5000</v>
      </c>
    </row>
    <row r="138" spans="1:53" s="2" customFormat="1" x14ac:dyDescent="0.25">
      <c r="A138" s="5" t="s">
        <v>468</v>
      </c>
      <c r="B138" s="5"/>
      <c r="C138" s="4" t="s">
        <v>41</v>
      </c>
      <c r="D138" s="4"/>
      <c r="E138" s="5"/>
      <c r="F138" s="2">
        <v>380</v>
      </c>
      <c r="G138" s="2">
        <v>31.5</v>
      </c>
      <c r="H138" s="15" t="s">
        <v>448</v>
      </c>
      <c r="I138" s="16" t="s">
        <v>35</v>
      </c>
      <c r="J138" s="17" t="s">
        <v>36</v>
      </c>
      <c r="K138" s="18" t="s">
        <v>51</v>
      </c>
      <c r="L138" s="2" t="s">
        <v>469</v>
      </c>
      <c r="M138" s="15">
        <v>31.5</v>
      </c>
      <c r="N138" s="18" t="s">
        <v>31</v>
      </c>
      <c r="O138" s="2">
        <v>1</v>
      </c>
      <c r="P138" s="2">
        <v>4</v>
      </c>
      <c r="Q138" s="15">
        <v>1</v>
      </c>
      <c r="R138" s="2">
        <v>2</v>
      </c>
      <c r="S138" s="2">
        <v>8</v>
      </c>
      <c r="T138" s="2">
        <v>5</v>
      </c>
      <c r="U138" s="2">
        <f t="shared" si="30"/>
        <v>8</v>
      </c>
      <c r="V138" s="18" t="s">
        <v>56</v>
      </c>
      <c r="W138" s="18"/>
      <c r="X138" s="18" t="s">
        <v>757</v>
      </c>
      <c r="Y138" s="2" t="s">
        <v>45</v>
      </c>
      <c r="Z138" s="2">
        <v>500</v>
      </c>
      <c r="AA138" s="2">
        <v>10</v>
      </c>
      <c r="AB138" s="6">
        <v>1400</v>
      </c>
      <c r="AC138" s="6">
        <v>1420</v>
      </c>
      <c r="AD138" s="6">
        <v>110</v>
      </c>
      <c r="AE138" s="6">
        <v>0</v>
      </c>
      <c r="AF138" s="6">
        <v>110</v>
      </c>
      <c r="AG138" s="6">
        <v>340</v>
      </c>
      <c r="AH138" s="6">
        <v>550</v>
      </c>
      <c r="AI138" s="6">
        <v>340</v>
      </c>
      <c r="AJ138" s="6">
        <v>780</v>
      </c>
      <c r="AK138" s="2">
        <v>5050</v>
      </c>
      <c r="AL138" s="7">
        <v>561.11111111111109</v>
      </c>
      <c r="AM138" s="19">
        <v>1420</v>
      </c>
      <c r="AN138" s="7">
        <f t="shared" si="26"/>
        <v>17675</v>
      </c>
      <c r="AO138" s="7">
        <v>0.17674999999999999</v>
      </c>
      <c r="AP138" s="8">
        <v>1.6170406667643042E-4</v>
      </c>
      <c r="AQ138" s="9">
        <v>0.98774593315847814</v>
      </c>
      <c r="AR138" s="2" t="s">
        <v>33</v>
      </c>
      <c r="AS138" s="2">
        <v>380</v>
      </c>
      <c r="AT138" s="2" t="s">
        <v>45</v>
      </c>
      <c r="AU138" s="20">
        <f t="shared" si="28"/>
        <v>54.615384615384613</v>
      </c>
      <c r="AV138" s="10" t="b">
        <f t="shared" si="27"/>
        <v>0</v>
      </c>
      <c r="AW138" s="11">
        <v>8.0281690140845061</v>
      </c>
      <c r="AX138" s="7">
        <v>11970</v>
      </c>
      <c r="AY138" s="2">
        <v>1.5</v>
      </c>
      <c r="AZ138" s="2">
        <v>10000</v>
      </c>
      <c r="BA138" s="2">
        <v>5000</v>
      </c>
    </row>
    <row r="139" spans="1:53" s="2" customFormat="1" ht="30" x14ac:dyDescent="0.25">
      <c r="A139" s="4" t="s">
        <v>470</v>
      </c>
      <c r="B139" s="4"/>
      <c r="C139" s="4" t="s">
        <v>41</v>
      </c>
      <c r="D139" s="4"/>
      <c r="E139" s="5"/>
      <c r="F139" s="2">
        <v>60</v>
      </c>
      <c r="G139" s="2">
        <v>38.75</v>
      </c>
      <c r="H139" s="15" t="s">
        <v>67</v>
      </c>
      <c r="I139" s="16" t="s">
        <v>28</v>
      </c>
      <c r="J139" s="17" t="s">
        <v>46</v>
      </c>
      <c r="K139" s="18" t="s">
        <v>51</v>
      </c>
      <c r="L139" s="2" t="s">
        <v>471</v>
      </c>
      <c r="M139" s="15">
        <v>38.75</v>
      </c>
      <c r="N139" s="18" t="s">
        <v>31</v>
      </c>
      <c r="O139" s="2">
        <v>1</v>
      </c>
      <c r="P139" s="2">
        <v>4</v>
      </c>
      <c r="Q139" s="15">
        <v>1</v>
      </c>
      <c r="R139" s="2">
        <v>2</v>
      </c>
      <c r="S139" s="2">
        <v>8</v>
      </c>
      <c r="T139" s="2">
        <v>5</v>
      </c>
      <c r="U139" s="2">
        <f t="shared" si="30"/>
        <v>8</v>
      </c>
      <c r="V139" s="18" t="s">
        <v>56</v>
      </c>
      <c r="W139" s="18"/>
      <c r="X139" s="18" t="s">
        <v>757</v>
      </c>
      <c r="Y139" s="2" t="s">
        <v>45</v>
      </c>
      <c r="Z139" s="2">
        <v>500</v>
      </c>
      <c r="AA139" s="2">
        <v>10</v>
      </c>
      <c r="AB139" s="6">
        <v>210</v>
      </c>
      <c r="AC139" s="6">
        <v>0</v>
      </c>
      <c r="AD139" s="6">
        <v>800</v>
      </c>
      <c r="AE139" s="6">
        <v>0</v>
      </c>
      <c r="AF139" s="6">
        <v>0</v>
      </c>
      <c r="AG139" s="6">
        <v>1600</v>
      </c>
      <c r="AH139" s="6">
        <v>0</v>
      </c>
      <c r="AI139" s="6">
        <v>410</v>
      </c>
      <c r="AJ139" s="6">
        <v>1050</v>
      </c>
      <c r="AK139" s="2">
        <v>4070</v>
      </c>
      <c r="AL139" s="7">
        <v>452.22222222222223</v>
      </c>
      <c r="AM139" s="19">
        <v>1600</v>
      </c>
      <c r="AN139" s="7">
        <f t="shared" si="26"/>
        <v>17523.611111111113</v>
      </c>
      <c r="AO139" s="7">
        <v>0.17523611111111112</v>
      </c>
      <c r="AP139" s="8">
        <v>1.6031904834641858E-4</v>
      </c>
      <c r="AQ139" s="9">
        <v>0.9879062522068246</v>
      </c>
      <c r="AR139" s="2" t="s">
        <v>33</v>
      </c>
      <c r="AS139" s="2">
        <v>60</v>
      </c>
      <c r="AT139" s="2" t="s">
        <v>45</v>
      </c>
      <c r="AU139" s="20">
        <f t="shared" si="28"/>
        <v>61.53846153846154</v>
      </c>
      <c r="AV139" s="10" t="b">
        <f t="shared" si="27"/>
        <v>0</v>
      </c>
      <c r="AW139" s="11">
        <v>1.125</v>
      </c>
      <c r="AX139" s="7">
        <v>2325</v>
      </c>
      <c r="AY139" s="2">
        <v>1.5</v>
      </c>
      <c r="AZ139" s="2">
        <v>10000</v>
      </c>
      <c r="BA139" s="2">
        <v>5000</v>
      </c>
    </row>
    <row r="140" spans="1:53" s="2" customFormat="1" ht="45" x14ac:dyDescent="0.25">
      <c r="A140" s="4" t="s">
        <v>472</v>
      </c>
      <c r="B140" s="4"/>
      <c r="C140" s="4" t="s">
        <v>41</v>
      </c>
      <c r="D140" s="4"/>
      <c r="E140" s="5"/>
      <c r="F140" s="2">
        <v>28000</v>
      </c>
      <c r="G140" s="2">
        <v>0.82</v>
      </c>
      <c r="H140" s="15" t="s">
        <v>116</v>
      </c>
      <c r="I140" s="16" t="s">
        <v>28</v>
      </c>
      <c r="J140" s="17" t="s">
        <v>29</v>
      </c>
      <c r="K140" s="18" t="s">
        <v>53</v>
      </c>
      <c r="L140" s="2" t="s">
        <v>473</v>
      </c>
      <c r="M140" s="15">
        <v>0.82</v>
      </c>
      <c r="N140" s="18" t="s">
        <v>31</v>
      </c>
      <c r="O140" s="2">
        <v>1</v>
      </c>
      <c r="P140" s="2">
        <v>10</v>
      </c>
      <c r="Q140" s="15">
        <v>1</v>
      </c>
      <c r="R140" s="2">
        <v>3</v>
      </c>
      <c r="S140" s="2">
        <v>15</v>
      </c>
      <c r="T140" s="2">
        <v>5</v>
      </c>
      <c r="U140" s="2">
        <f t="shared" si="30"/>
        <v>15</v>
      </c>
      <c r="V140" s="18" t="s">
        <v>58</v>
      </c>
      <c r="W140" s="18"/>
      <c r="X140" s="18" t="s">
        <v>757</v>
      </c>
      <c r="Y140" s="2" t="s">
        <v>45</v>
      </c>
      <c r="Z140" s="2">
        <v>10000</v>
      </c>
      <c r="AA140" s="2">
        <v>200</v>
      </c>
      <c r="AB140" s="6">
        <v>5000</v>
      </c>
      <c r="AC140" s="6">
        <v>34000</v>
      </c>
      <c r="AD140" s="6">
        <v>18000</v>
      </c>
      <c r="AE140" s="6">
        <v>20000</v>
      </c>
      <c r="AF140" s="6">
        <v>2000</v>
      </c>
      <c r="AG140" s="6">
        <v>45800</v>
      </c>
      <c r="AH140" s="6">
        <v>16000</v>
      </c>
      <c r="AI140" s="6">
        <v>29800</v>
      </c>
      <c r="AJ140" s="6">
        <v>21300</v>
      </c>
      <c r="AK140" s="2">
        <v>191900</v>
      </c>
      <c r="AL140" s="7">
        <v>21322.222222222223</v>
      </c>
      <c r="AM140" s="19">
        <v>45800</v>
      </c>
      <c r="AN140" s="7">
        <f t="shared" si="26"/>
        <v>17484.222222222223</v>
      </c>
      <c r="AO140" s="7">
        <v>0.17484222222222223</v>
      </c>
      <c r="AP140" s="8">
        <v>1.5995868944881182E-4</v>
      </c>
      <c r="AQ140" s="9">
        <v>0.98822631393258675</v>
      </c>
      <c r="AR140" s="2" t="s">
        <v>33</v>
      </c>
      <c r="AS140" s="2">
        <v>28000</v>
      </c>
      <c r="AT140" s="2" t="s">
        <v>45</v>
      </c>
      <c r="AU140" s="20">
        <f t="shared" si="28"/>
        <v>1761.5384615384614</v>
      </c>
      <c r="AV140" s="10" t="b">
        <f t="shared" si="27"/>
        <v>0</v>
      </c>
      <c r="AW140" s="11">
        <v>18.34061135371179</v>
      </c>
      <c r="AX140" s="7">
        <v>22960</v>
      </c>
      <c r="AY140" s="2">
        <v>1.5</v>
      </c>
      <c r="AZ140" s="2">
        <v>10000</v>
      </c>
      <c r="BA140" s="2">
        <v>5000</v>
      </c>
    </row>
    <row r="141" spans="1:53" s="2" customFormat="1" x14ac:dyDescent="0.25">
      <c r="A141" s="5" t="s">
        <v>474</v>
      </c>
      <c r="B141" s="5"/>
      <c r="C141" s="4" t="s">
        <v>41</v>
      </c>
      <c r="D141" s="4"/>
      <c r="E141" s="5"/>
      <c r="F141" s="2">
        <v>33000</v>
      </c>
      <c r="G141" s="2">
        <v>0.28999999999999998</v>
      </c>
      <c r="H141" s="15" t="s">
        <v>78</v>
      </c>
      <c r="I141" s="16" t="s">
        <v>28</v>
      </c>
      <c r="J141" s="17" t="s">
        <v>55</v>
      </c>
      <c r="K141" s="18" t="s">
        <v>47</v>
      </c>
      <c r="L141" s="2" t="s">
        <v>475</v>
      </c>
      <c r="M141" s="15">
        <v>0.28999999999999998</v>
      </c>
      <c r="N141" s="18" t="s">
        <v>31</v>
      </c>
      <c r="O141" s="2">
        <v>1</v>
      </c>
      <c r="P141" s="2">
        <v>15</v>
      </c>
      <c r="Q141" s="15">
        <v>1</v>
      </c>
      <c r="R141" s="2">
        <v>5</v>
      </c>
      <c r="S141" s="2">
        <v>1</v>
      </c>
      <c r="T141" s="2">
        <v>7</v>
      </c>
      <c r="U141" s="2">
        <f t="shared" si="30"/>
        <v>22</v>
      </c>
      <c r="V141" s="18" t="s">
        <v>455</v>
      </c>
      <c r="W141" s="18"/>
      <c r="X141" s="18" t="s">
        <v>757</v>
      </c>
      <c r="Y141" s="2" t="s">
        <v>45</v>
      </c>
      <c r="Z141" s="2">
        <v>10000</v>
      </c>
      <c r="AA141" s="2">
        <v>34000</v>
      </c>
      <c r="AB141" s="6">
        <v>80000</v>
      </c>
      <c r="AC141" s="6">
        <v>94000</v>
      </c>
      <c r="AD141" s="6">
        <v>47000</v>
      </c>
      <c r="AE141" s="6">
        <v>40000</v>
      </c>
      <c r="AF141" s="6">
        <v>40000</v>
      </c>
      <c r="AG141" s="6">
        <v>40000</v>
      </c>
      <c r="AH141" s="6">
        <v>89250</v>
      </c>
      <c r="AI141" s="6">
        <v>34000</v>
      </c>
      <c r="AJ141" s="6">
        <v>73000</v>
      </c>
      <c r="AK141" s="2">
        <v>537250</v>
      </c>
      <c r="AL141" s="7">
        <v>59694.444444444445</v>
      </c>
      <c r="AM141" s="19">
        <v>94000</v>
      </c>
      <c r="AN141" s="7">
        <f t="shared" si="26"/>
        <v>17311.388888888887</v>
      </c>
      <c r="AO141" s="7">
        <v>0.17311388888888887</v>
      </c>
      <c r="AP141" s="8">
        <v>1.5837748136636522E-4</v>
      </c>
      <c r="AQ141" s="9">
        <v>0.98838469141395313</v>
      </c>
      <c r="AR141" s="2" t="s">
        <v>33</v>
      </c>
      <c r="AS141" s="2">
        <v>33000</v>
      </c>
      <c r="AT141" s="2" t="s">
        <v>45</v>
      </c>
      <c r="AU141" s="20">
        <f t="shared" si="28"/>
        <v>3615.3846153846152</v>
      </c>
      <c r="AV141" s="10" t="b">
        <f t="shared" si="27"/>
        <v>0</v>
      </c>
      <c r="AW141" s="11">
        <v>10.531914893617021</v>
      </c>
      <c r="AX141" s="7">
        <v>9570</v>
      </c>
      <c r="AY141" s="2">
        <v>1.5</v>
      </c>
      <c r="AZ141" s="2">
        <v>10000</v>
      </c>
      <c r="BA141" s="2">
        <v>5000</v>
      </c>
    </row>
    <row r="142" spans="1:53" s="2" customFormat="1" x14ac:dyDescent="0.25">
      <c r="A142" s="5" t="s">
        <v>476</v>
      </c>
      <c r="B142" s="5"/>
      <c r="C142" s="4" t="s">
        <v>41</v>
      </c>
      <c r="D142" s="4"/>
      <c r="E142" s="5"/>
      <c r="F142" s="2">
        <v>100</v>
      </c>
      <c r="G142" s="2">
        <v>98.47</v>
      </c>
      <c r="H142" s="15" t="s">
        <v>67</v>
      </c>
      <c r="I142" s="16" t="s">
        <v>28</v>
      </c>
      <c r="J142" s="17" t="s">
        <v>46</v>
      </c>
      <c r="K142" s="18" t="s">
        <v>59</v>
      </c>
      <c r="L142" s="2" t="s">
        <v>477</v>
      </c>
      <c r="M142" s="15">
        <v>98.47</v>
      </c>
      <c r="N142" s="18" t="s">
        <v>39</v>
      </c>
      <c r="O142" s="2">
        <v>1</v>
      </c>
      <c r="P142" s="2">
        <v>7</v>
      </c>
      <c r="Q142" s="15">
        <v>1</v>
      </c>
      <c r="R142" s="2">
        <v>3</v>
      </c>
      <c r="S142" s="15">
        <f>O142+P142+Q142+R142</f>
        <v>12</v>
      </c>
      <c r="T142" s="2">
        <v>5</v>
      </c>
      <c r="U142" s="2">
        <f t="shared" ref="U142:U143" si="31">SUM(O142:R142)</f>
        <v>12</v>
      </c>
      <c r="V142" s="18" t="s">
        <v>82</v>
      </c>
      <c r="W142" s="18"/>
      <c r="X142" s="18" t="s">
        <v>757</v>
      </c>
      <c r="Y142" s="2" t="s">
        <v>32</v>
      </c>
      <c r="Z142" s="2">
        <v>50</v>
      </c>
      <c r="AA142" s="2">
        <v>25</v>
      </c>
      <c r="AB142" s="6">
        <v>100</v>
      </c>
      <c r="AC142" s="6">
        <v>275</v>
      </c>
      <c r="AD142" s="6">
        <v>50</v>
      </c>
      <c r="AE142" s="6">
        <v>25</v>
      </c>
      <c r="AF142" s="6">
        <v>50</v>
      </c>
      <c r="AG142" s="6">
        <v>150</v>
      </c>
      <c r="AH142" s="6">
        <v>275</v>
      </c>
      <c r="AI142" s="6">
        <v>400</v>
      </c>
      <c r="AJ142" s="6">
        <v>225</v>
      </c>
      <c r="AK142" s="2">
        <v>1550</v>
      </c>
      <c r="AL142" s="7">
        <v>172.22222222222223</v>
      </c>
      <c r="AM142" s="19">
        <v>400</v>
      </c>
      <c r="AN142" s="7">
        <f t="shared" si="26"/>
        <v>16958.722222222223</v>
      </c>
      <c r="AO142" s="7">
        <v>0.16958722222222222</v>
      </c>
      <c r="AP142" s="8">
        <v>1.5515102398694681E-4</v>
      </c>
      <c r="AQ142" s="9">
        <v>0.98853984243794013</v>
      </c>
      <c r="AR142" s="2" t="s">
        <v>33</v>
      </c>
      <c r="AS142" s="2">
        <v>100</v>
      </c>
      <c r="AT142" s="2" t="s">
        <v>34</v>
      </c>
      <c r="AU142" s="20">
        <f t="shared" si="28"/>
        <v>15.384615384615385</v>
      </c>
      <c r="AV142" s="10" t="b">
        <f t="shared" si="27"/>
        <v>0</v>
      </c>
      <c r="AW142" s="11">
        <v>7.5</v>
      </c>
      <c r="AX142" s="7">
        <v>9847</v>
      </c>
      <c r="AY142" s="2">
        <v>1.5</v>
      </c>
      <c r="AZ142" s="2">
        <v>10000</v>
      </c>
      <c r="BA142" s="2">
        <v>5000</v>
      </c>
    </row>
    <row r="143" spans="1:53" s="2" customFormat="1" ht="45" x14ac:dyDescent="0.25">
      <c r="A143" s="4" t="s">
        <v>478</v>
      </c>
      <c r="B143" s="4"/>
      <c r="C143" s="4" t="s">
        <v>41</v>
      </c>
      <c r="D143" s="4"/>
      <c r="E143" s="5"/>
      <c r="F143" s="2">
        <v>40500</v>
      </c>
      <c r="G143" s="2">
        <v>1.5</v>
      </c>
      <c r="H143" s="15" t="s">
        <v>165</v>
      </c>
      <c r="I143" s="16" t="s">
        <v>28</v>
      </c>
      <c r="J143" s="17" t="s">
        <v>29</v>
      </c>
      <c r="K143" s="18" t="s">
        <v>53</v>
      </c>
      <c r="L143" s="2" t="s">
        <v>479</v>
      </c>
      <c r="M143" s="15">
        <v>1.5</v>
      </c>
      <c r="N143" s="18" t="s">
        <v>31</v>
      </c>
      <c r="O143" s="2">
        <v>1</v>
      </c>
      <c r="P143" s="2">
        <v>10</v>
      </c>
      <c r="Q143" s="15">
        <v>1</v>
      </c>
      <c r="R143" s="2">
        <v>3</v>
      </c>
      <c r="S143" s="2">
        <v>15</v>
      </c>
      <c r="T143" s="2">
        <v>5</v>
      </c>
      <c r="U143" s="2">
        <f t="shared" si="31"/>
        <v>15</v>
      </c>
      <c r="V143" s="18" t="s">
        <v>58</v>
      </c>
      <c r="W143" s="18"/>
      <c r="X143" s="18" t="s">
        <v>757</v>
      </c>
      <c r="Y143" s="2" t="s">
        <v>45</v>
      </c>
      <c r="Z143" s="2">
        <v>10000</v>
      </c>
      <c r="AA143" s="2">
        <v>200</v>
      </c>
      <c r="AB143" s="6">
        <v>17500</v>
      </c>
      <c r="AC143" s="6">
        <v>7400</v>
      </c>
      <c r="AD143" s="6">
        <v>24500</v>
      </c>
      <c r="AE143" s="6">
        <v>5000</v>
      </c>
      <c r="AF143" s="6">
        <v>7000</v>
      </c>
      <c r="AG143" s="6">
        <v>12000</v>
      </c>
      <c r="AH143" s="6">
        <v>5500</v>
      </c>
      <c r="AI143" s="6">
        <v>5000</v>
      </c>
      <c r="AJ143" s="6">
        <v>16000</v>
      </c>
      <c r="AK143" s="2">
        <v>99900</v>
      </c>
      <c r="AL143" s="7">
        <v>11100</v>
      </c>
      <c r="AM143" s="19">
        <v>24500</v>
      </c>
      <c r="AN143" s="7">
        <f t="shared" si="26"/>
        <v>16650</v>
      </c>
      <c r="AO143" s="7">
        <v>0.16650000000000001</v>
      </c>
      <c r="AP143" s="8">
        <v>1.523266031209373E-4</v>
      </c>
      <c r="AQ143" s="9">
        <v>0.9889990897637343</v>
      </c>
      <c r="AR143" s="2" t="s">
        <v>33</v>
      </c>
      <c r="AS143" s="2">
        <v>40500</v>
      </c>
      <c r="AT143" s="2" t="s">
        <v>45</v>
      </c>
      <c r="AU143" s="20">
        <f t="shared" si="28"/>
        <v>942.30769230769226</v>
      </c>
      <c r="AV143" s="10" t="b">
        <f t="shared" si="27"/>
        <v>0</v>
      </c>
      <c r="AW143" s="11">
        <v>49.591836734693878</v>
      </c>
      <c r="AX143" s="7">
        <v>60750</v>
      </c>
      <c r="AY143" s="2">
        <v>1.5</v>
      </c>
      <c r="AZ143" s="2">
        <v>10000</v>
      </c>
      <c r="BA143" s="2">
        <v>5000</v>
      </c>
    </row>
    <row r="144" spans="1:53" s="2" customFormat="1" x14ac:dyDescent="0.25">
      <c r="A144" s="5" t="s">
        <v>480</v>
      </c>
      <c r="B144" s="5"/>
      <c r="C144" s="4" t="s">
        <v>41</v>
      </c>
      <c r="D144" s="4"/>
      <c r="E144" s="5"/>
      <c r="F144" s="2">
        <v>86310</v>
      </c>
      <c r="G144" s="2">
        <v>0.6</v>
      </c>
      <c r="H144" s="15" t="s">
        <v>481</v>
      </c>
      <c r="I144" s="16" t="s">
        <v>28</v>
      </c>
      <c r="J144" s="17" t="s">
        <v>73</v>
      </c>
      <c r="K144" s="18" t="s">
        <v>53</v>
      </c>
      <c r="L144" s="2" t="s">
        <v>482</v>
      </c>
      <c r="M144" s="15">
        <v>0.6</v>
      </c>
      <c r="N144" s="18" t="s">
        <v>31</v>
      </c>
      <c r="O144" s="2">
        <v>1</v>
      </c>
      <c r="P144" s="2">
        <v>10</v>
      </c>
      <c r="Q144" s="15">
        <v>1</v>
      </c>
      <c r="R144" s="2">
        <v>3</v>
      </c>
      <c r="S144" s="2">
        <v>15</v>
      </c>
      <c r="T144" s="2">
        <v>7</v>
      </c>
      <c r="U144" s="2">
        <f t="shared" ref="U144:U146" si="32">SUM(O144:R144)</f>
        <v>15</v>
      </c>
      <c r="V144" s="18" t="s">
        <v>58</v>
      </c>
      <c r="W144" s="18"/>
      <c r="X144" s="18" t="s">
        <v>757</v>
      </c>
      <c r="Y144" s="2" t="s">
        <v>45</v>
      </c>
      <c r="Z144" s="2">
        <v>10000</v>
      </c>
      <c r="AA144" s="2">
        <v>200</v>
      </c>
      <c r="AB144" s="6">
        <v>2000</v>
      </c>
      <c r="AC144" s="6">
        <v>10000</v>
      </c>
      <c r="AD144" s="6">
        <v>13500</v>
      </c>
      <c r="AE144" s="6">
        <v>10000</v>
      </c>
      <c r="AF144" s="6">
        <v>8000</v>
      </c>
      <c r="AG144" s="6">
        <v>20400</v>
      </c>
      <c r="AH144" s="6">
        <v>34500</v>
      </c>
      <c r="AI144" s="6">
        <v>65000</v>
      </c>
      <c r="AJ144" s="6">
        <v>77500</v>
      </c>
      <c r="AK144" s="2">
        <v>240900</v>
      </c>
      <c r="AL144" s="7">
        <v>26766.666666666668</v>
      </c>
      <c r="AM144" s="19">
        <v>77500</v>
      </c>
      <c r="AN144" s="7">
        <f t="shared" si="26"/>
        <v>16060</v>
      </c>
      <c r="AO144" s="7">
        <v>0.16059999999999999</v>
      </c>
      <c r="AP144" s="8">
        <v>1.4692884361094613E-4</v>
      </c>
      <c r="AQ144" s="9">
        <v>0.98959709747622671</v>
      </c>
      <c r="AR144" s="2" t="s">
        <v>33</v>
      </c>
      <c r="AS144" s="2">
        <v>86310</v>
      </c>
      <c r="AT144" s="2" t="s">
        <v>45</v>
      </c>
      <c r="AU144" s="20">
        <f t="shared" si="28"/>
        <v>2980.7692307692309</v>
      </c>
      <c r="AV144" s="10" t="b">
        <f t="shared" si="27"/>
        <v>0</v>
      </c>
      <c r="AW144" s="11">
        <v>33.410322580645158</v>
      </c>
      <c r="AX144" s="7">
        <v>51786</v>
      </c>
      <c r="AY144" s="2">
        <v>1.5</v>
      </c>
      <c r="AZ144" s="2">
        <v>10000</v>
      </c>
      <c r="BA144" s="2">
        <v>5000</v>
      </c>
    </row>
    <row r="145" spans="1:53" s="2" customFormat="1" x14ac:dyDescent="0.25">
      <c r="A145" s="5" t="s">
        <v>483</v>
      </c>
      <c r="B145" s="5"/>
      <c r="C145" s="4" t="s">
        <v>41</v>
      </c>
      <c r="D145" s="4"/>
      <c r="E145" s="5"/>
      <c r="F145" s="2">
        <v>29800</v>
      </c>
      <c r="G145" s="2">
        <v>0.55000000000000004</v>
      </c>
      <c r="H145" s="15" t="s">
        <v>106</v>
      </c>
      <c r="I145" s="16" t="s">
        <v>28</v>
      </c>
      <c r="J145" s="17" t="s">
        <v>57</v>
      </c>
      <c r="K145" s="18" t="s">
        <v>53</v>
      </c>
      <c r="L145" s="2" t="s">
        <v>484</v>
      </c>
      <c r="M145" s="15">
        <v>0.55000000000000004</v>
      </c>
      <c r="N145" s="18" t="s">
        <v>31</v>
      </c>
      <c r="O145" s="2">
        <v>1</v>
      </c>
      <c r="P145" s="2">
        <v>10</v>
      </c>
      <c r="Q145" s="15">
        <v>1</v>
      </c>
      <c r="R145" s="2">
        <v>3</v>
      </c>
      <c r="S145" s="2">
        <v>15</v>
      </c>
      <c r="T145" s="2">
        <v>7</v>
      </c>
      <c r="U145" s="2">
        <f t="shared" si="32"/>
        <v>15</v>
      </c>
      <c r="V145" s="18" t="s">
        <v>58</v>
      </c>
      <c r="W145" s="18"/>
      <c r="X145" s="18" t="s">
        <v>757</v>
      </c>
      <c r="Y145" s="2" t="s">
        <v>45</v>
      </c>
      <c r="Z145" s="2">
        <v>10000</v>
      </c>
      <c r="AA145" s="2">
        <v>1500</v>
      </c>
      <c r="AB145" s="6">
        <v>49100</v>
      </c>
      <c r="AC145" s="6">
        <v>51500</v>
      </c>
      <c r="AD145" s="6">
        <v>33000</v>
      </c>
      <c r="AE145" s="6">
        <v>13500</v>
      </c>
      <c r="AF145" s="6">
        <v>6000</v>
      </c>
      <c r="AG145" s="6">
        <v>6000</v>
      </c>
      <c r="AH145" s="6">
        <v>28800</v>
      </c>
      <c r="AI145" s="6">
        <v>17500</v>
      </c>
      <c r="AJ145" s="6">
        <v>56570</v>
      </c>
      <c r="AK145" s="2">
        <v>261970</v>
      </c>
      <c r="AL145" s="7">
        <v>29107.777777777777</v>
      </c>
      <c r="AM145" s="19">
        <v>56570</v>
      </c>
      <c r="AN145" s="7">
        <f t="shared" si="26"/>
        <v>16009.277777777779</v>
      </c>
      <c r="AO145" s="7">
        <v>0.16009277777777778</v>
      </c>
      <c r="AP145" s="8">
        <v>1.4646479893744123E-4</v>
      </c>
      <c r="AQ145" s="9">
        <v>0.98974356227516413</v>
      </c>
      <c r="AR145" s="2" t="s">
        <v>33</v>
      </c>
      <c r="AS145" s="2">
        <v>29800</v>
      </c>
      <c r="AT145" s="2" t="s">
        <v>45</v>
      </c>
      <c r="AU145" s="20">
        <f t="shared" si="28"/>
        <v>2175.7692307692309</v>
      </c>
      <c r="AV145" s="10" t="b">
        <f t="shared" si="27"/>
        <v>0</v>
      </c>
      <c r="AW145" s="11">
        <v>15.803429379529785</v>
      </c>
      <c r="AX145" s="7">
        <v>16390</v>
      </c>
      <c r="AY145" s="2">
        <v>1.5</v>
      </c>
      <c r="AZ145" s="2">
        <v>10000</v>
      </c>
      <c r="BA145" s="2">
        <v>5000</v>
      </c>
    </row>
    <row r="146" spans="1:53" s="2" customFormat="1" x14ac:dyDescent="0.25">
      <c r="A146" s="5" t="s">
        <v>485</v>
      </c>
      <c r="B146" s="5"/>
      <c r="C146" s="4" t="s">
        <v>41</v>
      </c>
      <c r="D146" s="4"/>
      <c r="E146" s="5"/>
      <c r="F146" s="2">
        <v>109200</v>
      </c>
      <c r="G146" s="2">
        <v>0.247</v>
      </c>
      <c r="H146" s="15" t="e">
        <v>#N/A</v>
      </c>
      <c r="I146" s="16" t="s">
        <v>28</v>
      </c>
      <c r="J146" s="17" t="s">
        <v>73</v>
      </c>
      <c r="K146" s="18" t="s">
        <v>64</v>
      </c>
      <c r="L146" s="2" t="s">
        <v>486</v>
      </c>
      <c r="M146" s="15">
        <v>0.247</v>
      </c>
      <c r="N146" s="18" t="s">
        <v>31</v>
      </c>
      <c r="O146" s="14">
        <v>1</v>
      </c>
      <c r="P146" s="14">
        <v>7</v>
      </c>
      <c r="Q146" s="23">
        <v>4</v>
      </c>
      <c r="R146" s="14">
        <v>3</v>
      </c>
      <c r="S146" s="14">
        <v>15</v>
      </c>
      <c r="T146" s="14">
        <v>3</v>
      </c>
      <c r="U146" s="2">
        <f t="shared" si="32"/>
        <v>15</v>
      </c>
      <c r="V146" s="18" t="s">
        <v>65</v>
      </c>
      <c r="W146" s="18"/>
      <c r="X146" s="18" t="s">
        <v>757</v>
      </c>
      <c r="Y146" s="5" t="s">
        <v>45</v>
      </c>
      <c r="Z146" s="2">
        <v>50000</v>
      </c>
      <c r="AA146" s="2">
        <v>1000</v>
      </c>
      <c r="AB146" s="6">
        <v>28000</v>
      </c>
      <c r="AC146" s="6">
        <v>3000</v>
      </c>
      <c r="AD146" s="6">
        <v>11000</v>
      </c>
      <c r="AE146" s="6">
        <v>36000</v>
      </c>
      <c r="AF146" s="6">
        <v>35000</v>
      </c>
      <c r="AG146" s="6">
        <v>34000</v>
      </c>
      <c r="AH146" s="6">
        <v>74200</v>
      </c>
      <c r="AI146" s="6">
        <v>190700</v>
      </c>
      <c r="AJ146" s="6">
        <v>166350</v>
      </c>
      <c r="AK146" s="2">
        <v>578250</v>
      </c>
      <c r="AL146" s="7">
        <v>64250</v>
      </c>
      <c r="AM146" s="19">
        <v>190700</v>
      </c>
      <c r="AN146" s="7">
        <f t="shared" si="26"/>
        <v>15869.75</v>
      </c>
      <c r="AO146" s="7">
        <v>0.15869749999999999</v>
      </c>
      <c r="AP146" s="8">
        <v>1.4518829488759726E-4</v>
      </c>
      <c r="AQ146" s="9">
        <v>0.98988875057005177</v>
      </c>
      <c r="AR146" s="2" t="s">
        <v>33</v>
      </c>
      <c r="AS146" s="2">
        <v>109200</v>
      </c>
      <c r="AT146" s="2" t="s">
        <v>45</v>
      </c>
      <c r="AU146" s="20">
        <f t="shared" si="28"/>
        <v>7334.6153846153848</v>
      </c>
      <c r="AV146" s="10" t="b">
        <f t="shared" si="27"/>
        <v>0</v>
      </c>
      <c r="AW146" s="11">
        <v>17.178814892501311</v>
      </c>
      <c r="AX146" s="7">
        <v>26972.400000000001</v>
      </c>
      <c r="AY146" s="2">
        <v>1.5</v>
      </c>
      <c r="AZ146" s="2">
        <v>10000</v>
      </c>
      <c r="BA146" s="2">
        <v>5000</v>
      </c>
    </row>
    <row r="147" spans="1:53" s="2" customFormat="1" x14ac:dyDescent="0.25">
      <c r="A147" s="5" t="s">
        <v>487</v>
      </c>
      <c r="B147" s="5"/>
      <c r="C147" s="4" t="s">
        <v>41</v>
      </c>
      <c r="D147" s="4"/>
      <c r="E147" s="5"/>
      <c r="F147" s="2">
        <v>418.90000000000003</v>
      </c>
      <c r="G147" s="2">
        <v>130</v>
      </c>
      <c r="H147" s="15" t="s">
        <v>78</v>
      </c>
      <c r="I147" s="16" t="s">
        <v>28</v>
      </c>
      <c r="J147" s="17" t="s">
        <v>55</v>
      </c>
      <c r="K147" s="18" t="s">
        <v>30</v>
      </c>
      <c r="L147" s="2" t="s">
        <v>488</v>
      </c>
      <c r="M147" s="15">
        <v>130</v>
      </c>
      <c r="N147" s="18" t="s">
        <v>31</v>
      </c>
      <c r="O147" s="2">
        <v>1</v>
      </c>
      <c r="P147" s="2">
        <v>15</v>
      </c>
      <c r="Q147" s="15">
        <v>1</v>
      </c>
      <c r="R147" s="2">
        <v>5</v>
      </c>
      <c r="S147" s="2">
        <v>22</v>
      </c>
      <c r="T147" s="2">
        <v>25</v>
      </c>
      <c r="U147" s="2">
        <f t="shared" ref="U147:U158" si="33">SUM(O147:R147)</f>
        <v>22</v>
      </c>
      <c r="V147" s="18" t="s">
        <v>489</v>
      </c>
      <c r="W147" s="18"/>
      <c r="X147" s="18" t="s">
        <v>757</v>
      </c>
      <c r="Y147" s="2" t="s">
        <v>32</v>
      </c>
      <c r="Z147" s="2">
        <v>500</v>
      </c>
      <c r="AA147" s="2">
        <v>10</v>
      </c>
      <c r="AB147" s="6">
        <v>128</v>
      </c>
      <c r="AC147" s="6">
        <v>120</v>
      </c>
      <c r="AD147" s="6">
        <v>120</v>
      </c>
      <c r="AE147" s="6">
        <v>60</v>
      </c>
      <c r="AF147" s="6">
        <v>70</v>
      </c>
      <c r="AG147" s="6">
        <v>110</v>
      </c>
      <c r="AH147" s="6">
        <v>134</v>
      </c>
      <c r="AI147" s="6">
        <v>150</v>
      </c>
      <c r="AJ147" s="6">
        <v>126.44</v>
      </c>
      <c r="AK147" s="2">
        <v>1018.44</v>
      </c>
      <c r="AL147" s="7">
        <v>113.16000000000001</v>
      </c>
      <c r="AM147" s="19">
        <v>150</v>
      </c>
      <c r="AN147" s="7">
        <f t="shared" si="26"/>
        <v>14710.800000000001</v>
      </c>
      <c r="AO147" s="7">
        <v>0.14710800000000002</v>
      </c>
      <c r="AP147" s="8">
        <v>1.345853569484375E-4</v>
      </c>
      <c r="AQ147" s="9">
        <v>0.9905958542195844</v>
      </c>
      <c r="AR147" s="2" t="s">
        <v>33</v>
      </c>
      <c r="AS147" s="2">
        <v>418.90000000000003</v>
      </c>
      <c r="AT147" s="2" t="s">
        <v>34</v>
      </c>
      <c r="AU147" s="20">
        <f t="shared" si="28"/>
        <v>5.7692307692307692</v>
      </c>
      <c r="AV147" s="10" t="b">
        <f t="shared" si="27"/>
        <v>0</v>
      </c>
      <c r="AW147" s="21">
        <v>83.78</v>
      </c>
      <c r="AX147" s="7">
        <v>54457.000000000007</v>
      </c>
      <c r="AY147" s="2">
        <v>1.5</v>
      </c>
      <c r="AZ147" s="2">
        <v>10000</v>
      </c>
      <c r="BA147" s="2">
        <v>5000</v>
      </c>
    </row>
    <row r="148" spans="1:53" s="5" customFormat="1" x14ac:dyDescent="0.25">
      <c r="A148" s="5" t="s">
        <v>490</v>
      </c>
      <c r="C148" s="4" t="s">
        <v>41</v>
      </c>
      <c r="D148" s="4"/>
      <c r="F148" s="2">
        <v>275</v>
      </c>
      <c r="G148" s="2">
        <v>120</v>
      </c>
      <c r="H148" s="15" t="s">
        <v>67</v>
      </c>
      <c r="I148" s="16" t="s">
        <v>28</v>
      </c>
      <c r="J148" s="17" t="s">
        <v>46</v>
      </c>
      <c r="K148" s="18" t="s">
        <v>59</v>
      </c>
      <c r="L148" s="2" t="s">
        <v>491</v>
      </c>
      <c r="M148" s="15">
        <v>120</v>
      </c>
      <c r="N148" s="18" t="s">
        <v>39</v>
      </c>
      <c r="O148" s="2">
        <v>1</v>
      </c>
      <c r="P148" s="2">
        <v>10</v>
      </c>
      <c r="Q148" s="15">
        <v>5</v>
      </c>
      <c r="R148" s="2">
        <v>3</v>
      </c>
      <c r="S148" s="15">
        <f>O148+P148+Q148+R148</f>
        <v>19</v>
      </c>
      <c r="T148" s="2">
        <v>30</v>
      </c>
      <c r="U148" s="2">
        <f t="shared" si="33"/>
        <v>19</v>
      </c>
      <c r="V148" s="18" t="s">
        <v>114</v>
      </c>
      <c r="W148" s="18"/>
      <c r="X148" s="18" t="s">
        <v>758</v>
      </c>
      <c r="Y148" s="2" t="s">
        <v>32</v>
      </c>
      <c r="Z148" s="2">
        <v>50</v>
      </c>
      <c r="AA148" s="2">
        <v>25</v>
      </c>
      <c r="AB148" s="6">
        <v>350</v>
      </c>
      <c r="AC148" s="6">
        <v>250</v>
      </c>
      <c r="AD148" s="6">
        <v>100</v>
      </c>
      <c r="AE148" s="6">
        <v>50</v>
      </c>
      <c r="AF148" s="6">
        <v>100</v>
      </c>
      <c r="AG148" s="6">
        <v>75</v>
      </c>
      <c r="AH148" s="6">
        <v>50</v>
      </c>
      <c r="AI148" s="6">
        <v>50</v>
      </c>
      <c r="AJ148" s="6">
        <v>75</v>
      </c>
      <c r="AK148" s="2">
        <v>1100</v>
      </c>
      <c r="AL148" s="7">
        <v>122.22222222222223</v>
      </c>
      <c r="AM148" s="19">
        <v>350</v>
      </c>
      <c r="AN148" s="7">
        <f t="shared" si="26"/>
        <v>14666.666666666668</v>
      </c>
      <c r="AO148" s="7">
        <v>0.14666666666666667</v>
      </c>
      <c r="AP148" s="8">
        <v>1.3418159233876358E-4</v>
      </c>
      <c r="AQ148" s="9">
        <v>0.990864430874977</v>
      </c>
      <c r="AR148" s="2" t="s">
        <v>33</v>
      </c>
      <c r="AS148" s="2">
        <v>275</v>
      </c>
      <c r="AT148" s="2" t="s">
        <v>34</v>
      </c>
      <c r="AU148" s="20">
        <f t="shared" si="28"/>
        <v>13.461538461538462</v>
      </c>
      <c r="AV148" s="10" t="b">
        <f t="shared" si="27"/>
        <v>0</v>
      </c>
      <c r="AW148" s="11">
        <v>23.571428571428573</v>
      </c>
      <c r="AX148" s="7">
        <v>33000</v>
      </c>
      <c r="AY148" s="2">
        <v>1.5</v>
      </c>
      <c r="AZ148" s="2">
        <v>10000</v>
      </c>
      <c r="BA148" s="2">
        <v>5000</v>
      </c>
    </row>
    <row r="149" spans="1:53" s="2" customFormat="1" x14ac:dyDescent="0.25">
      <c r="A149" s="5" t="s">
        <v>492</v>
      </c>
      <c r="B149" s="5"/>
      <c r="C149" s="4" t="s">
        <v>41</v>
      </c>
      <c r="D149" s="4"/>
      <c r="E149" s="5"/>
      <c r="F149" s="2">
        <v>320</v>
      </c>
      <c r="G149" s="2">
        <v>295</v>
      </c>
      <c r="H149" s="15" t="s">
        <v>67</v>
      </c>
      <c r="I149" s="16" t="s">
        <v>28</v>
      </c>
      <c r="J149" s="17" t="s">
        <v>46</v>
      </c>
      <c r="K149" s="18" t="s">
        <v>59</v>
      </c>
      <c r="L149" s="2" t="s">
        <v>493</v>
      </c>
      <c r="M149" s="15">
        <v>295</v>
      </c>
      <c r="N149" s="18" t="s">
        <v>39</v>
      </c>
      <c r="O149" s="2">
        <v>1</v>
      </c>
      <c r="P149" s="2">
        <v>5</v>
      </c>
      <c r="Q149" s="15">
        <v>1</v>
      </c>
      <c r="R149" s="2">
        <v>3</v>
      </c>
      <c r="S149" s="15">
        <f>O149+P149+Q149+R149</f>
        <v>10</v>
      </c>
      <c r="T149" s="2">
        <v>7</v>
      </c>
      <c r="U149" s="2">
        <f t="shared" si="33"/>
        <v>10</v>
      </c>
      <c r="V149" s="18" t="s">
        <v>110</v>
      </c>
      <c r="W149" s="18"/>
      <c r="X149" s="18" t="s">
        <v>757</v>
      </c>
      <c r="Y149" s="2" t="s">
        <v>32</v>
      </c>
      <c r="Z149" s="2">
        <v>50</v>
      </c>
      <c r="AA149" s="2">
        <v>25</v>
      </c>
      <c r="AB149" s="6">
        <v>5</v>
      </c>
      <c r="AC149" s="6">
        <v>5</v>
      </c>
      <c r="AD149" s="6">
        <v>40</v>
      </c>
      <c r="AE149" s="6">
        <v>50</v>
      </c>
      <c r="AF149" s="6">
        <v>25</v>
      </c>
      <c r="AG149" s="6">
        <v>25</v>
      </c>
      <c r="AH149" s="6">
        <v>140</v>
      </c>
      <c r="AI149" s="6">
        <v>25</v>
      </c>
      <c r="AJ149" s="6">
        <v>130</v>
      </c>
      <c r="AK149" s="2">
        <v>445</v>
      </c>
      <c r="AL149" s="7">
        <v>49.444444444444443</v>
      </c>
      <c r="AM149" s="19">
        <v>140</v>
      </c>
      <c r="AN149" s="7">
        <f t="shared" si="26"/>
        <v>14586.111111111111</v>
      </c>
      <c r="AO149" s="7">
        <v>0.14586111111111111</v>
      </c>
      <c r="AP149" s="8">
        <v>1.3344461010811508E-4</v>
      </c>
      <c r="AQ149" s="9">
        <v>0.99113133508896967</v>
      </c>
      <c r="AR149" s="2" t="s">
        <v>33</v>
      </c>
      <c r="AS149" s="2">
        <v>320</v>
      </c>
      <c r="AT149" s="2" t="s">
        <v>34</v>
      </c>
      <c r="AU149" s="20">
        <f t="shared" si="28"/>
        <v>5.384615384615385</v>
      </c>
      <c r="AV149" s="10" t="b">
        <f t="shared" si="27"/>
        <v>0</v>
      </c>
      <c r="AW149" s="21">
        <v>68.571428571428569</v>
      </c>
      <c r="AX149" s="7">
        <v>94400</v>
      </c>
      <c r="AY149" s="2">
        <v>1.5</v>
      </c>
      <c r="AZ149" s="2">
        <v>10000</v>
      </c>
      <c r="BA149" s="2">
        <v>5000</v>
      </c>
    </row>
    <row r="150" spans="1:53" s="2" customFormat="1" ht="30" x14ac:dyDescent="0.25">
      <c r="A150" s="4" t="s">
        <v>494</v>
      </c>
      <c r="B150" s="4"/>
      <c r="C150" s="4" t="s">
        <v>41</v>
      </c>
      <c r="D150" s="4"/>
      <c r="E150" s="5"/>
      <c r="F150" s="2">
        <v>150</v>
      </c>
      <c r="G150" s="2">
        <v>430</v>
      </c>
      <c r="H150" s="15" t="e">
        <v>#N/A</v>
      </c>
      <c r="I150" s="16" t="s">
        <v>35</v>
      </c>
      <c r="J150" s="17" t="s">
        <v>36</v>
      </c>
      <c r="K150" s="18" t="s">
        <v>66</v>
      </c>
      <c r="L150" s="2" t="s">
        <v>495</v>
      </c>
      <c r="M150" s="15">
        <v>430</v>
      </c>
      <c r="N150" s="18" t="s">
        <v>31</v>
      </c>
      <c r="O150" s="14">
        <v>1</v>
      </c>
      <c r="P150" s="14">
        <v>15</v>
      </c>
      <c r="Q150" s="23">
        <v>1</v>
      </c>
      <c r="R150" s="14">
        <v>5</v>
      </c>
      <c r="S150" s="14">
        <v>22</v>
      </c>
      <c r="T150" s="14">
        <v>7</v>
      </c>
      <c r="U150" s="2">
        <f t="shared" si="33"/>
        <v>22</v>
      </c>
      <c r="V150" s="18" t="s">
        <v>496</v>
      </c>
      <c r="W150" s="18"/>
      <c r="X150" s="18" t="s">
        <v>757</v>
      </c>
      <c r="Y150" s="5" t="s">
        <v>32</v>
      </c>
      <c r="Z150" s="2">
        <v>50</v>
      </c>
      <c r="AA150" s="2">
        <v>30</v>
      </c>
      <c r="AB150" s="6">
        <v>30</v>
      </c>
      <c r="AC150" s="6">
        <v>35</v>
      </c>
      <c r="AD150" s="6">
        <v>0</v>
      </c>
      <c r="AE150" s="6">
        <v>17</v>
      </c>
      <c r="AF150" s="6">
        <v>30</v>
      </c>
      <c r="AG150" s="6">
        <v>0</v>
      </c>
      <c r="AH150" s="6">
        <v>60</v>
      </c>
      <c r="AI150" s="6">
        <v>90</v>
      </c>
      <c r="AJ150" s="6">
        <v>30</v>
      </c>
      <c r="AK150" s="2">
        <v>292</v>
      </c>
      <c r="AL150" s="7">
        <v>32.444444444444443</v>
      </c>
      <c r="AM150" s="19">
        <v>90</v>
      </c>
      <c r="AN150" s="7">
        <f t="shared" si="26"/>
        <v>13951.111111111111</v>
      </c>
      <c r="AO150" s="7">
        <v>0.13951111111111111</v>
      </c>
      <c r="AP150" s="8">
        <v>1.2763515707617541E-4</v>
      </c>
      <c r="AQ150" s="9">
        <v>0.99152201832358899</v>
      </c>
      <c r="AR150" s="2" t="s">
        <v>33</v>
      </c>
      <c r="AS150" s="2">
        <v>150</v>
      </c>
      <c r="AT150" s="2" t="s">
        <v>34</v>
      </c>
      <c r="AU150" s="20">
        <f t="shared" si="28"/>
        <v>3.4615384615384617</v>
      </c>
      <c r="AV150" s="10" t="b">
        <f t="shared" si="27"/>
        <v>0</v>
      </c>
      <c r="AW150" s="11">
        <v>50</v>
      </c>
      <c r="AX150" s="7">
        <v>64500</v>
      </c>
      <c r="AY150" s="2">
        <v>1.5</v>
      </c>
      <c r="AZ150" s="2">
        <v>10000</v>
      </c>
      <c r="BA150" s="2">
        <v>5000</v>
      </c>
    </row>
    <row r="151" spans="1:53" s="2" customFormat="1" ht="30" x14ac:dyDescent="0.25">
      <c r="A151" s="4" t="s">
        <v>497</v>
      </c>
      <c r="B151" s="4"/>
      <c r="C151" s="4" t="s">
        <v>41</v>
      </c>
      <c r="D151" s="4"/>
      <c r="E151" s="5"/>
      <c r="F151" s="2">
        <v>75620</v>
      </c>
      <c r="G151" s="2">
        <v>0.45</v>
      </c>
      <c r="H151" s="15" t="s">
        <v>498</v>
      </c>
      <c r="I151" s="16" t="s">
        <v>28</v>
      </c>
      <c r="J151" s="17" t="s">
        <v>49</v>
      </c>
      <c r="K151" s="18" t="s">
        <v>53</v>
      </c>
      <c r="L151" s="2" t="s">
        <v>499</v>
      </c>
      <c r="M151" s="15">
        <v>0.45</v>
      </c>
      <c r="N151" s="18" t="s">
        <v>31</v>
      </c>
      <c r="O151" s="2">
        <v>1</v>
      </c>
      <c r="P151" s="2">
        <v>10</v>
      </c>
      <c r="Q151" s="15">
        <v>1</v>
      </c>
      <c r="R151" s="2">
        <v>3</v>
      </c>
      <c r="S151" s="2">
        <v>15</v>
      </c>
      <c r="T151" s="2">
        <v>7</v>
      </c>
      <c r="U151" s="2">
        <f t="shared" si="33"/>
        <v>15</v>
      </c>
      <c r="V151" s="18" t="s">
        <v>58</v>
      </c>
      <c r="W151" s="18"/>
      <c r="X151" s="18" t="s">
        <v>757</v>
      </c>
      <c r="Y151" s="2" t="s">
        <v>45</v>
      </c>
      <c r="Z151" s="2">
        <v>10000</v>
      </c>
      <c r="AA151" s="2">
        <v>200</v>
      </c>
      <c r="AB151" s="6">
        <v>23170</v>
      </c>
      <c r="AC151" s="6">
        <v>30000</v>
      </c>
      <c r="AD151" s="6">
        <v>23880</v>
      </c>
      <c r="AE151" s="6">
        <v>49600</v>
      </c>
      <c r="AF151" s="6">
        <v>3600</v>
      </c>
      <c r="AG151" s="6">
        <v>15800</v>
      </c>
      <c r="AH151" s="6">
        <v>63000</v>
      </c>
      <c r="AI151" s="6">
        <v>31400</v>
      </c>
      <c r="AJ151" s="6">
        <v>29000</v>
      </c>
      <c r="AK151" s="2">
        <v>269450</v>
      </c>
      <c r="AL151" s="7">
        <v>29938.888888888891</v>
      </c>
      <c r="AM151" s="19">
        <v>63000</v>
      </c>
      <c r="AN151" s="7">
        <f t="shared" si="26"/>
        <v>13472.500000000002</v>
      </c>
      <c r="AO151" s="7">
        <v>0.13472500000000001</v>
      </c>
      <c r="AP151" s="8">
        <v>1.2325646609890857E-4</v>
      </c>
      <c r="AQ151" s="9">
        <v>0.99164527478968789</v>
      </c>
      <c r="AR151" s="2" t="s">
        <v>33</v>
      </c>
      <c r="AS151" s="2">
        <v>75620</v>
      </c>
      <c r="AT151" s="2" t="s">
        <v>45</v>
      </c>
      <c r="AU151" s="20">
        <f t="shared" si="28"/>
        <v>2423.0769230769229</v>
      </c>
      <c r="AV151" s="10" t="b">
        <f t="shared" si="27"/>
        <v>0</v>
      </c>
      <c r="AW151" s="11">
        <v>36.009523809523813</v>
      </c>
      <c r="AX151" s="7">
        <v>34029</v>
      </c>
      <c r="AY151" s="2">
        <v>1.5</v>
      </c>
      <c r="AZ151" s="2">
        <v>10000</v>
      </c>
      <c r="BA151" s="2">
        <v>5000</v>
      </c>
    </row>
    <row r="152" spans="1:53" s="2" customFormat="1" x14ac:dyDescent="0.25">
      <c r="A152" s="5" t="s">
        <v>500</v>
      </c>
      <c r="B152" s="5"/>
      <c r="C152" s="4" t="s">
        <v>41</v>
      </c>
      <c r="D152" s="4"/>
      <c r="E152" s="5"/>
      <c r="F152" s="2">
        <v>1750</v>
      </c>
      <c r="G152" s="2">
        <v>8</v>
      </c>
      <c r="H152" s="15" t="s">
        <v>67</v>
      </c>
      <c r="I152" s="16" t="s">
        <v>35</v>
      </c>
      <c r="J152" s="17" t="s">
        <v>501</v>
      </c>
      <c r="K152" s="18" t="s">
        <v>59</v>
      </c>
      <c r="L152" s="2" t="s">
        <v>502</v>
      </c>
      <c r="M152" s="15">
        <v>8</v>
      </c>
      <c r="N152" s="18" t="s">
        <v>39</v>
      </c>
      <c r="O152" s="2">
        <v>1</v>
      </c>
      <c r="P152" s="2">
        <v>2</v>
      </c>
      <c r="Q152" s="15">
        <v>1</v>
      </c>
      <c r="R152" s="2">
        <v>2</v>
      </c>
      <c r="S152" s="15">
        <f>O152+P152+Q152+R152</f>
        <v>6</v>
      </c>
      <c r="T152" s="2">
        <v>3</v>
      </c>
      <c r="U152" s="2">
        <f t="shared" si="33"/>
        <v>6</v>
      </c>
      <c r="V152" s="18" t="s">
        <v>503</v>
      </c>
      <c r="W152" s="18"/>
      <c r="X152" s="18" t="s">
        <v>757</v>
      </c>
      <c r="Y152" s="2" t="s">
        <v>32</v>
      </c>
      <c r="Z152" s="2">
        <v>500</v>
      </c>
      <c r="AA152" s="2">
        <v>50</v>
      </c>
      <c r="AB152" s="6">
        <v>1700</v>
      </c>
      <c r="AC152" s="6">
        <v>1600</v>
      </c>
      <c r="AD152" s="6">
        <v>1400</v>
      </c>
      <c r="AE152" s="6">
        <v>1600</v>
      </c>
      <c r="AF152" s="6">
        <v>1550</v>
      </c>
      <c r="AG152" s="6">
        <v>1500</v>
      </c>
      <c r="AH152" s="6">
        <v>1550</v>
      </c>
      <c r="AI152" s="6">
        <v>2150</v>
      </c>
      <c r="AJ152" s="6">
        <v>2100</v>
      </c>
      <c r="AK152" s="2">
        <v>15150</v>
      </c>
      <c r="AL152" s="7">
        <v>1683.3333333333333</v>
      </c>
      <c r="AM152" s="19">
        <v>2150</v>
      </c>
      <c r="AN152" s="7">
        <f t="shared" si="26"/>
        <v>13466.666666666666</v>
      </c>
      <c r="AO152" s="7">
        <v>0.13466666666666666</v>
      </c>
      <c r="AP152" s="8">
        <v>1.2320309842013747E-4</v>
      </c>
      <c r="AQ152" s="9">
        <v>0.99176847788810807</v>
      </c>
      <c r="AR152" s="2" t="s">
        <v>33</v>
      </c>
      <c r="AS152" s="2">
        <v>1750</v>
      </c>
      <c r="AT152" s="2" t="s">
        <v>34</v>
      </c>
      <c r="AU152" s="20">
        <f t="shared" si="28"/>
        <v>82.692307692307693</v>
      </c>
      <c r="AV152" s="10" t="b">
        <f t="shared" si="27"/>
        <v>0</v>
      </c>
      <c r="AW152" s="11">
        <v>24.418604651162788</v>
      </c>
      <c r="AX152" s="7">
        <v>14000</v>
      </c>
      <c r="AY152" s="2">
        <v>1.5</v>
      </c>
      <c r="AZ152" s="2">
        <v>10000</v>
      </c>
      <c r="BA152" s="2">
        <v>5000</v>
      </c>
    </row>
    <row r="153" spans="1:53" s="2" customFormat="1" x14ac:dyDescent="0.25">
      <c r="A153" s="5" t="s">
        <v>504</v>
      </c>
      <c r="B153" s="5"/>
      <c r="C153" s="4" t="s">
        <v>41</v>
      </c>
      <c r="D153" s="4"/>
      <c r="E153" s="5"/>
      <c r="F153" s="2">
        <v>44000</v>
      </c>
      <c r="G153" s="2">
        <v>0.56999999999999995</v>
      </c>
      <c r="H153" s="15" t="s">
        <v>505</v>
      </c>
      <c r="I153" s="16" t="s">
        <v>28</v>
      </c>
      <c r="J153" s="17" t="s">
        <v>73</v>
      </c>
      <c r="K153" s="18" t="s">
        <v>53</v>
      </c>
      <c r="L153" s="2" t="s">
        <v>506</v>
      </c>
      <c r="M153" s="15">
        <v>0.56999999999999995</v>
      </c>
      <c r="N153" s="18" t="s">
        <v>31</v>
      </c>
      <c r="O153" s="2">
        <v>1</v>
      </c>
      <c r="P153" s="2">
        <v>10</v>
      </c>
      <c r="Q153" s="15">
        <v>1</v>
      </c>
      <c r="R153" s="2">
        <v>3</v>
      </c>
      <c r="S153" s="2">
        <v>15</v>
      </c>
      <c r="T153" s="2">
        <v>7</v>
      </c>
      <c r="U153" s="2">
        <f t="shared" si="33"/>
        <v>15</v>
      </c>
      <c r="V153" s="18" t="s">
        <v>58</v>
      </c>
      <c r="W153" s="18"/>
      <c r="X153" s="18" t="s">
        <v>757</v>
      </c>
      <c r="Y153" s="2" t="s">
        <v>45</v>
      </c>
      <c r="Z153" s="2">
        <v>10000</v>
      </c>
      <c r="AA153" s="2">
        <v>200</v>
      </c>
      <c r="AB153" s="6">
        <v>30100</v>
      </c>
      <c r="AC153" s="6">
        <v>16000</v>
      </c>
      <c r="AD153" s="6">
        <v>21200</v>
      </c>
      <c r="AE153" s="6">
        <v>21000</v>
      </c>
      <c r="AF153" s="6">
        <v>19000</v>
      </c>
      <c r="AG153" s="6">
        <v>18900</v>
      </c>
      <c r="AH153" s="6">
        <v>31500</v>
      </c>
      <c r="AI153" s="6">
        <v>11600</v>
      </c>
      <c r="AJ153" s="6">
        <v>37600</v>
      </c>
      <c r="AK153" s="2">
        <v>206900</v>
      </c>
      <c r="AL153" s="7">
        <v>22988.888888888891</v>
      </c>
      <c r="AM153" s="19">
        <v>37600</v>
      </c>
      <c r="AN153" s="7">
        <f t="shared" si="26"/>
        <v>13103.666666666666</v>
      </c>
      <c r="AO153" s="7">
        <v>0.13103666666666666</v>
      </c>
      <c r="AP153" s="8">
        <v>1.1988210400975307E-4</v>
      </c>
      <c r="AQ153" s="9">
        <v>0.99200915344454199</v>
      </c>
      <c r="AR153" s="2" t="s">
        <v>33</v>
      </c>
      <c r="AS153" s="2">
        <v>44000</v>
      </c>
      <c r="AT153" s="2" t="s">
        <v>45</v>
      </c>
      <c r="AU153" s="20">
        <f t="shared" si="28"/>
        <v>1446.1538461538462</v>
      </c>
      <c r="AV153" s="10" t="b">
        <f t="shared" si="27"/>
        <v>0</v>
      </c>
      <c r="AW153" s="11">
        <v>35.10638297872341</v>
      </c>
      <c r="AX153" s="7">
        <v>25079.999999999996</v>
      </c>
      <c r="AY153" s="2">
        <v>1.5</v>
      </c>
      <c r="AZ153" s="2">
        <v>10000</v>
      </c>
      <c r="BA153" s="2">
        <v>5000</v>
      </c>
    </row>
    <row r="154" spans="1:53" s="2" customFormat="1" x14ac:dyDescent="0.25">
      <c r="A154" s="5" t="s">
        <v>507</v>
      </c>
      <c r="B154" s="5"/>
      <c r="C154" s="4" t="s">
        <v>41</v>
      </c>
      <c r="D154" s="4"/>
      <c r="E154" s="5"/>
      <c r="F154" s="2">
        <v>28750</v>
      </c>
      <c r="G154" s="2">
        <v>0.65</v>
      </c>
      <c r="H154" s="15" t="s">
        <v>67</v>
      </c>
      <c r="I154" s="16" t="s">
        <v>28</v>
      </c>
      <c r="J154" s="17" t="s">
        <v>46</v>
      </c>
      <c r="K154" s="18" t="s">
        <v>53</v>
      </c>
      <c r="L154" s="2" t="s">
        <v>508</v>
      </c>
      <c r="M154" s="15">
        <v>0.65</v>
      </c>
      <c r="N154" s="18" t="s">
        <v>31</v>
      </c>
      <c r="O154" s="2">
        <v>1</v>
      </c>
      <c r="P154" s="2">
        <v>10</v>
      </c>
      <c r="Q154" s="15">
        <v>1</v>
      </c>
      <c r="R154" s="2">
        <v>3</v>
      </c>
      <c r="S154" s="2">
        <v>15</v>
      </c>
      <c r="T154" s="2">
        <v>5</v>
      </c>
      <c r="U154" s="2">
        <f t="shared" si="33"/>
        <v>15</v>
      </c>
      <c r="V154" s="18" t="s">
        <v>118</v>
      </c>
      <c r="W154" s="18"/>
      <c r="X154" s="18" t="s">
        <v>757</v>
      </c>
      <c r="Y154" s="2" t="s">
        <v>45</v>
      </c>
      <c r="Z154" s="2">
        <v>10000</v>
      </c>
      <c r="AA154" s="2">
        <v>200</v>
      </c>
      <c r="AB154" s="6">
        <v>0</v>
      </c>
      <c r="AC154" s="6">
        <v>4750</v>
      </c>
      <c r="AD154" s="6">
        <v>10000</v>
      </c>
      <c r="AE154" s="6">
        <v>3340</v>
      </c>
      <c r="AF154" s="6">
        <v>20720</v>
      </c>
      <c r="AG154" s="6">
        <v>10275</v>
      </c>
      <c r="AH154" s="6">
        <v>36170</v>
      </c>
      <c r="AI154" s="6">
        <v>34150</v>
      </c>
      <c r="AJ154" s="6">
        <v>60360</v>
      </c>
      <c r="AK154" s="2">
        <v>179765</v>
      </c>
      <c r="AL154" s="7">
        <v>19973.888888888891</v>
      </c>
      <c r="AM154" s="19">
        <v>60360</v>
      </c>
      <c r="AN154" s="7">
        <f t="shared" si="26"/>
        <v>12983.027777777779</v>
      </c>
      <c r="AO154" s="7">
        <v>0.12983027777777778</v>
      </c>
      <c r="AP154" s="8">
        <v>1.1877840958640602E-4</v>
      </c>
      <c r="AQ154" s="9">
        <v>0.9921279318541284</v>
      </c>
      <c r="AR154" s="2" t="s">
        <v>33</v>
      </c>
      <c r="AS154" s="2">
        <v>28750</v>
      </c>
      <c r="AT154" s="2" t="s">
        <v>45</v>
      </c>
      <c r="AU154" s="20">
        <f t="shared" si="28"/>
        <v>2321.5384615384614</v>
      </c>
      <c r="AV154" s="10" t="b">
        <f t="shared" si="27"/>
        <v>0</v>
      </c>
      <c r="AW154" s="11">
        <v>14.289264413518886</v>
      </c>
      <c r="AX154" s="7">
        <v>18687.5</v>
      </c>
      <c r="AY154" s="2">
        <v>1.5</v>
      </c>
      <c r="AZ154" s="2">
        <v>10000</v>
      </c>
      <c r="BA154" s="2">
        <v>5000</v>
      </c>
    </row>
    <row r="155" spans="1:53" s="2" customFormat="1" x14ac:dyDescent="0.25">
      <c r="A155" s="5" t="s">
        <v>509</v>
      </c>
      <c r="B155" s="5"/>
      <c r="C155" s="4" t="s">
        <v>41</v>
      </c>
      <c r="D155" s="4"/>
      <c r="E155" s="5"/>
      <c r="F155" s="2">
        <v>374</v>
      </c>
      <c r="G155" s="2">
        <v>45</v>
      </c>
      <c r="H155" s="15" t="s">
        <v>98</v>
      </c>
      <c r="I155" s="16" t="s">
        <v>28</v>
      </c>
      <c r="J155" s="17" t="s">
        <v>55</v>
      </c>
      <c r="K155" s="18" t="s">
        <v>51</v>
      </c>
      <c r="L155" s="2" t="s">
        <v>510</v>
      </c>
      <c r="M155" s="15">
        <v>45</v>
      </c>
      <c r="N155" s="18" t="s">
        <v>31</v>
      </c>
      <c r="O155" s="2">
        <v>1</v>
      </c>
      <c r="P155" s="2">
        <v>4</v>
      </c>
      <c r="Q155" s="15">
        <v>1</v>
      </c>
      <c r="R155" s="2">
        <v>2</v>
      </c>
      <c r="S155" s="2">
        <v>8</v>
      </c>
      <c r="T155" s="2">
        <v>7</v>
      </c>
      <c r="U155" s="2">
        <f t="shared" si="33"/>
        <v>8</v>
      </c>
      <c r="V155" s="18" t="s">
        <v>56</v>
      </c>
      <c r="W155" s="18"/>
      <c r="X155" s="18" t="s">
        <v>757</v>
      </c>
      <c r="Y155" s="2" t="s">
        <v>45</v>
      </c>
      <c r="Z155" s="2">
        <v>500</v>
      </c>
      <c r="AA155" s="2">
        <v>10</v>
      </c>
      <c r="AB155" s="6">
        <v>340</v>
      </c>
      <c r="AC155" s="6">
        <v>290</v>
      </c>
      <c r="AD155" s="6">
        <v>280</v>
      </c>
      <c r="AE155" s="6">
        <v>282</v>
      </c>
      <c r="AF155" s="6">
        <v>160</v>
      </c>
      <c r="AG155" s="6">
        <v>193</v>
      </c>
      <c r="AH155" s="6">
        <v>280</v>
      </c>
      <c r="AI155" s="6">
        <v>325</v>
      </c>
      <c r="AJ155" s="6">
        <v>375</v>
      </c>
      <c r="AK155" s="2">
        <v>2525</v>
      </c>
      <c r="AL155" s="7">
        <v>280.55555555555554</v>
      </c>
      <c r="AM155" s="19">
        <v>375</v>
      </c>
      <c r="AN155" s="7">
        <f t="shared" ref="AN155:AN180" si="34">(AK155/9)*M155</f>
        <v>12625</v>
      </c>
      <c r="AO155" s="7">
        <v>0.12625</v>
      </c>
      <c r="AP155" s="8">
        <v>1.1550290476887887E-4</v>
      </c>
      <c r="AQ155" s="9">
        <v>0.99224343475889731</v>
      </c>
      <c r="AR155" s="2" t="s">
        <v>33</v>
      </c>
      <c r="AS155" s="2">
        <v>374</v>
      </c>
      <c r="AT155" s="2" t="s">
        <v>45</v>
      </c>
      <c r="AU155" s="20">
        <f t="shared" si="28"/>
        <v>14.423076923076923</v>
      </c>
      <c r="AV155" s="10" t="b">
        <f t="shared" si="27"/>
        <v>0</v>
      </c>
      <c r="AW155" s="11">
        <v>29.92</v>
      </c>
      <c r="AX155" s="7">
        <v>16830</v>
      </c>
      <c r="AY155" s="2">
        <v>1.5</v>
      </c>
      <c r="AZ155" s="2">
        <v>10000</v>
      </c>
      <c r="BA155" s="2">
        <v>5000</v>
      </c>
    </row>
    <row r="156" spans="1:53" s="2" customFormat="1" x14ac:dyDescent="0.25">
      <c r="A156" s="5" t="s">
        <v>511</v>
      </c>
      <c r="B156" s="5"/>
      <c r="C156" s="4" t="s">
        <v>41</v>
      </c>
      <c r="D156" s="4"/>
      <c r="E156" s="5"/>
      <c r="F156" s="2">
        <v>100</v>
      </c>
      <c r="G156" s="2">
        <v>215</v>
      </c>
      <c r="H156" s="15" t="s">
        <v>67</v>
      </c>
      <c r="I156" s="16" t="s">
        <v>28</v>
      </c>
      <c r="J156" s="17" t="s">
        <v>37</v>
      </c>
      <c r="K156" s="18" t="s">
        <v>59</v>
      </c>
      <c r="L156" s="2" t="s">
        <v>512</v>
      </c>
      <c r="M156" s="15">
        <v>215</v>
      </c>
      <c r="N156" s="18" t="s">
        <v>39</v>
      </c>
      <c r="O156" s="2">
        <v>1</v>
      </c>
      <c r="P156" s="2">
        <v>7</v>
      </c>
      <c r="Q156" s="15">
        <v>5</v>
      </c>
      <c r="R156" s="2">
        <v>3</v>
      </c>
      <c r="S156" s="15">
        <f>O156+P156+Q156+R156</f>
        <v>16</v>
      </c>
      <c r="T156" s="2">
        <v>7</v>
      </c>
      <c r="U156" s="2">
        <f t="shared" si="33"/>
        <v>16</v>
      </c>
      <c r="V156" s="18" t="s">
        <v>513</v>
      </c>
      <c r="W156" s="18"/>
      <c r="X156" s="18" t="s">
        <v>758</v>
      </c>
      <c r="Y156" s="2" t="s">
        <v>32</v>
      </c>
      <c r="Z156" s="2">
        <v>50</v>
      </c>
      <c r="AA156" s="2">
        <v>25</v>
      </c>
      <c r="AB156" s="6">
        <v>25</v>
      </c>
      <c r="AC156" s="6">
        <v>50</v>
      </c>
      <c r="AD156" s="6">
        <v>0</v>
      </c>
      <c r="AE156" s="6">
        <v>0</v>
      </c>
      <c r="AF156" s="6">
        <v>50</v>
      </c>
      <c r="AG156" s="6">
        <v>50</v>
      </c>
      <c r="AH156" s="6">
        <v>100</v>
      </c>
      <c r="AI156" s="6">
        <v>150</v>
      </c>
      <c r="AJ156" s="6">
        <v>100</v>
      </c>
      <c r="AK156" s="2">
        <v>525</v>
      </c>
      <c r="AL156" s="7">
        <v>58.333333333333336</v>
      </c>
      <c r="AM156" s="19">
        <v>150</v>
      </c>
      <c r="AN156" s="7">
        <f t="shared" si="34"/>
        <v>12541.666666666668</v>
      </c>
      <c r="AO156" s="7">
        <v>0.12541666666666668</v>
      </c>
      <c r="AP156" s="8">
        <v>1.1474050935786318E-4</v>
      </c>
      <c r="AQ156" s="9">
        <v>0.9923581752682552</v>
      </c>
      <c r="AR156" s="2" t="s">
        <v>33</v>
      </c>
      <c r="AS156" s="2">
        <v>100</v>
      </c>
      <c r="AT156" s="2" t="s">
        <v>34</v>
      </c>
      <c r="AU156" s="20">
        <f t="shared" si="28"/>
        <v>5.7692307692307692</v>
      </c>
      <c r="AV156" s="10" t="b">
        <f t="shared" si="27"/>
        <v>0</v>
      </c>
      <c r="AW156" s="11">
        <v>20</v>
      </c>
      <c r="AX156" s="7">
        <v>21500</v>
      </c>
      <c r="AY156" s="2">
        <v>1.5</v>
      </c>
      <c r="AZ156" s="2">
        <v>10000</v>
      </c>
      <c r="BA156" s="2">
        <v>5000</v>
      </c>
    </row>
    <row r="157" spans="1:53" s="2" customFormat="1" ht="30" x14ac:dyDescent="0.25">
      <c r="A157" s="3" t="s">
        <v>514</v>
      </c>
      <c r="B157" s="3"/>
      <c r="C157" s="4" t="s">
        <v>41</v>
      </c>
      <c r="D157" s="4"/>
      <c r="E157" s="5"/>
      <c r="F157" s="2">
        <v>75</v>
      </c>
      <c r="G157" s="2">
        <v>897.68</v>
      </c>
      <c r="H157" s="15" t="s">
        <v>308</v>
      </c>
      <c r="I157" s="16" t="s">
        <v>28</v>
      </c>
      <c r="J157" s="17" t="s">
        <v>366</v>
      </c>
      <c r="K157" s="18" t="s">
        <v>38</v>
      </c>
      <c r="L157" s="2" t="s">
        <v>515</v>
      </c>
      <c r="M157" s="15">
        <v>897.68</v>
      </c>
      <c r="N157" s="18" t="s">
        <v>39</v>
      </c>
      <c r="O157" s="2">
        <v>1</v>
      </c>
      <c r="P157" s="2">
        <v>20</v>
      </c>
      <c r="Q157" s="15">
        <v>5</v>
      </c>
      <c r="R157" s="2">
        <v>5</v>
      </c>
      <c r="S157" s="15">
        <f>O157+P157+Q157+R157</f>
        <v>31</v>
      </c>
      <c r="T157" s="22">
        <v>30</v>
      </c>
      <c r="U157" s="2">
        <f t="shared" si="33"/>
        <v>31</v>
      </c>
      <c r="V157" s="18" t="s">
        <v>119</v>
      </c>
      <c r="W157" s="18"/>
      <c r="X157" s="18" t="s">
        <v>758</v>
      </c>
      <c r="Y157" s="2" t="s">
        <v>32</v>
      </c>
      <c r="Z157" s="2">
        <v>50</v>
      </c>
      <c r="AA157" s="2">
        <v>25</v>
      </c>
      <c r="AB157" s="6">
        <v>25</v>
      </c>
      <c r="AC157" s="6">
        <v>75</v>
      </c>
      <c r="AD157" s="6">
        <v>0</v>
      </c>
      <c r="AE157" s="6">
        <v>0</v>
      </c>
      <c r="AF157" s="6">
        <v>0</v>
      </c>
      <c r="AG157" s="6">
        <v>0</v>
      </c>
      <c r="AH157" s="6">
        <v>25</v>
      </c>
      <c r="AI157" s="6">
        <v>0</v>
      </c>
      <c r="AJ157" s="6">
        <v>0</v>
      </c>
      <c r="AK157" s="2">
        <v>125</v>
      </c>
      <c r="AL157" s="7">
        <v>13.888888888888889</v>
      </c>
      <c r="AM157" s="19">
        <v>75</v>
      </c>
      <c r="AN157" s="7">
        <f t="shared" si="34"/>
        <v>12467.777777777777</v>
      </c>
      <c r="AO157" s="7">
        <v>0.12467777777777778</v>
      </c>
      <c r="AP157" s="8">
        <v>1.1406451876009591E-4</v>
      </c>
      <c r="AQ157" s="9">
        <v>0.99247223978701526</v>
      </c>
      <c r="AR157" s="2" t="s">
        <v>33</v>
      </c>
      <c r="AS157" s="2">
        <v>75</v>
      </c>
      <c r="AT157" s="2" t="s">
        <v>34</v>
      </c>
      <c r="AU157" s="20">
        <f t="shared" si="28"/>
        <v>2.8846153846153846</v>
      </c>
      <c r="AV157" s="10" t="b">
        <f t="shared" ref="AV157:AV181" si="35">IF(AU157&gt;=Z157,TRUE,FALSE)</f>
        <v>0</v>
      </c>
      <c r="AW157" s="11">
        <v>30</v>
      </c>
      <c r="AX157" s="7">
        <v>67326</v>
      </c>
      <c r="AY157" s="2">
        <v>1.5</v>
      </c>
      <c r="AZ157" s="2">
        <v>10000</v>
      </c>
      <c r="BA157" s="2">
        <v>5000</v>
      </c>
    </row>
    <row r="158" spans="1:53" s="2" customFormat="1" ht="30" x14ac:dyDescent="0.25">
      <c r="A158" s="4" t="s">
        <v>516</v>
      </c>
      <c r="B158" s="4"/>
      <c r="C158" s="4" t="s">
        <v>41</v>
      </c>
      <c r="D158" s="4"/>
      <c r="E158" s="5"/>
      <c r="F158" s="2">
        <v>304.67</v>
      </c>
      <c r="G158" s="2">
        <v>235</v>
      </c>
      <c r="H158" s="15" t="s">
        <v>410</v>
      </c>
      <c r="I158" s="16" t="s">
        <v>28</v>
      </c>
      <c r="J158" s="17" t="s">
        <v>57</v>
      </c>
      <c r="K158" s="18" t="s">
        <v>30</v>
      </c>
      <c r="L158" s="2" t="s">
        <v>517</v>
      </c>
      <c r="M158" s="15">
        <v>235</v>
      </c>
      <c r="N158" s="18" t="s">
        <v>31</v>
      </c>
      <c r="O158" s="2">
        <v>1</v>
      </c>
      <c r="P158" s="2">
        <v>15</v>
      </c>
      <c r="Q158" s="15">
        <v>1</v>
      </c>
      <c r="R158" s="2">
        <v>5</v>
      </c>
      <c r="S158" s="2">
        <v>22</v>
      </c>
      <c r="T158" s="2">
        <v>25</v>
      </c>
      <c r="U158" s="2">
        <f t="shared" si="33"/>
        <v>22</v>
      </c>
      <c r="V158" s="18" t="s">
        <v>96</v>
      </c>
      <c r="W158" s="18"/>
      <c r="X158" s="18" t="s">
        <v>757</v>
      </c>
      <c r="Y158" s="2" t="s">
        <v>32</v>
      </c>
      <c r="Z158" s="2">
        <v>500</v>
      </c>
      <c r="AA158" s="2">
        <v>20</v>
      </c>
      <c r="AB158" s="6">
        <v>0</v>
      </c>
      <c r="AC158" s="6">
        <v>30</v>
      </c>
      <c r="AD158" s="6">
        <v>0</v>
      </c>
      <c r="AE158" s="6">
        <v>0</v>
      </c>
      <c r="AF158" s="6">
        <v>0</v>
      </c>
      <c r="AG158" s="6">
        <v>0</v>
      </c>
      <c r="AH158" s="6">
        <v>120</v>
      </c>
      <c r="AI158" s="6">
        <v>177</v>
      </c>
      <c r="AJ158" s="6">
        <v>131.45999999999998</v>
      </c>
      <c r="AK158" s="2">
        <v>458.46</v>
      </c>
      <c r="AL158" s="7">
        <v>50.94</v>
      </c>
      <c r="AM158" s="19">
        <v>177</v>
      </c>
      <c r="AN158" s="7">
        <f t="shared" si="34"/>
        <v>11970.9</v>
      </c>
      <c r="AO158" s="7">
        <v>0.119709</v>
      </c>
      <c r="AP158" s="8">
        <v>1.0951871070873442E-4</v>
      </c>
      <c r="AQ158" s="9">
        <v>0.99280897672685986</v>
      </c>
      <c r="AR158" s="2" t="s">
        <v>33</v>
      </c>
      <c r="AS158" s="2">
        <v>304.67</v>
      </c>
      <c r="AT158" s="2" t="s">
        <v>34</v>
      </c>
      <c r="AU158" s="20">
        <f t="shared" ref="AU158:AU181" si="36">AM158/26</f>
        <v>6.8076923076923075</v>
      </c>
      <c r="AV158" s="10" t="b">
        <f t="shared" si="35"/>
        <v>0</v>
      </c>
      <c r="AW158" s="11">
        <v>51.638983050847457</v>
      </c>
      <c r="AX158" s="7">
        <v>71597.45</v>
      </c>
      <c r="AY158" s="2">
        <v>1.5</v>
      </c>
      <c r="AZ158" s="2">
        <v>10000</v>
      </c>
      <c r="BA158" s="2">
        <v>5000</v>
      </c>
    </row>
    <row r="159" spans="1:53" s="2" customFormat="1" x14ac:dyDescent="0.25">
      <c r="A159" s="5" t="s">
        <v>518</v>
      </c>
      <c r="B159" s="5"/>
      <c r="C159" s="4" t="s">
        <v>41</v>
      </c>
      <c r="D159" s="4"/>
      <c r="E159" s="5"/>
      <c r="F159" s="2">
        <v>770</v>
      </c>
      <c r="G159" s="2">
        <v>31.9</v>
      </c>
      <c r="H159" s="15" t="s">
        <v>310</v>
      </c>
      <c r="I159" s="16" t="s">
        <v>28</v>
      </c>
      <c r="J159" s="17" t="s">
        <v>57</v>
      </c>
      <c r="K159" s="18" t="s">
        <v>51</v>
      </c>
      <c r="L159" s="2" t="s">
        <v>519</v>
      </c>
      <c r="M159" s="15">
        <v>31.9</v>
      </c>
      <c r="N159" s="18" t="s">
        <v>31</v>
      </c>
      <c r="O159" s="2">
        <v>1</v>
      </c>
      <c r="P159" s="2">
        <v>4</v>
      </c>
      <c r="Q159" s="15">
        <v>1</v>
      </c>
      <c r="R159" s="2">
        <v>2</v>
      </c>
      <c r="S159" s="2">
        <v>8</v>
      </c>
      <c r="T159" s="2">
        <v>5</v>
      </c>
      <c r="U159" s="2">
        <f>SUM(O159:R159)</f>
        <v>8</v>
      </c>
      <c r="V159" s="18" t="s">
        <v>56</v>
      </c>
      <c r="W159" s="18"/>
      <c r="X159" s="18" t="s">
        <v>757</v>
      </c>
      <c r="Y159" s="2" t="s">
        <v>45</v>
      </c>
      <c r="Z159" s="2">
        <v>500</v>
      </c>
      <c r="AA159" s="2">
        <v>10</v>
      </c>
      <c r="AB159" s="6">
        <v>390</v>
      </c>
      <c r="AC159" s="6">
        <v>870</v>
      </c>
      <c r="AD159" s="6">
        <v>330</v>
      </c>
      <c r="AE159" s="6">
        <v>170</v>
      </c>
      <c r="AF159" s="6">
        <v>210</v>
      </c>
      <c r="AG159" s="6">
        <v>480</v>
      </c>
      <c r="AH159" s="6">
        <v>0</v>
      </c>
      <c r="AI159" s="6">
        <v>60</v>
      </c>
      <c r="AJ159" s="6">
        <v>670</v>
      </c>
      <c r="AK159" s="2">
        <v>3180</v>
      </c>
      <c r="AL159" s="7">
        <v>353.33333333333331</v>
      </c>
      <c r="AM159" s="19">
        <v>870</v>
      </c>
      <c r="AN159" s="7">
        <f t="shared" si="34"/>
        <v>11271.333333333332</v>
      </c>
      <c r="AO159" s="7">
        <v>0.11271333333333332</v>
      </c>
      <c r="AP159" s="8">
        <v>1.031185537123398E-4</v>
      </c>
      <c r="AQ159" s="9">
        <v>0.99323118214039841</v>
      </c>
      <c r="AR159" s="2" t="s">
        <v>33</v>
      </c>
      <c r="AS159" s="2">
        <v>770</v>
      </c>
      <c r="AT159" s="2" t="s">
        <v>45</v>
      </c>
      <c r="AU159" s="20">
        <f t="shared" si="36"/>
        <v>33.46153846153846</v>
      </c>
      <c r="AV159" s="10" t="b">
        <f t="shared" si="35"/>
        <v>0</v>
      </c>
      <c r="AW159" s="11">
        <v>26.551724137931036</v>
      </c>
      <c r="AX159" s="7">
        <v>24563</v>
      </c>
      <c r="AY159" s="2">
        <v>1.5</v>
      </c>
      <c r="AZ159" s="2">
        <v>10000</v>
      </c>
      <c r="BA159" s="2">
        <v>5000</v>
      </c>
    </row>
    <row r="160" spans="1:53" s="2" customFormat="1" ht="30" x14ac:dyDescent="0.25">
      <c r="A160" s="4" t="s">
        <v>520</v>
      </c>
      <c r="B160" s="4"/>
      <c r="C160" s="4" t="s">
        <v>41</v>
      </c>
      <c r="D160" s="4"/>
      <c r="E160" s="5"/>
      <c r="F160" s="2">
        <v>45750</v>
      </c>
      <c r="G160" s="2">
        <v>0.45</v>
      </c>
      <c r="H160" s="15" t="s">
        <v>521</v>
      </c>
      <c r="I160" s="16" t="s">
        <v>28</v>
      </c>
      <c r="J160" s="17" t="s">
        <v>49</v>
      </c>
      <c r="K160" s="18" t="s">
        <v>53</v>
      </c>
      <c r="L160" s="2" t="s">
        <v>522</v>
      </c>
      <c r="M160" s="15">
        <v>0.45</v>
      </c>
      <c r="N160" s="18" t="s">
        <v>31</v>
      </c>
      <c r="O160" s="2">
        <v>1</v>
      </c>
      <c r="P160" s="2">
        <v>10</v>
      </c>
      <c r="Q160" s="15">
        <v>1</v>
      </c>
      <c r="R160" s="2">
        <v>3</v>
      </c>
      <c r="S160" s="2">
        <v>15</v>
      </c>
      <c r="T160" s="2">
        <v>7</v>
      </c>
      <c r="U160" s="2">
        <f>SUM(O160:R160)</f>
        <v>15</v>
      </c>
      <c r="V160" s="18" t="s">
        <v>58</v>
      </c>
      <c r="W160" s="18"/>
      <c r="X160" s="18" t="s">
        <v>757</v>
      </c>
      <c r="Y160" s="2" t="s">
        <v>45</v>
      </c>
      <c r="Z160" s="2">
        <v>10000</v>
      </c>
      <c r="AA160" s="2">
        <v>200</v>
      </c>
      <c r="AB160" s="6">
        <v>23200</v>
      </c>
      <c r="AC160" s="6">
        <v>35000</v>
      </c>
      <c r="AD160" s="6">
        <v>10000</v>
      </c>
      <c r="AE160" s="6">
        <v>35000</v>
      </c>
      <c r="AF160" s="6">
        <v>21000</v>
      </c>
      <c r="AG160" s="6">
        <v>0</v>
      </c>
      <c r="AH160" s="6">
        <v>6000</v>
      </c>
      <c r="AI160" s="6">
        <v>79000</v>
      </c>
      <c r="AJ160" s="6">
        <v>10000</v>
      </c>
      <c r="AK160" s="2">
        <v>219200</v>
      </c>
      <c r="AL160" s="7">
        <v>24355.555555555555</v>
      </c>
      <c r="AM160" s="19">
        <v>79000</v>
      </c>
      <c r="AN160" s="7">
        <f t="shared" si="34"/>
        <v>10960</v>
      </c>
      <c r="AO160" s="7">
        <v>0.1096</v>
      </c>
      <c r="AP160" s="8">
        <v>1.0027024445678515E-4</v>
      </c>
      <c r="AQ160" s="9">
        <v>0.99343227727197347</v>
      </c>
      <c r="AR160" s="2" t="s">
        <v>33</v>
      </c>
      <c r="AS160" s="2">
        <v>45750</v>
      </c>
      <c r="AT160" s="2" t="s">
        <v>45</v>
      </c>
      <c r="AU160" s="20">
        <f t="shared" si="36"/>
        <v>3038.4615384615386</v>
      </c>
      <c r="AV160" s="10" t="b">
        <f t="shared" si="35"/>
        <v>0</v>
      </c>
      <c r="AW160" s="11">
        <v>17.373417721518987</v>
      </c>
      <c r="AX160" s="7">
        <v>20587.5</v>
      </c>
      <c r="AY160" s="2">
        <v>1.5</v>
      </c>
      <c r="AZ160" s="2">
        <v>10000</v>
      </c>
      <c r="BA160" s="2">
        <v>5000</v>
      </c>
    </row>
    <row r="161" spans="1:53" s="2" customFormat="1" ht="45" x14ac:dyDescent="0.25">
      <c r="A161" s="4" t="s">
        <v>523</v>
      </c>
      <c r="B161" s="4"/>
      <c r="C161" s="4" t="s">
        <v>41</v>
      </c>
      <c r="D161" s="4"/>
      <c r="E161" s="5"/>
      <c r="F161" s="2">
        <v>23730</v>
      </c>
      <c r="G161" s="2">
        <v>1.5</v>
      </c>
      <c r="H161" s="15" t="s">
        <v>219</v>
      </c>
      <c r="I161" s="16" t="s">
        <v>28</v>
      </c>
      <c r="J161" s="17" t="s">
        <v>29</v>
      </c>
      <c r="K161" s="18" t="s">
        <v>38</v>
      </c>
      <c r="L161" s="2" t="s">
        <v>524</v>
      </c>
      <c r="M161" s="15">
        <v>1.5</v>
      </c>
      <c r="N161" s="18" t="s">
        <v>39</v>
      </c>
      <c r="O161" s="2">
        <v>1</v>
      </c>
      <c r="P161" s="2">
        <v>20</v>
      </c>
      <c r="Q161" s="15">
        <v>5</v>
      </c>
      <c r="R161" s="2">
        <v>5</v>
      </c>
      <c r="S161" s="15">
        <f>O161+P161+Q161+R161</f>
        <v>31</v>
      </c>
      <c r="T161" s="2">
        <v>5</v>
      </c>
      <c r="U161" s="2">
        <f>SUM(O161:R161)</f>
        <v>31</v>
      </c>
      <c r="V161" s="18" t="s">
        <v>58</v>
      </c>
      <c r="W161" s="18"/>
      <c r="X161" s="18" t="s">
        <v>757</v>
      </c>
      <c r="Y161" s="2" t="s">
        <v>45</v>
      </c>
      <c r="Z161" s="2">
        <v>10000</v>
      </c>
      <c r="AA161" s="2">
        <v>200</v>
      </c>
      <c r="AB161" s="6">
        <v>6500</v>
      </c>
      <c r="AC161" s="6">
        <v>15140</v>
      </c>
      <c r="AD161" s="6">
        <v>11000</v>
      </c>
      <c r="AE161" s="6">
        <v>8400</v>
      </c>
      <c r="AF161" s="6">
        <v>0</v>
      </c>
      <c r="AG161" s="6">
        <v>12000</v>
      </c>
      <c r="AH161" s="6">
        <v>8000</v>
      </c>
      <c r="AI161" s="6">
        <v>0</v>
      </c>
      <c r="AJ161" s="6">
        <v>3600</v>
      </c>
      <c r="AK161" s="2">
        <v>64640</v>
      </c>
      <c r="AL161" s="7">
        <v>7182.2222222222226</v>
      </c>
      <c r="AM161" s="19">
        <v>15140</v>
      </c>
      <c r="AN161" s="7">
        <f t="shared" si="34"/>
        <v>10773.333333333334</v>
      </c>
      <c r="AO161" s="7">
        <v>0.10773333333333333</v>
      </c>
      <c r="AP161" s="8">
        <v>9.8562478736109982E-5</v>
      </c>
      <c r="AQ161" s="9">
        <v>0.99363110427720081</v>
      </c>
      <c r="AR161" s="2" t="s">
        <v>33</v>
      </c>
      <c r="AS161" s="2">
        <v>23730</v>
      </c>
      <c r="AT161" s="2" t="s">
        <v>45</v>
      </c>
      <c r="AU161" s="20">
        <f t="shared" si="36"/>
        <v>582.30769230769226</v>
      </c>
      <c r="AV161" s="10" t="b">
        <f t="shared" si="35"/>
        <v>0</v>
      </c>
      <c r="AW161" s="11">
        <v>47.021136063408186</v>
      </c>
      <c r="AX161" s="7">
        <v>35595</v>
      </c>
      <c r="AY161" s="2">
        <v>1.5</v>
      </c>
      <c r="AZ161" s="2">
        <v>10000</v>
      </c>
      <c r="BA161" s="2">
        <v>5000</v>
      </c>
    </row>
    <row r="162" spans="1:53" s="2" customFormat="1" x14ac:dyDescent="0.25">
      <c r="A162" s="5" t="s">
        <v>525</v>
      </c>
      <c r="B162" s="5"/>
      <c r="C162" s="4" t="s">
        <v>41</v>
      </c>
      <c r="D162" s="4"/>
      <c r="E162" s="5"/>
      <c r="F162" s="2">
        <v>161000</v>
      </c>
      <c r="G162" s="2">
        <v>0.52</v>
      </c>
      <c r="H162" s="15" t="e">
        <v>#N/A</v>
      </c>
      <c r="I162" s="16" t="s">
        <v>28</v>
      </c>
      <c r="J162" s="17" t="s">
        <v>73</v>
      </c>
      <c r="K162" s="18" t="s">
        <v>64</v>
      </c>
      <c r="L162" s="2" t="s">
        <v>526</v>
      </c>
      <c r="M162" s="15">
        <v>0.52</v>
      </c>
      <c r="N162" s="18" t="s">
        <v>31</v>
      </c>
      <c r="O162" s="2">
        <v>1</v>
      </c>
      <c r="P162" s="2">
        <v>7</v>
      </c>
      <c r="Q162" s="15">
        <v>4</v>
      </c>
      <c r="R162" s="2">
        <v>3</v>
      </c>
      <c r="S162" s="2">
        <v>15</v>
      </c>
      <c r="T162" s="2">
        <v>3</v>
      </c>
      <c r="U162" s="2">
        <f t="shared" ref="U162:U166" si="37">SUM(O162:R162)</f>
        <v>15</v>
      </c>
      <c r="V162" s="18" t="s">
        <v>65</v>
      </c>
      <c r="W162" s="18"/>
      <c r="X162" s="18" t="s">
        <v>757</v>
      </c>
      <c r="Y162" s="5" t="s">
        <v>45</v>
      </c>
      <c r="Z162" s="2">
        <v>50000</v>
      </c>
      <c r="AA162" s="2">
        <v>1000</v>
      </c>
      <c r="AB162" s="6">
        <v>14000</v>
      </c>
      <c r="AC162" s="6">
        <v>3000</v>
      </c>
      <c r="AD162" s="6">
        <v>19000</v>
      </c>
      <c r="AE162" s="6">
        <v>10000</v>
      </c>
      <c r="AF162" s="6">
        <v>20000</v>
      </c>
      <c r="AG162" s="6">
        <v>3000</v>
      </c>
      <c r="AH162" s="6">
        <v>24000</v>
      </c>
      <c r="AI162" s="6">
        <v>42000</v>
      </c>
      <c r="AJ162" s="6">
        <v>41100</v>
      </c>
      <c r="AK162" s="2">
        <v>176100</v>
      </c>
      <c r="AL162" s="7">
        <v>19566.666666666668</v>
      </c>
      <c r="AM162" s="19">
        <v>42000</v>
      </c>
      <c r="AN162" s="7">
        <f t="shared" si="34"/>
        <v>10174.666666666668</v>
      </c>
      <c r="AO162" s="7">
        <v>0.10174666666666668</v>
      </c>
      <c r="AP162" s="8">
        <v>9.3085430103373185E-5</v>
      </c>
      <c r="AQ162" s="9">
        <v>0.9940083878446685</v>
      </c>
      <c r="AR162" s="2" t="s">
        <v>33</v>
      </c>
      <c r="AS162" s="2">
        <v>161000</v>
      </c>
      <c r="AT162" s="2" t="s">
        <v>45</v>
      </c>
      <c r="AU162" s="20">
        <f t="shared" si="36"/>
        <v>1615.3846153846155</v>
      </c>
      <c r="AV162" s="10" t="b">
        <f t="shared" si="35"/>
        <v>0</v>
      </c>
      <c r="AW162" s="21">
        <v>115</v>
      </c>
      <c r="AX162" s="7">
        <v>83720</v>
      </c>
      <c r="AY162" s="2">
        <v>1.5</v>
      </c>
      <c r="AZ162" s="2">
        <v>10000</v>
      </c>
      <c r="BA162" s="2">
        <v>5000</v>
      </c>
    </row>
    <row r="163" spans="1:53" s="2" customFormat="1" x14ac:dyDescent="0.25">
      <c r="A163" s="5" t="s">
        <v>527</v>
      </c>
      <c r="B163" s="5"/>
      <c r="C163" s="4" t="s">
        <v>41</v>
      </c>
      <c r="D163" s="4"/>
      <c r="E163" s="5"/>
      <c r="F163" s="2">
        <v>169000</v>
      </c>
      <c r="G163" s="2">
        <v>0.2</v>
      </c>
      <c r="H163" s="15" t="s">
        <v>67</v>
      </c>
      <c r="I163" s="16" t="s">
        <v>28</v>
      </c>
      <c r="J163" s="17" t="s">
        <v>29</v>
      </c>
      <c r="K163" s="18" t="s">
        <v>64</v>
      </c>
      <c r="L163" s="2" t="s">
        <v>528</v>
      </c>
      <c r="M163" s="15">
        <v>0.2</v>
      </c>
      <c r="N163" s="18" t="s">
        <v>31</v>
      </c>
      <c r="O163" s="2">
        <v>1</v>
      </c>
      <c r="P163" s="2">
        <v>7</v>
      </c>
      <c r="Q163" s="15">
        <v>4</v>
      </c>
      <c r="R163" s="2">
        <v>3</v>
      </c>
      <c r="S163" s="2">
        <v>15</v>
      </c>
      <c r="T163" s="2">
        <v>3</v>
      </c>
      <c r="U163" s="2">
        <f t="shared" si="37"/>
        <v>15</v>
      </c>
      <c r="V163" s="18" t="s">
        <v>65</v>
      </c>
      <c r="W163" s="18"/>
      <c r="X163" s="18" t="s">
        <v>757</v>
      </c>
      <c r="Y163" s="5" t="s">
        <v>45</v>
      </c>
      <c r="Z163" s="2">
        <v>50000</v>
      </c>
      <c r="AA163" s="2">
        <v>1000</v>
      </c>
      <c r="AB163" s="6">
        <v>45000</v>
      </c>
      <c r="AC163" s="6">
        <v>23000</v>
      </c>
      <c r="AD163" s="6">
        <v>86000</v>
      </c>
      <c r="AE163" s="6">
        <v>0</v>
      </c>
      <c r="AF163" s="6">
        <v>92000</v>
      </c>
      <c r="AG163" s="6">
        <v>20000</v>
      </c>
      <c r="AH163" s="6">
        <v>25000</v>
      </c>
      <c r="AI163" s="6">
        <v>84000</v>
      </c>
      <c r="AJ163" s="6">
        <v>72000</v>
      </c>
      <c r="AK163" s="2">
        <v>447000</v>
      </c>
      <c r="AL163" s="7">
        <v>49666.666666666664</v>
      </c>
      <c r="AM163" s="19">
        <v>92000</v>
      </c>
      <c r="AN163" s="7">
        <f t="shared" si="34"/>
        <v>9933.3333333333339</v>
      </c>
      <c r="AO163" s="7">
        <v>9.9333333333333343E-2</v>
      </c>
      <c r="AP163" s="8">
        <v>9.0877532993071706E-5</v>
      </c>
      <c r="AQ163" s="9">
        <v>0.99409926537766158</v>
      </c>
      <c r="AR163" s="2" t="s">
        <v>33</v>
      </c>
      <c r="AS163" s="2">
        <v>169000</v>
      </c>
      <c r="AT163" s="2" t="s">
        <v>45</v>
      </c>
      <c r="AU163" s="20">
        <f t="shared" si="36"/>
        <v>3538.4615384615386</v>
      </c>
      <c r="AV163" s="10" t="b">
        <f t="shared" si="35"/>
        <v>0</v>
      </c>
      <c r="AW163" s="11">
        <v>55.108695652173914</v>
      </c>
      <c r="AX163" s="7">
        <v>33800</v>
      </c>
      <c r="AY163" s="2">
        <v>1.5</v>
      </c>
      <c r="AZ163" s="2">
        <v>10000</v>
      </c>
      <c r="BA163" s="2">
        <v>5000</v>
      </c>
    </row>
    <row r="164" spans="1:53" s="2" customFormat="1" ht="30" x14ac:dyDescent="0.25">
      <c r="A164" s="3" t="s">
        <v>529</v>
      </c>
      <c r="B164" s="3"/>
      <c r="C164" s="4" t="s">
        <v>41</v>
      </c>
      <c r="D164" s="4"/>
      <c r="E164" s="5"/>
      <c r="F164" s="2">
        <v>0</v>
      </c>
      <c r="G164" s="2">
        <v>500</v>
      </c>
      <c r="H164" s="15" t="s">
        <v>74</v>
      </c>
      <c r="I164" s="16" t="s">
        <v>28</v>
      </c>
      <c r="J164" s="17" t="s">
        <v>52</v>
      </c>
      <c r="K164" s="18" t="s">
        <v>38</v>
      </c>
      <c r="L164" s="2" t="s">
        <v>530</v>
      </c>
      <c r="M164" s="15">
        <v>500</v>
      </c>
      <c r="N164" s="18" t="s">
        <v>39</v>
      </c>
      <c r="O164" s="2">
        <v>1</v>
      </c>
      <c r="P164" s="2">
        <v>20</v>
      </c>
      <c r="Q164" s="15">
        <v>5</v>
      </c>
      <c r="R164" s="2">
        <v>5</v>
      </c>
      <c r="S164" s="2">
        <v>31</v>
      </c>
      <c r="T164" s="22">
        <v>30</v>
      </c>
      <c r="U164" s="2">
        <f t="shared" si="37"/>
        <v>31</v>
      </c>
      <c r="V164" s="18" t="s">
        <v>75</v>
      </c>
      <c r="W164" s="18"/>
      <c r="X164" s="18" t="s">
        <v>758</v>
      </c>
      <c r="Y164" s="2" t="s">
        <v>32</v>
      </c>
      <c r="Z164" s="2">
        <v>25</v>
      </c>
      <c r="AA164" s="2">
        <v>25</v>
      </c>
      <c r="AB164" s="6">
        <v>75</v>
      </c>
      <c r="AC164" s="6">
        <v>25</v>
      </c>
      <c r="AD164" s="6">
        <v>0</v>
      </c>
      <c r="AE164" s="6">
        <v>0</v>
      </c>
      <c r="AF164" s="6">
        <v>0</v>
      </c>
      <c r="AG164" s="6">
        <v>0</v>
      </c>
      <c r="AH164" s="6">
        <v>50</v>
      </c>
      <c r="AI164" s="6">
        <v>25</v>
      </c>
      <c r="AJ164" s="6">
        <v>0</v>
      </c>
      <c r="AK164" s="2">
        <v>175</v>
      </c>
      <c r="AL164" s="7">
        <v>19.444444444444443</v>
      </c>
      <c r="AM164" s="19">
        <v>75</v>
      </c>
      <c r="AN164" s="7">
        <f t="shared" si="34"/>
        <v>9722.2222222222208</v>
      </c>
      <c r="AO164" s="7">
        <v>9.722222222222221E-2</v>
      </c>
      <c r="AP164" s="8">
        <v>8.8946131285165233E-5</v>
      </c>
      <c r="AQ164" s="9">
        <v>0.99418821150894676</v>
      </c>
      <c r="AR164" s="2" t="s">
        <v>33</v>
      </c>
      <c r="AS164" s="15">
        <v>0</v>
      </c>
      <c r="AT164" s="2" t="s">
        <v>34</v>
      </c>
      <c r="AU164" s="20">
        <f t="shared" si="36"/>
        <v>2.8846153846153846</v>
      </c>
      <c r="AV164" s="10" t="b">
        <f t="shared" si="35"/>
        <v>0</v>
      </c>
      <c r="AW164" s="11">
        <v>0</v>
      </c>
      <c r="AX164" s="7">
        <v>0</v>
      </c>
      <c r="AY164" s="2">
        <v>1.5</v>
      </c>
      <c r="AZ164" s="2">
        <v>10000</v>
      </c>
      <c r="BA164" s="2">
        <v>5000</v>
      </c>
    </row>
    <row r="165" spans="1:53" s="2" customFormat="1" ht="30" x14ac:dyDescent="0.25">
      <c r="A165" s="4" t="s">
        <v>531</v>
      </c>
      <c r="B165" s="4"/>
      <c r="C165" s="4" t="s">
        <v>41</v>
      </c>
      <c r="D165" s="4"/>
      <c r="E165" s="5"/>
      <c r="F165" s="2">
        <v>7500</v>
      </c>
      <c r="G165" s="2">
        <v>1.2</v>
      </c>
      <c r="H165" s="15" t="s">
        <v>67</v>
      </c>
      <c r="I165" s="16" t="s">
        <v>28</v>
      </c>
      <c r="J165" s="17" t="s">
        <v>532</v>
      </c>
      <c r="K165" s="18" t="s">
        <v>61</v>
      </c>
      <c r="L165" s="2" t="s">
        <v>533</v>
      </c>
      <c r="M165" s="15">
        <v>1.2</v>
      </c>
      <c r="N165" s="18" t="s">
        <v>31</v>
      </c>
      <c r="O165" s="2">
        <v>1</v>
      </c>
      <c r="P165" s="2">
        <v>7</v>
      </c>
      <c r="Q165" s="15">
        <v>1</v>
      </c>
      <c r="R165" s="2">
        <v>2</v>
      </c>
      <c r="S165" s="2">
        <v>11</v>
      </c>
      <c r="T165" s="2">
        <v>3</v>
      </c>
      <c r="U165" s="2">
        <f t="shared" si="37"/>
        <v>11</v>
      </c>
      <c r="V165" s="18" t="s">
        <v>80</v>
      </c>
      <c r="W165" s="18"/>
      <c r="X165" s="18" t="s">
        <v>757</v>
      </c>
      <c r="Y165" s="2" t="s">
        <v>45</v>
      </c>
      <c r="Z165" s="2">
        <v>5000</v>
      </c>
      <c r="AA165" s="2">
        <v>2000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15000</v>
      </c>
      <c r="AH165" s="6">
        <v>15000</v>
      </c>
      <c r="AI165" s="6">
        <v>22800</v>
      </c>
      <c r="AJ165" s="6">
        <v>19500</v>
      </c>
      <c r="AK165" s="2">
        <v>72300</v>
      </c>
      <c r="AL165" s="7">
        <v>8033.333333333333</v>
      </c>
      <c r="AM165" s="19">
        <v>22800</v>
      </c>
      <c r="AN165" s="7">
        <f t="shared" si="34"/>
        <v>9640</v>
      </c>
      <c r="AO165" s="7">
        <v>9.64E-2</v>
      </c>
      <c r="AP165" s="8">
        <v>8.8193901146296419E-5</v>
      </c>
      <c r="AQ165" s="9">
        <v>0.9943653007150175</v>
      </c>
      <c r="AR165" s="2" t="s">
        <v>33</v>
      </c>
      <c r="AS165" s="2">
        <v>7500</v>
      </c>
      <c r="AT165" s="2" t="s">
        <v>45</v>
      </c>
      <c r="AU165" s="20">
        <f t="shared" si="36"/>
        <v>876.92307692307691</v>
      </c>
      <c r="AV165" s="10" t="b">
        <f t="shared" si="35"/>
        <v>0</v>
      </c>
      <c r="AW165" s="11">
        <v>9.8684210526315788</v>
      </c>
      <c r="AX165" s="7">
        <v>9000</v>
      </c>
      <c r="AY165" s="2">
        <v>1.5</v>
      </c>
      <c r="AZ165" s="2">
        <v>10000</v>
      </c>
      <c r="BA165" s="2">
        <v>5000</v>
      </c>
    </row>
    <row r="166" spans="1:53" s="2" customFormat="1" x14ac:dyDescent="0.25">
      <c r="A166" s="5" t="s">
        <v>534</v>
      </c>
      <c r="B166" s="5"/>
      <c r="C166" s="4" t="s">
        <v>41</v>
      </c>
      <c r="D166" s="4"/>
      <c r="E166" s="5"/>
      <c r="F166" s="2">
        <v>66900</v>
      </c>
      <c r="G166" s="2">
        <v>0.45</v>
      </c>
      <c r="H166" s="15" t="s">
        <v>148</v>
      </c>
      <c r="I166" s="16" t="s">
        <v>35</v>
      </c>
      <c r="J166" s="17" t="s">
        <v>36</v>
      </c>
      <c r="K166" s="18" t="s">
        <v>53</v>
      </c>
      <c r="L166" s="2" t="s">
        <v>535</v>
      </c>
      <c r="M166" s="15">
        <v>0.45</v>
      </c>
      <c r="N166" s="18" t="s">
        <v>31</v>
      </c>
      <c r="O166" s="2">
        <v>1</v>
      </c>
      <c r="P166" s="2">
        <v>10</v>
      </c>
      <c r="Q166" s="15">
        <v>1</v>
      </c>
      <c r="R166" s="2">
        <v>3</v>
      </c>
      <c r="S166" s="2">
        <v>15</v>
      </c>
      <c r="T166" s="2">
        <v>7</v>
      </c>
      <c r="U166" s="2">
        <f t="shared" si="37"/>
        <v>15</v>
      </c>
      <c r="V166" s="18" t="s">
        <v>58</v>
      </c>
      <c r="W166" s="18"/>
      <c r="X166" s="18" t="s">
        <v>757</v>
      </c>
      <c r="Y166" s="2" t="s">
        <v>45</v>
      </c>
      <c r="Z166" s="2">
        <v>10000</v>
      </c>
      <c r="AA166" s="2">
        <v>200</v>
      </c>
      <c r="AB166" s="6">
        <v>52825</v>
      </c>
      <c r="AC166" s="6">
        <v>32600</v>
      </c>
      <c r="AD166" s="6">
        <v>20000</v>
      </c>
      <c r="AE166" s="6">
        <v>0</v>
      </c>
      <c r="AF166" s="6">
        <v>0</v>
      </c>
      <c r="AG166" s="6">
        <v>19000</v>
      </c>
      <c r="AH166" s="6">
        <v>22040</v>
      </c>
      <c r="AI166" s="6">
        <v>9000</v>
      </c>
      <c r="AJ166" s="6">
        <v>32000</v>
      </c>
      <c r="AK166" s="2">
        <v>187465</v>
      </c>
      <c r="AL166" s="7">
        <v>20829.444444444445</v>
      </c>
      <c r="AM166" s="19">
        <v>52825</v>
      </c>
      <c r="AN166" s="7">
        <f t="shared" si="34"/>
        <v>9373.25</v>
      </c>
      <c r="AO166" s="7">
        <v>9.3732499999999996E-2</v>
      </c>
      <c r="AP166" s="8">
        <v>8.5753473435635168E-5</v>
      </c>
      <c r="AQ166" s="9">
        <v>0.99453827557801311</v>
      </c>
      <c r="AR166" s="2" t="s">
        <v>33</v>
      </c>
      <c r="AS166" s="2">
        <v>66900</v>
      </c>
      <c r="AT166" s="2" t="s">
        <v>45</v>
      </c>
      <c r="AU166" s="20">
        <f t="shared" si="36"/>
        <v>2031.7307692307693</v>
      </c>
      <c r="AV166" s="10" t="b">
        <f t="shared" si="35"/>
        <v>0</v>
      </c>
      <c r="AW166" s="11">
        <v>37.993374349266446</v>
      </c>
      <c r="AX166" s="7">
        <v>30105</v>
      </c>
      <c r="AY166" s="2">
        <v>1.5</v>
      </c>
      <c r="AZ166" s="2">
        <v>10000</v>
      </c>
      <c r="BA166" s="2">
        <v>5000</v>
      </c>
    </row>
    <row r="167" spans="1:53" s="2" customFormat="1" ht="30" x14ac:dyDescent="0.25">
      <c r="A167" s="4" t="s">
        <v>536</v>
      </c>
      <c r="B167" s="4"/>
      <c r="C167" s="4" t="s">
        <v>41</v>
      </c>
      <c r="D167" s="4"/>
      <c r="E167" s="5"/>
      <c r="F167" s="2">
        <v>260</v>
      </c>
      <c r="G167" s="2">
        <v>38.75</v>
      </c>
      <c r="H167" s="15" t="s">
        <v>67</v>
      </c>
      <c r="I167" s="16" t="s">
        <v>28</v>
      </c>
      <c r="J167" s="17" t="s">
        <v>46</v>
      </c>
      <c r="K167" s="18" t="s">
        <v>51</v>
      </c>
      <c r="L167" s="2" t="s">
        <v>537</v>
      </c>
      <c r="M167" s="15">
        <v>38.75</v>
      </c>
      <c r="N167" s="18" t="s">
        <v>31</v>
      </c>
      <c r="O167" s="2">
        <v>1</v>
      </c>
      <c r="P167" s="2">
        <v>4</v>
      </c>
      <c r="Q167" s="15">
        <v>1</v>
      </c>
      <c r="R167" s="2">
        <v>2</v>
      </c>
      <c r="S167" s="2">
        <v>8</v>
      </c>
      <c r="T167" s="2">
        <v>5</v>
      </c>
      <c r="U167" s="2">
        <f t="shared" ref="U167:U172" si="38">SUM(O167:R167)</f>
        <v>8</v>
      </c>
      <c r="V167" s="18" t="s">
        <v>56</v>
      </c>
      <c r="W167" s="18"/>
      <c r="X167" s="18" t="s">
        <v>757</v>
      </c>
      <c r="Y167" s="2" t="s">
        <v>45</v>
      </c>
      <c r="Z167" s="2">
        <v>500</v>
      </c>
      <c r="AA167" s="2">
        <v>10</v>
      </c>
      <c r="AB167" s="6">
        <v>180</v>
      </c>
      <c r="AC167" s="6">
        <v>550</v>
      </c>
      <c r="AD167" s="6">
        <v>360</v>
      </c>
      <c r="AE167" s="6">
        <v>200</v>
      </c>
      <c r="AF167" s="6">
        <v>40</v>
      </c>
      <c r="AG167" s="6">
        <v>230</v>
      </c>
      <c r="AH167" s="6">
        <v>210</v>
      </c>
      <c r="AI167" s="6">
        <v>50</v>
      </c>
      <c r="AJ167" s="6">
        <v>350</v>
      </c>
      <c r="AK167" s="2">
        <v>2170</v>
      </c>
      <c r="AL167" s="7">
        <v>241.11111111111111</v>
      </c>
      <c r="AM167" s="19">
        <v>550</v>
      </c>
      <c r="AN167" s="7">
        <f t="shared" si="34"/>
        <v>9343.0555555555566</v>
      </c>
      <c r="AO167" s="7">
        <v>9.3430555555555572E-2</v>
      </c>
      <c r="AP167" s="8">
        <v>8.5477232165043817E-5</v>
      </c>
      <c r="AQ167" s="9">
        <v>0.99462375281017812</v>
      </c>
      <c r="AR167" s="2" t="s">
        <v>33</v>
      </c>
      <c r="AS167" s="2">
        <v>260</v>
      </c>
      <c r="AT167" s="2" t="s">
        <v>45</v>
      </c>
      <c r="AU167" s="20">
        <f t="shared" si="36"/>
        <v>21.153846153846153</v>
      </c>
      <c r="AV167" s="10" t="b">
        <f t="shared" si="35"/>
        <v>0</v>
      </c>
      <c r="AW167" s="11">
        <v>14.181818181818183</v>
      </c>
      <c r="AX167" s="7">
        <v>10075</v>
      </c>
      <c r="AY167" s="2">
        <v>1.5</v>
      </c>
      <c r="AZ167" s="2">
        <v>10000</v>
      </c>
      <c r="BA167" s="2">
        <v>5000</v>
      </c>
    </row>
    <row r="168" spans="1:53" s="2" customFormat="1" ht="30" x14ac:dyDescent="0.25">
      <c r="A168" s="4" t="s">
        <v>538</v>
      </c>
      <c r="B168" s="4"/>
      <c r="C168" s="4" t="s">
        <v>41</v>
      </c>
      <c r="D168" s="4"/>
      <c r="E168" s="5"/>
      <c r="F168" s="2">
        <v>24000</v>
      </c>
      <c r="G168" s="2">
        <v>1.05</v>
      </c>
      <c r="H168" s="15" t="s">
        <v>244</v>
      </c>
      <c r="I168" s="16" t="s">
        <v>28</v>
      </c>
      <c r="J168" s="17" t="s">
        <v>29</v>
      </c>
      <c r="K168" s="18" t="s">
        <v>61</v>
      </c>
      <c r="L168" s="2" t="s">
        <v>539</v>
      </c>
      <c r="M168" s="15">
        <v>1.05</v>
      </c>
      <c r="N168" s="18" t="s">
        <v>31</v>
      </c>
      <c r="O168" s="2">
        <v>1</v>
      </c>
      <c r="P168" s="2">
        <v>7</v>
      </c>
      <c r="Q168" s="15">
        <v>1</v>
      </c>
      <c r="R168" s="2">
        <v>2</v>
      </c>
      <c r="S168" s="2">
        <v>11</v>
      </c>
      <c r="T168" s="2">
        <v>3</v>
      </c>
      <c r="U168" s="2">
        <f t="shared" si="38"/>
        <v>11</v>
      </c>
      <c r="V168" s="18" t="s">
        <v>80</v>
      </c>
      <c r="W168" s="18"/>
      <c r="X168" s="18" t="s">
        <v>757</v>
      </c>
      <c r="Y168" s="2" t="s">
        <v>45</v>
      </c>
      <c r="Z168" s="2">
        <v>5000</v>
      </c>
      <c r="AA168" s="2">
        <v>2000</v>
      </c>
      <c r="AB168" s="6">
        <v>0</v>
      </c>
      <c r="AC168" s="6">
        <v>6000</v>
      </c>
      <c r="AD168" s="6">
        <v>16000</v>
      </c>
      <c r="AE168" s="6">
        <v>0</v>
      </c>
      <c r="AF168" s="6">
        <v>20000</v>
      </c>
      <c r="AG168" s="6">
        <v>10000</v>
      </c>
      <c r="AH168" s="6">
        <v>16000</v>
      </c>
      <c r="AI168" s="6">
        <v>0</v>
      </c>
      <c r="AJ168" s="6">
        <v>10000</v>
      </c>
      <c r="AK168" s="2">
        <v>78000</v>
      </c>
      <c r="AL168" s="7">
        <v>8666.6666666666661</v>
      </c>
      <c r="AM168" s="19">
        <v>20000</v>
      </c>
      <c r="AN168" s="7">
        <f t="shared" si="34"/>
        <v>9100</v>
      </c>
      <c r="AO168" s="7">
        <v>9.0999999999999998E-2</v>
      </c>
      <c r="AP168" s="8">
        <v>8.3253578882914678E-5</v>
      </c>
      <c r="AQ168" s="9">
        <v>0.99479082719012979</v>
      </c>
      <c r="AR168" s="2" t="s">
        <v>33</v>
      </c>
      <c r="AS168" s="2">
        <v>24000</v>
      </c>
      <c r="AT168" s="2" t="s">
        <v>45</v>
      </c>
      <c r="AU168" s="20">
        <f t="shared" si="36"/>
        <v>769.23076923076928</v>
      </c>
      <c r="AV168" s="10" t="b">
        <f t="shared" si="35"/>
        <v>0</v>
      </c>
      <c r="AW168" s="11">
        <v>36</v>
      </c>
      <c r="AX168" s="7">
        <v>25200</v>
      </c>
      <c r="AY168" s="2">
        <v>1.5</v>
      </c>
      <c r="AZ168" s="2">
        <v>10000</v>
      </c>
      <c r="BA168" s="2">
        <v>5000</v>
      </c>
    </row>
    <row r="169" spans="1:53" s="2" customFormat="1" ht="30" x14ac:dyDescent="0.25">
      <c r="A169" s="4" t="s">
        <v>540</v>
      </c>
      <c r="B169" s="4"/>
      <c r="C169" s="4" t="s">
        <v>41</v>
      </c>
      <c r="D169" s="4"/>
      <c r="E169" s="5"/>
      <c r="F169" s="2">
        <v>58150</v>
      </c>
      <c r="G169" s="2">
        <v>0.45</v>
      </c>
      <c r="H169" s="15" t="s">
        <v>541</v>
      </c>
      <c r="I169" s="16" t="s">
        <v>28</v>
      </c>
      <c r="J169" s="17" t="s">
        <v>46</v>
      </c>
      <c r="K169" s="18" t="s">
        <v>53</v>
      </c>
      <c r="L169" s="2" t="s">
        <v>542</v>
      </c>
      <c r="M169" s="15">
        <v>0.45</v>
      </c>
      <c r="N169" s="18" t="s">
        <v>31</v>
      </c>
      <c r="O169" s="14">
        <v>1</v>
      </c>
      <c r="P169" s="14">
        <v>10</v>
      </c>
      <c r="Q169" s="23">
        <v>1</v>
      </c>
      <c r="R169" s="14">
        <v>3</v>
      </c>
      <c r="S169" s="14">
        <v>15</v>
      </c>
      <c r="T169" s="14">
        <v>5</v>
      </c>
      <c r="U169" s="2">
        <f t="shared" si="38"/>
        <v>15</v>
      </c>
      <c r="V169" s="18" t="s">
        <v>118</v>
      </c>
      <c r="W169" s="18"/>
      <c r="X169" s="18" t="s">
        <v>757</v>
      </c>
      <c r="Y169" s="5" t="s">
        <v>45</v>
      </c>
      <c r="Z169" s="2">
        <v>10000</v>
      </c>
      <c r="AA169" s="2">
        <v>200</v>
      </c>
      <c r="AB169" s="6">
        <v>37990</v>
      </c>
      <c r="AC169" s="6">
        <v>25140</v>
      </c>
      <c r="AD169" s="6">
        <v>21000</v>
      </c>
      <c r="AE169" s="6">
        <v>16000</v>
      </c>
      <c r="AF169" s="6">
        <v>31580</v>
      </c>
      <c r="AG169" s="6">
        <v>22350</v>
      </c>
      <c r="AH169" s="6">
        <v>10000</v>
      </c>
      <c r="AI169" s="6">
        <v>10000</v>
      </c>
      <c r="AJ169" s="6">
        <v>0</v>
      </c>
      <c r="AK169" s="2">
        <v>174060</v>
      </c>
      <c r="AL169" s="7">
        <v>19340</v>
      </c>
      <c r="AM169" s="19">
        <v>37990</v>
      </c>
      <c r="AN169" s="7">
        <f t="shared" si="34"/>
        <v>8703</v>
      </c>
      <c r="AO169" s="7">
        <v>8.7029999999999996E-2</v>
      </c>
      <c r="AP169" s="8">
        <v>7.9621527144835868E-5</v>
      </c>
      <c r="AQ169" s="9">
        <v>0.99495050023543119</v>
      </c>
      <c r="AR169" s="2" t="s">
        <v>33</v>
      </c>
      <c r="AS169" s="2">
        <v>58150</v>
      </c>
      <c r="AT169" s="2" t="s">
        <v>45</v>
      </c>
      <c r="AU169" s="20">
        <f t="shared" si="36"/>
        <v>1461.1538461538462</v>
      </c>
      <c r="AV169" s="10" t="b">
        <f t="shared" si="35"/>
        <v>0</v>
      </c>
      <c r="AW169" s="11">
        <v>45.919978941826798</v>
      </c>
      <c r="AX169" s="7">
        <v>26167.5</v>
      </c>
      <c r="AY169" s="2">
        <v>1.5</v>
      </c>
      <c r="AZ169" s="2">
        <v>10000</v>
      </c>
      <c r="BA169" s="2">
        <v>5000</v>
      </c>
    </row>
    <row r="170" spans="1:53" s="2" customFormat="1" ht="30" x14ac:dyDescent="0.25">
      <c r="A170" s="4" t="s">
        <v>543</v>
      </c>
      <c r="B170" s="4"/>
      <c r="C170" s="4" t="s">
        <v>41</v>
      </c>
      <c r="D170" s="4"/>
      <c r="E170" s="5"/>
      <c r="F170" s="2">
        <v>9000</v>
      </c>
      <c r="G170" s="2">
        <v>1.95</v>
      </c>
      <c r="H170" s="15" t="s">
        <v>544</v>
      </c>
      <c r="I170" s="16" t="s">
        <v>28</v>
      </c>
      <c r="J170" s="17" t="s">
        <v>46</v>
      </c>
      <c r="K170" s="18" t="s">
        <v>30</v>
      </c>
      <c r="L170" s="2" t="s">
        <v>545</v>
      </c>
      <c r="M170" s="15">
        <v>1.95</v>
      </c>
      <c r="N170" s="18" t="s">
        <v>31</v>
      </c>
      <c r="O170" s="2">
        <v>1</v>
      </c>
      <c r="P170" s="2">
        <v>15</v>
      </c>
      <c r="Q170" s="15">
        <v>1</v>
      </c>
      <c r="R170" s="2">
        <v>5</v>
      </c>
      <c r="S170" s="2">
        <v>22</v>
      </c>
      <c r="T170" s="2">
        <v>3</v>
      </c>
      <c r="U170" s="2">
        <f t="shared" si="38"/>
        <v>22</v>
      </c>
      <c r="V170" s="18" t="s">
        <v>80</v>
      </c>
      <c r="W170" s="18"/>
      <c r="X170" s="18" t="s">
        <v>757</v>
      </c>
      <c r="Y170" s="2" t="s">
        <v>45</v>
      </c>
      <c r="Z170" s="2">
        <v>5000</v>
      </c>
      <c r="AA170" s="2">
        <v>2000</v>
      </c>
      <c r="AB170" s="6">
        <v>0</v>
      </c>
      <c r="AC170" s="6">
        <v>0</v>
      </c>
      <c r="AD170" s="6">
        <v>12000</v>
      </c>
      <c r="AE170" s="6">
        <v>6000</v>
      </c>
      <c r="AF170" s="6">
        <v>4000</v>
      </c>
      <c r="AG170" s="6">
        <v>13500</v>
      </c>
      <c r="AH170" s="6">
        <v>0</v>
      </c>
      <c r="AI170" s="6">
        <v>0</v>
      </c>
      <c r="AJ170" s="6">
        <v>4500</v>
      </c>
      <c r="AK170" s="2">
        <v>40000</v>
      </c>
      <c r="AL170" s="7">
        <v>4444.4444444444443</v>
      </c>
      <c r="AM170" s="19">
        <v>13500</v>
      </c>
      <c r="AN170" s="7">
        <f t="shared" si="34"/>
        <v>8666.6666666666661</v>
      </c>
      <c r="AO170" s="7">
        <v>8.6666666666666656E-2</v>
      </c>
      <c r="AP170" s="8">
        <v>7.9289122745633013E-5</v>
      </c>
      <c r="AQ170" s="9">
        <v>0.99502978935817687</v>
      </c>
      <c r="AR170" s="2" t="s">
        <v>33</v>
      </c>
      <c r="AS170" s="2">
        <v>9000</v>
      </c>
      <c r="AT170" s="2" t="s">
        <v>45</v>
      </c>
      <c r="AU170" s="20">
        <f t="shared" si="36"/>
        <v>519.23076923076928</v>
      </c>
      <c r="AV170" s="10" t="b">
        <f t="shared" si="35"/>
        <v>0</v>
      </c>
      <c r="AW170" s="11">
        <v>20</v>
      </c>
      <c r="AX170" s="7">
        <v>17550</v>
      </c>
      <c r="AY170" s="2">
        <v>1.5</v>
      </c>
      <c r="AZ170" s="2">
        <v>10000</v>
      </c>
      <c r="BA170" s="2">
        <v>5000</v>
      </c>
    </row>
    <row r="171" spans="1:53" s="2" customFormat="1" x14ac:dyDescent="0.25">
      <c r="A171" s="5" t="s">
        <v>546</v>
      </c>
      <c r="B171" s="5"/>
      <c r="C171" s="4" t="s">
        <v>41</v>
      </c>
      <c r="D171" s="4"/>
      <c r="E171" s="5"/>
      <c r="F171" s="2">
        <v>80</v>
      </c>
      <c r="G171" s="2">
        <v>125</v>
      </c>
      <c r="H171" s="15" t="s">
        <v>67</v>
      </c>
      <c r="I171" s="16" t="s">
        <v>28</v>
      </c>
      <c r="J171" s="17" t="s">
        <v>46</v>
      </c>
      <c r="K171" s="18" t="s">
        <v>59</v>
      </c>
      <c r="L171" s="2" t="s">
        <v>547</v>
      </c>
      <c r="M171" s="15">
        <v>125</v>
      </c>
      <c r="N171" s="18" t="s">
        <v>39</v>
      </c>
      <c r="O171" s="2">
        <v>1</v>
      </c>
      <c r="P171" s="2">
        <v>7</v>
      </c>
      <c r="Q171" s="15">
        <v>5</v>
      </c>
      <c r="R171" s="2">
        <v>3</v>
      </c>
      <c r="S171" s="15">
        <f>O171+P171+Q171+R171</f>
        <v>16</v>
      </c>
      <c r="T171" s="2">
        <v>10</v>
      </c>
      <c r="U171" s="2">
        <f t="shared" si="38"/>
        <v>16</v>
      </c>
      <c r="V171" s="18" t="s">
        <v>548</v>
      </c>
      <c r="W171" s="18"/>
      <c r="X171" s="18" t="s">
        <v>757</v>
      </c>
      <c r="Y171" s="2" t="s">
        <v>32</v>
      </c>
      <c r="Z171" s="2">
        <v>50</v>
      </c>
      <c r="AA171" s="2">
        <v>40</v>
      </c>
      <c r="AB171" s="6">
        <v>0</v>
      </c>
      <c r="AC171" s="6">
        <v>0</v>
      </c>
      <c r="AD171" s="6">
        <v>40</v>
      </c>
      <c r="AE171" s="6">
        <v>0</v>
      </c>
      <c r="AF171" s="6">
        <v>0</v>
      </c>
      <c r="AG171" s="6">
        <v>240</v>
      </c>
      <c r="AH171" s="6">
        <v>0</v>
      </c>
      <c r="AI171" s="6">
        <v>120</v>
      </c>
      <c r="AJ171" s="6">
        <v>212.34000000000003</v>
      </c>
      <c r="AK171" s="2">
        <v>612.34</v>
      </c>
      <c r="AL171" s="7">
        <v>68.037777777777777</v>
      </c>
      <c r="AM171" s="19">
        <v>240</v>
      </c>
      <c r="AN171" s="7">
        <f t="shared" si="34"/>
        <v>8504.7222222222226</v>
      </c>
      <c r="AO171" s="7">
        <v>8.5047222222222232E-2</v>
      </c>
      <c r="AP171" s="8">
        <v>7.780753433022584E-5</v>
      </c>
      <c r="AQ171" s="9">
        <v>0.99510759689250705</v>
      </c>
      <c r="AR171" s="2" t="s">
        <v>33</v>
      </c>
      <c r="AS171" s="2">
        <v>80</v>
      </c>
      <c r="AT171" s="2" t="s">
        <v>34</v>
      </c>
      <c r="AU171" s="20">
        <f t="shared" si="36"/>
        <v>9.2307692307692299</v>
      </c>
      <c r="AV171" s="10" t="b">
        <f t="shared" si="35"/>
        <v>0</v>
      </c>
      <c r="AW171" s="11">
        <v>10</v>
      </c>
      <c r="AX171" s="7">
        <v>10000</v>
      </c>
      <c r="AY171" s="2">
        <v>1.5</v>
      </c>
      <c r="AZ171" s="2">
        <v>10000</v>
      </c>
      <c r="BA171" s="2">
        <v>5000</v>
      </c>
    </row>
    <row r="172" spans="1:53" s="2" customFormat="1" ht="30" x14ac:dyDescent="0.25">
      <c r="A172" s="3" t="s">
        <v>549</v>
      </c>
      <c r="B172" s="3"/>
      <c r="C172" s="4" t="s">
        <v>41</v>
      </c>
      <c r="D172" s="4"/>
      <c r="E172" s="5"/>
      <c r="F172" s="2">
        <v>145</v>
      </c>
      <c r="G172" s="2">
        <v>520.97500000000002</v>
      </c>
      <c r="H172" s="15" t="s">
        <v>170</v>
      </c>
      <c r="I172" s="16" t="s">
        <v>28</v>
      </c>
      <c r="J172" s="17" t="s">
        <v>366</v>
      </c>
      <c r="K172" s="18" t="s">
        <v>38</v>
      </c>
      <c r="L172" s="2" t="s">
        <v>550</v>
      </c>
      <c r="M172" s="15">
        <v>520.97500000000002</v>
      </c>
      <c r="N172" s="18" t="s">
        <v>39</v>
      </c>
      <c r="O172" s="2">
        <v>1</v>
      </c>
      <c r="P172" s="2">
        <v>20</v>
      </c>
      <c r="Q172" s="15">
        <v>5</v>
      </c>
      <c r="R172" s="2">
        <v>5</v>
      </c>
      <c r="S172" s="15">
        <f>O172+P172+Q172+R172</f>
        <v>31</v>
      </c>
      <c r="T172" s="22">
        <v>30</v>
      </c>
      <c r="U172" s="2">
        <f t="shared" si="38"/>
        <v>31</v>
      </c>
      <c r="V172" s="18" t="s">
        <v>551</v>
      </c>
      <c r="W172" s="18"/>
      <c r="X172" s="18" t="s">
        <v>758</v>
      </c>
      <c r="Y172" s="2" t="s">
        <v>32</v>
      </c>
      <c r="Z172" s="2">
        <v>50</v>
      </c>
      <c r="AA172" s="2">
        <v>25</v>
      </c>
      <c r="AB172" s="6">
        <v>69.28</v>
      </c>
      <c r="AC172" s="6">
        <v>45</v>
      </c>
      <c r="AD172" s="6">
        <v>0</v>
      </c>
      <c r="AE172" s="6">
        <v>0</v>
      </c>
      <c r="AF172" s="6">
        <v>0</v>
      </c>
      <c r="AG172" s="6">
        <v>0</v>
      </c>
      <c r="AH172" s="6">
        <v>15</v>
      </c>
      <c r="AI172" s="6">
        <v>15</v>
      </c>
      <c r="AJ172" s="6">
        <v>0</v>
      </c>
      <c r="AK172" s="2">
        <v>144.28</v>
      </c>
      <c r="AL172" s="7">
        <v>16.031111111111112</v>
      </c>
      <c r="AM172" s="19">
        <v>69.28</v>
      </c>
      <c r="AN172" s="7">
        <f t="shared" si="34"/>
        <v>8351.8081111111114</v>
      </c>
      <c r="AO172" s="7">
        <v>8.3518081111111114E-2</v>
      </c>
      <c r="AP172" s="8">
        <v>7.6408562131137975E-5</v>
      </c>
      <c r="AQ172" s="9">
        <v>0.99533860399608387</v>
      </c>
      <c r="AR172" s="2" t="s">
        <v>33</v>
      </c>
      <c r="AS172" s="2">
        <v>145</v>
      </c>
      <c r="AT172" s="2" t="s">
        <v>34</v>
      </c>
      <c r="AU172" s="20">
        <f t="shared" si="36"/>
        <v>2.6646153846153848</v>
      </c>
      <c r="AV172" s="10" t="b">
        <f t="shared" si="35"/>
        <v>0</v>
      </c>
      <c r="AW172" s="21">
        <v>62.788683602771357</v>
      </c>
      <c r="AX172" s="7">
        <v>75541.375</v>
      </c>
      <c r="AY172" s="2">
        <v>1.5</v>
      </c>
      <c r="AZ172" s="2">
        <v>10000</v>
      </c>
      <c r="BA172" s="2">
        <v>5000</v>
      </c>
    </row>
    <row r="173" spans="1:53" s="2" customFormat="1" x14ac:dyDescent="0.25">
      <c r="A173" s="5" t="s">
        <v>552</v>
      </c>
      <c r="B173" s="5"/>
      <c r="C173" s="4" t="s">
        <v>41</v>
      </c>
      <c r="D173" s="4"/>
      <c r="E173" s="5"/>
      <c r="F173" s="2">
        <v>300</v>
      </c>
      <c r="G173" s="2">
        <v>34</v>
      </c>
      <c r="H173" s="15" t="s">
        <v>272</v>
      </c>
      <c r="I173" s="16" t="s">
        <v>35</v>
      </c>
      <c r="J173" s="17" t="s">
        <v>36</v>
      </c>
      <c r="K173" s="18" t="s">
        <v>51</v>
      </c>
      <c r="L173" s="2" t="s">
        <v>553</v>
      </c>
      <c r="M173" s="15">
        <v>34</v>
      </c>
      <c r="N173" s="18" t="s">
        <v>31</v>
      </c>
      <c r="O173" s="2">
        <v>1</v>
      </c>
      <c r="P173" s="2">
        <v>4</v>
      </c>
      <c r="Q173" s="15">
        <v>1</v>
      </c>
      <c r="R173" s="2">
        <v>2</v>
      </c>
      <c r="S173" s="2">
        <v>8</v>
      </c>
      <c r="T173" s="2">
        <v>5</v>
      </c>
      <c r="U173" s="2">
        <f t="shared" ref="U173:U177" si="39">SUM(O173:R173)</f>
        <v>8</v>
      </c>
      <c r="V173" s="18" t="s">
        <v>56</v>
      </c>
      <c r="W173" s="18"/>
      <c r="X173" s="18" t="s">
        <v>757</v>
      </c>
      <c r="Y173" s="2" t="s">
        <v>45</v>
      </c>
      <c r="Z173" s="2">
        <v>500</v>
      </c>
      <c r="AA173" s="2">
        <v>10</v>
      </c>
      <c r="AB173" s="6">
        <v>520</v>
      </c>
      <c r="AC173" s="6">
        <v>0</v>
      </c>
      <c r="AD173" s="6">
        <v>30</v>
      </c>
      <c r="AE173" s="6">
        <v>80</v>
      </c>
      <c r="AF173" s="6">
        <v>310</v>
      </c>
      <c r="AG173" s="6">
        <v>260</v>
      </c>
      <c r="AH173" s="6">
        <v>600</v>
      </c>
      <c r="AI173" s="6">
        <v>180</v>
      </c>
      <c r="AJ173" s="6">
        <v>180</v>
      </c>
      <c r="AK173" s="2">
        <v>2160</v>
      </c>
      <c r="AL173" s="7">
        <v>240</v>
      </c>
      <c r="AM173" s="19">
        <v>600</v>
      </c>
      <c r="AN173" s="7">
        <f t="shared" si="34"/>
        <v>8160</v>
      </c>
      <c r="AO173" s="7">
        <v>8.1600000000000006E-2</v>
      </c>
      <c r="AP173" s="8">
        <v>7.4653758646657558E-5</v>
      </c>
      <c r="AQ173" s="9">
        <v>0.99556563454888269</v>
      </c>
      <c r="AR173" s="2" t="s">
        <v>33</v>
      </c>
      <c r="AS173" s="2">
        <v>300</v>
      </c>
      <c r="AT173" s="2" t="s">
        <v>45</v>
      </c>
      <c r="AU173" s="20">
        <f t="shared" si="36"/>
        <v>23.076923076923077</v>
      </c>
      <c r="AV173" s="10" t="b">
        <f t="shared" si="35"/>
        <v>0</v>
      </c>
      <c r="AW173" s="11">
        <v>15</v>
      </c>
      <c r="AX173" s="7">
        <v>10200</v>
      </c>
      <c r="AY173" s="2">
        <v>1.5</v>
      </c>
      <c r="AZ173" s="2">
        <v>10000</v>
      </c>
      <c r="BA173" s="2">
        <v>5000</v>
      </c>
    </row>
    <row r="174" spans="1:53" s="2" customFormat="1" x14ac:dyDescent="0.25">
      <c r="A174" s="5" t="s">
        <v>554</v>
      </c>
      <c r="B174" s="5"/>
      <c r="C174" s="4" t="s">
        <v>41</v>
      </c>
      <c r="D174" s="4"/>
      <c r="E174" s="5"/>
      <c r="F174" s="2">
        <v>500</v>
      </c>
      <c r="G174" s="2">
        <v>34</v>
      </c>
      <c r="H174" s="15" t="s">
        <v>336</v>
      </c>
      <c r="I174" s="16" t="s">
        <v>28</v>
      </c>
      <c r="J174" s="17" t="s">
        <v>57</v>
      </c>
      <c r="K174" s="18" t="s">
        <v>51</v>
      </c>
      <c r="L174" s="2" t="s">
        <v>555</v>
      </c>
      <c r="M174" s="15">
        <v>34</v>
      </c>
      <c r="N174" s="18" t="s">
        <v>31</v>
      </c>
      <c r="O174" s="2">
        <v>1</v>
      </c>
      <c r="P174" s="2">
        <v>4</v>
      </c>
      <c r="Q174" s="15">
        <v>1</v>
      </c>
      <c r="R174" s="2">
        <v>2</v>
      </c>
      <c r="S174" s="2">
        <v>8</v>
      </c>
      <c r="T174" s="2">
        <v>5</v>
      </c>
      <c r="U174" s="2">
        <f t="shared" si="39"/>
        <v>8</v>
      </c>
      <c r="V174" s="18" t="s">
        <v>56</v>
      </c>
      <c r="W174" s="18"/>
      <c r="X174" s="18" t="s">
        <v>757</v>
      </c>
      <c r="Y174" s="2" t="s">
        <v>45</v>
      </c>
      <c r="Z174" s="2">
        <v>500</v>
      </c>
      <c r="AA174" s="2">
        <v>10</v>
      </c>
      <c r="AB174" s="6">
        <v>450</v>
      </c>
      <c r="AC174" s="6">
        <v>320</v>
      </c>
      <c r="AD174" s="6">
        <v>230</v>
      </c>
      <c r="AE174" s="6">
        <v>0</v>
      </c>
      <c r="AF174" s="6">
        <v>0</v>
      </c>
      <c r="AG174" s="6">
        <v>0</v>
      </c>
      <c r="AH174" s="6">
        <v>210</v>
      </c>
      <c r="AI174" s="6">
        <v>500</v>
      </c>
      <c r="AJ174" s="6">
        <v>430</v>
      </c>
      <c r="AK174" s="2">
        <v>2140</v>
      </c>
      <c r="AL174" s="7">
        <v>237.77777777777777</v>
      </c>
      <c r="AM174" s="19">
        <v>500</v>
      </c>
      <c r="AN174" s="7">
        <f t="shared" si="34"/>
        <v>8084.4444444444443</v>
      </c>
      <c r="AO174" s="7">
        <v>8.0844444444444441E-2</v>
      </c>
      <c r="AP174" s="8">
        <v>7.3962520140669977E-5</v>
      </c>
      <c r="AQ174" s="9">
        <v>0.99563959706902339</v>
      </c>
      <c r="AR174" s="2" t="s">
        <v>33</v>
      </c>
      <c r="AS174" s="2">
        <v>500</v>
      </c>
      <c r="AT174" s="2" t="s">
        <v>45</v>
      </c>
      <c r="AU174" s="20">
        <f t="shared" si="36"/>
        <v>19.23076923076923</v>
      </c>
      <c r="AV174" s="10" t="b">
        <f t="shared" si="35"/>
        <v>0</v>
      </c>
      <c r="AW174" s="11">
        <v>29.999999999999996</v>
      </c>
      <c r="AX174" s="7">
        <v>17000</v>
      </c>
      <c r="AY174" s="2">
        <v>1.5</v>
      </c>
      <c r="AZ174" s="2">
        <v>10000</v>
      </c>
      <c r="BA174" s="2">
        <v>5000</v>
      </c>
    </row>
    <row r="175" spans="1:53" s="2" customFormat="1" ht="30" x14ac:dyDescent="0.25">
      <c r="A175" s="4" t="s">
        <v>556</v>
      </c>
      <c r="B175" s="4"/>
      <c r="C175" s="4" t="s">
        <v>41</v>
      </c>
      <c r="D175" s="4"/>
      <c r="E175" s="5"/>
      <c r="F175" s="2">
        <v>30000</v>
      </c>
      <c r="G175" s="2">
        <v>0.65</v>
      </c>
      <c r="H175" s="15" t="s">
        <v>557</v>
      </c>
      <c r="I175" s="16" t="s">
        <v>28</v>
      </c>
      <c r="J175" s="17" t="s">
        <v>46</v>
      </c>
      <c r="K175" s="18" t="s">
        <v>53</v>
      </c>
      <c r="L175" s="2" t="s">
        <v>558</v>
      </c>
      <c r="M175" s="15">
        <v>0.65</v>
      </c>
      <c r="N175" s="18" t="s">
        <v>31</v>
      </c>
      <c r="O175" s="2">
        <v>1</v>
      </c>
      <c r="P175" s="2">
        <v>10</v>
      </c>
      <c r="Q175" s="15">
        <v>1</v>
      </c>
      <c r="R175" s="2">
        <v>3</v>
      </c>
      <c r="S175" s="2">
        <v>15</v>
      </c>
      <c r="T175" s="2">
        <v>5</v>
      </c>
      <c r="U175" s="2">
        <f t="shared" si="39"/>
        <v>15</v>
      </c>
      <c r="V175" s="18" t="s">
        <v>118</v>
      </c>
      <c r="W175" s="18"/>
      <c r="X175" s="18" t="s">
        <v>757</v>
      </c>
      <c r="Y175" s="2" t="s">
        <v>45</v>
      </c>
      <c r="Z175" s="2">
        <v>10000</v>
      </c>
      <c r="AA175" s="2">
        <v>200</v>
      </c>
      <c r="AB175" s="6">
        <v>16140</v>
      </c>
      <c r="AC175" s="6">
        <v>26060</v>
      </c>
      <c r="AD175" s="6">
        <v>5000</v>
      </c>
      <c r="AE175" s="6">
        <v>21000</v>
      </c>
      <c r="AF175" s="6">
        <v>5000</v>
      </c>
      <c r="AG175" s="6">
        <v>4690</v>
      </c>
      <c r="AH175" s="6">
        <v>8000</v>
      </c>
      <c r="AI175" s="6">
        <v>12400</v>
      </c>
      <c r="AJ175" s="6">
        <v>12800</v>
      </c>
      <c r="AK175" s="2">
        <v>111090</v>
      </c>
      <c r="AL175" s="7">
        <v>12343.333333333334</v>
      </c>
      <c r="AM175" s="19">
        <v>26060</v>
      </c>
      <c r="AN175" s="7">
        <f t="shared" si="34"/>
        <v>8023.166666666667</v>
      </c>
      <c r="AO175" s="7">
        <v>8.0231666666666673E-2</v>
      </c>
      <c r="AP175" s="8">
        <v>7.340190538176977E-5</v>
      </c>
      <c r="AQ175" s="9">
        <v>0.99571299897440513</v>
      </c>
      <c r="AR175" s="2" t="s">
        <v>33</v>
      </c>
      <c r="AS175" s="2">
        <v>30000</v>
      </c>
      <c r="AT175" s="2" t="s">
        <v>45</v>
      </c>
      <c r="AU175" s="20">
        <f t="shared" si="36"/>
        <v>1002.3076923076923</v>
      </c>
      <c r="AV175" s="10" t="b">
        <f t="shared" si="35"/>
        <v>0</v>
      </c>
      <c r="AW175" s="11">
        <v>34.535686876438987</v>
      </c>
      <c r="AX175" s="7">
        <v>19500</v>
      </c>
      <c r="AY175" s="2">
        <v>1.5</v>
      </c>
      <c r="AZ175" s="2">
        <v>10000</v>
      </c>
      <c r="BA175" s="2">
        <v>5000</v>
      </c>
    </row>
    <row r="176" spans="1:53" s="2" customFormat="1" ht="30" x14ac:dyDescent="0.25">
      <c r="A176" s="4" t="s">
        <v>559</v>
      </c>
      <c r="B176" s="4"/>
      <c r="C176" s="4" t="s">
        <v>41</v>
      </c>
      <c r="D176" s="4"/>
      <c r="E176" s="5"/>
      <c r="F176" s="2">
        <v>36000</v>
      </c>
      <c r="G176" s="2">
        <v>0.82</v>
      </c>
      <c r="H176" s="15" t="s">
        <v>244</v>
      </c>
      <c r="I176" s="16" t="s">
        <v>28</v>
      </c>
      <c r="J176" s="17" t="s">
        <v>29</v>
      </c>
      <c r="K176" s="18" t="s">
        <v>53</v>
      </c>
      <c r="L176" s="2" t="s">
        <v>560</v>
      </c>
      <c r="M176" s="15">
        <v>0.82</v>
      </c>
      <c r="N176" s="18" t="s">
        <v>31</v>
      </c>
      <c r="O176" s="2">
        <v>1</v>
      </c>
      <c r="P176" s="2">
        <v>10</v>
      </c>
      <c r="Q176" s="15">
        <v>1</v>
      </c>
      <c r="R176" s="2">
        <v>3</v>
      </c>
      <c r="S176" s="2">
        <v>15</v>
      </c>
      <c r="T176" s="2">
        <v>5</v>
      </c>
      <c r="U176" s="2">
        <f t="shared" si="39"/>
        <v>15</v>
      </c>
      <c r="V176" s="18" t="s">
        <v>58</v>
      </c>
      <c r="W176" s="18"/>
      <c r="X176" s="18" t="s">
        <v>757</v>
      </c>
      <c r="Y176" s="2" t="s">
        <v>45</v>
      </c>
      <c r="Z176" s="2">
        <v>10000</v>
      </c>
      <c r="AA176" s="2">
        <v>200</v>
      </c>
      <c r="AB176" s="6">
        <v>0</v>
      </c>
      <c r="AC176" s="6">
        <v>6000</v>
      </c>
      <c r="AD176" s="6">
        <v>20000</v>
      </c>
      <c r="AE176" s="6">
        <v>6000</v>
      </c>
      <c r="AF176" s="6">
        <v>12000</v>
      </c>
      <c r="AG176" s="6">
        <v>21200</v>
      </c>
      <c r="AH176" s="6">
        <v>16000</v>
      </c>
      <c r="AI176" s="6">
        <v>0</v>
      </c>
      <c r="AJ176" s="6">
        <v>6400</v>
      </c>
      <c r="AK176" s="2">
        <v>87600</v>
      </c>
      <c r="AL176" s="7">
        <v>9733.3333333333339</v>
      </c>
      <c r="AM176" s="19">
        <v>21200</v>
      </c>
      <c r="AN176" s="7">
        <f t="shared" si="34"/>
        <v>7981.333333333333</v>
      </c>
      <c r="AO176" s="7">
        <v>7.9813333333333333E-2</v>
      </c>
      <c r="AP176" s="8">
        <v>7.3019182885439892E-5</v>
      </c>
      <c r="AQ176" s="9">
        <v>0.9958590434393394</v>
      </c>
      <c r="AR176" s="2" t="s">
        <v>33</v>
      </c>
      <c r="AS176" s="2">
        <v>36000</v>
      </c>
      <c r="AT176" s="2" t="s">
        <v>45</v>
      </c>
      <c r="AU176" s="20">
        <f t="shared" si="36"/>
        <v>815.38461538461536</v>
      </c>
      <c r="AV176" s="10" t="b">
        <f t="shared" si="35"/>
        <v>0</v>
      </c>
      <c r="AW176" s="11">
        <v>50.943396226415096</v>
      </c>
      <c r="AX176" s="7">
        <v>29520</v>
      </c>
      <c r="AY176" s="2">
        <v>1.5</v>
      </c>
      <c r="AZ176" s="2">
        <v>10000</v>
      </c>
      <c r="BA176" s="2">
        <v>5000</v>
      </c>
    </row>
    <row r="177" spans="1:53" s="2" customFormat="1" x14ac:dyDescent="0.25">
      <c r="A177" s="5" t="s">
        <v>561</v>
      </c>
      <c r="B177" s="5"/>
      <c r="C177" s="4" t="s">
        <v>41</v>
      </c>
      <c r="D177" s="4"/>
      <c r="E177" s="5"/>
      <c r="F177" s="2">
        <v>47.794499999999999</v>
      </c>
      <c r="G177" s="2">
        <v>571.42999999999995</v>
      </c>
      <c r="H177" s="15" t="s">
        <v>67</v>
      </c>
      <c r="I177" s="16" t="s">
        <v>28</v>
      </c>
      <c r="J177" s="17" t="s">
        <v>73</v>
      </c>
      <c r="K177" s="18" t="s">
        <v>141</v>
      </c>
      <c r="L177" s="2" t="s">
        <v>562</v>
      </c>
      <c r="M177" s="15">
        <v>571.42999999999995</v>
      </c>
      <c r="N177" s="18" t="s">
        <v>39</v>
      </c>
      <c r="O177" s="2">
        <v>1</v>
      </c>
      <c r="P177" s="2">
        <v>10</v>
      </c>
      <c r="Q177" s="15">
        <v>1</v>
      </c>
      <c r="R177" s="2">
        <v>4</v>
      </c>
      <c r="S177" s="15">
        <f>O177+P177+Q177+R177</f>
        <v>16</v>
      </c>
      <c r="T177" s="2">
        <v>15</v>
      </c>
      <c r="U177" s="2">
        <f t="shared" si="39"/>
        <v>16</v>
      </c>
      <c r="V177" s="18" t="s">
        <v>143</v>
      </c>
      <c r="W177" s="18"/>
      <c r="X177" s="18" t="s">
        <v>757</v>
      </c>
      <c r="Y177" s="2" t="s">
        <v>32</v>
      </c>
      <c r="Z177" s="2">
        <v>5</v>
      </c>
      <c r="AA177" s="2">
        <v>25</v>
      </c>
      <c r="AB177" s="6">
        <v>0</v>
      </c>
      <c r="AC177" s="6">
        <v>0</v>
      </c>
      <c r="AD177" s="6">
        <v>25</v>
      </c>
      <c r="AE177" s="6">
        <v>0</v>
      </c>
      <c r="AF177" s="6">
        <v>0</v>
      </c>
      <c r="AG177" s="6">
        <v>25</v>
      </c>
      <c r="AH177" s="6">
        <v>25</v>
      </c>
      <c r="AI177" s="6">
        <v>25</v>
      </c>
      <c r="AJ177" s="6">
        <v>25</v>
      </c>
      <c r="AK177" s="2">
        <v>125</v>
      </c>
      <c r="AL177" s="7">
        <v>13.888888888888889</v>
      </c>
      <c r="AM177" s="19">
        <v>25</v>
      </c>
      <c r="AN177" s="7">
        <f t="shared" si="34"/>
        <v>7936.5277777777774</v>
      </c>
      <c r="AO177" s="7">
        <v>7.9365277777777771E-2</v>
      </c>
      <c r="AP177" s="8">
        <v>7.2609268286117113E-5</v>
      </c>
      <c r="AQ177" s="9">
        <v>0.99600465969218432</v>
      </c>
      <c r="AR177" s="2" t="s">
        <v>33</v>
      </c>
      <c r="AS177" s="2">
        <v>47.794499999999999</v>
      </c>
      <c r="AT177" s="2" t="s">
        <v>34</v>
      </c>
      <c r="AU177" s="20">
        <f t="shared" si="36"/>
        <v>0.96153846153846156</v>
      </c>
      <c r="AV177" s="10" t="b">
        <f t="shared" si="35"/>
        <v>0</v>
      </c>
      <c r="AW177" s="11">
        <v>57.353399999999993</v>
      </c>
      <c r="AX177" s="7">
        <v>27311.211134999998</v>
      </c>
      <c r="AY177" s="2">
        <v>1.5</v>
      </c>
      <c r="AZ177" s="2">
        <v>10000</v>
      </c>
      <c r="BA177" s="2">
        <v>5000</v>
      </c>
    </row>
    <row r="178" spans="1:53" s="2" customFormat="1" ht="30" x14ac:dyDescent="0.25">
      <c r="A178" s="4" t="s">
        <v>563</v>
      </c>
      <c r="B178" s="4"/>
      <c r="C178" s="4" t="s">
        <v>41</v>
      </c>
      <c r="D178" s="4"/>
      <c r="E178" s="5"/>
      <c r="F178" s="2">
        <v>30200</v>
      </c>
      <c r="G178" s="2">
        <v>0.45</v>
      </c>
      <c r="H178" s="15" t="s">
        <v>67</v>
      </c>
      <c r="I178" s="16" t="s">
        <v>35</v>
      </c>
      <c r="J178" s="17" t="s">
        <v>36</v>
      </c>
      <c r="K178" s="18" t="s">
        <v>53</v>
      </c>
      <c r="L178" s="2" t="s">
        <v>564</v>
      </c>
      <c r="M178" s="15">
        <v>0.45</v>
      </c>
      <c r="N178" s="18" t="s">
        <v>31</v>
      </c>
      <c r="O178" s="2">
        <v>1</v>
      </c>
      <c r="P178" s="2">
        <v>10</v>
      </c>
      <c r="Q178" s="15">
        <v>1</v>
      </c>
      <c r="R178" s="2">
        <v>3</v>
      </c>
      <c r="S178" s="2">
        <v>15</v>
      </c>
      <c r="T178" s="2">
        <v>7</v>
      </c>
      <c r="U178" s="2">
        <f t="shared" ref="U178" si="40">SUM(O178:R178)</f>
        <v>15</v>
      </c>
      <c r="V178" s="18" t="s">
        <v>58</v>
      </c>
      <c r="W178" s="18"/>
      <c r="X178" s="18" t="s">
        <v>757</v>
      </c>
      <c r="Y178" s="2" t="s">
        <v>45</v>
      </c>
      <c r="Z178" s="2">
        <v>10000</v>
      </c>
      <c r="AA178" s="2">
        <v>200</v>
      </c>
      <c r="AB178" s="6">
        <v>37300</v>
      </c>
      <c r="AC178" s="6">
        <v>45600</v>
      </c>
      <c r="AD178" s="6">
        <v>1500</v>
      </c>
      <c r="AE178" s="6">
        <v>0</v>
      </c>
      <c r="AF178" s="6">
        <v>0</v>
      </c>
      <c r="AG178" s="6">
        <v>11500</v>
      </c>
      <c r="AH178" s="6">
        <v>17500</v>
      </c>
      <c r="AI178" s="6">
        <v>8000</v>
      </c>
      <c r="AJ178" s="6">
        <v>27500</v>
      </c>
      <c r="AK178" s="2">
        <v>148900</v>
      </c>
      <c r="AL178" s="7">
        <v>16544.444444444445</v>
      </c>
      <c r="AM178" s="19">
        <v>45600</v>
      </c>
      <c r="AN178" s="7">
        <f t="shared" si="34"/>
        <v>7445.0000000000009</v>
      </c>
      <c r="AO178" s="7">
        <v>7.4450000000000002E-2</v>
      </c>
      <c r="AP178" s="8">
        <v>6.8112406020142842E-5</v>
      </c>
      <c r="AQ178" s="9">
        <v>0.99642327068182879</v>
      </c>
      <c r="AR178" s="2" t="s">
        <v>33</v>
      </c>
      <c r="AS178" s="2">
        <v>30200</v>
      </c>
      <c r="AT178" s="2" t="s">
        <v>45</v>
      </c>
      <c r="AU178" s="20">
        <f t="shared" si="36"/>
        <v>1753.8461538461538</v>
      </c>
      <c r="AV178" s="10" t="b">
        <f t="shared" si="35"/>
        <v>0</v>
      </c>
      <c r="AW178" s="11">
        <v>19.868421052631579</v>
      </c>
      <c r="AX178" s="7">
        <v>13590</v>
      </c>
      <c r="AY178" s="2">
        <v>1.5</v>
      </c>
      <c r="AZ178" s="2">
        <v>10000</v>
      </c>
      <c r="BA178" s="2">
        <v>5000</v>
      </c>
    </row>
    <row r="179" spans="1:53" s="2" customFormat="1" ht="30" x14ac:dyDescent="0.25">
      <c r="A179" s="4" t="s">
        <v>565</v>
      </c>
      <c r="B179" s="4"/>
      <c r="C179" s="4" t="s">
        <v>41</v>
      </c>
      <c r="D179" s="4"/>
      <c r="E179" s="5"/>
      <c r="F179" s="2">
        <v>22000</v>
      </c>
      <c r="G179" s="2">
        <v>0.55000000000000004</v>
      </c>
      <c r="H179" s="15" t="s">
        <v>373</v>
      </c>
      <c r="I179" s="16" t="s">
        <v>28</v>
      </c>
      <c r="J179" s="17" t="s">
        <v>46</v>
      </c>
      <c r="K179" s="18" t="s">
        <v>53</v>
      </c>
      <c r="L179" s="2" t="s">
        <v>566</v>
      </c>
      <c r="M179" s="15">
        <v>0.55000000000000004</v>
      </c>
      <c r="N179" s="18" t="s">
        <v>31</v>
      </c>
      <c r="O179" s="2">
        <v>1</v>
      </c>
      <c r="P179" s="2">
        <v>10</v>
      </c>
      <c r="Q179" s="15">
        <v>1</v>
      </c>
      <c r="R179" s="2">
        <v>3</v>
      </c>
      <c r="S179" s="2">
        <v>15</v>
      </c>
      <c r="T179" s="2">
        <v>5</v>
      </c>
      <c r="U179" s="2">
        <f>SUM(O179:R179)</f>
        <v>15</v>
      </c>
      <c r="V179" s="18" t="s">
        <v>118</v>
      </c>
      <c r="W179" s="18"/>
      <c r="X179" s="18" t="s">
        <v>757</v>
      </c>
      <c r="Y179" s="2" t="s">
        <v>45</v>
      </c>
      <c r="Z179" s="2">
        <v>10000</v>
      </c>
      <c r="AA179" s="2">
        <v>200</v>
      </c>
      <c r="AB179" s="6">
        <v>10000</v>
      </c>
      <c r="AC179" s="6">
        <v>24600</v>
      </c>
      <c r="AD179" s="6">
        <v>20225</v>
      </c>
      <c r="AE179" s="6">
        <v>15000</v>
      </c>
      <c r="AF179" s="6">
        <v>21490</v>
      </c>
      <c r="AG179" s="6">
        <v>0</v>
      </c>
      <c r="AH179" s="6">
        <v>10000</v>
      </c>
      <c r="AI179" s="6">
        <v>10000</v>
      </c>
      <c r="AJ179" s="6">
        <v>9000</v>
      </c>
      <c r="AK179" s="2">
        <v>120315</v>
      </c>
      <c r="AL179" s="7">
        <v>13368.333333333334</v>
      </c>
      <c r="AM179" s="19">
        <v>24600</v>
      </c>
      <c r="AN179" s="7">
        <f t="shared" si="34"/>
        <v>7352.5833333333339</v>
      </c>
      <c r="AO179" s="7">
        <v>7.3525833333333346E-2</v>
      </c>
      <c r="AP179" s="8">
        <v>6.7266909509326416E-5</v>
      </c>
      <c r="AQ179" s="9">
        <v>0.9964905375913381</v>
      </c>
      <c r="AR179" s="2" t="s">
        <v>33</v>
      </c>
      <c r="AS179" s="2">
        <v>22000</v>
      </c>
      <c r="AT179" s="2" t="s">
        <v>45</v>
      </c>
      <c r="AU179" s="20">
        <f t="shared" si="36"/>
        <v>946.15384615384619</v>
      </c>
      <c r="AV179" s="10" t="b">
        <f t="shared" si="35"/>
        <v>0</v>
      </c>
      <c r="AW179" s="11">
        <v>26.829268292682926</v>
      </c>
      <c r="AX179" s="7">
        <v>12100.000000000002</v>
      </c>
      <c r="AY179" s="2">
        <v>1.5</v>
      </c>
      <c r="AZ179" s="2">
        <v>10000</v>
      </c>
      <c r="BA179" s="2">
        <v>5000</v>
      </c>
    </row>
    <row r="180" spans="1:53" s="2" customFormat="1" x14ac:dyDescent="0.25">
      <c r="A180" s="5" t="s">
        <v>567</v>
      </c>
      <c r="B180" s="5"/>
      <c r="C180" s="4" t="s">
        <v>41</v>
      </c>
      <c r="D180" s="4"/>
      <c r="E180" s="5"/>
      <c r="F180" s="2">
        <v>86320</v>
      </c>
      <c r="G180" s="2">
        <v>0.28000000000000003</v>
      </c>
      <c r="H180" s="15" t="s">
        <v>67</v>
      </c>
      <c r="I180" s="16" t="s">
        <v>28</v>
      </c>
      <c r="J180" s="17" t="s">
        <v>73</v>
      </c>
      <c r="K180" s="18" t="s">
        <v>64</v>
      </c>
      <c r="L180" s="2" t="s">
        <v>568</v>
      </c>
      <c r="M180" s="15">
        <v>0.28000000000000003</v>
      </c>
      <c r="N180" s="18" t="s">
        <v>31</v>
      </c>
      <c r="O180" s="14">
        <v>1</v>
      </c>
      <c r="P180" s="14">
        <v>7</v>
      </c>
      <c r="Q180" s="23">
        <v>4</v>
      </c>
      <c r="R180" s="14">
        <v>3</v>
      </c>
      <c r="S180" s="14">
        <v>15</v>
      </c>
      <c r="T180" s="14">
        <v>3</v>
      </c>
      <c r="U180" s="2">
        <f>SUM(O180:R180)</f>
        <v>15</v>
      </c>
      <c r="V180" s="18" t="s">
        <v>65</v>
      </c>
      <c r="W180" s="18"/>
      <c r="X180" s="18" t="s">
        <v>757</v>
      </c>
      <c r="Y180" s="5" t="s">
        <v>45</v>
      </c>
      <c r="Z180" s="2">
        <v>50000</v>
      </c>
      <c r="AA180" s="2">
        <v>1000</v>
      </c>
      <c r="AB180" s="6">
        <v>22000</v>
      </c>
      <c r="AC180" s="6">
        <v>18000</v>
      </c>
      <c r="AD180" s="6">
        <v>100000</v>
      </c>
      <c r="AE180" s="6">
        <v>35000</v>
      </c>
      <c r="AF180" s="6">
        <v>30000</v>
      </c>
      <c r="AG180" s="6">
        <v>10000</v>
      </c>
      <c r="AH180" s="6">
        <v>0</v>
      </c>
      <c r="AI180" s="6">
        <v>5000</v>
      </c>
      <c r="AJ180" s="6">
        <v>0</v>
      </c>
      <c r="AK180" s="2">
        <v>220000</v>
      </c>
      <c r="AL180" s="7">
        <v>24444.444444444445</v>
      </c>
      <c r="AM180" s="19">
        <v>100000</v>
      </c>
      <c r="AN180" s="7">
        <f t="shared" si="34"/>
        <v>6844.4444444444453</v>
      </c>
      <c r="AO180" s="7">
        <v>6.8444444444444447E-2</v>
      </c>
      <c r="AP180" s="8">
        <v>6.2618076424756337E-5</v>
      </c>
      <c r="AQ180" s="9">
        <v>0.99668434867009048</v>
      </c>
      <c r="AR180" s="2" t="s">
        <v>33</v>
      </c>
      <c r="AS180" s="2">
        <v>86320</v>
      </c>
      <c r="AT180" s="2" t="s">
        <v>45</v>
      </c>
      <c r="AU180" s="20">
        <f t="shared" si="36"/>
        <v>3846.1538461538462</v>
      </c>
      <c r="AV180" s="10" t="b">
        <f t="shared" si="35"/>
        <v>0</v>
      </c>
      <c r="AW180" s="11">
        <v>25.895999999999997</v>
      </c>
      <c r="AX180" s="7">
        <v>24169.600000000002</v>
      </c>
      <c r="AY180" s="2">
        <v>1.5</v>
      </c>
      <c r="AZ180" s="2">
        <v>10000</v>
      </c>
      <c r="BA180" s="2">
        <v>5000</v>
      </c>
    </row>
    <row r="181" spans="1:53" s="2" customFormat="1" x14ac:dyDescent="0.25">
      <c r="A181" s="5" t="s">
        <v>569</v>
      </c>
      <c r="B181" s="5"/>
      <c r="C181" s="4" t="s">
        <v>41</v>
      </c>
      <c r="D181" s="4"/>
      <c r="E181" s="5"/>
      <c r="F181" s="2">
        <v>161910</v>
      </c>
      <c r="G181" s="2">
        <v>0.48</v>
      </c>
      <c r="H181" s="15" t="s">
        <v>67</v>
      </c>
      <c r="I181" s="16" t="s">
        <v>28</v>
      </c>
      <c r="J181" s="17" t="s">
        <v>73</v>
      </c>
      <c r="K181" s="18" t="s">
        <v>64</v>
      </c>
      <c r="L181" s="2" t="s">
        <v>570</v>
      </c>
      <c r="M181" s="15">
        <v>0.48</v>
      </c>
      <c r="N181" s="18" t="s">
        <v>31</v>
      </c>
      <c r="O181" s="14">
        <v>1</v>
      </c>
      <c r="P181" s="14">
        <v>7</v>
      </c>
      <c r="Q181" s="23">
        <v>4</v>
      </c>
      <c r="R181" s="14">
        <v>3</v>
      </c>
      <c r="S181" s="14">
        <v>15</v>
      </c>
      <c r="T181" s="14">
        <v>3</v>
      </c>
      <c r="U181" s="2">
        <f t="shared" ref="U181:U183" si="41">SUM(O181:R181)</f>
        <v>15</v>
      </c>
      <c r="V181" s="18" t="s">
        <v>65</v>
      </c>
      <c r="W181" s="18"/>
      <c r="X181" s="18" t="s">
        <v>757</v>
      </c>
      <c r="Y181" s="5" t="s">
        <v>45</v>
      </c>
      <c r="Z181" s="2">
        <v>50000</v>
      </c>
      <c r="AA181" s="2">
        <v>1000</v>
      </c>
      <c r="AB181" s="6">
        <v>4000</v>
      </c>
      <c r="AC181" s="6">
        <v>3000</v>
      </c>
      <c r="AD181" s="6">
        <v>15000</v>
      </c>
      <c r="AE181" s="6">
        <v>9000</v>
      </c>
      <c r="AF181" s="6">
        <v>5000</v>
      </c>
      <c r="AG181" s="6">
        <v>35000</v>
      </c>
      <c r="AH181" s="6">
        <v>5000</v>
      </c>
      <c r="AI181" s="6">
        <v>0</v>
      </c>
      <c r="AJ181" s="6">
        <v>46000</v>
      </c>
      <c r="AK181" s="2">
        <v>122000</v>
      </c>
      <c r="AL181" s="7">
        <v>13555.555555555555</v>
      </c>
      <c r="AM181" s="19">
        <v>46000</v>
      </c>
      <c r="AN181" s="7">
        <f t="shared" ref="AN181:AN203" si="42">(AK181/9)*M181</f>
        <v>6506.6666666666661</v>
      </c>
      <c r="AO181" s="7">
        <v>6.5066666666666662E-2</v>
      </c>
      <c r="AP181" s="8">
        <v>5.952783369210602E-5</v>
      </c>
      <c r="AQ181" s="9">
        <v>0.99680458328667843</v>
      </c>
      <c r="AR181" s="2" t="s">
        <v>33</v>
      </c>
      <c r="AS181" s="2">
        <v>161910</v>
      </c>
      <c r="AT181" s="2" t="s">
        <v>45</v>
      </c>
      <c r="AU181" s="20">
        <f t="shared" si="36"/>
        <v>1769.2307692307693</v>
      </c>
      <c r="AV181" s="10" t="b">
        <f t="shared" si="35"/>
        <v>0</v>
      </c>
      <c r="AW181" s="21">
        <v>105.59347826086957</v>
      </c>
      <c r="AX181" s="7">
        <v>77716.800000000003</v>
      </c>
      <c r="AY181" s="2">
        <v>1.5</v>
      </c>
      <c r="AZ181" s="2">
        <v>10000</v>
      </c>
      <c r="BA181" s="2">
        <v>5000</v>
      </c>
    </row>
    <row r="182" spans="1:53" s="2" customFormat="1" x14ac:dyDescent="0.25">
      <c r="A182" s="5" t="s">
        <v>571</v>
      </c>
      <c r="B182" s="5"/>
      <c r="C182" s="4" t="s">
        <v>41</v>
      </c>
      <c r="D182" s="4"/>
      <c r="E182" s="5"/>
      <c r="F182" s="2">
        <v>18980</v>
      </c>
      <c r="G182" s="2">
        <v>0.78</v>
      </c>
      <c r="H182" s="15" t="s">
        <v>216</v>
      </c>
      <c r="I182" s="16" t="s">
        <v>35</v>
      </c>
      <c r="J182" s="17" t="s">
        <v>36</v>
      </c>
      <c r="K182" s="18" t="s">
        <v>53</v>
      </c>
      <c r="L182" s="2" t="s">
        <v>572</v>
      </c>
      <c r="M182" s="15">
        <v>0.78</v>
      </c>
      <c r="N182" s="18" t="s">
        <v>31</v>
      </c>
      <c r="O182" s="2">
        <v>1</v>
      </c>
      <c r="P182" s="2">
        <v>10</v>
      </c>
      <c r="Q182" s="15">
        <v>1</v>
      </c>
      <c r="R182" s="2">
        <v>3</v>
      </c>
      <c r="S182" s="2">
        <v>15</v>
      </c>
      <c r="T182" s="2">
        <v>5</v>
      </c>
      <c r="U182" s="2">
        <f t="shared" si="41"/>
        <v>15</v>
      </c>
      <c r="V182" s="18" t="s">
        <v>118</v>
      </c>
      <c r="W182" s="18"/>
      <c r="X182" s="18" t="s">
        <v>757</v>
      </c>
      <c r="Y182" s="2" t="s">
        <v>45</v>
      </c>
      <c r="Z182" s="2">
        <v>10000</v>
      </c>
      <c r="AA182" s="2">
        <v>200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17300</v>
      </c>
      <c r="AH182" s="6">
        <v>14400</v>
      </c>
      <c r="AI182" s="6">
        <v>15600</v>
      </c>
      <c r="AJ182" s="6">
        <v>23500</v>
      </c>
      <c r="AK182" s="2">
        <v>70800</v>
      </c>
      <c r="AL182" s="7">
        <v>7866.666666666667</v>
      </c>
      <c r="AM182" s="19">
        <v>23500</v>
      </c>
      <c r="AN182" s="7">
        <f t="shared" si="42"/>
        <v>6136</v>
      </c>
      <c r="AO182" s="7">
        <v>6.1359999999999998E-2</v>
      </c>
      <c r="AP182" s="8">
        <v>5.6136698903908183E-5</v>
      </c>
      <c r="AQ182" s="9">
        <v>0.99714878689845987</v>
      </c>
      <c r="AR182" s="2" t="s">
        <v>33</v>
      </c>
      <c r="AS182" s="2">
        <v>18980</v>
      </c>
      <c r="AT182" s="2" t="s">
        <v>45</v>
      </c>
      <c r="AU182" s="20">
        <f t="shared" ref="AU182:AU204" si="43">AM182/26</f>
        <v>903.84615384615381</v>
      </c>
      <c r="AV182" s="10" t="b">
        <f t="shared" ref="AV182:AV203" si="44">IF(AU182&gt;=Z182,TRUE,FALSE)</f>
        <v>0</v>
      </c>
      <c r="AW182" s="11">
        <v>24.229787234042551</v>
      </c>
      <c r="AX182" s="7">
        <v>14804.4</v>
      </c>
      <c r="AY182" s="2">
        <v>1.5</v>
      </c>
      <c r="AZ182" s="2">
        <v>10000</v>
      </c>
      <c r="BA182" s="2">
        <v>5000</v>
      </c>
    </row>
    <row r="183" spans="1:53" s="2" customFormat="1" x14ac:dyDescent="0.25">
      <c r="A183" s="5" t="s">
        <v>573</v>
      </c>
      <c r="B183" s="5"/>
      <c r="C183" s="4" t="s">
        <v>41</v>
      </c>
      <c r="D183" s="4"/>
      <c r="E183" s="5"/>
      <c r="F183" s="2">
        <v>74000</v>
      </c>
      <c r="G183" s="2">
        <v>0.2</v>
      </c>
      <c r="H183" s="15" t="s">
        <v>67</v>
      </c>
      <c r="I183" s="16" t="s">
        <v>28</v>
      </c>
      <c r="J183" s="17" t="s">
        <v>29</v>
      </c>
      <c r="K183" s="18" t="s">
        <v>64</v>
      </c>
      <c r="L183" s="2" t="s">
        <v>574</v>
      </c>
      <c r="M183" s="15">
        <v>0.2</v>
      </c>
      <c r="N183" s="18" t="s">
        <v>31</v>
      </c>
      <c r="O183" s="14">
        <v>1</v>
      </c>
      <c r="P183" s="14">
        <v>7</v>
      </c>
      <c r="Q183" s="23">
        <v>4</v>
      </c>
      <c r="R183" s="14">
        <v>3</v>
      </c>
      <c r="S183" s="14">
        <v>15</v>
      </c>
      <c r="T183" s="14">
        <v>3</v>
      </c>
      <c r="U183" s="2">
        <f t="shared" si="41"/>
        <v>15</v>
      </c>
      <c r="V183" s="18" t="s">
        <v>65</v>
      </c>
      <c r="W183" s="18"/>
      <c r="X183" s="18" t="s">
        <v>757</v>
      </c>
      <c r="Y183" s="5" t="s">
        <v>45</v>
      </c>
      <c r="Z183" s="2">
        <v>50000</v>
      </c>
      <c r="AA183" s="2">
        <v>1000</v>
      </c>
      <c r="AB183" s="6">
        <v>31500</v>
      </c>
      <c r="AC183" s="6">
        <v>25000</v>
      </c>
      <c r="AD183" s="6">
        <v>42000</v>
      </c>
      <c r="AE183" s="6">
        <v>35000</v>
      </c>
      <c r="AF183" s="6">
        <v>44000</v>
      </c>
      <c r="AG183" s="6">
        <v>10000</v>
      </c>
      <c r="AH183" s="6">
        <v>10000</v>
      </c>
      <c r="AI183" s="6">
        <v>52000</v>
      </c>
      <c r="AJ183" s="6">
        <v>24000</v>
      </c>
      <c r="AK183" s="2">
        <v>273500</v>
      </c>
      <c r="AL183" s="7">
        <v>30388.888888888891</v>
      </c>
      <c r="AM183" s="19">
        <v>52000</v>
      </c>
      <c r="AN183" s="7">
        <f t="shared" si="42"/>
        <v>6077.7777777777783</v>
      </c>
      <c r="AO183" s="7">
        <v>6.0777777777777785E-2</v>
      </c>
      <c r="AP183" s="8">
        <v>5.560403864341188E-5</v>
      </c>
      <c r="AQ183" s="9">
        <v>0.99720439093710334</v>
      </c>
      <c r="AR183" s="2" t="s">
        <v>33</v>
      </c>
      <c r="AS183" s="2">
        <v>74000</v>
      </c>
      <c r="AT183" s="2" t="s">
        <v>45</v>
      </c>
      <c r="AU183" s="20">
        <f t="shared" si="43"/>
        <v>2000</v>
      </c>
      <c r="AV183" s="10" t="b">
        <f t="shared" si="44"/>
        <v>0</v>
      </c>
      <c r="AW183" s="11">
        <v>42.692307692307693</v>
      </c>
      <c r="AX183" s="7">
        <v>14800</v>
      </c>
      <c r="AY183" s="2">
        <v>1.5</v>
      </c>
      <c r="AZ183" s="2">
        <v>10000</v>
      </c>
      <c r="BA183" s="2">
        <v>5000</v>
      </c>
    </row>
    <row r="184" spans="1:53" s="2" customFormat="1" ht="30" x14ac:dyDescent="0.25">
      <c r="A184" s="3" t="s">
        <v>575</v>
      </c>
      <c r="B184" s="3"/>
      <c r="C184" s="4" t="s">
        <v>41</v>
      </c>
      <c r="D184" s="4"/>
      <c r="E184" s="5"/>
      <c r="F184" s="2">
        <v>31</v>
      </c>
      <c r="G184" s="2">
        <v>400</v>
      </c>
      <c r="H184" s="15" t="s">
        <v>67</v>
      </c>
      <c r="I184" s="16" t="s">
        <v>28</v>
      </c>
      <c r="J184" s="17" t="s">
        <v>52</v>
      </c>
      <c r="K184" s="18" t="s">
        <v>38</v>
      </c>
      <c r="L184" s="2" t="s">
        <v>576</v>
      </c>
      <c r="M184" s="15">
        <v>400</v>
      </c>
      <c r="N184" s="18" t="s">
        <v>39</v>
      </c>
      <c r="O184" s="2">
        <v>1</v>
      </c>
      <c r="P184" s="2">
        <v>20</v>
      </c>
      <c r="Q184" s="15">
        <v>5</v>
      </c>
      <c r="R184" s="2">
        <v>5</v>
      </c>
      <c r="S184" s="15">
        <f>O184+P184+Q184+R184</f>
        <v>31</v>
      </c>
      <c r="T184" s="22">
        <v>30</v>
      </c>
      <c r="U184" s="2">
        <f t="shared" ref="U184:U191" si="45">SUM(O184:R184)</f>
        <v>31</v>
      </c>
      <c r="V184" s="18" t="s">
        <v>86</v>
      </c>
      <c r="W184" s="18"/>
      <c r="X184" s="18" t="s">
        <v>758</v>
      </c>
      <c r="Y184" s="2" t="s">
        <v>32</v>
      </c>
      <c r="Z184" s="2">
        <v>25</v>
      </c>
      <c r="AA184" s="2">
        <v>25</v>
      </c>
      <c r="AB184" s="6">
        <v>0</v>
      </c>
      <c r="AC184" s="6">
        <v>0</v>
      </c>
      <c r="AD184" s="6">
        <v>50</v>
      </c>
      <c r="AE184" s="6">
        <v>0</v>
      </c>
      <c r="AF184" s="6">
        <v>0</v>
      </c>
      <c r="AG184" s="6">
        <v>25</v>
      </c>
      <c r="AH184" s="6">
        <v>0</v>
      </c>
      <c r="AI184" s="6">
        <v>0</v>
      </c>
      <c r="AJ184" s="6">
        <v>50</v>
      </c>
      <c r="AK184" s="2">
        <v>125</v>
      </c>
      <c r="AL184" s="7">
        <v>13.888888888888889</v>
      </c>
      <c r="AM184" s="19">
        <v>50</v>
      </c>
      <c r="AN184" s="7">
        <f t="shared" si="42"/>
        <v>5555.5555555555557</v>
      </c>
      <c r="AO184" s="7">
        <v>5.5555555555555559E-2</v>
      </c>
      <c r="AP184" s="8">
        <v>5.0826360734380143E-5</v>
      </c>
      <c r="AQ184" s="9">
        <v>0.99751917688662117</v>
      </c>
      <c r="AR184" s="2" t="s">
        <v>33</v>
      </c>
      <c r="AS184" s="2">
        <v>31</v>
      </c>
      <c r="AT184" s="2" t="s">
        <v>34</v>
      </c>
      <c r="AU184" s="20">
        <f t="shared" si="43"/>
        <v>1.9230769230769231</v>
      </c>
      <c r="AV184" s="10" t="b">
        <f t="shared" si="44"/>
        <v>0</v>
      </c>
      <c r="AW184" s="11">
        <v>18.599999999999998</v>
      </c>
      <c r="AX184" s="7">
        <v>12400</v>
      </c>
      <c r="AY184" s="2">
        <v>1.5</v>
      </c>
      <c r="AZ184" s="2">
        <v>10000</v>
      </c>
      <c r="BA184" s="2">
        <v>5000</v>
      </c>
    </row>
    <row r="185" spans="1:53" s="2" customFormat="1" ht="30" x14ac:dyDescent="0.25">
      <c r="A185" s="4" t="s">
        <v>577</v>
      </c>
      <c r="B185" s="4"/>
      <c r="C185" s="4" t="s">
        <v>41</v>
      </c>
      <c r="D185" s="4"/>
      <c r="E185" s="5"/>
      <c r="F185" s="2">
        <v>50</v>
      </c>
      <c r="G185" s="2">
        <v>500</v>
      </c>
      <c r="H185" s="15" t="s">
        <v>67</v>
      </c>
      <c r="I185" s="16" t="s">
        <v>35</v>
      </c>
      <c r="J185" s="17" t="s">
        <v>36</v>
      </c>
      <c r="K185" s="18" t="s">
        <v>38</v>
      </c>
      <c r="L185" s="2" t="s">
        <v>578</v>
      </c>
      <c r="M185" s="15">
        <v>500</v>
      </c>
      <c r="N185" s="18" t="s">
        <v>39</v>
      </c>
      <c r="O185" s="2">
        <v>1</v>
      </c>
      <c r="P185" s="2">
        <v>20</v>
      </c>
      <c r="Q185" s="15">
        <v>5</v>
      </c>
      <c r="R185" s="2">
        <v>5</v>
      </c>
      <c r="S185" s="15">
        <f>O185+P185+Q185+R185</f>
        <v>31</v>
      </c>
      <c r="T185" s="22">
        <v>30</v>
      </c>
      <c r="U185" s="2">
        <f t="shared" si="45"/>
        <v>31</v>
      </c>
      <c r="V185" s="18" t="s">
        <v>579</v>
      </c>
      <c r="W185" s="18"/>
      <c r="X185" s="18" t="s">
        <v>758</v>
      </c>
      <c r="Y185" s="2" t="s">
        <v>32</v>
      </c>
      <c r="Z185" s="2">
        <v>25</v>
      </c>
      <c r="AA185" s="2">
        <v>25</v>
      </c>
      <c r="AB185" s="6">
        <v>25</v>
      </c>
      <c r="AC185" s="6">
        <v>0</v>
      </c>
      <c r="AD185" s="6">
        <v>0</v>
      </c>
      <c r="AE185" s="6">
        <v>0</v>
      </c>
      <c r="AF185" s="6">
        <v>0</v>
      </c>
      <c r="AG185" s="6">
        <v>25</v>
      </c>
      <c r="AH185" s="6">
        <v>25</v>
      </c>
      <c r="AI185" s="6">
        <v>25</v>
      </c>
      <c r="AJ185" s="6">
        <v>0</v>
      </c>
      <c r="AK185" s="2">
        <v>100</v>
      </c>
      <c r="AL185" s="7">
        <v>11.111111111111111</v>
      </c>
      <c r="AM185" s="19">
        <v>25</v>
      </c>
      <c r="AN185" s="7">
        <f t="shared" si="42"/>
        <v>5555.5555555555557</v>
      </c>
      <c r="AO185" s="7">
        <v>5.5555555555555559E-2</v>
      </c>
      <c r="AP185" s="8">
        <v>5.0826360734380143E-5</v>
      </c>
      <c r="AQ185" s="9">
        <v>0.99746835052588678</v>
      </c>
      <c r="AR185" s="2" t="s">
        <v>33</v>
      </c>
      <c r="AS185" s="2">
        <v>50</v>
      </c>
      <c r="AT185" s="2" t="s">
        <v>34</v>
      </c>
      <c r="AU185" s="20">
        <f t="shared" si="43"/>
        <v>0.96153846153846156</v>
      </c>
      <c r="AV185" s="10" t="b">
        <f t="shared" si="44"/>
        <v>0</v>
      </c>
      <c r="AW185" s="21">
        <v>60</v>
      </c>
      <c r="AX185" s="7">
        <v>25000</v>
      </c>
      <c r="AY185" s="2">
        <v>1.5</v>
      </c>
      <c r="AZ185" s="2">
        <v>10000</v>
      </c>
      <c r="BA185" s="2">
        <v>5000</v>
      </c>
    </row>
    <row r="186" spans="1:53" s="2" customFormat="1" ht="30" x14ac:dyDescent="0.25">
      <c r="A186" s="4" t="s">
        <v>580</v>
      </c>
      <c r="B186" s="4"/>
      <c r="C186" s="5" t="s">
        <v>48</v>
      </c>
      <c r="D186" s="5"/>
      <c r="E186" s="5"/>
      <c r="F186" s="2">
        <v>370</v>
      </c>
      <c r="G186" s="2">
        <v>36.75</v>
      </c>
      <c r="H186" s="15" t="e">
        <v>#N/A</v>
      </c>
      <c r="I186" s="16" t="s">
        <v>28</v>
      </c>
      <c r="J186" s="17" t="s">
        <v>73</v>
      </c>
      <c r="K186" s="18" t="s">
        <v>290</v>
      </c>
      <c r="L186" s="2" t="s">
        <v>581</v>
      </c>
      <c r="M186" s="15">
        <v>36.75</v>
      </c>
      <c r="N186" s="18" t="s">
        <v>31</v>
      </c>
      <c r="O186" s="2">
        <v>1</v>
      </c>
      <c r="P186" s="2">
        <v>10</v>
      </c>
      <c r="Q186" s="15">
        <v>1</v>
      </c>
      <c r="R186" s="2">
        <v>3</v>
      </c>
      <c r="S186" s="2">
        <v>15</v>
      </c>
      <c r="T186" s="2">
        <v>5</v>
      </c>
      <c r="U186" s="2">
        <f t="shared" si="45"/>
        <v>15</v>
      </c>
      <c r="V186" s="18" t="s">
        <v>56</v>
      </c>
      <c r="W186" s="18"/>
      <c r="X186" s="18" t="s">
        <v>757</v>
      </c>
      <c r="Y186" s="2" t="s">
        <v>45</v>
      </c>
      <c r="Z186" s="2">
        <v>500</v>
      </c>
      <c r="AA186" s="2">
        <v>10</v>
      </c>
      <c r="AB186" s="6">
        <v>70</v>
      </c>
      <c r="AC186" s="6">
        <v>10</v>
      </c>
      <c r="AD186" s="6">
        <v>0</v>
      </c>
      <c r="AE186" s="6">
        <v>0</v>
      </c>
      <c r="AF186" s="6">
        <v>1280</v>
      </c>
      <c r="AG186" s="6">
        <v>0</v>
      </c>
      <c r="AH186" s="6">
        <v>0</v>
      </c>
      <c r="AI186" s="6">
        <v>0</v>
      </c>
      <c r="AJ186" s="6">
        <v>0</v>
      </c>
      <c r="AK186" s="2">
        <v>1360</v>
      </c>
      <c r="AL186" s="7">
        <v>151.11111111111111</v>
      </c>
      <c r="AM186" s="19">
        <v>1280</v>
      </c>
      <c r="AN186" s="7">
        <f t="shared" si="42"/>
        <v>5553.333333333333</v>
      </c>
      <c r="AO186" s="7">
        <v>5.553333333333333E-2</v>
      </c>
      <c r="AP186" s="8">
        <v>5.0806030190086387E-5</v>
      </c>
      <c r="AQ186" s="9">
        <v>0.9975699829168112</v>
      </c>
      <c r="AR186" s="2" t="s">
        <v>33</v>
      </c>
      <c r="AS186" s="2">
        <v>370</v>
      </c>
      <c r="AT186" s="2" t="s">
        <v>45</v>
      </c>
      <c r="AU186" s="20">
        <f t="shared" si="43"/>
        <v>49.230769230769234</v>
      </c>
      <c r="AV186" s="10" t="b">
        <f t="shared" si="44"/>
        <v>0</v>
      </c>
      <c r="AW186" s="11">
        <v>8.671875</v>
      </c>
      <c r="AX186" s="7">
        <v>13597.5</v>
      </c>
      <c r="AY186" s="2">
        <v>1.5</v>
      </c>
      <c r="AZ186" s="2">
        <v>10000</v>
      </c>
      <c r="BA186" s="2">
        <v>5000</v>
      </c>
    </row>
    <row r="187" spans="1:53" s="2" customFormat="1" x14ac:dyDescent="0.25">
      <c r="A187" s="5" t="s">
        <v>582</v>
      </c>
      <c r="B187" s="5"/>
      <c r="C187" s="4" t="s">
        <v>41</v>
      </c>
      <c r="D187" s="4"/>
      <c r="E187" s="5"/>
      <c r="F187" s="2">
        <v>550</v>
      </c>
      <c r="G187" s="2">
        <v>32</v>
      </c>
      <c r="H187" s="15" t="s">
        <v>67</v>
      </c>
      <c r="I187" s="16" t="s">
        <v>35</v>
      </c>
      <c r="J187" s="17" t="s">
        <v>81</v>
      </c>
      <c r="K187" s="18" t="s">
        <v>59</v>
      </c>
      <c r="L187" s="2" t="s">
        <v>583</v>
      </c>
      <c r="M187" s="15">
        <v>32</v>
      </c>
      <c r="N187" s="18" t="s">
        <v>39</v>
      </c>
      <c r="O187" s="2">
        <v>1</v>
      </c>
      <c r="P187" s="2">
        <v>5</v>
      </c>
      <c r="Q187" s="15">
        <v>1</v>
      </c>
      <c r="R187" s="2">
        <v>3</v>
      </c>
      <c r="S187" s="15">
        <f>O187+P187+Q187+R187</f>
        <v>10</v>
      </c>
      <c r="T187" s="2">
        <v>7</v>
      </c>
      <c r="U187" s="2">
        <f t="shared" si="45"/>
        <v>10</v>
      </c>
      <c r="V187" s="18" t="s">
        <v>584</v>
      </c>
      <c r="W187" s="18"/>
      <c r="X187" s="18" t="s">
        <v>757</v>
      </c>
      <c r="Y187" s="2" t="s">
        <v>32</v>
      </c>
      <c r="Z187" s="2">
        <v>50</v>
      </c>
      <c r="AA187" s="2">
        <v>50</v>
      </c>
      <c r="AB187" s="6">
        <v>100</v>
      </c>
      <c r="AC187" s="6">
        <v>200</v>
      </c>
      <c r="AD187" s="6">
        <v>100</v>
      </c>
      <c r="AE187" s="6">
        <v>200</v>
      </c>
      <c r="AF187" s="6">
        <v>150</v>
      </c>
      <c r="AG187" s="6">
        <v>210</v>
      </c>
      <c r="AH187" s="6">
        <v>150</v>
      </c>
      <c r="AI187" s="6">
        <v>150</v>
      </c>
      <c r="AJ187" s="6">
        <v>200</v>
      </c>
      <c r="AK187" s="2">
        <v>1460</v>
      </c>
      <c r="AL187" s="7">
        <v>162.22222222222223</v>
      </c>
      <c r="AM187" s="19">
        <v>210</v>
      </c>
      <c r="AN187" s="7">
        <f t="shared" si="42"/>
        <v>5191.1111111111113</v>
      </c>
      <c r="AO187" s="7">
        <v>5.1911111111111116E-2</v>
      </c>
      <c r="AP187" s="8">
        <v>4.7492151470204806E-5</v>
      </c>
      <c r="AQ187" s="9">
        <v>0.99771645940581155</v>
      </c>
      <c r="AR187" s="2" t="s">
        <v>33</v>
      </c>
      <c r="AS187" s="2">
        <v>550</v>
      </c>
      <c r="AT187" s="2" t="s">
        <v>34</v>
      </c>
      <c r="AU187" s="20">
        <f t="shared" si="43"/>
        <v>8.0769230769230766</v>
      </c>
      <c r="AV187" s="10" t="b">
        <f t="shared" si="44"/>
        <v>0</v>
      </c>
      <c r="AW187" s="21">
        <v>78.571428571428569</v>
      </c>
      <c r="AX187" s="7">
        <v>17600</v>
      </c>
      <c r="AY187" s="2">
        <v>1.5</v>
      </c>
      <c r="AZ187" s="2">
        <v>10000</v>
      </c>
      <c r="BA187" s="2">
        <v>5000</v>
      </c>
    </row>
    <row r="188" spans="1:53" s="2" customFormat="1" x14ac:dyDescent="0.25">
      <c r="A188" s="5" t="s">
        <v>585</v>
      </c>
      <c r="B188" s="5"/>
      <c r="C188" s="4" t="s">
        <v>41</v>
      </c>
      <c r="D188" s="4"/>
      <c r="E188" s="5"/>
      <c r="F188" s="2">
        <v>192000</v>
      </c>
      <c r="G188" s="2">
        <v>0.2</v>
      </c>
      <c r="H188" s="15" t="s">
        <v>373</v>
      </c>
      <c r="I188" s="16" t="s">
        <v>28</v>
      </c>
      <c r="J188" s="17" t="s">
        <v>29</v>
      </c>
      <c r="K188" s="18" t="s">
        <v>64</v>
      </c>
      <c r="L188" s="2" t="s">
        <v>586</v>
      </c>
      <c r="M188" s="15">
        <v>0.2</v>
      </c>
      <c r="N188" s="18" t="s">
        <v>31</v>
      </c>
      <c r="O188" s="14">
        <v>1</v>
      </c>
      <c r="P188" s="14">
        <v>7</v>
      </c>
      <c r="Q188" s="23">
        <v>4</v>
      </c>
      <c r="R188" s="14">
        <v>3</v>
      </c>
      <c r="S188" s="14">
        <v>15</v>
      </c>
      <c r="T188" s="14">
        <v>5</v>
      </c>
      <c r="U188" s="2">
        <f t="shared" si="45"/>
        <v>15</v>
      </c>
      <c r="V188" s="18" t="s">
        <v>65</v>
      </c>
      <c r="W188" s="18"/>
      <c r="X188" s="18" t="s">
        <v>757</v>
      </c>
      <c r="Y188" s="5" t="s">
        <v>45</v>
      </c>
      <c r="Z188" s="2">
        <v>50000</v>
      </c>
      <c r="AA188" s="2">
        <v>1000</v>
      </c>
      <c r="AB188" s="6">
        <v>10000</v>
      </c>
      <c r="AC188" s="6">
        <v>10000</v>
      </c>
      <c r="AD188" s="6">
        <v>10000</v>
      </c>
      <c r="AE188" s="6">
        <v>43000</v>
      </c>
      <c r="AF188" s="6">
        <v>10000</v>
      </c>
      <c r="AG188" s="6">
        <v>0</v>
      </c>
      <c r="AH188" s="6">
        <v>80000</v>
      </c>
      <c r="AI188" s="6">
        <v>20000</v>
      </c>
      <c r="AJ188" s="6">
        <v>42000</v>
      </c>
      <c r="AK188" s="2">
        <v>225000</v>
      </c>
      <c r="AL188" s="7">
        <v>25000</v>
      </c>
      <c r="AM188" s="19">
        <v>80000</v>
      </c>
      <c r="AN188" s="7">
        <f t="shared" si="42"/>
        <v>5000</v>
      </c>
      <c r="AO188" s="7">
        <v>0.05</v>
      </c>
      <c r="AP188" s="8">
        <v>4.5743724660942126E-5</v>
      </c>
      <c r="AQ188" s="9">
        <v>0.99794867696661549</v>
      </c>
      <c r="AR188" s="2" t="s">
        <v>33</v>
      </c>
      <c r="AS188" s="2">
        <v>192000</v>
      </c>
      <c r="AT188" s="2" t="s">
        <v>45</v>
      </c>
      <c r="AU188" s="20">
        <f t="shared" si="43"/>
        <v>3076.9230769230771</v>
      </c>
      <c r="AV188" s="10" t="b">
        <f t="shared" si="44"/>
        <v>0</v>
      </c>
      <c r="AW188" s="21">
        <v>72</v>
      </c>
      <c r="AX188" s="7">
        <v>38400</v>
      </c>
      <c r="AY188" s="2">
        <v>1.5</v>
      </c>
      <c r="AZ188" s="2">
        <v>10000</v>
      </c>
      <c r="BA188" s="2">
        <v>5000</v>
      </c>
    </row>
    <row r="189" spans="1:53" s="2" customFormat="1" x14ac:dyDescent="0.25">
      <c r="A189" s="5" t="s">
        <v>588</v>
      </c>
      <c r="B189" s="5"/>
      <c r="C189" s="4" t="s">
        <v>41</v>
      </c>
      <c r="D189" s="4"/>
      <c r="E189" s="5"/>
      <c r="F189" s="2">
        <v>225</v>
      </c>
      <c r="G189" s="2">
        <v>24</v>
      </c>
      <c r="H189" s="15" t="s">
        <v>67</v>
      </c>
      <c r="I189" s="16" t="s">
        <v>35</v>
      </c>
      <c r="J189" s="17" t="s">
        <v>81</v>
      </c>
      <c r="K189" s="18" t="s">
        <v>59</v>
      </c>
      <c r="L189" s="2" t="s">
        <v>589</v>
      </c>
      <c r="M189" s="15">
        <v>24</v>
      </c>
      <c r="N189" s="18" t="s">
        <v>39</v>
      </c>
      <c r="O189" s="2">
        <v>1</v>
      </c>
      <c r="P189" s="2">
        <v>5</v>
      </c>
      <c r="Q189" s="15">
        <v>1</v>
      </c>
      <c r="R189" s="2">
        <v>3</v>
      </c>
      <c r="S189" s="15">
        <f>O189+P189+Q189+R189</f>
        <v>10</v>
      </c>
      <c r="T189" s="2">
        <v>7</v>
      </c>
      <c r="U189" s="2">
        <f t="shared" si="45"/>
        <v>10</v>
      </c>
      <c r="V189" s="18" t="s">
        <v>90</v>
      </c>
      <c r="W189" s="18"/>
      <c r="X189" s="18" t="s">
        <v>757</v>
      </c>
      <c r="Y189" s="2" t="s">
        <v>32</v>
      </c>
      <c r="Z189" s="2">
        <v>50</v>
      </c>
      <c r="AA189" s="2">
        <v>25</v>
      </c>
      <c r="AB189" s="6">
        <v>275</v>
      </c>
      <c r="AC189" s="6">
        <v>325</v>
      </c>
      <c r="AD189" s="6">
        <v>150</v>
      </c>
      <c r="AE189" s="6">
        <v>0</v>
      </c>
      <c r="AF189" s="6">
        <v>0</v>
      </c>
      <c r="AG189" s="6">
        <v>0</v>
      </c>
      <c r="AH189" s="6">
        <v>350</v>
      </c>
      <c r="AI189" s="6">
        <v>425</v>
      </c>
      <c r="AJ189" s="6">
        <v>300</v>
      </c>
      <c r="AK189" s="2">
        <v>1825</v>
      </c>
      <c r="AL189" s="7">
        <v>202.77777777777777</v>
      </c>
      <c r="AM189" s="19">
        <v>425</v>
      </c>
      <c r="AN189" s="7">
        <f t="shared" si="42"/>
        <v>4866.6666666666661</v>
      </c>
      <c r="AO189" s="7">
        <v>4.8666666666666664E-2</v>
      </c>
      <c r="AP189" s="8">
        <v>4.4523892003317002E-5</v>
      </c>
      <c r="AQ189" s="9">
        <v>0.99803894458327969</v>
      </c>
      <c r="AR189" s="2" t="s">
        <v>33</v>
      </c>
      <c r="AS189" s="2">
        <v>225</v>
      </c>
      <c r="AT189" s="2" t="s">
        <v>34</v>
      </c>
      <c r="AU189" s="20">
        <f t="shared" si="43"/>
        <v>16.346153846153847</v>
      </c>
      <c r="AV189" s="10" t="b">
        <f t="shared" si="44"/>
        <v>0</v>
      </c>
      <c r="AW189" s="11">
        <v>15.882352941176471</v>
      </c>
      <c r="AX189" s="7">
        <v>5400</v>
      </c>
      <c r="AY189" s="2">
        <v>1.5</v>
      </c>
      <c r="AZ189" s="2">
        <v>10000</v>
      </c>
      <c r="BA189" s="2">
        <v>5000</v>
      </c>
    </row>
    <row r="190" spans="1:53" s="2" customFormat="1" ht="30" x14ac:dyDescent="0.25">
      <c r="A190" s="4" t="s">
        <v>590</v>
      </c>
      <c r="B190" s="4"/>
      <c r="C190" s="4" t="s">
        <v>41</v>
      </c>
      <c r="D190" s="4"/>
      <c r="E190" s="5"/>
      <c r="F190" s="2">
        <v>50</v>
      </c>
      <c r="G190" s="2">
        <v>575</v>
      </c>
      <c r="H190" s="15" t="s">
        <v>67</v>
      </c>
      <c r="I190" s="16" t="s">
        <v>28</v>
      </c>
      <c r="J190" s="17" t="s">
        <v>73</v>
      </c>
      <c r="K190" s="18" t="s">
        <v>141</v>
      </c>
      <c r="L190" s="2" t="s">
        <v>591</v>
      </c>
      <c r="M190" s="15">
        <v>575</v>
      </c>
      <c r="N190" s="18" t="s">
        <v>39</v>
      </c>
      <c r="O190" s="2">
        <v>1</v>
      </c>
      <c r="P190" s="2">
        <v>10</v>
      </c>
      <c r="Q190" s="15">
        <v>1</v>
      </c>
      <c r="R190" s="2">
        <v>4</v>
      </c>
      <c r="S190" s="15">
        <f>O190+P190+Q190+R190</f>
        <v>16</v>
      </c>
      <c r="T190" s="2">
        <v>15</v>
      </c>
      <c r="U190" s="2">
        <f t="shared" si="45"/>
        <v>16</v>
      </c>
      <c r="V190" s="18" t="s">
        <v>592</v>
      </c>
      <c r="W190" s="18"/>
      <c r="X190" s="18" t="s">
        <v>757</v>
      </c>
      <c r="Y190" s="2" t="s">
        <v>32</v>
      </c>
      <c r="Z190" s="2">
        <v>5</v>
      </c>
      <c r="AA190" s="2">
        <v>25</v>
      </c>
      <c r="AB190" s="6">
        <v>0</v>
      </c>
      <c r="AC190" s="6">
        <v>0</v>
      </c>
      <c r="AD190" s="6">
        <v>50</v>
      </c>
      <c r="AE190" s="6">
        <v>0</v>
      </c>
      <c r="AF190" s="6">
        <v>0</v>
      </c>
      <c r="AG190" s="6">
        <v>0</v>
      </c>
      <c r="AH190" s="6">
        <v>0</v>
      </c>
      <c r="AI190" s="6">
        <v>25</v>
      </c>
      <c r="AJ190" s="6">
        <v>0</v>
      </c>
      <c r="AK190" s="2">
        <v>75</v>
      </c>
      <c r="AL190" s="7">
        <v>8.3333333333333339</v>
      </c>
      <c r="AM190" s="19">
        <v>50</v>
      </c>
      <c r="AN190" s="7">
        <f t="shared" si="42"/>
        <v>4791.666666666667</v>
      </c>
      <c r="AO190" s="7">
        <v>4.791666666666667E-2</v>
      </c>
      <c r="AP190" s="8">
        <v>4.3837736133402879E-5</v>
      </c>
      <c r="AQ190" s="9">
        <v>0.99812727609679763</v>
      </c>
      <c r="AR190" s="2" t="s">
        <v>33</v>
      </c>
      <c r="AS190" s="2">
        <v>50</v>
      </c>
      <c r="AT190" s="2" t="s">
        <v>34</v>
      </c>
      <c r="AU190" s="20">
        <f t="shared" si="43"/>
        <v>1.9230769230769231</v>
      </c>
      <c r="AV190" s="10" t="b">
        <f t="shared" si="44"/>
        <v>0</v>
      </c>
      <c r="AW190" s="11">
        <v>30</v>
      </c>
      <c r="AX190" s="7">
        <v>28750</v>
      </c>
      <c r="AY190" s="2">
        <v>1.5</v>
      </c>
      <c r="AZ190" s="2">
        <v>10000</v>
      </c>
      <c r="BA190" s="2">
        <v>5000</v>
      </c>
    </row>
    <row r="191" spans="1:53" s="2" customFormat="1" ht="30" x14ac:dyDescent="0.25">
      <c r="A191" s="3" t="s">
        <v>593</v>
      </c>
      <c r="B191" s="3"/>
      <c r="C191" s="4" t="s">
        <v>41</v>
      </c>
      <c r="D191" s="4"/>
      <c r="E191" s="5"/>
      <c r="F191" s="2">
        <v>15</v>
      </c>
      <c r="G191" s="2">
        <v>801.5</v>
      </c>
      <c r="H191" s="15" t="s">
        <v>67</v>
      </c>
      <c r="I191" s="16" t="s">
        <v>28</v>
      </c>
      <c r="J191" s="17" t="s">
        <v>52</v>
      </c>
      <c r="K191" s="18" t="s">
        <v>38</v>
      </c>
      <c r="L191" s="2" t="s">
        <v>594</v>
      </c>
      <c r="M191" s="15">
        <v>801.5</v>
      </c>
      <c r="N191" s="18" t="s">
        <v>39</v>
      </c>
      <c r="O191" s="2">
        <v>1</v>
      </c>
      <c r="P191" s="2">
        <v>20</v>
      </c>
      <c r="Q191" s="15">
        <v>5</v>
      </c>
      <c r="R191" s="2">
        <v>5</v>
      </c>
      <c r="S191" s="15">
        <f>O191+P191+Q191+R191</f>
        <v>31</v>
      </c>
      <c r="T191" s="22">
        <v>30</v>
      </c>
      <c r="U191" s="2">
        <f t="shared" si="45"/>
        <v>31</v>
      </c>
      <c r="V191" s="18" t="s">
        <v>75</v>
      </c>
      <c r="W191" s="18"/>
      <c r="X191" s="18" t="s">
        <v>758</v>
      </c>
      <c r="Y191" s="2" t="s">
        <v>32</v>
      </c>
      <c r="Z191" s="2">
        <v>25</v>
      </c>
      <c r="AA191" s="2">
        <v>25</v>
      </c>
      <c r="AB191" s="6">
        <v>0</v>
      </c>
      <c r="AC191" s="6">
        <v>0</v>
      </c>
      <c r="AD191" s="6">
        <v>0</v>
      </c>
      <c r="AE191" s="6">
        <v>25</v>
      </c>
      <c r="AF191" s="6">
        <v>0</v>
      </c>
      <c r="AG191" s="6">
        <v>0</v>
      </c>
      <c r="AH191" s="6">
        <v>25</v>
      </c>
      <c r="AI191" s="6">
        <v>0</v>
      </c>
      <c r="AJ191" s="6">
        <v>0</v>
      </c>
      <c r="AK191" s="2">
        <v>50</v>
      </c>
      <c r="AL191" s="7">
        <v>5.5555555555555554</v>
      </c>
      <c r="AM191" s="19">
        <v>25</v>
      </c>
      <c r="AN191" s="7">
        <f t="shared" si="42"/>
        <v>4452.7777777777774</v>
      </c>
      <c r="AO191" s="7">
        <v>4.452777777777777E-2</v>
      </c>
      <c r="AP191" s="8">
        <v>4.073732812860568E-5</v>
      </c>
      <c r="AQ191" s="9">
        <v>0.99825285278626408</v>
      </c>
      <c r="AR191" s="2" t="s">
        <v>33</v>
      </c>
      <c r="AS191" s="2">
        <v>15</v>
      </c>
      <c r="AT191" s="2" t="s">
        <v>34</v>
      </c>
      <c r="AU191" s="20">
        <f t="shared" si="43"/>
        <v>0.96153846153846156</v>
      </c>
      <c r="AV191" s="10" t="b">
        <f t="shared" si="44"/>
        <v>0</v>
      </c>
      <c r="AW191" s="11">
        <v>18</v>
      </c>
      <c r="AX191" s="7">
        <v>12022.5</v>
      </c>
      <c r="AY191" s="2">
        <v>1.5</v>
      </c>
      <c r="AZ191" s="2">
        <v>10000</v>
      </c>
      <c r="BA191" s="2">
        <v>5000</v>
      </c>
    </row>
    <row r="192" spans="1:53" s="2" customFormat="1" x14ac:dyDescent="0.25">
      <c r="A192" s="5" t="s">
        <v>595</v>
      </c>
      <c r="B192" s="5"/>
      <c r="C192" s="4" t="s">
        <v>41</v>
      </c>
      <c r="D192" s="4"/>
      <c r="E192" s="5"/>
      <c r="F192" s="2">
        <v>150</v>
      </c>
      <c r="G192" s="2">
        <v>48</v>
      </c>
      <c r="H192" s="15" t="e">
        <v>#N/A</v>
      </c>
      <c r="I192" s="16" t="s">
        <v>28</v>
      </c>
      <c r="J192" s="17" t="s">
        <v>46</v>
      </c>
      <c r="K192" s="18" t="s">
        <v>59</v>
      </c>
      <c r="L192" s="2" t="s">
        <v>596</v>
      </c>
      <c r="M192" s="15">
        <v>48</v>
      </c>
      <c r="N192" s="18" t="s">
        <v>39</v>
      </c>
      <c r="O192" s="2">
        <v>1</v>
      </c>
      <c r="P192" s="2">
        <v>5</v>
      </c>
      <c r="Q192" s="15">
        <v>1</v>
      </c>
      <c r="R192" s="2">
        <v>3</v>
      </c>
      <c r="S192" s="15">
        <f>O192+P192+Q192+R192</f>
        <v>10</v>
      </c>
      <c r="T192" s="2">
        <v>4</v>
      </c>
      <c r="U192" s="2">
        <f t="shared" ref="U192:U196" si="46">SUM(O192:R192)</f>
        <v>10</v>
      </c>
      <c r="V192" s="18" t="s">
        <v>90</v>
      </c>
      <c r="W192" s="18"/>
      <c r="X192" s="18" t="s">
        <v>757</v>
      </c>
      <c r="Y192" s="2" t="s">
        <v>32</v>
      </c>
      <c r="Z192" s="2">
        <v>50</v>
      </c>
      <c r="AA192" s="2">
        <v>50</v>
      </c>
      <c r="AB192" s="6">
        <v>50</v>
      </c>
      <c r="AC192" s="6">
        <v>100</v>
      </c>
      <c r="AD192" s="6">
        <v>50</v>
      </c>
      <c r="AE192" s="6">
        <v>50</v>
      </c>
      <c r="AF192" s="6">
        <v>100</v>
      </c>
      <c r="AG192" s="6">
        <v>100</v>
      </c>
      <c r="AH192" s="6">
        <v>150</v>
      </c>
      <c r="AI192" s="6">
        <v>50</v>
      </c>
      <c r="AJ192" s="6">
        <v>150</v>
      </c>
      <c r="AK192" s="2">
        <v>800</v>
      </c>
      <c r="AL192" s="7">
        <v>88.888888888888886</v>
      </c>
      <c r="AM192" s="19">
        <v>150</v>
      </c>
      <c r="AN192" s="7">
        <f t="shared" si="42"/>
        <v>4266.6666666666661</v>
      </c>
      <c r="AO192" s="7">
        <v>4.2666666666666658E-2</v>
      </c>
      <c r="AP192" s="8">
        <v>3.9034645044003941E-5</v>
      </c>
      <c r="AQ192" s="9">
        <v>0.99829188743130803</v>
      </c>
      <c r="AR192" s="2" t="s">
        <v>33</v>
      </c>
      <c r="AS192" s="2">
        <v>150</v>
      </c>
      <c r="AT192" s="2" t="s">
        <v>34</v>
      </c>
      <c r="AU192" s="20">
        <f t="shared" si="43"/>
        <v>5.7692307692307692</v>
      </c>
      <c r="AV192" s="10" t="b">
        <f t="shared" si="44"/>
        <v>0</v>
      </c>
      <c r="AW192" s="11">
        <v>30</v>
      </c>
      <c r="AX192" s="7">
        <v>7200</v>
      </c>
      <c r="AY192" s="2">
        <v>1.5</v>
      </c>
      <c r="AZ192" s="2">
        <v>10000</v>
      </c>
      <c r="BA192" s="2">
        <v>5000</v>
      </c>
    </row>
    <row r="193" spans="1:53" s="2" customFormat="1" x14ac:dyDescent="0.25">
      <c r="A193" s="5" t="s">
        <v>597</v>
      </c>
      <c r="B193" s="5"/>
      <c r="C193" s="4" t="s">
        <v>41</v>
      </c>
      <c r="D193" s="4"/>
      <c r="E193" s="5"/>
      <c r="F193" s="2">
        <v>8500</v>
      </c>
      <c r="G193" s="2">
        <v>0.56999999999999995</v>
      </c>
      <c r="H193" s="15" t="s">
        <v>598</v>
      </c>
      <c r="I193" s="16" t="s">
        <v>28</v>
      </c>
      <c r="J193" s="17" t="s">
        <v>73</v>
      </c>
      <c r="K193" s="18" t="s">
        <v>53</v>
      </c>
      <c r="L193" s="2" t="s">
        <v>599</v>
      </c>
      <c r="M193" s="15">
        <v>0.56999999999999995</v>
      </c>
      <c r="N193" s="18" t="s">
        <v>31</v>
      </c>
      <c r="O193" s="2">
        <v>1</v>
      </c>
      <c r="P193" s="2">
        <v>10</v>
      </c>
      <c r="Q193" s="15">
        <v>1</v>
      </c>
      <c r="R193" s="2">
        <v>3</v>
      </c>
      <c r="S193" s="2">
        <v>15</v>
      </c>
      <c r="T193" s="2">
        <v>7</v>
      </c>
      <c r="U193" s="2">
        <f t="shared" si="46"/>
        <v>15</v>
      </c>
      <c r="V193" s="18" t="s">
        <v>58</v>
      </c>
      <c r="W193" s="18"/>
      <c r="X193" s="18" t="s">
        <v>757</v>
      </c>
      <c r="Y193" s="2" t="s">
        <v>45</v>
      </c>
      <c r="Z193" s="2">
        <v>10000</v>
      </c>
      <c r="AA193" s="2">
        <v>200</v>
      </c>
      <c r="AB193" s="6">
        <v>42366</v>
      </c>
      <c r="AC193" s="6">
        <v>4000</v>
      </c>
      <c r="AD193" s="6">
        <v>5000</v>
      </c>
      <c r="AE193" s="6">
        <v>0</v>
      </c>
      <c r="AF193" s="6">
        <v>0</v>
      </c>
      <c r="AG193" s="6">
        <v>0</v>
      </c>
      <c r="AH193" s="6">
        <v>0</v>
      </c>
      <c r="AI193" s="6">
        <v>15500</v>
      </c>
      <c r="AJ193" s="6">
        <v>0</v>
      </c>
      <c r="AK193" s="2">
        <v>66866</v>
      </c>
      <c r="AL193" s="7">
        <v>7429.5555555555557</v>
      </c>
      <c r="AM193" s="19">
        <v>42366</v>
      </c>
      <c r="AN193" s="7">
        <f t="shared" si="42"/>
        <v>4234.8466666666664</v>
      </c>
      <c r="AO193" s="7">
        <v>4.2348466666666661E-2</v>
      </c>
      <c r="AP193" s="8">
        <v>3.8743531980261713E-5</v>
      </c>
      <c r="AQ193" s="9">
        <v>0.99833063096328833</v>
      </c>
      <c r="AR193" s="2" t="s">
        <v>33</v>
      </c>
      <c r="AS193" s="2">
        <v>8500</v>
      </c>
      <c r="AT193" s="2" t="s">
        <v>45</v>
      </c>
      <c r="AU193" s="20">
        <f t="shared" si="43"/>
        <v>1629.4615384615386</v>
      </c>
      <c r="AV193" s="10" t="b">
        <f t="shared" si="44"/>
        <v>0</v>
      </c>
      <c r="AW193" s="11">
        <v>6.0189774819430673</v>
      </c>
      <c r="AX193" s="7">
        <v>4845</v>
      </c>
      <c r="AY193" s="2">
        <v>1.5</v>
      </c>
      <c r="AZ193" s="2">
        <v>10000</v>
      </c>
      <c r="BA193" s="2">
        <v>5000</v>
      </c>
    </row>
    <row r="194" spans="1:53" s="2" customFormat="1" x14ac:dyDescent="0.25">
      <c r="A194" s="5" t="s">
        <v>600</v>
      </c>
      <c r="B194" s="5"/>
      <c r="C194" s="4" t="s">
        <v>41</v>
      </c>
      <c r="D194" s="4"/>
      <c r="E194" s="5"/>
      <c r="F194" s="2">
        <v>71000</v>
      </c>
      <c r="G194" s="2">
        <v>0.6</v>
      </c>
      <c r="H194" s="15" t="e">
        <v>#N/A</v>
      </c>
      <c r="I194" s="16" t="s">
        <v>28</v>
      </c>
      <c r="J194" s="17" t="s">
        <v>73</v>
      </c>
      <c r="K194" s="18" t="s">
        <v>53</v>
      </c>
      <c r="L194" s="2" t="s">
        <v>601</v>
      </c>
      <c r="M194" s="15">
        <v>0.6</v>
      </c>
      <c r="N194" s="18" t="s">
        <v>31</v>
      </c>
      <c r="O194" s="2">
        <v>1</v>
      </c>
      <c r="P194" s="2">
        <v>10</v>
      </c>
      <c r="Q194" s="15">
        <v>1</v>
      </c>
      <c r="R194" s="2">
        <v>3</v>
      </c>
      <c r="S194" s="2">
        <v>15</v>
      </c>
      <c r="T194" s="2">
        <v>7</v>
      </c>
      <c r="U194" s="2">
        <f t="shared" si="46"/>
        <v>15</v>
      </c>
      <c r="V194" s="18" t="s">
        <v>58</v>
      </c>
      <c r="W194" s="18"/>
      <c r="X194" s="18" t="s">
        <v>757</v>
      </c>
      <c r="Y194" s="2" t="s">
        <v>45</v>
      </c>
      <c r="Z194" s="2">
        <v>10000</v>
      </c>
      <c r="AA194" s="2">
        <v>200</v>
      </c>
      <c r="AB194" s="6">
        <v>25000</v>
      </c>
      <c r="AC194" s="6">
        <v>32000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3000</v>
      </c>
      <c r="AJ194" s="6">
        <v>3000</v>
      </c>
      <c r="AK194" s="2">
        <v>63000</v>
      </c>
      <c r="AL194" s="7">
        <v>7000</v>
      </c>
      <c r="AM194" s="19">
        <v>32000</v>
      </c>
      <c r="AN194" s="7">
        <f t="shared" si="42"/>
        <v>4200</v>
      </c>
      <c r="AO194" s="7">
        <v>4.2000000000000003E-2</v>
      </c>
      <c r="AP194" s="8">
        <v>3.842472871519139E-5</v>
      </c>
      <c r="AQ194" s="9">
        <v>0.99836905569200352</v>
      </c>
      <c r="AR194" s="2" t="s">
        <v>33</v>
      </c>
      <c r="AS194" s="2">
        <v>71000</v>
      </c>
      <c r="AT194" s="2" t="s">
        <v>45</v>
      </c>
      <c r="AU194" s="20">
        <f t="shared" si="43"/>
        <v>1230.7692307692307</v>
      </c>
      <c r="AV194" s="10" t="b">
        <f t="shared" si="44"/>
        <v>0</v>
      </c>
      <c r="AW194" s="21">
        <v>66.5625</v>
      </c>
      <c r="AX194" s="7">
        <v>42600</v>
      </c>
      <c r="AY194" s="2">
        <v>1.5</v>
      </c>
      <c r="AZ194" s="2">
        <v>10000</v>
      </c>
      <c r="BA194" s="2">
        <v>5000</v>
      </c>
    </row>
    <row r="195" spans="1:53" s="2" customFormat="1" x14ac:dyDescent="0.25">
      <c r="A195" s="5" t="s">
        <v>602</v>
      </c>
      <c r="B195" s="5"/>
      <c r="C195" s="4" t="s">
        <v>41</v>
      </c>
      <c r="D195" s="4"/>
      <c r="E195" s="5"/>
      <c r="F195" s="2">
        <v>700</v>
      </c>
      <c r="G195" s="2">
        <v>15</v>
      </c>
      <c r="H195" s="15" t="e">
        <v>#N/A</v>
      </c>
      <c r="I195" s="16" t="s">
        <v>28</v>
      </c>
      <c r="J195" s="17" t="s">
        <v>46</v>
      </c>
      <c r="K195" s="18" t="s">
        <v>59</v>
      </c>
      <c r="L195" s="2" t="s">
        <v>603</v>
      </c>
      <c r="M195" s="15">
        <v>15</v>
      </c>
      <c r="N195" s="18" t="s">
        <v>39</v>
      </c>
      <c r="O195" s="2">
        <v>1</v>
      </c>
      <c r="P195" s="2">
        <v>5</v>
      </c>
      <c r="Q195" s="15">
        <v>1</v>
      </c>
      <c r="R195" s="2">
        <v>3</v>
      </c>
      <c r="S195" s="15">
        <f>O195+P195+Q195+R195</f>
        <v>10</v>
      </c>
      <c r="T195" s="2">
        <v>7</v>
      </c>
      <c r="U195" s="2">
        <f t="shared" si="46"/>
        <v>10</v>
      </c>
      <c r="V195" s="18" t="s">
        <v>71</v>
      </c>
      <c r="W195" s="18"/>
      <c r="X195" s="18" t="s">
        <v>757</v>
      </c>
      <c r="Y195" s="2" t="s">
        <v>32</v>
      </c>
      <c r="Z195" s="2">
        <v>100</v>
      </c>
      <c r="AA195" s="2">
        <v>50</v>
      </c>
      <c r="AB195" s="6">
        <v>100</v>
      </c>
      <c r="AC195" s="6">
        <v>200</v>
      </c>
      <c r="AD195" s="6">
        <v>200</v>
      </c>
      <c r="AE195" s="6">
        <v>300</v>
      </c>
      <c r="AF195" s="6">
        <v>400</v>
      </c>
      <c r="AG195" s="6">
        <v>300</v>
      </c>
      <c r="AH195" s="6">
        <v>350</v>
      </c>
      <c r="AI195" s="6">
        <v>300</v>
      </c>
      <c r="AJ195" s="6">
        <v>350</v>
      </c>
      <c r="AK195" s="2">
        <v>2500</v>
      </c>
      <c r="AL195" s="7">
        <v>277.77777777777777</v>
      </c>
      <c r="AM195" s="19">
        <v>400</v>
      </c>
      <c r="AN195" s="7">
        <f t="shared" si="42"/>
        <v>4166.666666666667</v>
      </c>
      <c r="AO195" s="7">
        <v>4.1666666666666671E-2</v>
      </c>
      <c r="AP195" s="8">
        <v>3.811977055078511E-5</v>
      </c>
      <c r="AQ195" s="9">
        <v>0.99840717546255431</v>
      </c>
      <c r="AR195" s="2" t="s">
        <v>33</v>
      </c>
      <c r="AS195" s="2">
        <v>700</v>
      </c>
      <c r="AT195" s="2" t="s">
        <v>34</v>
      </c>
      <c r="AU195" s="20">
        <f t="shared" si="43"/>
        <v>15.384615384615385</v>
      </c>
      <c r="AV195" s="10" t="b">
        <f t="shared" si="44"/>
        <v>0</v>
      </c>
      <c r="AW195" s="11">
        <v>52.5</v>
      </c>
      <c r="AX195" s="7">
        <v>10500</v>
      </c>
      <c r="AY195" s="2">
        <v>1.5</v>
      </c>
      <c r="AZ195" s="2">
        <v>10000</v>
      </c>
      <c r="BA195" s="2">
        <v>5000</v>
      </c>
    </row>
    <row r="196" spans="1:53" s="2" customFormat="1" ht="30" x14ac:dyDescent="0.25">
      <c r="A196" s="4" t="s">
        <v>604</v>
      </c>
      <c r="B196" s="4"/>
      <c r="C196" s="4" t="s">
        <v>41</v>
      </c>
      <c r="D196" s="4"/>
      <c r="E196" s="5"/>
      <c r="F196" s="2">
        <v>160</v>
      </c>
      <c r="G196" s="2">
        <v>135</v>
      </c>
      <c r="H196" s="15" t="s">
        <v>67</v>
      </c>
      <c r="I196" s="16" t="s">
        <v>28</v>
      </c>
      <c r="J196" s="17" t="s">
        <v>46</v>
      </c>
      <c r="K196" s="18" t="s">
        <v>59</v>
      </c>
      <c r="L196" s="2" t="s">
        <v>605</v>
      </c>
      <c r="M196" s="15">
        <v>135</v>
      </c>
      <c r="N196" s="18" t="s">
        <v>39</v>
      </c>
      <c r="O196" s="2">
        <v>1</v>
      </c>
      <c r="P196" s="2">
        <v>7</v>
      </c>
      <c r="Q196" s="15">
        <v>5</v>
      </c>
      <c r="R196" s="2">
        <v>3</v>
      </c>
      <c r="S196" s="15">
        <f>O196+P196+Q196+R196</f>
        <v>16</v>
      </c>
      <c r="T196" s="2">
        <v>10</v>
      </c>
      <c r="U196" s="2">
        <f t="shared" si="46"/>
        <v>16</v>
      </c>
      <c r="V196" s="18" t="s">
        <v>90</v>
      </c>
      <c r="W196" s="18"/>
      <c r="X196" s="18" t="s">
        <v>757</v>
      </c>
      <c r="Y196" s="2" t="s">
        <v>32</v>
      </c>
      <c r="Z196" s="2">
        <v>50</v>
      </c>
      <c r="AA196" s="2">
        <v>40</v>
      </c>
      <c r="AB196" s="6">
        <v>0</v>
      </c>
      <c r="AC196" s="6">
        <v>0</v>
      </c>
      <c r="AD196" s="6">
        <v>20</v>
      </c>
      <c r="AE196" s="6">
        <v>0</v>
      </c>
      <c r="AF196" s="6">
        <v>0</v>
      </c>
      <c r="AG196" s="6">
        <v>80</v>
      </c>
      <c r="AH196" s="6">
        <v>0</v>
      </c>
      <c r="AI196" s="6">
        <v>40</v>
      </c>
      <c r="AJ196" s="6">
        <v>126.78</v>
      </c>
      <c r="AK196" s="2">
        <v>266.77999999999997</v>
      </c>
      <c r="AL196" s="7">
        <v>29.64222222222222</v>
      </c>
      <c r="AM196" s="19">
        <v>126.78</v>
      </c>
      <c r="AN196" s="7">
        <f t="shared" si="42"/>
        <v>4001.7</v>
      </c>
      <c r="AO196" s="7">
        <v>4.0016999999999997E-2</v>
      </c>
      <c r="AP196" s="8">
        <v>3.6610532595138419E-5</v>
      </c>
      <c r="AQ196" s="9">
        <v>0.9984816008075359</v>
      </c>
      <c r="AR196" s="2" t="s">
        <v>33</v>
      </c>
      <c r="AS196" s="2">
        <v>160</v>
      </c>
      <c r="AT196" s="2" t="s">
        <v>34</v>
      </c>
      <c r="AU196" s="20">
        <f t="shared" si="43"/>
        <v>4.8761538461538461</v>
      </c>
      <c r="AV196" s="10" t="b">
        <f t="shared" si="44"/>
        <v>0</v>
      </c>
      <c r="AW196" s="11">
        <v>37.860861334595363</v>
      </c>
      <c r="AX196" s="7">
        <v>21600</v>
      </c>
      <c r="AY196" s="2">
        <v>1.5</v>
      </c>
      <c r="AZ196" s="2">
        <v>10000</v>
      </c>
      <c r="BA196" s="2">
        <v>5000</v>
      </c>
    </row>
    <row r="197" spans="1:53" s="2" customFormat="1" x14ac:dyDescent="0.25">
      <c r="A197" s="5" t="s">
        <v>606</v>
      </c>
      <c r="B197" s="5"/>
      <c r="C197" s="4" t="s">
        <v>41</v>
      </c>
      <c r="D197" s="4"/>
      <c r="E197" s="5"/>
      <c r="F197" s="2">
        <v>439</v>
      </c>
      <c r="G197" s="2">
        <v>34</v>
      </c>
      <c r="H197" s="15" t="s">
        <v>451</v>
      </c>
      <c r="I197" s="16" t="s">
        <v>28</v>
      </c>
      <c r="J197" s="17" t="s">
        <v>57</v>
      </c>
      <c r="K197" s="18" t="s">
        <v>51</v>
      </c>
      <c r="L197" s="2" t="s">
        <v>607</v>
      </c>
      <c r="M197" s="15">
        <v>34</v>
      </c>
      <c r="N197" s="18" t="s">
        <v>31</v>
      </c>
      <c r="O197" s="2">
        <v>1</v>
      </c>
      <c r="P197" s="2">
        <v>4</v>
      </c>
      <c r="Q197" s="15">
        <v>1</v>
      </c>
      <c r="R197" s="2">
        <v>2</v>
      </c>
      <c r="S197" s="2">
        <v>8</v>
      </c>
      <c r="T197" s="2">
        <v>5</v>
      </c>
      <c r="U197" s="2">
        <f t="shared" ref="U197:U202" si="47">SUM(O197:R197)</f>
        <v>8</v>
      </c>
      <c r="V197" s="18" t="s">
        <v>56</v>
      </c>
      <c r="W197" s="18"/>
      <c r="X197" s="18" t="s">
        <v>757</v>
      </c>
      <c r="Y197" s="2" t="s">
        <v>45</v>
      </c>
      <c r="Z197" s="2">
        <v>500</v>
      </c>
      <c r="AA197" s="2">
        <v>10</v>
      </c>
      <c r="AB197" s="6">
        <v>325</v>
      </c>
      <c r="AC197" s="6">
        <v>350</v>
      </c>
      <c r="AD197" s="6">
        <v>100</v>
      </c>
      <c r="AE197" s="6">
        <v>0</v>
      </c>
      <c r="AF197" s="6">
        <v>0</v>
      </c>
      <c r="AG197" s="6">
        <v>100</v>
      </c>
      <c r="AH197" s="6">
        <v>110</v>
      </c>
      <c r="AI197" s="6">
        <v>0</v>
      </c>
      <c r="AJ197" s="6">
        <v>0</v>
      </c>
      <c r="AK197" s="2">
        <v>985</v>
      </c>
      <c r="AL197" s="7">
        <v>109.44444444444444</v>
      </c>
      <c r="AM197" s="19">
        <v>350</v>
      </c>
      <c r="AN197" s="7">
        <f t="shared" si="42"/>
        <v>3721.1111111111109</v>
      </c>
      <c r="AO197" s="7">
        <v>3.7211111111111111E-2</v>
      </c>
      <c r="AP197" s="8">
        <v>3.4043496419887814E-5</v>
      </c>
      <c r="AQ197" s="9">
        <v>0.99862490186882302</v>
      </c>
      <c r="AR197" s="2" t="s">
        <v>33</v>
      </c>
      <c r="AS197" s="2">
        <v>439</v>
      </c>
      <c r="AT197" s="2" t="s">
        <v>45</v>
      </c>
      <c r="AU197" s="20">
        <f t="shared" si="43"/>
        <v>13.461538461538462</v>
      </c>
      <c r="AV197" s="10" t="b">
        <f t="shared" si="44"/>
        <v>0</v>
      </c>
      <c r="AW197" s="11">
        <v>37.628571428571433</v>
      </c>
      <c r="AX197" s="7">
        <v>14926</v>
      </c>
      <c r="AY197" s="2">
        <v>1.5</v>
      </c>
      <c r="AZ197" s="2">
        <v>10000</v>
      </c>
      <c r="BA197" s="2">
        <v>5000</v>
      </c>
    </row>
    <row r="198" spans="1:53" s="2" customFormat="1" ht="30" x14ac:dyDescent="0.25">
      <c r="A198" s="4" t="s">
        <v>608</v>
      </c>
      <c r="B198" s="4"/>
      <c r="C198" s="4" t="s">
        <v>41</v>
      </c>
      <c r="D198" s="4"/>
      <c r="E198" s="5"/>
      <c r="F198" s="2">
        <v>150</v>
      </c>
      <c r="G198" s="2">
        <v>55</v>
      </c>
      <c r="H198" s="15" t="s">
        <v>67</v>
      </c>
      <c r="I198" s="16" t="s">
        <v>35</v>
      </c>
      <c r="J198" s="17" t="s">
        <v>81</v>
      </c>
      <c r="K198" s="18" t="s">
        <v>59</v>
      </c>
      <c r="L198" s="2" t="s">
        <v>609</v>
      </c>
      <c r="M198" s="15">
        <v>55</v>
      </c>
      <c r="N198" s="18" t="s">
        <v>39</v>
      </c>
      <c r="O198" s="2">
        <v>1</v>
      </c>
      <c r="P198" s="2">
        <v>7</v>
      </c>
      <c r="Q198" s="15">
        <v>5</v>
      </c>
      <c r="R198" s="2">
        <v>3</v>
      </c>
      <c r="S198" s="15">
        <f>O198+P198+Q198+R198</f>
        <v>16</v>
      </c>
      <c r="T198" s="2">
        <v>7</v>
      </c>
      <c r="U198" s="2">
        <f t="shared" si="47"/>
        <v>16</v>
      </c>
      <c r="V198" s="18" t="s">
        <v>90</v>
      </c>
      <c r="W198" s="18"/>
      <c r="X198" s="18" t="s">
        <v>757</v>
      </c>
      <c r="Y198" s="2" t="s">
        <v>32</v>
      </c>
      <c r="Z198" s="2">
        <v>50</v>
      </c>
      <c r="AA198" s="2">
        <v>50</v>
      </c>
      <c r="AB198" s="6">
        <v>50</v>
      </c>
      <c r="AC198" s="6">
        <v>50</v>
      </c>
      <c r="AD198" s="6">
        <v>50</v>
      </c>
      <c r="AE198" s="6">
        <v>50</v>
      </c>
      <c r="AF198" s="6">
        <v>55</v>
      </c>
      <c r="AG198" s="6">
        <v>0</v>
      </c>
      <c r="AH198" s="6">
        <v>50</v>
      </c>
      <c r="AI198" s="6">
        <v>100</v>
      </c>
      <c r="AJ198" s="6">
        <v>200</v>
      </c>
      <c r="AK198" s="2">
        <v>605</v>
      </c>
      <c r="AL198" s="7">
        <v>67.222222222222229</v>
      </c>
      <c r="AM198" s="19">
        <v>200</v>
      </c>
      <c r="AN198" s="7">
        <f t="shared" si="42"/>
        <v>3697.2222222222226</v>
      </c>
      <c r="AO198" s="7">
        <v>3.6972222222222226E-2</v>
      </c>
      <c r="AP198" s="8">
        <v>3.3824943068729988E-5</v>
      </c>
      <c r="AQ198" s="9">
        <v>0.99869270159107193</v>
      </c>
      <c r="AR198" s="2" t="s">
        <v>33</v>
      </c>
      <c r="AS198" s="2">
        <v>150</v>
      </c>
      <c r="AT198" s="2" t="s">
        <v>34</v>
      </c>
      <c r="AU198" s="20">
        <f t="shared" si="43"/>
        <v>7.6923076923076925</v>
      </c>
      <c r="AV198" s="10" t="b">
        <f t="shared" si="44"/>
        <v>0</v>
      </c>
      <c r="AW198" s="11">
        <v>22.5</v>
      </c>
      <c r="AX198" s="7">
        <v>8250</v>
      </c>
      <c r="AY198" s="2">
        <v>1.5</v>
      </c>
      <c r="AZ198" s="2">
        <v>10000</v>
      </c>
      <c r="BA198" s="2">
        <v>5000</v>
      </c>
    </row>
    <row r="199" spans="1:53" s="2" customFormat="1" x14ac:dyDescent="0.25">
      <c r="A199" s="5" t="s">
        <v>610</v>
      </c>
      <c r="B199" s="5"/>
      <c r="C199" s="4" t="s">
        <v>41</v>
      </c>
      <c r="D199" s="4"/>
      <c r="E199" s="5"/>
      <c r="F199" s="2">
        <v>21.5</v>
      </c>
      <c r="G199" s="2">
        <v>710</v>
      </c>
      <c r="H199" s="15" t="s">
        <v>67</v>
      </c>
      <c r="I199" s="16" t="s">
        <v>35</v>
      </c>
      <c r="J199" s="17" t="s">
        <v>611</v>
      </c>
      <c r="K199" s="18" t="s">
        <v>141</v>
      </c>
      <c r="L199" s="2" t="s">
        <v>612</v>
      </c>
      <c r="M199" s="15">
        <v>710</v>
      </c>
      <c r="N199" s="18" t="s">
        <v>39</v>
      </c>
      <c r="O199" s="2">
        <v>1</v>
      </c>
      <c r="P199" s="2">
        <v>10</v>
      </c>
      <c r="Q199" s="15">
        <v>1</v>
      </c>
      <c r="R199" s="2">
        <v>4</v>
      </c>
      <c r="S199" s="15">
        <f>O199+P199+Q199+R199</f>
        <v>16</v>
      </c>
      <c r="T199" s="2">
        <v>15</v>
      </c>
      <c r="U199" s="2">
        <f t="shared" si="47"/>
        <v>16</v>
      </c>
      <c r="V199" s="18" t="s">
        <v>143</v>
      </c>
      <c r="W199" s="18"/>
      <c r="X199" s="18" t="s">
        <v>757</v>
      </c>
      <c r="Y199" s="2" t="s">
        <v>32</v>
      </c>
      <c r="Z199" s="2">
        <v>5</v>
      </c>
      <c r="AA199" s="2">
        <v>0.5</v>
      </c>
      <c r="AB199" s="6">
        <v>2</v>
      </c>
      <c r="AC199" s="6">
        <v>4</v>
      </c>
      <c r="AD199" s="6">
        <v>4.5</v>
      </c>
      <c r="AE199" s="6">
        <v>5.5</v>
      </c>
      <c r="AF199" s="6">
        <v>6.5</v>
      </c>
      <c r="AG199" s="6">
        <v>6.5</v>
      </c>
      <c r="AH199" s="6">
        <v>2.5</v>
      </c>
      <c r="AI199" s="6">
        <v>8.5</v>
      </c>
      <c r="AJ199" s="6">
        <v>5.5</v>
      </c>
      <c r="AK199" s="2">
        <v>45.5</v>
      </c>
      <c r="AL199" s="7">
        <v>5.0555555555555554</v>
      </c>
      <c r="AM199" s="19">
        <v>8.5</v>
      </c>
      <c r="AN199" s="7">
        <f t="shared" si="42"/>
        <v>3589.4444444444443</v>
      </c>
      <c r="AO199" s="7">
        <v>3.5894444444444444E-2</v>
      </c>
      <c r="AP199" s="8">
        <v>3.2838911670483009E-5</v>
      </c>
      <c r="AQ199" s="9">
        <v>0.99879230026682431</v>
      </c>
      <c r="AR199" s="2" t="s">
        <v>33</v>
      </c>
      <c r="AS199" s="2">
        <v>21.5</v>
      </c>
      <c r="AT199" s="2" t="s">
        <v>34</v>
      </c>
      <c r="AU199" s="20">
        <f t="shared" si="43"/>
        <v>0.32692307692307693</v>
      </c>
      <c r="AV199" s="10" t="b">
        <f t="shared" si="44"/>
        <v>0</v>
      </c>
      <c r="AW199" s="21">
        <v>75.882352941176478</v>
      </c>
      <c r="AX199" s="7">
        <v>15265</v>
      </c>
      <c r="AY199" s="2">
        <v>1.5</v>
      </c>
      <c r="AZ199" s="2">
        <v>10000</v>
      </c>
      <c r="BA199" s="2">
        <v>5000</v>
      </c>
    </row>
    <row r="200" spans="1:53" s="2" customFormat="1" ht="30" x14ac:dyDescent="0.25">
      <c r="A200" s="3" t="s">
        <v>613</v>
      </c>
      <c r="B200" s="3"/>
      <c r="C200" s="4" t="s">
        <v>41</v>
      </c>
      <c r="D200" s="4"/>
      <c r="E200" s="5"/>
      <c r="F200" s="2">
        <v>50</v>
      </c>
      <c r="G200" s="2">
        <v>643.49</v>
      </c>
      <c r="H200" s="15" t="s">
        <v>67</v>
      </c>
      <c r="I200" s="16" t="s">
        <v>28</v>
      </c>
      <c r="J200" s="17" t="s">
        <v>366</v>
      </c>
      <c r="K200" s="18" t="s">
        <v>38</v>
      </c>
      <c r="L200" s="2" t="s">
        <v>614</v>
      </c>
      <c r="M200" s="15">
        <v>643.49</v>
      </c>
      <c r="N200" s="18" t="s">
        <v>39</v>
      </c>
      <c r="O200" s="2">
        <v>1</v>
      </c>
      <c r="P200" s="2">
        <v>20</v>
      </c>
      <c r="Q200" s="15">
        <v>5</v>
      </c>
      <c r="R200" s="2">
        <v>5</v>
      </c>
      <c r="S200" s="15">
        <f>O200+P200+Q200+R200</f>
        <v>31</v>
      </c>
      <c r="T200" s="22">
        <v>30</v>
      </c>
      <c r="U200" s="2">
        <f t="shared" si="47"/>
        <v>31</v>
      </c>
      <c r="V200" s="18" t="s">
        <v>119</v>
      </c>
      <c r="W200" s="18"/>
      <c r="X200" s="18" t="s">
        <v>758</v>
      </c>
      <c r="Y200" s="2" t="s">
        <v>32</v>
      </c>
      <c r="Z200" s="2">
        <v>25</v>
      </c>
      <c r="AA200" s="2">
        <v>25</v>
      </c>
      <c r="AB200" s="6">
        <v>25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25</v>
      </c>
      <c r="AI200" s="6">
        <v>0</v>
      </c>
      <c r="AJ200" s="6">
        <v>0</v>
      </c>
      <c r="AK200" s="2">
        <v>50</v>
      </c>
      <c r="AL200" s="7">
        <v>5.5555555555555554</v>
      </c>
      <c r="AM200" s="19">
        <v>25</v>
      </c>
      <c r="AN200" s="7">
        <f t="shared" si="42"/>
        <v>3574.9444444444443</v>
      </c>
      <c r="AO200" s="7">
        <v>3.5749444444444445E-2</v>
      </c>
      <c r="AP200" s="8">
        <v>3.2706254868966279E-5</v>
      </c>
      <c r="AQ200" s="9">
        <v>0.99882500652169326</v>
      </c>
      <c r="AR200" s="2" t="s">
        <v>33</v>
      </c>
      <c r="AS200" s="2">
        <v>50</v>
      </c>
      <c r="AT200" s="2" t="s">
        <v>34</v>
      </c>
      <c r="AU200" s="20">
        <f t="shared" si="43"/>
        <v>0.96153846153846156</v>
      </c>
      <c r="AV200" s="10" t="b">
        <f t="shared" si="44"/>
        <v>0</v>
      </c>
      <c r="AW200" s="21">
        <v>60</v>
      </c>
      <c r="AX200" s="7">
        <v>32174.5</v>
      </c>
      <c r="AY200" s="2">
        <v>1.5</v>
      </c>
      <c r="AZ200" s="2">
        <v>10000</v>
      </c>
      <c r="BA200" s="2">
        <v>5000</v>
      </c>
    </row>
    <row r="201" spans="1:53" s="2" customFormat="1" x14ac:dyDescent="0.25">
      <c r="A201" s="5" t="s">
        <v>615</v>
      </c>
      <c r="B201" s="5"/>
      <c r="C201" s="4" t="s">
        <v>41</v>
      </c>
      <c r="D201" s="4"/>
      <c r="E201" s="5"/>
      <c r="F201" s="2">
        <v>69500</v>
      </c>
      <c r="G201" s="2">
        <v>0.45</v>
      </c>
      <c r="H201" s="15" t="s">
        <v>616</v>
      </c>
      <c r="I201" s="16" t="s">
        <v>28</v>
      </c>
      <c r="J201" s="17" t="s">
        <v>73</v>
      </c>
      <c r="K201" s="18" t="s">
        <v>51</v>
      </c>
      <c r="L201" s="2" t="s">
        <v>617</v>
      </c>
      <c r="M201" s="15">
        <v>0.45</v>
      </c>
      <c r="N201" s="18" t="s">
        <v>31</v>
      </c>
      <c r="O201" s="2">
        <v>1</v>
      </c>
      <c r="P201" s="2">
        <v>4</v>
      </c>
      <c r="Q201" s="15">
        <v>1</v>
      </c>
      <c r="R201" s="2">
        <v>2</v>
      </c>
      <c r="S201" s="2">
        <v>8</v>
      </c>
      <c r="T201" s="2">
        <v>7</v>
      </c>
      <c r="U201" s="2">
        <f t="shared" si="47"/>
        <v>8</v>
      </c>
      <c r="V201" s="18" t="s">
        <v>58</v>
      </c>
      <c r="W201" s="18"/>
      <c r="X201" s="18" t="s">
        <v>757</v>
      </c>
      <c r="Y201" s="2" t="s">
        <v>45</v>
      </c>
      <c r="Z201" s="2">
        <v>10000</v>
      </c>
      <c r="AA201" s="2">
        <v>200</v>
      </c>
      <c r="AB201" s="6">
        <v>42400</v>
      </c>
      <c r="AC201" s="6">
        <v>7000</v>
      </c>
      <c r="AD201" s="6">
        <v>3000</v>
      </c>
      <c r="AE201" s="6">
        <v>0</v>
      </c>
      <c r="AF201" s="6">
        <v>0</v>
      </c>
      <c r="AG201" s="6">
        <v>4000</v>
      </c>
      <c r="AH201" s="6">
        <v>11000</v>
      </c>
      <c r="AI201" s="6">
        <v>0</v>
      </c>
      <c r="AJ201" s="6">
        <v>0</v>
      </c>
      <c r="AK201" s="2">
        <v>67400</v>
      </c>
      <c r="AL201" s="7">
        <v>7488.8888888888887</v>
      </c>
      <c r="AM201" s="19">
        <v>42400</v>
      </c>
      <c r="AN201" s="7">
        <f t="shared" si="42"/>
        <v>3370</v>
      </c>
      <c r="AO201" s="7">
        <v>3.3700000000000001E-2</v>
      </c>
      <c r="AP201" s="8">
        <v>3.0831270421474998E-5</v>
      </c>
      <c r="AQ201" s="9">
        <v>0.99888774404006575</v>
      </c>
      <c r="AR201" s="2" t="s">
        <v>33</v>
      </c>
      <c r="AS201" s="2">
        <v>69500</v>
      </c>
      <c r="AT201" s="2" t="s">
        <v>45</v>
      </c>
      <c r="AU201" s="20">
        <f t="shared" si="43"/>
        <v>1630.7692307692307</v>
      </c>
      <c r="AV201" s="10" t="b">
        <f t="shared" si="44"/>
        <v>0</v>
      </c>
      <c r="AW201" s="11">
        <v>49.174528301886795</v>
      </c>
      <c r="AX201" s="7">
        <v>31275</v>
      </c>
      <c r="AY201" s="2">
        <v>1.5</v>
      </c>
      <c r="AZ201" s="2">
        <v>10000</v>
      </c>
      <c r="BA201" s="2">
        <v>5000</v>
      </c>
    </row>
    <row r="202" spans="1:53" s="2" customFormat="1" ht="30" x14ac:dyDescent="0.25">
      <c r="A202" s="3" t="s">
        <v>618</v>
      </c>
      <c r="B202" s="3"/>
      <c r="C202" s="4" t="s">
        <v>41</v>
      </c>
      <c r="D202" s="4"/>
      <c r="E202" s="5"/>
      <c r="F202" s="2">
        <v>60</v>
      </c>
      <c r="G202" s="2">
        <v>600</v>
      </c>
      <c r="H202" s="15" t="s">
        <v>67</v>
      </c>
      <c r="I202" s="16" t="s">
        <v>28</v>
      </c>
      <c r="J202" s="17" t="s">
        <v>52</v>
      </c>
      <c r="K202" s="18" t="s">
        <v>38</v>
      </c>
      <c r="L202" s="2" t="s">
        <v>619</v>
      </c>
      <c r="M202" s="15">
        <v>600</v>
      </c>
      <c r="N202" s="18" t="s">
        <v>39</v>
      </c>
      <c r="O202" s="2">
        <v>1</v>
      </c>
      <c r="P202" s="2">
        <v>20</v>
      </c>
      <c r="Q202" s="15">
        <v>5</v>
      </c>
      <c r="R202" s="2">
        <v>5</v>
      </c>
      <c r="S202" s="15">
        <f>O202+P202+Q202+R202</f>
        <v>31</v>
      </c>
      <c r="T202" s="22">
        <v>30</v>
      </c>
      <c r="U202" s="2">
        <f t="shared" si="47"/>
        <v>31</v>
      </c>
      <c r="V202" s="24" t="s">
        <v>334</v>
      </c>
      <c r="W202" s="24"/>
      <c r="X202" s="18" t="s">
        <v>758</v>
      </c>
      <c r="Y202" s="2" t="s">
        <v>32</v>
      </c>
      <c r="Z202" s="2">
        <v>25</v>
      </c>
      <c r="AA202" s="2">
        <v>5</v>
      </c>
      <c r="AB202" s="6">
        <v>5</v>
      </c>
      <c r="AC202" s="6">
        <v>15</v>
      </c>
      <c r="AD202" s="6">
        <v>0</v>
      </c>
      <c r="AE202" s="6">
        <v>0</v>
      </c>
      <c r="AF202" s="6">
        <v>0</v>
      </c>
      <c r="AG202" s="6">
        <v>15</v>
      </c>
      <c r="AH202" s="6">
        <v>5</v>
      </c>
      <c r="AI202" s="6">
        <v>10</v>
      </c>
      <c r="AJ202" s="6">
        <v>0</v>
      </c>
      <c r="AK202" s="2">
        <v>50</v>
      </c>
      <c r="AL202" s="7">
        <v>5.5555555555555554</v>
      </c>
      <c r="AM202" s="19">
        <v>15</v>
      </c>
      <c r="AN202" s="7">
        <f t="shared" si="42"/>
        <v>3333.333333333333</v>
      </c>
      <c r="AO202" s="7">
        <v>3.3333333333333333E-2</v>
      </c>
      <c r="AP202" s="8">
        <v>3.0495816440628082E-5</v>
      </c>
      <c r="AQ202" s="9">
        <v>0.99891823985650641</v>
      </c>
      <c r="AR202" s="2" t="s">
        <v>33</v>
      </c>
      <c r="AS202" s="2">
        <v>60</v>
      </c>
      <c r="AT202" s="2" t="s">
        <v>34</v>
      </c>
      <c r="AU202" s="20">
        <f t="shared" si="43"/>
        <v>0.57692307692307687</v>
      </c>
      <c r="AV202" s="10" t="b">
        <f t="shared" si="44"/>
        <v>0</v>
      </c>
      <c r="AW202" s="21">
        <v>120</v>
      </c>
      <c r="AX202" s="7">
        <v>36000</v>
      </c>
      <c r="AY202" s="2">
        <v>1.5</v>
      </c>
      <c r="AZ202" s="2">
        <v>10000</v>
      </c>
      <c r="BA202" s="2">
        <v>5000</v>
      </c>
    </row>
    <row r="203" spans="1:53" s="2" customFormat="1" x14ac:dyDescent="0.25">
      <c r="A203" s="5" t="s">
        <v>620</v>
      </c>
      <c r="B203" s="5"/>
      <c r="C203" s="4" t="s">
        <v>41</v>
      </c>
      <c r="D203" s="4"/>
      <c r="E203" s="5"/>
      <c r="F203" s="2">
        <v>92000</v>
      </c>
      <c r="G203" s="2">
        <v>0.25</v>
      </c>
      <c r="H203" s="15" t="e">
        <v>#N/A</v>
      </c>
      <c r="I203" s="16" t="s">
        <v>28</v>
      </c>
      <c r="J203" s="17" t="s">
        <v>73</v>
      </c>
      <c r="K203" s="18" t="s">
        <v>64</v>
      </c>
      <c r="L203" s="2" t="s">
        <v>621</v>
      </c>
      <c r="M203" s="15">
        <v>0.25</v>
      </c>
      <c r="N203" s="18" t="s">
        <v>31</v>
      </c>
      <c r="O203" s="14">
        <v>1</v>
      </c>
      <c r="P203" s="14">
        <v>7</v>
      </c>
      <c r="Q203" s="23">
        <v>4</v>
      </c>
      <c r="R203" s="14">
        <v>3</v>
      </c>
      <c r="S203" s="14">
        <v>15</v>
      </c>
      <c r="T203" s="14">
        <v>3</v>
      </c>
      <c r="U203" s="2">
        <f t="shared" ref="U203:U207" si="48">SUM(O203:R203)</f>
        <v>15</v>
      </c>
      <c r="V203" s="18" t="s">
        <v>65</v>
      </c>
      <c r="W203" s="18"/>
      <c r="X203" s="18" t="s">
        <v>757</v>
      </c>
      <c r="Y203" s="5" t="s">
        <v>45</v>
      </c>
      <c r="Z203" s="2">
        <v>50000</v>
      </c>
      <c r="AA203" s="2">
        <v>1000</v>
      </c>
      <c r="AB203" s="6">
        <v>12000</v>
      </c>
      <c r="AC203" s="6">
        <v>0</v>
      </c>
      <c r="AD203" s="6">
        <v>16000</v>
      </c>
      <c r="AE203" s="6">
        <v>5000</v>
      </c>
      <c r="AF203" s="6">
        <v>0</v>
      </c>
      <c r="AG203" s="6">
        <v>28000</v>
      </c>
      <c r="AH203" s="6">
        <v>17000</v>
      </c>
      <c r="AI203" s="6">
        <v>0</v>
      </c>
      <c r="AJ203" s="6">
        <v>32000</v>
      </c>
      <c r="AK203" s="2">
        <v>110000</v>
      </c>
      <c r="AL203" s="7">
        <v>12222.222222222223</v>
      </c>
      <c r="AM203" s="19">
        <v>32000</v>
      </c>
      <c r="AN203" s="7">
        <f t="shared" si="42"/>
        <v>3055.5555555555557</v>
      </c>
      <c r="AO203" s="7">
        <v>3.0555555555555558E-2</v>
      </c>
      <c r="AP203" s="8">
        <v>2.795449840390908E-5</v>
      </c>
      <c r="AQ203" s="9">
        <v>0.99906300451367736</v>
      </c>
      <c r="AR203" s="2" t="s">
        <v>33</v>
      </c>
      <c r="AS203" s="2">
        <v>92000</v>
      </c>
      <c r="AT203" s="2" t="s">
        <v>45</v>
      </c>
      <c r="AU203" s="20">
        <f t="shared" si="43"/>
        <v>1230.7692307692307</v>
      </c>
      <c r="AV203" s="10" t="b">
        <f t="shared" si="44"/>
        <v>0</v>
      </c>
      <c r="AW203" s="21">
        <v>86.25</v>
      </c>
      <c r="AX203" s="7">
        <v>23000</v>
      </c>
      <c r="AY203" s="2">
        <v>1.5</v>
      </c>
      <c r="AZ203" s="2">
        <v>10000</v>
      </c>
      <c r="BA203" s="2">
        <v>5000</v>
      </c>
    </row>
    <row r="204" spans="1:53" s="2" customFormat="1" ht="30" x14ac:dyDescent="0.25">
      <c r="A204" s="4" t="s">
        <v>622</v>
      </c>
      <c r="B204" s="4"/>
      <c r="C204" s="4" t="s">
        <v>41</v>
      </c>
      <c r="D204" s="4"/>
      <c r="E204" s="5"/>
      <c r="F204" s="5">
        <v>300</v>
      </c>
      <c r="G204" s="5">
        <v>430</v>
      </c>
      <c r="H204" s="15" t="e">
        <v>#N/A</v>
      </c>
      <c r="I204" s="16" t="s">
        <v>35</v>
      </c>
      <c r="J204" s="17" t="s">
        <v>36</v>
      </c>
      <c r="K204" s="18" t="s">
        <v>59</v>
      </c>
      <c r="L204" s="5" t="s">
        <v>623</v>
      </c>
      <c r="M204" s="12">
        <v>430</v>
      </c>
      <c r="N204" s="18" t="s">
        <v>39</v>
      </c>
      <c r="O204" s="13">
        <v>1</v>
      </c>
      <c r="P204" s="13">
        <v>12</v>
      </c>
      <c r="Q204" s="26">
        <v>7</v>
      </c>
      <c r="R204" s="13">
        <v>4</v>
      </c>
      <c r="S204" s="15">
        <f>O204+P204+Q204+R204</f>
        <v>24</v>
      </c>
      <c r="T204" s="13">
        <v>5</v>
      </c>
      <c r="U204" s="2">
        <f t="shared" si="48"/>
        <v>24</v>
      </c>
      <c r="V204" s="18" t="s">
        <v>624</v>
      </c>
      <c r="W204" s="18"/>
      <c r="X204" s="18" t="s">
        <v>757</v>
      </c>
      <c r="Y204" s="5" t="s">
        <v>45</v>
      </c>
      <c r="Z204" s="2">
        <v>25</v>
      </c>
      <c r="AA204" s="5">
        <v>30</v>
      </c>
      <c r="AB204" s="27">
        <v>30</v>
      </c>
      <c r="AC204" s="27">
        <v>0</v>
      </c>
      <c r="AD204" s="27">
        <v>0</v>
      </c>
      <c r="AE204" s="27">
        <v>0</v>
      </c>
      <c r="AF204" s="27">
        <v>0</v>
      </c>
      <c r="AG204" s="27">
        <v>0</v>
      </c>
      <c r="AH204" s="27">
        <v>0</v>
      </c>
      <c r="AI204" s="27">
        <v>30</v>
      </c>
      <c r="AJ204" s="27">
        <v>0</v>
      </c>
      <c r="AK204" s="5">
        <v>60</v>
      </c>
      <c r="AL204" s="28">
        <v>6.666666666666667</v>
      </c>
      <c r="AM204" s="29">
        <v>30</v>
      </c>
      <c r="AN204" s="7">
        <f t="shared" ref="AN204:AN227" si="49">(AK204/9)*M204</f>
        <v>2866.666666666667</v>
      </c>
      <c r="AO204" s="28">
        <v>2.866666666666667E-2</v>
      </c>
      <c r="AP204" s="30">
        <v>2.6226402138940158E-5</v>
      </c>
      <c r="AQ204" s="31">
        <v>0.99914412338540937</v>
      </c>
      <c r="AR204" s="5" t="s">
        <v>33</v>
      </c>
      <c r="AS204" s="5">
        <v>300</v>
      </c>
      <c r="AT204" s="5" t="s">
        <v>34</v>
      </c>
      <c r="AU204" s="20">
        <f t="shared" si="43"/>
        <v>1.1538461538461537</v>
      </c>
      <c r="AV204" s="10" t="b">
        <f t="shared" ref="AV204:AV228" si="50">IF(AU204&gt;=Z204,TRUE,FALSE)</f>
        <v>0</v>
      </c>
      <c r="AW204" s="25">
        <v>300</v>
      </c>
      <c r="AX204" s="28">
        <v>129000</v>
      </c>
      <c r="AY204" s="2">
        <v>1.5</v>
      </c>
      <c r="AZ204" s="2">
        <v>10000</v>
      </c>
      <c r="BA204" s="2">
        <v>5000</v>
      </c>
    </row>
    <row r="205" spans="1:53" s="2" customFormat="1" x14ac:dyDescent="0.25">
      <c r="A205" s="5" t="s">
        <v>625</v>
      </c>
      <c r="B205" s="5"/>
      <c r="C205" s="4" t="s">
        <v>41</v>
      </c>
      <c r="D205" s="4"/>
      <c r="E205" s="5"/>
      <c r="F205" s="2">
        <v>40000</v>
      </c>
      <c r="G205" s="2">
        <v>0.53</v>
      </c>
      <c r="H205" s="15" t="s">
        <v>626</v>
      </c>
      <c r="I205" s="16" t="s">
        <v>28</v>
      </c>
      <c r="J205" s="17" t="s">
        <v>73</v>
      </c>
      <c r="K205" s="18" t="s">
        <v>66</v>
      </c>
      <c r="L205" s="2" t="s">
        <v>627</v>
      </c>
      <c r="M205" s="15">
        <v>0.53</v>
      </c>
      <c r="N205" s="18" t="s">
        <v>31</v>
      </c>
      <c r="O205" s="2">
        <v>1</v>
      </c>
      <c r="P205" s="2">
        <v>7</v>
      </c>
      <c r="Q205" s="15">
        <v>1</v>
      </c>
      <c r="R205" s="2">
        <v>3</v>
      </c>
      <c r="S205" s="15">
        <f>O205+P205+Q205+R205</f>
        <v>12</v>
      </c>
      <c r="T205" s="2">
        <v>7</v>
      </c>
      <c r="U205" s="2">
        <f t="shared" si="48"/>
        <v>12</v>
      </c>
      <c r="V205" s="18" t="s">
        <v>58</v>
      </c>
      <c r="W205" s="18"/>
      <c r="X205" s="18" t="s">
        <v>757</v>
      </c>
      <c r="Y205" s="2" t="s">
        <v>45</v>
      </c>
      <c r="Z205" s="2">
        <v>10000</v>
      </c>
      <c r="AA205" s="2">
        <v>200</v>
      </c>
      <c r="AB205" s="6">
        <v>4210</v>
      </c>
      <c r="AC205" s="6">
        <v>20</v>
      </c>
      <c r="AD205" s="6">
        <v>100</v>
      </c>
      <c r="AE205" s="6">
        <v>0</v>
      </c>
      <c r="AF205" s="6">
        <v>0</v>
      </c>
      <c r="AG205" s="6">
        <v>4500</v>
      </c>
      <c r="AH205" s="6">
        <v>19520</v>
      </c>
      <c r="AI205" s="6">
        <v>19000</v>
      </c>
      <c r="AJ205" s="6">
        <v>0</v>
      </c>
      <c r="AK205" s="2">
        <v>47350</v>
      </c>
      <c r="AL205" s="7">
        <v>5261.1111111111113</v>
      </c>
      <c r="AM205" s="19">
        <v>19520</v>
      </c>
      <c r="AN205" s="7">
        <f t="shared" si="49"/>
        <v>2788.3888888888891</v>
      </c>
      <c r="AO205" s="7">
        <v>2.7883888888888892E-2</v>
      </c>
      <c r="AP205" s="8">
        <v>2.5510258716192741E-5</v>
      </c>
      <c r="AQ205" s="9">
        <v>0.99919570756718235</v>
      </c>
      <c r="AR205" s="2" t="s">
        <v>33</v>
      </c>
      <c r="AS205" s="2">
        <v>40000</v>
      </c>
      <c r="AT205" s="2" t="s">
        <v>45</v>
      </c>
      <c r="AU205" s="20">
        <f t="shared" ref="AU205:AU229" si="51">AM205/26</f>
        <v>750.76923076923072</v>
      </c>
      <c r="AV205" s="10" t="b">
        <f t="shared" si="50"/>
        <v>0</v>
      </c>
      <c r="AW205" s="21">
        <v>61.47540983606558</v>
      </c>
      <c r="AX205" s="7">
        <v>21200</v>
      </c>
      <c r="AY205" s="2">
        <v>1.5</v>
      </c>
      <c r="AZ205" s="2">
        <v>10000</v>
      </c>
      <c r="BA205" s="2">
        <v>5000</v>
      </c>
    </row>
    <row r="206" spans="1:53" s="2" customFormat="1" x14ac:dyDescent="0.25">
      <c r="A206" s="5" t="s">
        <v>628</v>
      </c>
      <c r="B206" s="5"/>
      <c r="C206" s="4" t="s">
        <v>41</v>
      </c>
      <c r="D206" s="4"/>
      <c r="E206" s="5"/>
      <c r="F206" s="2">
        <v>50</v>
      </c>
      <c r="G206" s="2">
        <v>100</v>
      </c>
      <c r="H206" s="15" t="e">
        <v>#N/A</v>
      </c>
      <c r="I206" s="16" t="s">
        <v>28</v>
      </c>
      <c r="J206" s="17" t="s">
        <v>95</v>
      </c>
      <c r="K206" s="18" t="s">
        <v>59</v>
      </c>
      <c r="L206" s="2" t="s">
        <v>629</v>
      </c>
      <c r="M206" s="15">
        <v>100</v>
      </c>
      <c r="N206" s="18" t="s">
        <v>39</v>
      </c>
      <c r="O206" s="2">
        <v>1</v>
      </c>
      <c r="P206" s="2">
        <v>7</v>
      </c>
      <c r="Q206" s="15">
        <v>5</v>
      </c>
      <c r="R206" s="2">
        <v>3</v>
      </c>
      <c r="S206" s="15">
        <f>O206+P206+Q206+R206</f>
        <v>16</v>
      </c>
      <c r="T206" s="2">
        <v>10</v>
      </c>
      <c r="U206" s="2">
        <f t="shared" si="48"/>
        <v>16</v>
      </c>
      <c r="V206" s="18" t="s">
        <v>630</v>
      </c>
      <c r="W206" s="18"/>
      <c r="X206" s="18" t="s">
        <v>758</v>
      </c>
      <c r="Y206" s="2" t="s">
        <v>32</v>
      </c>
      <c r="Z206" s="2">
        <v>50</v>
      </c>
      <c r="AA206" s="2">
        <v>50</v>
      </c>
      <c r="AB206" s="6">
        <v>50</v>
      </c>
      <c r="AC206" s="6">
        <v>0</v>
      </c>
      <c r="AD206" s="6">
        <v>50</v>
      </c>
      <c r="AE206" s="6">
        <v>0</v>
      </c>
      <c r="AF206" s="6">
        <v>50</v>
      </c>
      <c r="AG206" s="6">
        <v>0</v>
      </c>
      <c r="AH206" s="6">
        <v>50</v>
      </c>
      <c r="AI206" s="6">
        <v>50</v>
      </c>
      <c r="AJ206" s="6">
        <v>0</v>
      </c>
      <c r="AK206" s="2">
        <v>250</v>
      </c>
      <c r="AL206" s="7">
        <v>27.777777777777779</v>
      </c>
      <c r="AM206" s="19">
        <v>50</v>
      </c>
      <c r="AN206" s="7">
        <f t="shared" si="49"/>
        <v>2777.7777777777778</v>
      </c>
      <c r="AO206" s="7">
        <v>2.777777777777778E-2</v>
      </c>
      <c r="AP206" s="8">
        <v>2.5413180367190071E-5</v>
      </c>
      <c r="AQ206" s="9">
        <v>0.99924653392791674</v>
      </c>
      <c r="AR206" s="2" t="s">
        <v>33</v>
      </c>
      <c r="AS206" s="2">
        <v>50</v>
      </c>
      <c r="AT206" s="2" t="s">
        <v>34</v>
      </c>
      <c r="AU206" s="20">
        <f t="shared" si="51"/>
        <v>1.9230769230769231</v>
      </c>
      <c r="AV206" s="10" t="b">
        <f t="shared" si="50"/>
        <v>0</v>
      </c>
      <c r="AW206" s="11">
        <v>30</v>
      </c>
      <c r="AX206" s="7">
        <v>5000</v>
      </c>
      <c r="AY206" s="2">
        <v>1.5</v>
      </c>
      <c r="AZ206" s="2">
        <v>10000</v>
      </c>
      <c r="BA206" s="2">
        <v>5000</v>
      </c>
    </row>
    <row r="207" spans="1:53" s="2" customFormat="1" ht="30" x14ac:dyDescent="0.25">
      <c r="A207" s="3" t="s">
        <v>631</v>
      </c>
      <c r="B207" s="3"/>
      <c r="C207" s="5" t="s">
        <v>48</v>
      </c>
      <c r="D207" s="5"/>
      <c r="E207" s="5"/>
      <c r="F207" s="2">
        <v>50</v>
      </c>
      <c r="G207" s="2">
        <v>500</v>
      </c>
      <c r="H207" s="15" t="s">
        <v>462</v>
      </c>
      <c r="I207" s="16" t="s">
        <v>28</v>
      </c>
      <c r="J207" s="17" t="s">
        <v>366</v>
      </c>
      <c r="K207" s="18" t="s">
        <v>38</v>
      </c>
      <c r="L207" s="2" t="s">
        <v>632</v>
      </c>
      <c r="M207" s="15">
        <v>500</v>
      </c>
      <c r="N207" s="18" t="s">
        <v>39</v>
      </c>
      <c r="O207" s="2">
        <v>1</v>
      </c>
      <c r="P207" s="2">
        <v>20</v>
      </c>
      <c r="Q207" s="15">
        <v>5</v>
      </c>
      <c r="R207" s="2">
        <v>5</v>
      </c>
      <c r="S207" s="2">
        <v>31</v>
      </c>
      <c r="T207" s="2">
        <v>30</v>
      </c>
      <c r="U207" s="2">
        <f t="shared" si="48"/>
        <v>31</v>
      </c>
      <c r="V207" s="18" t="s">
        <v>119</v>
      </c>
      <c r="W207" s="18"/>
      <c r="X207" s="18" t="s">
        <v>758</v>
      </c>
      <c r="Y207" s="2" t="s">
        <v>32</v>
      </c>
      <c r="Z207" s="2">
        <v>25</v>
      </c>
      <c r="AA207" s="2">
        <v>25</v>
      </c>
      <c r="AB207" s="6">
        <v>0</v>
      </c>
      <c r="AC207" s="6">
        <v>25</v>
      </c>
      <c r="AD207" s="6">
        <v>0</v>
      </c>
      <c r="AE207" s="6">
        <v>25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2">
        <v>50</v>
      </c>
      <c r="AL207" s="7">
        <v>5.5555555555555554</v>
      </c>
      <c r="AM207" s="19">
        <v>25</v>
      </c>
      <c r="AN207" s="7">
        <f t="shared" si="49"/>
        <v>2777.7777777777778</v>
      </c>
      <c r="AO207" s="7">
        <v>2.777777777777778E-2</v>
      </c>
      <c r="AP207" s="8">
        <v>2.5413180367190071E-5</v>
      </c>
      <c r="AQ207" s="9">
        <v>0.99922112074754954</v>
      </c>
      <c r="AR207" s="2" t="s">
        <v>33</v>
      </c>
      <c r="AS207" s="2">
        <v>50</v>
      </c>
      <c r="AT207" s="2" t="s">
        <v>34</v>
      </c>
      <c r="AU207" s="20">
        <f t="shared" si="51"/>
        <v>0.96153846153846156</v>
      </c>
      <c r="AV207" s="10" t="b">
        <f t="shared" si="50"/>
        <v>0</v>
      </c>
      <c r="AW207" s="21">
        <v>60</v>
      </c>
      <c r="AX207" s="7">
        <v>25000</v>
      </c>
      <c r="AY207" s="2">
        <v>1.5</v>
      </c>
      <c r="AZ207" s="2">
        <v>10000</v>
      </c>
      <c r="BA207" s="2">
        <v>5000</v>
      </c>
    </row>
    <row r="208" spans="1:53" s="2" customFormat="1" ht="30" x14ac:dyDescent="0.25">
      <c r="A208" s="4" t="s">
        <v>633</v>
      </c>
      <c r="B208" s="4"/>
      <c r="C208" s="4" t="s">
        <v>41</v>
      </c>
      <c r="D208" s="4"/>
      <c r="E208" s="5"/>
      <c r="F208" s="2">
        <v>22400</v>
      </c>
      <c r="G208" s="2">
        <v>0.78</v>
      </c>
      <c r="H208" s="15" t="s">
        <v>634</v>
      </c>
      <c r="I208" s="16" t="s">
        <v>28</v>
      </c>
      <c r="J208" s="17" t="s">
        <v>46</v>
      </c>
      <c r="K208" s="18" t="s">
        <v>53</v>
      </c>
      <c r="L208" s="2" t="s">
        <v>635</v>
      </c>
      <c r="M208" s="15">
        <v>0.78</v>
      </c>
      <c r="N208" s="18" t="s">
        <v>31</v>
      </c>
      <c r="O208" s="2">
        <v>1</v>
      </c>
      <c r="P208" s="2">
        <v>10</v>
      </c>
      <c r="Q208" s="15">
        <v>1</v>
      </c>
      <c r="R208" s="2">
        <v>3</v>
      </c>
      <c r="S208" s="2">
        <v>15</v>
      </c>
      <c r="T208" s="2">
        <v>7</v>
      </c>
      <c r="U208" s="2">
        <f>SUM(O208:R208)</f>
        <v>15</v>
      </c>
      <c r="V208" s="18" t="s">
        <v>118</v>
      </c>
      <c r="W208" s="18"/>
      <c r="X208" s="18" t="s">
        <v>757</v>
      </c>
      <c r="Y208" s="2" t="s">
        <v>45</v>
      </c>
      <c r="Z208" s="2">
        <v>10000</v>
      </c>
      <c r="AA208" s="2">
        <v>200</v>
      </c>
      <c r="AB208" s="6">
        <v>0</v>
      </c>
      <c r="AC208" s="6">
        <v>0</v>
      </c>
      <c r="AD208" s="6">
        <v>6600</v>
      </c>
      <c r="AE208" s="6">
        <v>12000</v>
      </c>
      <c r="AF208" s="6">
        <v>0</v>
      </c>
      <c r="AG208" s="6">
        <v>0</v>
      </c>
      <c r="AH208" s="6">
        <v>8000</v>
      </c>
      <c r="AI208" s="6">
        <v>0</v>
      </c>
      <c r="AJ208" s="6">
        <v>0</v>
      </c>
      <c r="AK208" s="2">
        <v>26600</v>
      </c>
      <c r="AL208" s="7">
        <v>2955.5555555555557</v>
      </c>
      <c r="AM208" s="19">
        <v>12000</v>
      </c>
      <c r="AN208" s="7">
        <f t="shared" si="49"/>
        <v>2305.3333333333335</v>
      </c>
      <c r="AO208" s="7">
        <v>2.3053333333333335E-2</v>
      </c>
      <c r="AP208" s="8">
        <v>2.1090906650338386E-5</v>
      </c>
      <c r="AQ208" s="9">
        <v>0.9994031787386457</v>
      </c>
      <c r="AR208" s="2" t="s">
        <v>33</v>
      </c>
      <c r="AS208" s="2">
        <v>22400</v>
      </c>
      <c r="AT208" s="2" t="s">
        <v>45</v>
      </c>
      <c r="AU208" s="20">
        <f t="shared" si="51"/>
        <v>461.53846153846155</v>
      </c>
      <c r="AV208" s="10" t="b">
        <f t="shared" si="50"/>
        <v>0</v>
      </c>
      <c r="AW208" s="11">
        <v>56</v>
      </c>
      <c r="AX208" s="7">
        <v>17472</v>
      </c>
      <c r="AY208" s="2">
        <v>1.5</v>
      </c>
      <c r="AZ208" s="2">
        <v>10000</v>
      </c>
      <c r="BA208" s="2">
        <v>5000</v>
      </c>
    </row>
    <row r="209" spans="1:53" s="2" customFormat="1" ht="30" x14ac:dyDescent="0.25">
      <c r="A209" s="4" t="s">
        <v>636</v>
      </c>
      <c r="B209" s="4"/>
      <c r="C209" s="4" t="s">
        <v>41</v>
      </c>
      <c r="D209" s="4"/>
      <c r="E209" s="5"/>
      <c r="F209" s="2">
        <v>114660</v>
      </c>
      <c r="G209" s="2">
        <v>0.28999999999999998</v>
      </c>
      <c r="H209" s="15" t="s">
        <v>67</v>
      </c>
      <c r="I209" s="16" t="s">
        <v>28</v>
      </c>
      <c r="J209" s="17" t="s">
        <v>73</v>
      </c>
      <c r="K209" s="18" t="s">
        <v>64</v>
      </c>
      <c r="L209" s="2" t="s">
        <v>637</v>
      </c>
      <c r="M209" s="15">
        <v>0.28999999999999998</v>
      </c>
      <c r="N209" s="18" t="s">
        <v>31</v>
      </c>
      <c r="O209" s="14">
        <v>1</v>
      </c>
      <c r="P209" s="14">
        <v>7</v>
      </c>
      <c r="Q209" s="23">
        <v>4</v>
      </c>
      <c r="R209" s="14">
        <v>3</v>
      </c>
      <c r="S209" s="14">
        <v>15</v>
      </c>
      <c r="T209" s="14">
        <v>5</v>
      </c>
      <c r="U209" s="2">
        <f t="shared" ref="U209:U217" si="52">SUM(O209:R209)</f>
        <v>15</v>
      </c>
      <c r="V209" s="18" t="s">
        <v>65</v>
      </c>
      <c r="W209" s="18"/>
      <c r="X209" s="18" t="s">
        <v>757</v>
      </c>
      <c r="Y209" s="5" t="s">
        <v>45</v>
      </c>
      <c r="Z209" s="2">
        <v>50000</v>
      </c>
      <c r="AA209" s="2">
        <v>1000</v>
      </c>
      <c r="AB209" s="6">
        <v>6000</v>
      </c>
      <c r="AC209" s="6">
        <v>25000</v>
      </c>
      <c r="AD209" s="6">
        <v>0</v>
      </c>
      <c r="AE209" s="6">
        <v>0</v>
      </c>
      <c r="AF209" s="6">
        <v>0</v>
      </c>
      <c r="AG209" s="6">
        <v>23000</v>
      </c>
      <c r="AH209" s="6">
        <v>0</v>
      </c>
      <c r="AI209" s="6">
        <v>0</v>
      </c>
      <c r="AJ209" s="6">
        <v>16600</v>
      </c>
      <c r="AK209" s="2">
        <v>70600</v>
      </c>
      <c r="AL209" s="7">
        <v>7844.4444444444443</v>
      </c>
      <c r="AM209" s="19">
        <v>25000</v>
      </c>
      <c r="AN209" s="7">
        <f t="shared" si="49"/>
        <v>2274.8888888888887</v>
      </c>
      <c r="AO209" s="7">
        <v>2.2748888888888888E-2</v>
      </c>
      <c r="AP209" s="8">
        <v>2.0812378193513978E-5</v>
      </c>
      <c r="AQ209" s="9">
        <v>0.99944508202348958</v>
      </c>
      <c r="AR209" s="2" t="s">
        <v>33</v>
      </c>
      <c r="AS209" s="2">
        <v>114660</v>
      </c>
      <c r="AT209" s="2" t="s">
        <v>45</v>
      </c>
      <c r="AU209" s="20">
        <f t="shared" si="51"/>
        <v>961.53846153846155</v>
      </c>
      <c r="AV209" s="10" t="b">
        <f t="shared" si="50"/>
        <v>0</v>
      </c>
      <c r="AW209" s="21">
        <v>137.59199999999998</v>
      </c>
      <c r="AX209" s="7">
        <v>33251.399999999994</v>
      </c>
      <c r="AY209" s="2">
        <v>1.5</v>
      </c>
      <c r="AZ209" s="2">
        <v>10000</v>
      </c>
      <c r="BA209" s="2">
        <v>5000</v>
      </c>
    </row>
    <row r="210" spans="1:53" s="2" customFormat="1" x14ac:dyDescent="0.25">
      <c r="A210" s="5" t="s">
        <v>638</v>
      </c>
      <c r="B210" s="5"/>
      <c r="C210" s="4" t="s">
        <v>41</v>
      </c>
      <c r="D210" s="4"/>
      <c r="E210" s="5"/>
      <c r="F210" s="2">
        <v>35000</v>
      </c>
      <c r="G210" s="2">
        <v>0.3</v>
      </c>
      <c r="H210" s="15" t="s">
        <v>639</v>
      </c>
      <c r="I210" s="16" t="s">
        <v>28</v>
      </c>
      <c r="J210" s="17" t="s">
        <v>73</v>
      </c>
      <c r="K210" s="18" t="s">
        <v>53</v>
      </c>
      <c r="L210" s="2" t="s">
        <v>640</v>
      </c>
      <c r="M210" s="15">
        <v>0.3</v>
      </c>
      <c r="N210" s="18" t="s">
        <v>31</v>
      </c>
      <c r="O210" s="2">
        <v>1</v>
      </c>
      <c r="P210" s="2">
        <v>10</v>
      </c>
      <c r="Q210" s="15">
        <v>1</v>
      </c>
      <c r="R210" s="2">
        <v>3</v>
      </c>
      <c r="S210" s="2">
        <v>15</v>
      </c>
      <c r="T210" s="2">
        <v>7</v>
      </c>
      <c r="U210" s="2">
        <f t="shared" si="52"/>
        <v>15</v>
      </c>
      <c r="V210" s="18" t="s">
        <v>58</v>
      </c>
      <c r="W210" s="18"/>
      <c r="X210" s="18" t="s">
        <v>757</v>
      </c>
      <c r="Y210" s="2" t="s">
        <v>45</v>
      </c>
      <c r="Z210" s="2">
        <v>10000</v>
      </c>
      <c r="AA210" s="2">
        <v>200</v>
      </c>
      <c r="AB210" s="6">
        <v>25000</v>
      </c>
      <c r="AC210" s="6">
        <v>11000</v>
      </c>
      <c r="AD210" s="6">
        <v>2000</v>
      </c>
      <c r="AE210" s="6">
        <v>0</v>
      </c>
      <c r="AF210" s="6">
        <v>15000</v>
      </c>
      <c r="AG210" s="6">
        <v>4000</v>
      </c>
      <c r="AH210" s="6">
        <v>11000</v>
      </c>
      <c r="AI210" s="6">
        <v>0</v>
      </c>
      <c r="AJ210" s="6">
        <v>0</v>
      </c>
      <c r="AK210" s="2">
        <v>68000</v>
      </c>
      <c r="AL210" s="7">
        <v>7555.5555555555557</v>
      </c>
      <c r="AM210" s="19">
        <v>25000</v>
      </c>
      <c r="AN210" s="7">
        <f t="shared" si="49"/>
        <v>2266.6666666666665</v>
      </c>
      <c r="AO210" s="7">
        <v>2.2666666666666665E-2</v>
      </c>
      <c r="AP210" s="8">
        <v>2.0737155179627098E-5</v>
      </c>
      <c r="AQ210" s="9">
        <v>0.99946581917866917</v>
      </c>
      <c r="AR210" s="2" t="s">
        <v>33</v>
      </c>
      <c r="AS210" s="2">
        <v>35000</v>
      </c>
      <c r="AT210" s="2" t="s">
        <v>45</v>
      </c>
      <c r="AU210" s="20">
        <f t="shared" si="51"/>
        <v>961.53846153846155</v>
      </c>
      <c r="AV210" s="10" t="b">
        <f t="shared" si="50"/>
        <v>0</v>
      </c>
      <c r="AW210" s="11">
        <v>42</v>
      </c>
      <c r="AX210" s="7">
        <v>10500</v>
      </c>
      <c r="AY210" s="2">
        <v>1.5</v>
      </c>
      <c r="AZ210" s="2">
        <v>10000</v>
      </c>
      <c r="BA210" s="2">
        <v>5000</v>
      </c>
    </row>
    <row r="211" spans="1:53" s="2" customFormat="1" ht="30" x14ac:dyDescent="0.25">
      <c r="A211" s="3" t="s">
        <v>641</v>
      </c>
      <c r="B211" s="3"/>
      <c r="C211" s="4" t="s">
        <v>41</v>
      </c>
      <c r="D211" s="4"/>
      <c r="E211" s="5"/>
      <c r="F211" s="2">
        <v>30</v>
      </c>
      <c r="G211" s="2">
        <v>1000</v>
      </c>
      <c r="H211" s="15" t="e">
        <v>#N/A</v>
      </c>
      <c r="I211" s="16" t="s">
        <v>40</v>
      </c>
      <c r="J211" s="17" t="s">
        <v>40</v>
      </c>
      <c r="K211" s="18" t="s">
        <v>38</v>
      </c>
      <c r="L211" s="2" t="s">
        <v>642</v>
      </c>
      <c r="M211" s="15">
        <v>1000</v>
      </c>
      <c r="N211" s="18" t="s">
        <v>39</v>
      </c>
      <c r="O211" s="2">
        <v>1</v>
      </c>
      <c r="P211" s="2">
        <v>20</v>
      </c>
      <c r="Q211" s="15">
        <v>5</v>
      </c>
      <c r="R211" s="2">
        <v>5</v>
      </c>
      <c r="S211" s="15">
        <f>O211+P211+Q211+R211</f>
        <v>31</v>
      </c>
      <c r="T211" s="22">
        <v>30</v>
      </c>
      <c r="U211" s="2">
        <f t="shared" si="52"/>
        <v>31</v>
      </c>
      <c r="V211" s="18" t="s">
        <v>643</v>
      </c>
      <c r="W211" s="18"/>
      <c r="X211" s="18" t="s">
        <v>758</v>
      </c>
      <c r="Y211" s="2" t="s">
        <v>32</v>
      </c>
      <c r="Z211" s="2">
        <v>25</v>
      </c>
      <c r="AA211" s="2">
        <v>5</v>
      </c>
      <c r="AB211" s="6">
        <v>4</v>
      </c>
      <c r="AC211" s="6">
        <v>0</v>
      </c>
      <c r="AD211" s="6">
        <v>8</v>
      </c>
      <c r="AE211" s="6">
        <v>0</v>
      </c>
      <c r="AF211" s="6">
        <v>0</v>
      </c>
      <c r="AG211" s="6">
        <v>0</v>
      </c>
      <c r="AH211" s="6">
        <v>0</v>
      </c>
      <c r="AI211" s="6">
        <v>6</v>
      </c>
      <c r="AJ211" s="6">
        <v>0</v>
      </c>
      <c r="AK211" s="2">
        <v>18</v>
      </c>
      <c r="AL211" s="7">
        <v>2</v>
      </c>
      <c r="AM211" s="19">
        <v>8</v>
      </c>
      <c r="AN211" s="7">
        <f t="shared" si="49"/>
        <v>2000</v>
      </c>
      <c r="AO211" s="7">
        <v>0.02</v>
      </c>
      <c r="AP211" s="8">
        <v>1.829748986437685E-5</v>
      </c>
      <c r="AQ211" s="9">
        <v>0.99950393894921996</v>
      </c>
      <c r="AR211" s="2" t="s">
        <v>33</v>
      </c>
      <c r="AS211" s="2">
        <v>30</v>
      </c>
      <c r="AT211" s="2" t="s">
        <v>34</v>
      </c>
      <c r="AU211" s="20">
        <f t="shared" si="51"/>
        <v>0.30769230769230771</v>
      </c>
      <c r="AV211" s="10" t="b">
        <f t="shared" si="50"/>
        <v>0</v>
      </c>
      <c r="AW211" s="21">
        <v>112.5</v>
      </c>
      <c r="AX211" s="7">
        <v>30000</v>
      </c>
      <c r="AY211" s="2">
        <v>1.5</v>
      </c>
      <c r="AZ211" s="2">
        <v>10000</v>
      </c>
      <c r="BA211" s="2">
        <v>5000</v>
      </c>
    </row>
    <row r="212" spans="1:53" s="2" customFormat="1" ht="30" x14ac:dyDescent="0.25">
      <c r="A212" s="4" t="s">
        <v>644</v>
      </c>
      <c r="B212" s="4"/>
      <c r="C212" s="4" t="s">
        <v>41</v>
      </c>
      <c r="D212" s="4"/>
      <c r="E212" s="5"/>
      <c r="F212" s="2">
        <v>7000</v>
      </c>
      <c r="G212" s="2">
        <v>0.78</v>
      </c>
      <c r="H212" s="15" t="s">
        <v>544</v>
      </c>
      <c r="I212" s="16" t="s">
        <v>28</v>
      </c>
      <c r="J212" s="17" t="s">
        <v>46</v>
      </c>
      <c r="K212" s="18" t="s">
        <v>53</v>
      </c>
      <c r="L212" s="2" t="s">
        <v>645</v>
      </c>
      <c r="M212" s="15">
        <v>0.78</v>
      </c>
      <c r="N212" s="18" t="s">
        <v>31</v>
      </c>
      <c r="O212" s="2">
        <v>1</v>
      </c>
      <c r="P212" s="2">
        <v>10</v>
      </c>
      <c r="Q212" s="15">
        <v>1</v>
      </c>
      <c r="R212" s="2">
        <v>3</v>
      </c>
      <c r="S212" s="2">
        <v>15</v>
      </c>
      <c r="T212" s="2">
        <v>7</v>
      </c>
      <c r="U212" s="2">
        <f t="shared" si="52"/>
        <v>15</v>
      </c>
      <c r="V212" s="18" t="s">
        <v>118</v>
      </c>
      <c r="W212" s="18"/>
      <c r="X212" s="18" t="s">
        <v>757</v>
      </c>
      <c r="Y212" s="2" t="s">
        <v>45</v>
      </c>
      <c r="Z212" s="2">
        <v>10000</v>
      </c>
      <c r="AA212" s="2">
        <v>200</v>
      </c>
      <c r="AB212" s="6">
        <v>0</v>
      </c>
      <c r="AC212" s="6">
        <v>0</v>
      </c>
      <c r="AD212" s="6">
        <v>14600</v>
      </c>
      <c r="AE212" s="6">
        <v>0</v>
      </c>
      <c r="AF212" s="6">
        <v>0</v>
      </c>
      <c r="AG212" s="6">
        <v>3800</v>
      </c>
      <c r="AH212" s="6">
        <v>0</v>
      </c>
      <c r="AI212" s="6">
        <v>0</v>
      </c>
      <c r="AJ212" s="6">
        <v>4000</v>
      </c>
      <c r="AK212" s="2">
        <v>22400</v>
      </c>
      <c r="AL212" s="7">
        <v>2488.8888888888887</v>
      </c>
      <c r="AM212" s="19">
        <v>14600</v>
      </c>
      <c r="AN212" s="7">
        <f t="shared" si="49"/>
        <v>1941.3333333333333</v>
      </c>
      <c r="AO212" s="7">
        <v>1.9413333333333331E-2</v>
      </c>
      <c r="AP212" s="8">
        <v>1.7760763495021796E-5</v>
      </c>
      <c r="AQ212" s="9">
        <v>0.99952169971271498</v>
      </c>
      <c r="AR212" s="2" t="s">
        <v>33</v>
      </c>
      <c r="AS212" s="2">
        <v>7000</v>
      </c>
      <c r="AT212" s="2" t="s">
        <v>45</v>
      </c>
      <c r="AU212" s="20">
        <f t="shared" si="51"/>
        <v>561.53846153846155</v>
      </c>
      <c r="AV212" s="10" t="b">
        <f t="shared" si="50"/>
        <v>0</v>
      </c>
      <c r="AW212" s="11">
        <v>14.383561643835616</v>
      </c>
      <c r="AX212" s="7">
        <v>5460</v>
      </c>
      <c r="AY212" s="2">
        <v>1.5</v>
      </c>
      <c r="AZ212" s="2">
        <v>10000</v>
      </c>
      <c r="BA212" s="2">
        <v>5000</v>
      </c>
    </row>
    <row r="213" spans="1:53" s="2" customFormat="1" x14ac:dyDescent="0.25">
      <c r="A213" s="5" t="s">
        <v>646</v>
      </c>
      <c r="B213" s="5"/>
      <c r="C213" s="4" t="s">
        <v>41</v>
      </c>
      <c r="D213" s="4"/>
      <c r="E213" s="5"/>
      <c r="F213" s="2">
        <v>44600</v>
      </c>
      <c r="G213" s="2">
        <v>0.3</v>
      </c>
      <c r="H213" s="15" t="s">
        <v>647</v>
      </c>
      <c r="I213" s="16" t="s">
        <v>28</v>
      </c>
      <c r="J213" s="17" t="s">
        <v>73</v>
      </c>
      <c r="K213" s="18" t="s">
        <v>53</v>
      </c>
      <c r="L213" s="2" t="s">
        <v>648</v>
      </c>
      <c r="M213" s="15">
        <v>0.3</v>
      </c>
      <c r="N213" s="18" t="s">
        <v>31</v>
      </c>
      <c r="O213" s="2">
        <v>1</v>
      </c>
      <c r="P213" s="2">
        <v>10</v>
      </c>
      <c r="Q213" s="15">
        <v>1</v>
      </c>
      <c r="R213" s="2">
        <v>3</v>
      </c>
      <c r="S213" s="2">
        <v>15</v>
      </c>
      <c r="T213" s="2">
        <v>7</v>
      </c>
      <c r="U213" s="2">
        <f t="shared" si="52"/>
        <v>15</v>
      </c>
      <c r="V213" s="18" t="s">
        <v>58</v>
      </c>
      <c r="W213" s="18"/>
      <c r="X213" s="18" t="s">
        <v>757</v>
      </c>
      <c r="Y213" s="2" t="s">
        <v>45</v>
      </c>
      <c r="Z213" s="2">
        <v>10000</v>
      </c>
      <c r="AA213" s="2">
        <v>200</v>
      </c>
      <c r="AB213" s="6">
        <v>1600</v>
      </c>
      <c r="AC213" s="6">
        <v>0</v>
      </c>
      <c r="AD213" s="6">
        <v>3000</v>
      </c>
      <c r="AE213" s="6">
        <v>0</v>
      </c>
      <c r="AF213" s="6">
        <v>3000</v>
      </c>
      <c r="AG213" s="6">
        <v>2000</v>
      </c>
      <c r="AH213" s="6">
        <v>8500</v>
      </c>
      <c r="AI213" s="6">
        <v>4800</v>
      </c>
      <c r="AJ213" s="6">
        <v>30500</v>
      </c>
      <c r="AK213" s="2">
        <v>53400</v>
      </c>
      <c r="AL213" s="7">
        <v>5933.333333333333</v>
      </c>
      <c r="AM213" s="19">
        <v>30500</v>
      </c>
      <c r="AN213" s="7">
        <f t="shared" si="49"/>
        <v>1779.9999999999998</v>
      </c>
      <c r="AO213" s="7">
        <v>1.7799999999999996E-2</v>
      </c>
      <c r="AP213" s="8">
        <v>1.6284765979295395E-5</v>
      </c>
      <c r="AQ213" s="9">
        <v>0.99955475717773656</v>
      </c>
      <c r="AR213" s="2" t="s">
        <v>33</v>
      </c>
      <c r="AS213" s="2">
        <v>44600</v>
      </c>
      <c r="AT213" s="2" t="s">
        <v>45</v>
      </c>
      <c r="AU213" s="20">
        <f t="shared" si="51"/>
        <v>1173.0769230769231</v>
      </c>
      <c r="AV213" s="10" t="b">
        <f t="shared" si="50"/>
        <v>0</v>
      </c>
      <c r="AW213" s="11">
        <v>43.868852459016395</v>
      </c>
      <c r="AX213" s="7">
        <v>13380</v>
      </c>
      <c r="AY213" s="2">
        <v>1.5</v>
      </c>
      <c r="AZ213" s="2">
        <v>10000</v>
      </c>
      <c r="BA213" s="2">
        <v>5000</v>
      </c>
    </row>
    <row r="214" spans="1:53" s="2" customFormat="1" x14ac:dyDescent="0.25">
      <c r="A214" s="5" t="s">
        <v>649</v>
      </c>
      <c r="B214" s="5"/>
      <c r="C214" s="4" t="s">
        <v>41</v>
      </c>
      <c r="D214" s="4"/>
      <c r="E214" s="5"/>
      <c r="F214" s="2">
        <v>33500</v>
      </c>
      <c r="G214" s="2">
        <v>0.56999999999999995</v>
      </c>
      <c r="H214" s="15" t="s">
        <v>650</v>
      </c>
      <c r="I214" s="16" t="s">
        <v>28</v>
      </c>
      <c r="J214" s="17" t="s">
        <v>73</v>
      </c>
      <c r="K214" s="18" t="s">
        <v>53</v>
      </c>
      <c r="L214" s="2" t="s">
        <v>651</v>
      </c>
      <c r="M214" s="15">
        <v>0.56999999999999995</v>
      </c>
      <c r="N214" s="18" t="s">
        <v>31</v>
      </c>
      <c r="O214" s="2">
        <v>1</v>
      </c>
      <c r="P214" s="2">
        <v>10</v>
      </c>
      <c r="Q214" s="15">
        <v>1</v>
      </c>
      <c r="R214" s="2">
        <v>3</v>
      </c>
      <c r="S214" s="2">
        <v>15</v>
      </c>
      <c r="T214" s="2">
        <v>7</v>
      </c>
      <c r="U214" s="2">
        <f t="shared" si="52"/>
        <v>15</v>
      </c>
      <c r="V214" s="18" t="s">
        <v>58</v>
      </c>
      <c r="W214" s="18"/>
      <c r="X214" s="18" t="s">
        <v>757</v>
      </c>
      <c r="Y214" s="2" t="s">
        <v>45</v>
      </c>
      <c r="Z214" s="2">
        <v>10000</v>
      </c>
      <c r="AA214" s="2">
        <v>200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14900</v>
      </c>
      <c r="AH214" s="6">
        <v>5000</v>
      </c>
      <c r="AI214" s="6">
        <v>0</v>
      </c>
      <c r="AJ214" s="6">
        <v>7900</v>
      </c>
      <c r="AK214" s="2">
        <v>27800</v>
      </c>
      <c r="AL214" s="7">
        <v>3088.8888888888887</v>
      </c>
      <c r="AM214" s="19">
        <v>14900</v>
      </c>
      <c r="AN214" s="7">
        <f t="shared" si="49"/>
        <v>1760.6666666666663</v>
      </c>
      <c r="AO214" s="7">
        <v>1.7606666666666663E-2</v>
      </c>
      <c r="AP214" s="8">
        <v>1.6107890243939751E-5</v>
      </c>
      <c r="AQ214" s="9">
        <v>0.99957086506798054</v>
      </c>
      <c r="AR214" s="2" t="s">
        <v>33</v>
      </c>
      <c r="AS214" s="2">
        <v>33500</v>
      </c>
      <c r="AT214" s="2" t="s">
        <v>45</v>
      </c>
      <c r="AU214" s="20">
        <f t="shared" si="51"/>
        <v>573.07692307692309</v>
      </c>
      <c r="AV214" s="10" t="b">
        <f t="shared" si="50"/>
        <v>0</v>
      </c>
      <c r="AW214" s="21">
        <v>67.449664429530202</v>
      </c>
      <c r="AX214" s="7">
        <v>19095</v>
      </c>
      <c r="AY214" s="2">
        <v>1.5</v>
      </c>
      <c r="AZ214" s="2">
        <v>10000</v>
      </c>
      <c r="BA214" s="2">
        <v>5000</v>
      </c>
    </row>
    <row r="215" spans="1:53" s="2" customFormat="1" ht="30" x14ac:dyDescent="0.25">
      <c r="A215" s="4" t="s">
        <v>652</v>
      </c>
      <c r="B215" s="4"/>
      <c r="C215" s="4" t="s">
        <v>41</v>
      </c>
      <c r="D215" s="4"/>
      <c r="E215" s="5"/>
      <c r="F215" s="2">
        <v>73000</v>
      </c>
      <c r="G215" s="2">
        <v>0.24</v>
      </c>
      <c r="H215" s="15" t="e">
        <v>#N/A</v>
      </c>
      <c r="I215" s="16" t="s">
        <v>28</v>
      </c>
      <c r="J215" s="17" t="s">
        <v>46</v>
      </c>
      <c r="K215" s="18" t="s">
        <v>64</v>
      </c>
      <c r="L215" s="2" t="s">
        <v>653</v>
      </c>
      <c r="M215" s="15">
        <v>0.24</v>
      </c>
      <c r="N215" s="18" t="s">
        <v>31</v>
      </c>
      <c r="O215" s="14">
        <v>1</v>
      </c>
      <c r="P215" s="14">
        <v>15</v>
      </c>
      <c r="Q215" s="23">
        <v>1</v>
      </c>
      <c r="R215" s="14">
        <v>5</v>
      </c>
      <c r="S215" s="14">
        <v>22</v>
      </c>
      <c r="T215" s="14">
        <v>3</v>
      </c>
      <c r="U215" s="2">
        <f t="shared" si="52"/>
        <v>22</v>
      </c>
      <c r="V215" s="18" t="s">
        <v>65</v>
      </c>
      <c r="W215" s="18"/>
      <c r="X215" s="18" t="s">
        <v>757</v>
      </c>
      <c r="Y215" s="5" t="s">
        <v>45</v>
      </c>
      <c r="Z215" s="2">
        <v>50000</v>
      </c>
      <c r="AA215" s="2">
        <v>1000</v>
      </c>
      <c r="AB215" s="6">
        <v>11000</v>
      </c>
      <c r="AC215" s="6">
        <v>14000</v>
      </c>
      <c r="AD215" s="6">
        <v>20000</v>
      </c>
      <c r="AE215" s="6">
        <v>5000</v>
      </c>
      <c r="AF215" s="6">
        <v>10000</v>
      </c>
      <c r="AG215" s="6">
        <v>0</v>
      </c>
      <c r="AH215" s="6">
        <v>0</v>
      </c>
      <c r="AI215" s="6">
        <v>6000</v>
      </c>
      <c r="AJ215" s="6">
        <v>0</v>
      </c>
      <c r="AK215" s="2">
        <v>66000</v>
      </c>
      <c r="AL215" s="7">
        <v>7333.333333333333</v>
      </c>
      <c r="AM215" s="19">
        <v>20000</v>
      </c>
      <c r="AN215" s="7">
        <f t="shared" si="49"/>
        <v>1759.9999999999998</v>
      </c>
      <c r="AO215" s="7">
        <v>1.7599999999999998E-2</v>
      </c>
      <c r="AP215" s="8">
        <v>1.6101791080651629E-5</v>
      </c>
      <c r="AQ215" s="9">
        <v>0.99958696685906123</v>
      </c>
      <c r="AR215" s="2" t="s">
        <v>33</v>
      </c>
      <c r="AS215" s="2">
        <v>73000</v>
      </c>
      <c r="AT215" s="2" t="s">
        <v>45</v>
      </c>
      <c r="AU215" s="20">
        <f t="shared" si="51"/>
        <v>769.23076923076928</v>
      </c>
      <c r="AV215" s="10" t="b">
        <f t="shared" si="50"/>
        <v>0</v>
      </c>
      <c r="AW215" s="21">
        <v>109.5</v>
      </c>
      <c r="AX215" s="7">
        <v>17520</v>
      </c>
      <c r="AY215" s="2">
        <v>1.5</v>
      </c>
      <c r="AZ215" s="2">
        <v>10000</v>
      </c>
      <c r="BA215" s="2">
        <v>5000</v>
      </c>
    </row>
    <row r="216" spans="1:53" s="2" customFormat="1" x14ac:dyDescent="0.25">
      <c r="A216" s="5" t="s">
        <v>654</v>
      </c>
      <c r="B216" s="5"/>
      <c r="C216" s="4" t="s">
        <v>41</v>
      </c>
      <c r="D216" s="4"/>
      <c r="E216" s="5"/>
      <c r="F216" s="2">
        <v>39000</v>
      </c>
      <c r="G216" s="2">
        <v>0.6</v>
      </c>
      <c r="H216" s="15" t="s">
        <v>655</v>
      </c>
      <c r="I216" s="16" t="s">
        <v>28</v>
      </c>
      <c r="J216" s="17" t="s">
        <v>73</v>
      </c>
      <c r="K216" s="18" t="s">
        <v>53</v>
      </c>
      <c r="L216" s="2" t="s">
        <v>656</v>
      </c>
      <c r="M216" s="15">
        <v>0.6</v>
      </c>
      <c r="N216" s="18" t="s">
        <v>31</v>
      </c>
      <c r="O216" s="2">
        <v>1</v>
      </c>
      <c r="P216" s="2">
        <v>10</v>
      </c>
      <c r="Q216" s="15">
        <v>1</v>
      </c>
      <c r="R216" s="2">
        <v>3</v>
      </c>
      <c r="S216" s="2">
        <v>15</v>
      </c>
      <c r="T216" s="2">
        <v>7</v>
      </c>
      <c r="U216" s="2">
        <f t="shared" si="52"/>
        <v>15</v>
      </c>
      <c r="V216" s="18" t="s">
        <v>58</v>
      </c>
      <c r="W216" s="18"/>
      <c r="X216" s="18" t="s">
        <v>757</v>
      </c>
      <c r="Y216" s="2" t="s">
        <v>45</v>
      </c>
      <c r="Z216" s="2">
        <v>10000</v>
      </c>
      <c r="AA216" s="2">
        <v>200</v>
      </c>
      <c r="AB216" s="6">
        <v>15000</v>
      </c>
      <c r="AC216" s="6">
        <v>4000</v>
      </c>
      <c r="AD216" s="6">
        <v>3000</v>
      </c>
      <c r="AE216" s="6">
        <v>0</v>
      </c>
      <c r="AF216" s="6">
        <v>0</v>
      </c>
      <c r="AG216" s="6">
        <v>0</v>
      </c>
      <c r="AH216" s="6">
        <v>3000</v>
      </c>
      <c r="AI216" s="6">
        <v>0</v>
      </c>
      <c r="AJ216" s="6">
        <v>0</v>
      </c>
      <c r="AK216" s="2">
        <v>25000</v>
      </c>
      <c r="AL216" s="7">
        <v>2777.7777777777778</v>
      </c>
      <c r="AM216" s="19">
        <v>15000</v>
      </c>
      <c r="AN216" s="7">
        <f t="shared" si="49"/>
        <v>1666.6666666666667</v>
      </c>
      <c r="AO216" s="7">
        <v>1.6666666666666666E-2</v>
      </c>
      <c r="AP216" s="8">
        <v>1.5247908220314044E-5</v>
      </c>
      <c r="AQ216" s="9">
        <v>0.99961799635228954</v>
      </c>
      <c r="AR216" s="2" t="s">
        <v>33</v>
      </c>
      <c r="AS216" s="2">
        <v>39000</v>
      </c>
      <c r="AT216" s="2" t="s">
        <v>45</v>
      </c>
      <c r="AU216" s="20">
        <f t="shared" si="51"/>
        <v>576.92307692307691</v>
      </c>
      <c r="AV216" s="10" t="b">
        <f t="shared" si="50"/>
        <v>0</v>
      </c>
      <c r="AW216" s="21">
        <v>78</v>
      </c>
      <c r="AX216" s="7">
        <v>23400</v>
      </c>
      <c r="AY216" s="2">
        <v>1.5</v>
      </c>
      <c r="AZ216" s="2">
        <v>10000</v>
      </c>
      <c r="BA216" s="2">
        <v>5000</v>
      </c>
    </row>
    <row r="217" spans="1:53" s="2" customFormat="1" ht="30" x14ac:dyDescent="0.25">
      <c r="A217" s="3" t="s">
        <v>657</v>
      </c>
      <c r="B217" s="3"/>
      <c r="C217" s="4" t="s">
        <v>41</v>
      </c>
      <c r="D217" s="4"/>
      <c r="E217" s="5"/>
      <c r="F217" s="2">
        <v>50</v>
      </c>
      <c r="G217" s="2">
        <v>500</v>
      </c>
      <c r="H217" s="15" t="e">
        <v>#N/A</v>
      </c>
      <c r="I217" s="16" t="s">
        <v>35</v>
      </c>
      <c r="J217" s="17" t="s">
        <v>587</v>
      </c>
      <c r="K217" s="18" t="s">
        <v>38</v>
      </c>
      <c r="L217" s="2" t="s">
        <v>658</v>
      </c>
      <c r="M217" s="15">
        <v>500</v>
      </c>
      <c r="N217" s="18" t="s">
        <v>39</v>
      </c>
      <c r="O217" s="2">
        <v>1</v>
      </c>
      <c r="P217" s="2">
        <v>20</v>
      </c>
      <c r="Q217" s="15">
        <v>5</v>
      </c>
      <c r="R217" s="2">
        <v>5</v>
      </c>
      <c r="S217" s="15">
        <f>O217+P217+Q217+R217</f>
        <v>31</v>
      </c>
      <c r="T217" s="2">
        <v>30</v>
      </c>
      <c r="U217" s="2">
        <f t="shared" si="52"/>
        <v>31</v>
      </c>
      <c r="V217" s="18" t="s">
        <v>119</v>
      </c>
      <c r="W217" s="18"/>
      <c r="X217" s="18" t="s">
        <v>758</v>
      </c>
      <c r="Y217" s="2" t="s">
        <v>32</v>
      </c>
      <c r="Z217" s="2">
        <v>25</v>
      </c>
      <c r="AA217" s="2">
        <v>5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30</v>
      </c>
      <c r="AI217" s="6">
        <v>0</v>
      </c>
      <c r="AJ217" s="6">
        <v>0</v>
      </c>
      <c r="AK217" s="2">
        <v>30</v>
      </c>
      <c r="AL217" s="7">
        <v>3.3333333333333335</v>
      </c>
      <c r="AM217" s="19">
        <v>30</v>
      </c>
      <c r="AN217" s="7">
        <f t="shared" si="49"/>
        <v>1666.6666666666667</v>
      </c>
      <c r="AO217" s="7">
        <v>1.6666666666666666E-2</v>
      </c>
      <c r="AP217" s="8">
        <v>1.5247908220314044E-5</v>
      </c>
      <c r="AQ217" s="9">
        <v>0.99963324426050981</v>
      </c>
      <c r="AR217" s="2" t="s">
        <v>33</v>
      </c>
      <c r="AS217" s="2">
        <v>50</v>
      </c>
      <c r="AT217" s="2" t="s">
        <v>34</v>
      </c>
      <c r="AU217" s="20">
        <f t="shared" si="51"/>
        <v>1.1538461538461537</v>
      </c>
      <c r="AV217" s="10" t="b">
        <f t="shared" si="50"/>
        <v>0</v>
      </c>
      <c r="AW217" s="11">
        <v>50</v>
      </c>
      <c r="AX217" s="7">
        <v>25000</v>
      </c>
      <c r="AY217" s="2">
        <v>1.5</v>
      </c>
      <c r="AZ217" s="2">
        <v>10000</v>
      </c>
      <c r="BA217" s="2">
        <v>5000</v>
      </c>
    </row>
    <row r="218" spans="1:53" s="2" customFormat="1" x14ac:dyDescent="0.25">
      <c r="A218" s="5" t="s">
        <v>659</v>
      </c>
      <c r="B218" s="5"/>
      <c r="C218" s="4" t="s">
        <v>41</v>
      </c>
      <c r="D218" s="4"/>
      <c r="E218" s="5"/>
      <c r="F218" s="2">
        <v>6</v>
      </c>
      <c r="G218" s="2">
        <v>700</v>
      </c>
      <c r="H218" s="15" t="s">
        <v>67</v>
      </c>
      <c r="I218" s="16" t="s">
        <v>35</v>
      </c>
      <c r="J218" s="17" t="s">
        <v>660</v>
      </c>
      <c r="K218" s="18" t="s">
        <v>141</v>
      </c>
      <c r="L218" s="2" t="s">
        <v>661</v>
      </c>
      <c r="M218" s="15">
        <v>700</v>
      </c>
      <c r="N218" s="18" t="s">
        <v>39</v>
      </c>
      <c r="O218" s="2">
        <v>1</v>
      </c>
      <c r="P218" s="2">
        <v>10</v>
      </c>
      <c r="Q218" s="15">
        <v>1</v>
      </c>
      <c r="R218" s="2">
        <v>4</v>
      </c>
      <c r="S218" s="15">
        <f>O218+P218+Q218+R218</f>
        <v>16</v>
      </c>
      <c r="T218" s="2">
        <v>15</v>
      </c>
      <c r="U218" s="2">
        <f t="shared" ref="U218:U225" si="53">SUM(O218:R218)</f>
        <v>16</v>
      </c>
      <c r="V218" s="18" t="s">
        <v>143</v>
      </c>
      <c r="W218" s="18"/>
      <c r="X218" s="18" t="s">
        <v>757</v>
      </c>
      <c r="Y218" s="2" t="s">
        <v>32</v>
      </c>
      <c r="Z218" s="2">
        <v>5</v>
      </c>
      <c r="AA218" s="2">
        <v>0.5</v>
      </c>
      <c r="AB218" s="6">
        <v>2</v>
      </c>
      <c r="AC218" s="6">
        <v>4</v>
      </c>
      <c r="AD218" s="6">
        <v>1.5</v>
      </c>
      <c r="AE218" s="6">
        <v>3</v>
      </c>
      <c r="AF218" s="6">
        <v>3</v>
      </c>
      <c r="AG218" s="6">
        <v>4</v>
      </c>
      <c r="AH218" s="6">
        <v>0</v>
      </c>
      <c r="AI218" s="6">
        <v>1.5</v>
      </c>
      <c r="AJ218" s="6">
        <v>1</v>
      </c>
      <c r="AK218" s="2">
        <v>20</v>
      </c>
      <c r="AL218" s="7">
        <v>2.2222222222222223</v>
      </c>
      <c r="AM218" s="19">
        <v>4</v>
      </c>
      <c r="AN218" s="7">
        <f t="shared" si="49"/>
        <v>1555.5555555555557</v>
      </c>
      <c r="AO218" s="7">
        <v>1.5555555555555557E-2</v>
      </c>
      <c r="AP218" s="8">
        <v>1.423138100562644E-5</v>
      </c>
      <c r="AQ218" s="9">
        <v>0.99969252301326783</v>
      </c>
      <c r="AR218" s="2" t="s">
        <v>33</v>
      </c>
      <c r="AS218" s="2">
        <v>6</v>
      </c>
      <c r="AT218" s="2" t="s">
        <v>34</v>
      </c>
      <c r="AU218" s="20">
        <f t="shared" si="51"/>
        <v>0.15384615384615385</v>
      </c>
      <c r="AV218" s="10" t="b">
        <f t="shared" si="50"/>
        <v>0</v>
      </c>
      <c r="AW218" s="11">
        <v>45</v>
      </c>
      <c r="AX218" s="7">
        <v>4200</v>
      </c>
      <c r="AY218" s="2">
        <v>1.5</v>
      </c>
      <c r="AZ218" s="2">
        <v>10000</v>
      </c>
      <c r="BA218" s="2">
        <v>5000</v>
      </c>
    </row>
    <row r="219" spans="1:53" s="2" customFormat="1" x14ac:dyDescent="0.25">
      <c r="A219" s="5" t="s">
        <v>662</v>
      </c>
      <c r="B219" s="5"/>
      <c r="C219" s="4" t="s">
        <v>41</v>
      </c>
      <c r="D219" s="4"/>
      <c r="E219" s="5"/>
      <c r="F219" s="2">
        <v>2140</v>
      </c>
      <c r="G219" s="2">
        <v>0.45</v>
      </c>
      <c r="H219" s="15" t="s">
        <v>336</v>
      </c>
      <c r="I219" s="16" t="s">
        <v>28</v>
      </c>
      <c r="J219" s="17" t="s">
        <v>57</v>
      </c>
      <c r="K219" s="18" t="s">
        <v>53</v>
      </c>
      <c r="L219" s="2" t="s">
        <v>663</v>
      </c>
      <c r="M219" s="15">
        <v>0.45</v>
      </c>
      <c r="N219" s="18" t="s">
        <v>31</v>
      </c>
      <c r="O219" s="2">
        <v>1</v>
      </c>
      <c r="P219" s="2">
        <v>10</v>
      </c>
      <c r="Q219" s="15">
        <v>1</v>
      </c>
      <c r="R219" s="2">
        <v>3</v>
      </c>
      <c r="S219" s="2">
        <v>15</v>
      </c>
      <c r="T219" s="2">
        <v>7</v>
      </c>
      <c r="U219" s="2">
        <f t="shared" si="53"/>
        <v>15</v>
      </c>
      <c r="V219" s="18" t="s">
        <v>118</v>
      </c>
      <c r="W219" s="18"/>
      <c r="X219" s="18" t="s">
        <v>757</v>
      </c>
      <c r="Y219" s="2" t="s">
        <v>45</v>
      </c>
      <c r="Z219" s="2">
        <v>10000</v>
      </c>
      <c r="AA219" s="2">
        <v>2000</v>
      </c>
      <c r="AB219" s="6">
        <v>12000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4500</v>
      </c>
      <c r="AI219" s="6">
        <v>8000</v>
      </c>
      <c r="AJ219" s="6">
        <v>6500</v>
      </c>
      <c r="AK219" s="2">
        <v>31000</v>
      </c>
      <c r="AL219" s="7">
        <v>3444.4444444444443</v>
      </c>
      <c r="AM219" s="19">
        <v>12000</v>
      </c>
      <c r="AN219" s="7">
        <f t="shared" si="49"/>
        <v>1550</v>
      </c>
      <c r="AO219" s="7">
        <v>1.55E-2</v>
      </c>
      <c r="AP219" s="8">
        <v>1.418055464489206E-5</v>
      </c>
      <c r="AQ219" s="9">
        <v>0.9997209283414914</v>
      </c>
      <c r="AR219" s="2" t="s">
        <v>33</v>
      </c>
      <c r="AS219" s="2">
        <v>2140</v>
      </c>
      <c r="AT219" s="2" t="s">
        <v>45</v>
      </c>
      <c r="AU219" s="20">
        <f t="shared" si="51"/>
        <v>461.53846153846155</v>
      </c>
      <c r="AV219" s="10" t="b">
        <f t="shared" si="50"/>
        <v>0</v>
      </c>
      <c r="AW219" s="11">
        <v>5.35</v>
      </c>
      <c r="AX219" s="7">
        <v>963</v>
      </c>
      <c r="AY219" s="2">
        <v>1.5</v>
      </c>
      <c r="AZ219" s="2">
        <v>10000</v>
      </c>
      <c r="BA219" s="2">
        <v>5000</v>
      </c>
    </row>
    <row r="220" spans="1:53" s="2" customFormat="1" x14ac:dyDescent="0.25">
      <c r="A220" s="5" t="s">
        <v>664</v>
      </c>
      <c r="B220" s="5"/>
      <c r="C220" s="4" t="s">
        <v>41</v>
      </c>
      <c r="D220" s="4"/>
      <c r="E220" s="5"/>
      <c r="F220" s="2">
        <v>33</v>
      </c>
      <c r="G220" s="2">
        <v>523</v>
      </c>
      <c r="H220" s="15" t="s">
        <v>67</v>
      </c>
      <c r="I220" s="16" t="s">
        <v>35</v>
      </c>
      <c r="J220" s="17" t="s">
        <v>665</v>
      </c>
      <c r="K220" s="18" t="s">
        <v>141</v>
      </c>
      <c r="L220" s="2" t="s">
        <v>666</v>
      </c>
      <c r="M220" s="15">
        <v>523</v>
      </c>
      <c r="N220" s="18" t="s">
        <v>39</v>
      </c>
      <c r="O220" s="2">
        <v>1</v>
      </c>
      <c r="P220" s="2">
        <v>10</v>
      </c>
      <c r="Q220" s="15">
        <v>1</v>
      </c>
      <c r="R220" s="2">
        <v>4</v>
      </c>
      <c r="S220" s="15">
        <f>O220+P220+Q220+R220</f>
        <v>16</v>
      </c>
      <c r="T220" s="2">
        <v>15</v>
      </c>
      <c r="U220" s="2">
        <f t="shared" si="53"/>
        <v>16</v>
      </c>
      <c r="V220" s="18" t="s">
        <v>143</v>
      </c>
      <c r="W220" s="18"/>
      <c r="X220" s="18" t="s">
        <v>757</v>
      </c>
      <c r="Y220" s="2" t="s">
        <v>32</v>
      </c>
      <c r="Z220" s="2">
        <v>5</v>
      </c>
      <c r="AA220" s="2">
        <v>0.5</v>
      </c>
      <c r="AB220" s="6">
        <v>1</v>
      </c>
      <c r="AC220" s="6">
        <v>1</v>
      </c>
      <c r="AD220" s="6">
        <v>2</v>
      </c>
      <c r="AE220" s="6">
        <v>3</v>
      </c>
      <c r="AF220" s="6">
        <v>1</v>
      </c>
      <c r="AG220" s="6">
        <v>2.5</v>
      </c>
      <c r="AH220" s="6">
        <v>8.5</v>
      </c>
      <c r="AI220" s="6">
        <v>3.5</v>
      </c>
      <c r="AJ220" s="6">
        <v>2</v>
      </c>
      <c r="AK220" s="2">
        <v>24.5</v>
      </c>
      <c r="AL220" s="7">
        <v>2.7222222222222223</v>
      </c>
      <c r="AM220" s="19">
        <v>8.5</v>
      </c>
      <c r="AN220" s="7">
        <f t="shared" si="49"/>
        <v>1423.7222222222222</v>
      </c>
      <c r="AO220" s="7">
        <v>1.4237222222222222E-2</v>
      </c>
      <c r="AP220" s="8">
        <v>1.3025271465399599E-5</v>
      </c>
      <c r="AQ220" s="9">
        <v>0.99974743657580056</v>
      </c>
      <c r="AR220" s="2" t="s">
        <v>33</v>
      </c>
      <c r="AS220" s="2">
        <v>33</v>
      </c>
      <c r="AT220" s="2" t="s">
        <v>34</v>
      </c>
      <c r="AU220" s="20">
        <f t="shared" si="51"/>
        <v>0.32692307692307693</v>
      </c>
      <c r="AV220" s="10" t="b">
        <f t="shared" si="50"/>
        <v>0</v>
      </c>
      <c r="AW220" s="21">
        <v>116.47058823529412</v>
      </c>
      <c r="AX220" s="7">
        <v>17259</v>
      </c>
      <c r="AY220" s="2">
        <v>1.5</v>
      </c>
      <c r="AZ220" s="2">
        <v>10000</v>
      </c>
      <c r="BA220" s="2">
        <v>5000</v>
      </c>
    </row>
    <row r="221" spans="1:53" s="2" customFormat="1" x14ac:dyDescent="0.25">
      <c r="A221" s="5" t="s">
        <v>667</v>
      </c>
      <c r="B221" s="5"/>
      <c r="C221" s="5" t="s">
        <v>48</v>
      </c>
      <c r="D221" s="5"/>
      <c r="E221" s="5"/>
      <c r="F221" s="2">
        <v>93000</v>
      </c>
      <c r="G221" s="2">
        <v>0.6</v>
      </c>
      <c r="H221" s="15" t="s">
        <v>67</v>
      </c>
      <c r="I221" s="16" t="s">
        <v>28</v>
      </c>
      <c r="J221" s="17" t="s">
        <v>73</v>
      </c>
      <c r="K221" s="18" t="s">
        <v>53</v>
      </c>
      <c r="L221" s="2" t="s">
        <v>668</v>
      </c>
      <c r="M221" s="15">
        <v>0.6</v>
      </c>
      <c r="N221" s="18" t="s">
        <v>31</v>
      </c>
      <c r="O221" s="2">
        <v>1</v>
      </c>
      <c r="P221" s="2">
        <v>10</v>
      </c>
      <c r="Q221" s="15">
        <v>1</v>
      </c>
      <c r="R221" s="2">
        <v>3</v>
      </c>
      <c r="S221" s="2">
        <v>15</v>
      </c>
      <c r="T221" s="2">
        <v>7</v>
      </c>
      <c r="U221" s="2">
        <f t="shared" si="53"/>
        <v>15</v>
      </c>
      <c r="V221" s="18" t="s">
        <v>58</v>
      </c>
      <c r="W221" s="18"/>
      <c r="X221" s="18" t="s">
        <v>757</v>
      </c>
      <c r="Y221" s="2" t="s">
        <v>45</v>
      </c>
      <c r="Z221" s="2">
        <v>10000</v>
      </c>
      <c r="AA221" s="2">
        <v>200</v>
      </c>
      <c r="AB221" s="6">
        <v>20400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2">
        <v>20400</v>
      </c>
      <c r="AL221" s="7">
        <v>2266.6666666666665</v>
      </c>
      <c r="AM221" s="19">
        <v>20400</v>
      </c>
      <c r="AN221" s="7">
        <f t="shared" si="49"/>
        <v>1359.9999999999998</v>
      </c>
      <c r="AO221" s="7">
        <v>1.3599999999999998E-2</v>
      </c>
      <c r="AP221" s="8">
        <v>1.2442293107776257E-5</v>
      </c>
      <c r="AQ221" s="9">
        <v>0.99977245839319018</v>
      </c>
      <c r="AR221" s="2" t="s">
        <v>33</v>
      </c>
      <c r="AS221" s="2">
        <v>93000</v>
      </c>
      <c r="AT221" s="2" t="s">
        <v>45</v>
      </c>
      <c r="AU221" s="20">
        <f t="shared" si="51"/>
        <v>784.61538461538464</v>
      </c>
      <c r="AV221" s="10" t="b">
        <f t="shared" si="50"/>
        <v>0</v>
      </c>
      <c r="AW221" s="21">
        <v>136.76470588235293</v>
      </c>
      <c r="AX221" s="7">
        <v>55800</v>
      </c>
      <c r="AY221" s="2">
        <v>1.5</v>
      </c>
      <c r="AZ221" s="2">
        <v>10000</v>
      </c>
      <c r="BA221" s="2">
        <v>5000</v>
      </c>
    </row>
    <row r="222" spans="1:53" s="2" customFormat="1" ht="30" x14ac:dyDescent="0.25">
      <c r="A222" s="4" t="s">
        <v>669</v>
      </c>
      <c r="B222" s="4"/>
      <c r="C222" s="4" t="s">
        <v>41</v>
      </c>
      <c r="D222" s="4"/>
      <c r="E222" s="5"/>
      <c r="F222" s="2">
        <v>13000</v>
      </c>
      <c r="G222" s="2">
        <v>0.4</v>
      </c>
      <c r="H222" s="15" t="s">
        <v>451</v>
      </c>
      <c r="I222" s="16" t="s">
        <v>28</v>
      </c>
      <c r="J222" s="17" t="s">
        <v>57</v>
      </c>
      <c r="K222" s="18" t="s">
        <v>670</v>
      </c>
      <c r="L222" s="2" t="s">
        <v>671</v>
      </c>
      <c r="M222" s="15">
        <v>0.4</v>
      </c>
      <c r="N222" s="18" t="s">
        <v>31</v>
      </c>
      <c r="O222" s="2">
        <v>1</v>
      </c>
      <c r="P222" s="2">
        <v>10</v>
      </c>
      <c r="Q222" s="15">
        <v>1</v>
      </c>
      <c r="R222" s="2">
        <v>4</v>
      </c>
      <c r="S222" s="2">
        <v>16</v>
      </c>
      <c r="T222" s="2">
        <v>7</v>
      </c>
      <c r="U222" s="2">
        <f t="shared" si="53"/>
        <v>16</v>
      </c>
      <c r="V222" s="18" t="s">
        <v>56</v>
      </c>
      <c r="W222" s="18"/>
      <c r="X222" s="18" t="s">
        <v>757</v>
      </c>
      <c r="Y222" s="2" t="s">
        <v>45</v>
      </c>
      <c r="Z222" s="2">
        <v>5000</v>
      </c>
      <c r="AA222" s="2">
        <v>1000</v>
      </c>
      <c r="AB222" s="6">
        <v>4000</v>
      </c>
      <c r="AC222" s="6">
        <v>18000</v>
      </c>
      <c r="AD222" s="6">
        <v>2000</v>
      </c>
      <c r="AE222" s="6">
        <v>0</v>
      </c>
      <c r="AF222" s="6">
        <v>0</v>
      </c>
      <c r="AG222" s="6">
        <v>0</v>
      </c>
      <c r="AH222" s="6">
        <v>6000</v>
      </c>
      <c r="AI222" s="6">
        <v>0</v>
      </c>
      <c r="AJ222" s="6">
        <v>0</v>
      </c>
      <c r="AK222" s="2">
        <v>30000</v>
      </c>
      <c r="AL222" s="7">
        <v>3333.3333333333335</v>
      </c>
      <c r="AM222" s="19">
        <v>18000</v>
      </c>
      <c r="AN222" s="7">
        <f t="shared" si="49"/>
        <v>1333.3333333333335</v>
      </c>
      <c r="AO222" s="7">
        <v>1.3333333333333334E-2</v>
      </c>
      <c r="AP222" s="8">
        <v>1.2198326576251236E-5</v>
      </c>
      <c r="AQ222" s="9">
        <v>0.99978465671976646</v>
      </c>
      <c r="AR222" s="2" t="s">
        <v>33</v>
      </c>
      <c r="AS222" s="2">
        <v>13000</v>
      </c>
      <c r="AT222" s="2" t="s">
        <v>45</v>
      </c>
      <c r="AU222" s="20">
        <f t="shared" si="51"/>
        <v>692.30769230769226</v>
      </c>
      <c r="AV222" s="10" t="b">
        <f t="shared" si="50"/>
        <v>0</v>
      </c>
      <c r="AW222" s="11">
        <v>21.666666666666668</v>
      </c>
      <c r="AX222" s="7">
        <v>5200</v>
      </c>
      <c r="AY222" s="2">
        <v>1.5</v>
      </c>
      <c r="AZ222" s="2">
        <v>10000</v>
      </c>
      <c r="BA222" s="2">
        <v>5000</v>
      </c>
    </row>
    <row r="223" spans="1:53" s="2" customFormat="1" x14ac:dyDescent="0.25">
      <c r="A223" s="5" t="s">
        <v>672</v>
      </c>
      <c r="B223" s="5"/>
      <c r="C223" s="5" t="s">
        <v>48</v>
      </c>
      <c r="D223" s="5"/>
      <c r="E223" s="5"/>
      <c r="F223" s="2">
        <v>32300</v>
      </c>
      <c r="G223" s="2">
        <v>0.45</v>
      </c>
      <c r="H223" s="15" t="e">
        <v>#N/A</v>
      </c>
      <c r="I223" s="16" t="s">
        <v>28</v>
      </c>
      <c r="J223" s="17" t="s">
        <v>73</v>
      </c>
      <c r="K223" s="18" t="s">
        <v>53</v>
      </c>
      <c r="L223" s="2" t="s">
        <v>673</v>
      </c>
      <c r="M223" s="15">
        <v>0.45</v>
      </c>
      <c r="N223" s="18" t="s">
        <v>31</v>
      </c>
      <c r="O223" s="2">
        <v>1</v>
      </c>
      <c r="P223" s="2">
        <v>10</v>
      </c>
      <c r="Q223" s="15">
        <v>1</v>
      </c>
      <c r="R223" s="2">
        <v>3</v>
      </c>
      <c r="S223" s="2">
        <v>15</v>
      </c>
      <c r="T223" s="2">
        <v>7</v>
      </c>
      <c r="U223" s="2">
        <f t="shared" si="53"/>
        <v>15</v>
      </c>
      <c r="V223" s="18" t="s">
        <v>58</v>
      </c>
      <c r="W223" s="18"/>
      <c r="X223" s="18" t="s">
        <v>757</v>
      </c>
      <c r="Y223" s="2" t="s">
        <v>45</v>
      </c>
      <c r="Z223" s="2">
        <v>10000</v>
      </c>
      <c r="AA223" s="2">
        <v>200</v>
      </c>
      <c r="AB223" s="6">
        <v>17800</v>
      </c>
      <c r="AC223" s="6">
        <v>0</v>
      </c>
      <c r="AD223" s="6">
        <v>5000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2">
        <v>22800</v>
      </c>
      <c r="AL223" s="7">
        <v>2533.3333333333335</v>
      </c>
      <c r="AM223" s="19">
        <v>17800</v>
      </c>
      <c r="AN223" s="7">
        <f t="shared" si="49"/>
        <v>1140</v>
      </c>
      <c r="AO223" s="7">
        <v>1.14E-2</v>
      </c>
      <c r="AP223" s="8">
        <v>1.0429569222694805E-5</v>
      </c>
      <c r="AQ223" s="9">
        <v>0.99981816145676261</v>
      </c>
      <c r="AR223" s="2" t="s">
        <v>33</v>
      </c>
      <c r="AS223" s="2">
        <v>32300</v>
      </c>
      <c r="AT223" s="2" t="s">
        <v>45</v>
      </c>
      <c r="AU223" s="20">
        <f t="shared" si="51"/>
        <v>684.61538461538464</v>
      </c>
      <c r="AV223" s="10" t="b">
        <f t="shared" si="50"/>
        <v>0</v>
      </c>
      <c r="AW223" s="11">
        <v>54.438202247191008</v>
      </c>
      <c r="AX223" s="7">
        <v>14535</v>
      </c>
      <c r="AY223" s="2">
        <v>1.5</v>
      </c>
      <c r="AZ223" s="2">
        <v>10000</v>
      </c>
      <c r="BA223" s="2">
        <v>5000</v>
      </c>
    </row>
    <row r="224" spans="1:53" s="2" customFormat="1" x14ac:dyDescent="0.25">
      <c r="A224" s="5" t="s">
        <v>674</v>
      </c>
      <c r="B224" s="5"/>
      <c r="C224" s="4" t="s">
        <v>41</v>
      </c>
      <c r="D224" s="4"/>
      <c r="E224" s="5"/>
      <c r="F224" s="2">
        <v>6.5</v>
      </c>
      <c r="G224" s="2">
        <v>517</v>
      </c>
      <c r="H224" s="15" t="s">
        <v>67</v>
      </c>
      <c r="I224" s="16" t="s">
        <v>35</v>
      </c>
      <c r="J224" s="17" t="s">
        <v>665</v>
      </c>
      <c r="K224" s="18" t="s">
        <v>141</v>
      </c>
      <c r="L224" s="2" t="s">
        <v>675</v>
      </c>
      <c r="M224" s="15">
        <v>517</v>
      </c>
      <c r="N224" s="18" t="s">
        <v>39</v>
      </c>
      <c r="O224" s="2">
        <v>1</v>
      </c>
      <c r="P224" s="2">
        <v>10</v>
      </c>
      <c r="Q224" s="15">
        <v>1</v>
      </c>
      <c r="R224" s="2">
        <v>4</v>
      </c>
      <c r="S224" s="15">
        <f>O224+P224+Q224+R224</f>
        <v>16</v>
      </c>
      <c r="T224" s="2">
        <v>15</v>
      </c>
      <c r="U224" s="2">
        <f t="shared" si="53"/>
        <v>16</v>
      </c>
      <c r="V224" s="18" t="s">
        <v>143</v>
      </c>
      <c r="W224" s="18"/>
      <c r="X224" s="18" t="s">
        <v>757</v>
      </c>
      <c r="Y224" s="2" t="s">
        <v>32</v>
      </c>
      <c r="Z224" s="2">
        <v>5</v>
      </c>
      <c r="AA224" s="2">
        <v>0.5</v>
      </c>
      <c r="AB224" s="6">
        <v>1.5</v>
      </c>
      <c r="AC224" s="6">
        <v>2</v>
      </c>
      <c r="AD224" s="6">
        <v>3</v>
      </c>
      <c r="AE224" s="6">
        <v>2.5</v>
      </c>
      <c r="AF224" s="6">
        <v>2</v>
      </c>
      <c r="AG224" s="6">
        <v>2.5</v>
      </c>
      <c r="AH224" s="6">
        <v>0.5</v>
      </c>
      <c r="AI224" s="6">
        <v>1.5</v>
      </c>
      <c r="AJ224" s="6">
        <v>2</v>
      </c>
      <c r="AK224" s="2">
        <v>17.5</v>
      </c>
      <c r="AL224" s="7">
        <v>1.9444444444444444</v>
      </c>
      <c r="AM224" s="19">
        <v>3</v>
      </c>
      <c r="AN224" s="7">
        <f t="shared" si="49"/>
        <v>1005.2777777777777</v>
      </c>
      <c r="AO224" s="7">
        <v>1.0052777777777777E-2</v>
      </c>
      <c r="AP224" s="8">
        <v>9.197029974886087E-6</v>
      </c>
      <c r="AQ224" s="9">
        <v>0.99984699118509845</v>
      </c>
      <c r="AR224" s="2" t="s">
        <v>33</v>
      </c>
      <c r="AS224" s="2">
        <v>6.5</v>
      </c>
      <c r="AT224" s="2" t="s">
        <v>34</v>
      </c>
      <c r="AU224" s="20">
        <f t="shared" si="51"/>
        <v>0.11538461538461539</v>
      </c>
      <c r="AV224" s="10" t="b">
        <f t="shared" si="50"/>
        <v>0</v>
      </c>
      <c r="AW224" s="21">
        <v>65</v>
      </c>
      <c r="AX224" s="7">
        <v>3360.5</v>
      </c>
      <c r="AY224" s="2">
        <v>1.5</v>
      </c>
      <c r="AZ224" s="2">
        <v>10000</v>
      </c>
      <c r="BA224" s="2">
        <v>5000</v>
      </c>
    </row>
    <row r="225" spans="1:53" s="2" customFormat="1" x14ac:dyDescent="0.25">
      <c r="A225" s="5" t="s">
        <v>676</v>
      </c>
      <c r="B225" s="5"/>
      <c r="C225" s="4" t="s">
        <v>41</v>
      </c>
      <c r="D225" s="4"/>
      <c r="E225" s="5"/>
      <c r="F225" s="2">
        <v>263000</v>
      </c>
      <c r="G225" s="2">
        <v>0.24</v>
      </c>
      <c r="H225" s="15" t="e">
        <v>#N/A</v>
      </c>
      <c r="I225" s="16" t="s">
        <v>28</v>
      </c>
      <c r="J225" s="17" t="s">
        <v>73</v>
      </c>
      <c r="K225" s="18" t="s">
        <v>64</v>
      </c>
      <c r="L225" s="2" t="s">
        <v>677</v>
      </c>
      <c r="M225" s="15">
        <v>0.24</v>
      </c>
      <c r="N225" s="18" t="s">
        <v>31</v>
      </c>
      <c r="O225" s="2">
        <v>1</v>
      </c>
      <c r="P225" s="2">
        <v>7</v>
      </c>
      <c r="Q225" s="15">
        <v>4</v>
      </c>
      <c r="R225" s="2">
        <v>3</v>
      </c>
      <c r="S225" s="2">
        <v>15</v>
      </c>
      <c r="T225" s="2">
        <v>3</v>
      </c>
      <c r="U225" s="2">
        <f t="shared" si="53"/>
        <v>15</v>
      </c>
      <c r="V225" s="18" t="s">
        <v>65</v>
      </c>
      <c r="W225" s="18"/>
      <c r="X225" s="18" t="s">
        <v>757</v>
      </c>
      <c r="Y225" s="5" t="s">
        <v>45</v>
      </c>
      <c r="Z225" s="2">
        <v>50000</v>
      </c>
      <c r="AA225" s="2">
        <v>1000</v>
      </c>
      <c r="AB225" s="6">
        <v>0</v>
      </c>
      <c r="AC225" s="6">
        <v>15000</v>
      </c>
      <c r="AD225" s="6">
        <v>0</v>
      </c>
      <c r="AE225" s="6">
        <v>0</v>
      </c>
      <c r="AF225" s="6">
        <v>0</v>
      </c>
      <c r="AG225" s="6">
        <v>0</v>
      </c>
      <c r="AH225" s="6">
        <v>21000</v>
      </c>
      <c r="AI225" s="6">
        <v>0</v>
      </c>
      <c r="AJ225" s="6">
        <v>0</v>
      </c>
      <c r="AK225" s="2">
        <v>36000</v>
      </c>
      <c r="AL225" s="7">
        <v>4000</v>
      </c>
      <c r="AM225" s="19">
        <v>21000</v>
      </c>
      <c r="AN225" s="7">
        <f t="shared" si="49"/>
        <v>960</v>
      </c>
      <c r="AO225" s="7">
        <v>9.5999999999999992E-3</v>
      </c>
      <c r="AP225" s="8">
        <v>8.7827951349008893E-6</v>
      </c>
      <c r="AQ225" s="9">
        <v>0.9998557739802334</v>
      </c>
      <c r="AR225" s="2" t="s">
        <v>33</v>
      </c>
      <c r="AS225" s="2">
        <v>263000</v>
      </c>
      <c r="AT225" s="2" t="s">
        <v>45</v>
      </c>
      <c r="AU225" s="20">
        <f t="shared" si="51"/>
        <v>807.69230769230774</v>
      </c>
      <c r="AV225" s="10" t="b">
        <f t="shared" si="50"/>
        <v>0</v>
      </c>
      <c r="AW225" s="21">
        <v>375.71428571428572</v>
      </c>
      <c r="AX225" s="7">
        <v>63120</v>
      </c>
      <c r="AY225" s="2">
        <v>1.5</v>
      </c>
      <c r="AZ225" s="2">
        <v>10000</v>
      </c>
      <c r="BA225" s="2">
        <v>5000</v>
      </c>
    </row>
    <row r="226" spans="1:53" s="2" customFormat="1" x14ac:dyDescent="0.25">
      <c r="A226" s="5" t="s">
        <v>678</v>
      </c>
      <c r="B226" s="5"/>
      <c r="C226" s="4" t="s">
        <v>41</v>
      </c>
      <c r="D226" s="4"/>
      <c r="E226" s="5"/>
      <c r="F226" s="2">
        <v>81000</v>
      </c>
      <c r="G226" s="2">
        <v>0.55000000000000004</v>
      </c>
      <c r="H226" s="15" t="e">
        <v>#N/A</v>
      </c>
      <c r="I226" s="16" t="s">
        <v>28</v>
      </c>
      <c r="J226" s="17" t="s">
        <v>46</v>
      </c>
      <c r="K226" s="18" t="s">
        <v>53</v>
      </c>
      <c r="L226" s="2" t="s">
        <v>679</v>
      </c>
      <c r="M226" s="15">
        <v>0.55000000000000004</v>
      </c>
      <c r="N226" s="18" t="s">
        <v>31</v>
      </c>
      <c r="O226" s="2">
        <v>1</v>
      </c>
      <c r="P226" s="2">
        <v>10</v>
      </c>
      <c r="Q226" s="15">
        <v>1</v>
      </c>
      <c r="R226" s="2">
        <v>3</v>
      </c>
      <c r="S226" s="2">
        <v>15</v>
      </c>
      <c r="T226" s="2">
        <v>5</v>
      </c>
      <c r="U226" s="2">
        <f>MIN(S226,T226)</f>
        <v>5</v>
      </c>
      <c r="V226" s="18" t="s">
        <v>118</v>
      </c>
      <c r="W226" s="18"/>
      <c r="X226" s="18" t="s">
        <v>757</v>
      </c>
      <c r="Y226" s="2" t="s">
        <v>45</v>
      </c>
      <c r="Z226" s="2">
        <v>0</v>
      </c>
      <c r="AA226" s="2">
        <v>200</v>
      </c>
      <c r="AB226" s="6">
        <v>10510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4900</v>
      </c>
      <c r="AI226" s="6">
        <v>0</v>
      </c>
      <c r="AJ226" s="6">
        <v>0</v>
      </c>
      <c r="AK226" s="2">
        <v>15410</v>
      </c>
      <c r="AL226" s="7">
        <v>1712.2222222222222</v>
      </c>
      <c r="AM226" s="19">
        <v>10510</v>
      </c>
      <c r="AN226" s="7">
        <f t="shared" si="49"/>
        <v>941.72222222222229</v>
      </c>
      <c r="AO226" s="7">
        <v>9.4172222222222227E-3</v>
      </c>
      <c r="AP226" s="8">
        <v>8.6155764080847788E-6</v>
      </c>
      <c r="AQ226" s="9">
        <v>0.99987308086432702</v>
      </c>
      <c r="AR226" s="2" t="s">
        <v>33</v>
      </c>
      <c r="AS226" s="2">
        <v>81000</v>
      </c>
      <c r="AT226" s="2" t="s">
        <v>45</v>
      </c>
      <c r="AU226" s="20">
        <f t="shared" si="51"/>
        <v>404.23076923076923</v>
      </c>
      <c r="AV226" s="10" t="b">
        <f t="shared" si="50"/>
        <v>1</v>
      </c>
      <c r="AW226" s="21">
        <v>231.2083729781161</v>
      </c>
      <c r="AX226" s="7">
        <v>44550</v>
      </c>
      <c r="AY226" s="2">
        <v>1.5</v>
      </c>
      <c r="AZ226" s="2">
        <v>10000</v>
      </c>
      <c r="BA226" s="2">
        <v>5000</v>
      </c>
    </row>
    <row r="227" spans="1:53" s="2" customFormat="1" x14ac:dyDescent="0.25">
      <c r="A227" s="5" t="s">
        <v>680</v>
      </c>
      <c r="B227" s="5"/>
      <c r="C227" s="4" t="s">
        <v>41</v>
      </c>
      <c r="D227" s="4"/>
      <c r="E227" s="5"/>
      <c r="F227" s="2">
        <v>47.5</v>
      </c>
      <c r="G227" s="2">
        <v>575</v>
      </c>
      <c r="H227" s="15" t="e">
        <v>#N/A</v>
      </c>
      <c r="I227" s="16" t="s">
        <v>28</v>
      </c>
      <c r="J227" s="17" t="s">
        <v>73</v>
      </c>
      <c r="K227" s="18" t="s">
        <v>141</v>
      </c>
      <c r="L227" s="2" t="s">
        <v>681</v>
      </c>
      <c r="M227" s="15">
        <v>575</v>
      </c>
      <c r="N227" s="18" t="s">
        <v>39</v>
      </c>
      <c r="O227" s="2">
        <v>1</v>
      </c>
      <c r="P227" s="2">
        <v>10</v>
      </c>
      <c r="Q227" s="15">
        <v>1</v>
      </c>
      <c r="R227" s="2">
        <v>4</v>
      </c>
      <c r="S227" s="15">
        <f>O227+P227+Q227+R227</f>
        <v>16</v>
      </c>
      <c r="T227" s="2">
        <v>7</v>
      </c>
      <c r="U227" s="2">
        <f t="shared" ref="U227:U235" si="54">SUM(O227:R227)</f>
        <v>16</v>
      </c>
      <c r="V227" s="18" t="s">
        <v>297</v>
      </c>
      <c r="W227" s="18"/>
      <c r="X227" s="18" t="s">
        <v>757</v>
      </c>
      <c r="Y227" s="2" t="s">
        <v>32</v>
      </c>
      <c r="Z227" s="2">
        <v>5</v>
      </c>
      <c r="AA227" s="2">
        <v>5</v>
      </c>
      <c r="AB227" s="6">
        <v>0</v>
      </c>
      <c r="AC227" s="6">
        <v>0</v>
      </c>
      <c r="AD227" s="6">
        <v>5</v>
      </c>
      <c r="AE227" s="6">
        <v>0</v>
      </c>
      <c r="AF227" s="6">
        <v>0</v>
      </c>
      <c r="AG227" s="6">
        <v>5</v>
      </c>
      <c r="AH227" s="6">
        <v>0</v>
      </c>
      <c r="AI227" s="6">
        <v>1</v>
      </c>
      <c r="AJ227" s="6">
        <v>1.5</v>
      </c>
      <c r="AK227" s="2">
        <v>12.5</v>
      </c>
      <c r="AL227" s="7">
        <v>1.3888888888888888</v>
      </c>
      <c r="AM227" s="19">
        <v>5</v>
      </c>
      <c r="AN227" s="7">
        <f t="shared" si="49"/>
        <v>798.61111111111109</v>
      </c>
      <c r="AO227" s="7">
        <v>7.9861111111111105E-3</v>
      </c>
      <c r="AP227" s="8">
        <v>7.3062893555671456E-6</v>
      </c>
      <c r="AQ227" s="9">
        <v>0.99990446756521845</v>
      </c>
      <c r="AR227" s="2" t="s">
        <v>33</v>
      </c>
      <c r="AS227" s="2">
        <v>47.5</v>
      </c>
      <c r="AT227" s="2" t="s">
        <v>34</v>
      </c>
      <c r="AU227" s="20">
        <f t="shared" si="51"/>
        <v>0.19230769230769232</v>
      </c>
      <c r="AV227" s="10" t="b">
        <f t="shared" si="50"/>
        <v>0</v>
      </c>
      <c r="AW227" s="21">
        <v>285</v>
      </c>
      <c r="AX227" s="7">
        <v>27312.5</v>
      </c>
      <c r="AY227" s="2">
        <v>1.5</v>
      </c>
      <c r="AZ227" s="2">
        <v>10000</v>
      </c>
      <c r="BA227" s="2">
        <v>5000</v>
      </c>
    </row>
    <row r="228" spans="1:53" s="2" customFormat="1" x14ac:dyDescent="0.25">
      <c r="A228" s="5" t="s">
        <v>682</v>
      </c>
      <c r="B228" s="5"/>
      <c r="C228" s="5" t="s">
        <v>48</v>
      </c>
      <c r="D228" s="5"/>
      <c r="E228" s="5"/>
      <c r="F228" s="2">
        <v>486.63999999999993</v>
      </c>
      <c r="G228" s="2">
        <v>125</v>
      </c>
      <c r="H228" s="15" t="e">
        <v>#N/A</v>
      </c>
      <c r="I228" s="16" t="s">
        <v>28</v>
      </c>
      <c r="J228" s="17" t="s">
        <v>43</v>
      </c>
      <c r="K228" s="18" t="s">
        <v>60</v>
      </c>
      <c r="L228" s="2" t="s">
        <v>683</v>
      </c>
      <c r="M228" s="15">
        <v>125</v>
      </c>
      <c r="N228" s="18" t="s">
        <v>31</v>
      </c>
      <c r="O228" s="14">
        <v>1</v>
      </c>
      <c r="P228" s="14">
        <v>7</v>
      </c>
      <c r="Q228" s="23">
        <v>1</v>
      </c>
      <c r="R228" s="14">
        <v>3</v>
      </c>
      <c r="S228" s="14">
        <v>12</v>
      </c>
      <c r="T228" s="14">
        <v>10</v>
      </c>
      <c r="U228" s="2">
        <f t="shared" si="54"/>
        <v>12</v>
      </c>
      <c r="V228" s="18" t="s">
        <v>97</v>
      </c>
      <c r="W228" s="18"/>
      <c r="X228" s="18" t="s">
        <v>757</v>
      </c>
      <c r="Y228" s="5" t="s">
        <v>34</v>
      </c>
      <c r="Z228" s="2">
        <v>200</v>
      </c>
      <c r="AA228" s="2">
        <v>20</v>
      </c>
      <c r="AB228" s="6">
        <v>0</v>
      </c>
      <c r="AC228" s="6">
        <v>40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0</v>
      </c>
      <c r="AK228" s="2">
        <v>40</v>
      </c>
      <c r="AL228" s="7">
        <v>4.4444444444444446</v>
      </c>
      <c r="AM228" s="19">
        <v>40</v>
      </c>
      <c r="AN228" s="7">
        <f t="shared" ref="AN228:AN241" si="55">(AK228/9)*M228</f>
        <v>555.55555555555554</v>
      </c>
      <c r="AO228" s="7">
        <v>5.5555555555555558E-3</v>
      </c>
      <c r="AP228" s="8">
        <v>5.0826360734380144E-6</v>
      </c>
      <c r="AQ228" s="9">
        <v>0.99995766512816031</v>
      </c>
      <c r="AR228" s="2" t="s">
        <v>33</v>
      </c>
      <c r="AS228" s="2">
        <v>486.63999999999993</v>
      </c>
      <c r="AT228" s="2" t="s">
        <v>34</v>
      </c>
      <c r="AU228" s="20">
        <f t="shared" si="51"/>
        <v>1.5384615384615385</v>
      </c>
      <c r="AV228" s="10" t="b">
        <f t="shared" si="50"/>
        <v>0</v>
      </c>
      <c r="AW228" s="21">
        <v>364.97999999999996</v>
      </c>
      <c r="AX228" s="7">
        <v>60829.999999999993</v>
      </c>
      <c r="AY228" s="2">
        <v>1.5</v>
      </c>
      <c r="AZ228" s="2">
        <v>10000</v>
      </c>
      <c r="BA228" s="2">
        <v>5000</v>
      </c>
    </row>
    <row r="229" spans="1:53" s="2" customFormat="1" x14ac:dyDescent="0.25">
      <c r="A229" s="5" t="s">
        <v>684</v>
      </c>
      <c r="B229" s="5"/>
      <c r="C229" s="4" t="s">
        <v>41</v>
      </c>
      <c r="D229" s="4"/>
      <c r="E229" s="5"/>
      <c r="F229" s="2">
        <v>5</v>
      </c>
      <c r="G229" s="2">
        <v>500</v>
      </c>
      <c r="H229" s="15" t="s">
        <v>67</v>
      </c>
      <c r="I229" s="16" t="s">
        <v>28</v>
      </c>
      <c r="J229" s="17" t="s">
        <v>46</v>
      </c>
      <c r="K229" s="18" t="s">
        <v>59</v>
      </c>
      <c r="L229" s="2" t="s">
        <v>685</v>
      </c>
      <c r="M229" s="15">
        <v>500</v>
      </c>
      <c r="N229" s="18" t="s">
        <v>39</v>
      </c>
      <c r="O229" s="2">
        <v>1</v>
      </c>
      <c r="P229" s="2">
        <v>7</v>
      </c>
      <c r="Q229" s="15">
        <v>1</v>
      </c>
      <c r="R229" s="2">
        <v>3</v>
      </c>
      <c r="S229" s="15">
        <f>O229+P229+Q229+R229</f>
        <v>12</v>
      </c>
      <c r="T229" s="2">
        <v>10</v>
      </c>
      <c r="U229" s="2">
        <f t="shared" si="54"/>
        <v>12</v>
      </c>
      <c r="V229" s="18" t="s">
        <v>82</v>
      </c>
      <c r="W229" s="18"/>
      <c r="X229" s="18" t="s">
        <v>758</v>
      </c>
      <c r="Y229" s="2" t="s">
        <v>32</v>
      </c>
      <c r="Z229" s="2">
        <v>50</v>
      </c>
      <c r="AA229" s="2">
        <v>5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5</v>
      </c>
      <c r="AH229" s="6">
        <v>0</v>
      </c>
      <c r="AI229" s="6">
        <v>0</v>
      </c>
      <c r="AJ229" s="6">
        <v>5</v>
      </c>
      <c r="AK229" s="2">
        <v>10</v>
      </c>
      <c r="AL229" s="7">
        <v>1.1111111111111112</v>
      </c>
      <c r="AM229" s="19">
        <v>5</v>
      </c>
      <c r="AN229" s="7">
        <f t="shared" si="55"/>
        <v>555.55555555555554</v>
      </c>
      <c r="AO229" s="7">
        <v>5.5555555555555558E-3</v>
      </c>
      <c r="AP229" s="8">
        <v>5.0826360734380144E-6</v>
      </c>
      <c r="AQ229" s="9">
        <v>0.99996274776423377</v>
      </c>
      <c r="AR229" s="2" t="s">
        <v>33</v>
      </c>
      <c r="AS229" s="2">
        <v>5</v>
      </c>
      <c r="AT229" s="2" t="s">
        <v>34</v>
      </c>
      <c r="AU229" s="20">
        <f t="shared" si="51"/>
        <v>0.19230769230769232</v>
      </c>
      <c r="AV229" s="10" t="b">
        <f t="shared" ref="AV229:AV241" si="56">IF(AU229&gt;=Z229,TRUE,FALSE)</f>
        <v>0</v>
      </c>
      <c r="AW229" s="11">
        <v>30</v>
      </c>
      <c r="AX229" s="7">
        <v>2500</v>
      </c>
      <c r="AY229" s="2">
        <v>1.5</v>
      </c>
      <c r="AZ229" s="2">
        <v>10000</v>
      </c>
      <c r="BA229" s="2">
        <v>5000</v>
      </c>
    </row>
    <row r="230" spans="1:53" s="2" customFormat="1" x14ac:dyDescent="0.25">
      <c r="A230" s="5" t="s">
        <v>686</v>
      </c>
      <c r="B230" s="5"/>
      <c r="C230" s="5" t="s">
        <v>48</v>
      </c>
      <c r="D230" s="5"/>
      <c r="E230" s="5"/>
      <c r="F230" s="2">
        <v>34500</v>
      </c>
      <c r="G230" s="2">
        <v>0.3</v>
      </c>
      <c r="H230" s="15" t="e">
        <v>#N/A</v>
      </c>
      <c r="I230" s="16" t="s">
        <v>28</v>
      </c>
      <c r="J230" s="17" t="s">
        <v>73</v>
      </c>
      <c r="K230" s="18" t="s">
        <v>53</v>
      </c>
      <c r="L230" s="2" t="s">
        <v>687</v>
      </c>
      <c r="M230" s="15">
        <v>0.3</v>
      </c>
      <c r="N230" s="18" t="s">
        <v>31</v>
      </c>
      <c r="O230" s="2">
        <v>1</v>
      </c>
      <c r="P230" s="2">
        <v>10</v>
      </c>
      <c r="Q230" s="15">
        <v>1</v>
      </c>
      <c r="R230" s="2">
        <v>3</v>
      </c>
      <c r="S230" s="2">
        <v>15</v>
      </c>
      <c r="T230" s="2">
        <v>7</v>
      </c>
      <c r="U230" s="2">
        <f t="shared" si="54"/>
        <v>15</v>
      </c>
      <c r="V230" s="18" t="s">
        <v>58</v>
      </c>
      <c r="W230" s="18"/>
      <c r="X230" s="18" t="s">
        <v>757</v>
      </c>
      <c r="Y230" s="2" t="s">
        <v>45</v>
      </c>
      <c r="Z230" s="2">
        <v>10000</v>
      </c>
      <c r="AA230" s="2">
        <v>200</v>
      </c>
      <c r="AB230" s="6">
        <v>12000</v>
      </c>
      <c r="AC230" s="6">
        <v>0</v>
      </c>
      <c r="AD230" s="6">
        <v>3000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2">
        <v>15000</v>
      </c>
      <c r="AL230" s="7">
        <v>1666.6666666666667</v>
      </c>
      <c r="AM230" s="19">
        <v>12000</v>
      </c>
      <c r="AN230" s="7">
        <f t="shared" si="55"/>
        <v>500</v>
      </c>
      <c r="AO230" s="7">
        <v>5.0000000000000001E-3</v>
      </c>
      <c r="AP230" s="8">
        <v>4.5743724660942126E-6</v>
      </c>
      <c r="AQ230" s="9">
        <v>0.99996732213669992</v>
      </c>
      <c r="AR230" s="2" t="s">
        <v>33</v>
      </c>
      <c r="AS230" s="2">
        <v>34500</v>
      </c>
      <c r="AT230" s="2" t="s">
        <v>45</v>
      </c>
      <c r="AU230" s="20">
        <f t="shared" ref="AU230:AU241" si="57">AM230/26</f>
        <v>461.53846153846155</v>
      </c>
      <c r="AV230" s="10" t="b">
        <f t="shared" si="56"/>
        <v>0</v>
      </c>
      <c r="AW230" s="21">
        <v>86.25</v>
      </c>
      <c r="AX230" s="7">
        <v>10350</v>
      </c>
      <c r="AY230" s="2">
        <v>1.5</v>
      </c>
      <c r="AZ230" s="2">
        <v>10000</v>
      </c>
      <c r="BA230" s="2">
        <v>5000</v>
      </c>
    </row>
    <row r="231" spans="1:53" s="2" customFormat="1" ht="30" x14ac:dyDescent="0.25">
      <c r="A231" s="4" t="s">
        <v>688</v>
      </c>
      <c r="B231" s="4"/>
      <c r="C231" s="5" t="s">
        <v>48</v>
      </c>
      <c r="D231" s="5"/>
      <c r="E231" s="5" t="s">
        <v>50</v>
      </c>
      <c r="F231" s="2">
        <v>2280</v>
      </c>
      <c r="G231" s="2">
        <v>38.75</v>
      </c>
      <c r="H231" s="15" t="s">
        <v>689</v>
      </c>
      <c r="I231" s="16" t="s">
        <v>28</v>
      </c>
      <c r="J231" s="17" t="s">
        <v>46</v>
      </c>
      <c r="K231" s="18" t="s">
        <v>51</v>
      </c>
      <c r="L231" s="2" t="s">
        <v>690</v>
      </c>
      <c r="M231" s="15">
        <v>38.75</v>
      </c>
      <c r="N231" s="18" t="s">
        <v>31</v>
      </c>
      <c r="O231" s="2">
        <v>1</v>
      </c>
      <c r="P231" s="2">
        <v>4</v>
      </c>
      <c r="Q231" s="15">
        <v>1</v>
      </c>
      <c r="R231" s="2">
        <v>2</v>
      </c>
      <c r="S231" s="2">
        <v>8</v>
      </c>
      <c r="T231" s="2">
        <v>5</v>
      </c>
      <c r="U231" s="2">
        <f t="shared" si="54"/>
        <v>8</v>
      </c>
      <c r="V231" s="18" t="s">
        <v>56</v>
      </c>
      <c r="W231" s="18"/>
      <c r="X231" s="18" t="s">
        <v>757</v>
      </c>
      <c r="Y231" s="2" t="s">
        <v>45</v>
      </c>
      <c r="Z231" s="2">
        <v>500</v>
      </c>
      <c r="AA231" s="2">
        <v>10</v>
      </c>
      <c r="AB231" s="6">
        <v>110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2">
        <v>110</v>
      </c>
      <c r="AL231" s="7">
        <v>12.222222222222221</v>
      </c>
      <c r="AM231" s="19">
        <v>110</v>
      </c>
      <c r="AN231" s="7">
        <f t="shared" si="55"/>
        <v>473.61111111111109</v>
      </c>
      <c r="AO231" s="7">
        <v>4.7361111111111111E-3</v>
      </c>
      <c r="AP231" s="8">
        <v>4.3329472526059067E-6</v>
      </c>
      <c r="AQ231" s="9">
        <v>0.99997165508395258</v>
      </c>
      <c r="AR231" s="2" t="s">
        <v>33</v>
      </c>
      <c r="AS231" s="2">
        <v>2280</v>
      </c>
      <c r="AT231" s="2" t="s">
        <v>45</v>
      </c>
      <c r="AU231" s="20">
        <f t="shared" si="57"/>
        <v>4.2307692307692308</v>
      </c>
      <c r="AV231" s="10" t="b">
        <f t="shared" si="56"/>
        <v>0</v>
      </c>
      <c r="AW231" s="21">
        <v>621.81818181818187</v>
      </c>
      <c r="AX231" s="7">
        <v>88350</v>
      </c>
      <c r="AY231" s="2">
        <v>1.5</v>
      </c>
      <c r="AZ231" s="2">
        <v>10000</v>
      </c>
      <c r="BA231" s="2">
        <v>5000</v>
      </c>
    </row>
    <row r="232" spans="1:53" s="2" customFormat="1" x14ac:dyDescent="0.25">
      <c r="A232" s="5" t="s">
        <v>691</v>
      </c>
      <c r="B232" s="5"/>
      <c r="C232" s="4" t="s">
        <v>41</v>
      </c>
      <c r="D232" s="4"/>
      <c r="E232" s="5"/>
      <c r="F232" s="2">
        <v>11</v>
      </c>
      <c r="G232" s="2">
        <v>700</v>
      </c>
      <c r="H232" s="15" t="e">
        <v>#N/A</v>
      </c>
      <c r="I232" s="16" t="s">
        <v>28</v>
      </c>
      <c r="J232" s="17" t="s">
        <v>46</v>
      </c>
      <c r="K232" s="18" t="s">
        <v>141</v>
      </c>
      <c r="L232" s="2" t="s">
        <v>692</v>
      </c>
      <c r="M232" s="15">
        <v>700</v>
      </c>
      <c r="N232" s="18" t="s">
        <v>39</v>
      </c>
      <c r="O232" s="2">
        <v>1</v>
      </c>
      <c r="P232" s="2">
        <v>10</v>
      </c>
      <c r="Q232" s="15">
        <v>1</v>
      </c>
      <c r="R232" s="2">
        <v>4</v>
      </c>
      <c r="S232" s="15">
        <f>O232+P232+Q232+R232</f>
        <v>16</v>
      </c>
      <c r="T232" s="2">
        <v>15</v>
      </c>
      <c r="U232" s="2">
        <f t="shared" si="54"/>
        <v>16</v>
      </c>
      <c r="V232" s="18" t="s">
        <v>143</v>
      </c>
      <c r="W232" s="18"/>
      <c r="X232" s="18" t="s">
        <v>757</v>
      </c>
      <c r="Y232" s="2" t="s">
        <v>32</v>
      </c>
      <c r="Z232" s="2">
        <v>5</v>
      </c>
      <c r="AA232" s="2">
        <v>0.5</v>
      </c>
      <c r="AB232" s="6">
        <v>0</v>
      </c>
      <c r="AC232" s="6">
        <v>0.5</v>
      </c>
      <c r="AD232" s="6">
        <v>0.5</v>
      </c>
      <c r="AE232" s="6">
        <v>0.5</v>
      </c>
      <c r="AF232" s="6">
        <v>0.5</v>
      </c>
      <c r="AG232" s="6">
        <v>0</v>
      </c>
      <c r="AH232" s="6">
        <v>1.5</v>
      </c>
      <c r="AI232" s="6">
        <v>0.5</v>
      </c>
      <c r="AJ232" s="6">
        <v>0</v>
      </c>
      <c r="AK232" s="2">
        <v>4</v>
      </c>
      <c r="AL232" s="7">
        <v>0.44444444444444442</v>
      </c>
      <c r="AM232" s="19">
        <v>1.5</v>
      </c>
      <c r="AN232" s="7">
        <f t="shared" si="55"/>
        <v>311.11111111111109</v>
      </c>
      <c r="AO232" s="7">
        <v>3.1111111111111109E-3</v>
      </c>
      <c r="AP232" s="8">
        <v>2.8462762011252877E-6</v>
      </c>
      <c r="AQ232" s="9">
        <v>0.99998175956777202</v>
      </c>
      <c r="AR232" s="2" t="s">
        <v>33</v>
      </c>
      <c r="AS232" s="2">
        <v>11</v>
      </c>
      <c r="AT232" s="2" t="s">
        <v>34</v>
      </c>
      <c r="AU232" s="20">
        <f t="shared" si="57"/>
        <v>5.7692307692307696E-2</v>
      </c>
      <c r="AV232" s="10" t="b">
        <f t="shared" si="56"/>
        <v>0</v>
      </c>
      <c r="AW232" s="21">
        <v>220</v>
      </c>
      <c r="AX232" s="7">
        <v>7700</v>
      </c>
      <c r="AY232" s="2">
        <v>1.5</v>
      </c>
      <c r="AZ232" s="2">
        <v>10000</v>
      </c>
      <c r="BA232" s="2">
        <v>5000</v>
      </c>
    </row>
    <row r="233" spans="1:53" s="2" customFormat="1" x14ac:dyDescent="0.25">
      <c r="A233" s="5" t="s">
        <v>693</v>
      </c>
      <c r="B233" s="5"/>
      <c r="C233" s="4" t="s">
        <v>41</v>
      </c>
      <c r="D233" s="4"/>
      <c r="E233" s="5"/>
      <c r="F233" s="2">
        <v>17.7</v>
      </c>
      <c r="G233" s="2">
        <v>24</v>
      </c>
      <c r="H233" s="15" t="s">
        <v>67</v>
      </c>
      <c r="I233" s="16" t="s">
        <v>35</v>
      </c>
      <c r="J233" s="17" t="s">
        <v>68</v>
      </c>
      <c r="K233" s="18" t="s">
        <v>66</v>
      </c>
      <c r="L233" s="2" t="s">
        <v>694</v>
      </c>
      <c r="M233" s="15">
        <v>24</v>
      </c>
      <c r="N233" s="18" t="s">
        <v>31</v>
      </c>
      <c r="O233" s="2">
        <v>1</v>
      </c>
      <c r="P233" s="2">
        <v>10</v>
      </c>
      <c r="Q233" s="15">
        <v>3</v>
      </c>
      <c r="R233" s="2">
        <v>2</v>
      </c>
      <c r="S233" s="2">
        <v>1</v>
      </c>
      <c r="T233" s="2">
        <v>3</v>
      </c>
      <c r="U233" s="2">
        <f t="shared" si="54"/>
        <v>16</v>
      </c>
      <c r="V233" s="18" t="s">
        <v>695</v>
      </c>
      <c r="W233" s="18"/>
      <c r="X233" s="18" t="s">
        <v>757</v>
      </c>
      <c r="Y233" s="2" t="s">
        <v>45</v>
      </c>
      <c r="Z233" s="2">
        <v>960</v>
      </c>
      <c r="AA233" s="2">
        <v>96</v>
      </c>
      <c r="AB233" s="6">
        <v>5</v>
      </c>
      <c r="AC233" s="6">
        <v>7</v>
      </c>
      <c r="AD233" s="6">
        <v>8</v>
      </c>
      <c r="AE233" s="6">
        <v>4</v>
      </c>
      <c r="AF233" s="6">
        <v>8</v>
      </c>
      <c r="AG233" s="6">
        <v>6</v>
      </c>
      <c r="AH233" s="6">
        <v>22</v>
      </c>
      <c r="AI233" s="6">
        <v>9</v>
      </c>
      <c r="AJ233" s="6">
        <v>44</v>
      </c>
      <c r="AK233" s="2">
        <v>113</v>
      </c>
      <c r="AL233" s="7">
        <v>12.555555555555555</v>
      </c>
      <c r="AM233" s="19">
        <v>44</v>
      </c>
      <c r="AN233" s="7">
        <f t="shared" si="55"/>
        <v>301.33333333333331</v>
      </c>
      <c r="AO233" s="7">
        <v>3.0133333333333331E-3</v>
      </c>
      <c r="AP233" s="8">
        <v>2.7568218062327788E-6</v>
      </c>
      <c r="AQ233" s="9">
        <v>0.9999845163895783</v>
      </c>
      <c r="AR233" s="2" t="s">
        <v>33</v>
      </c>
      <c r="AS233" s="2">
        <v>17.7</v>
      </c>
      <c r="AT233" s="2" t="s">
        <v>45</v>
      </c>
      <c r="AU233" s="20">
        <f t="shared" si="57"/>
        <v>1.6923076923076923</v>
      </c>
      <c r="AV233" s="10" t="b">
        <f t="shared" si="56"/>
        <v>0</v>
      </c>
      <c r="AW233" s="11">
        <v>12.068181818181818</v>
      </c>
      <c r="AX233" s="7">
        <v>424.79999999999995</v>
      </c>
      <c r="AY233" s="2">
        <v>1.5</v>
      </c>
      <c r="AZ233" s="2">
        <v>10000</v>
      </c>
      <c r="BA233" s="2">
        <v>5000</v>
      </c>
    </row>
    <row r="234" spans="1:53" s="2" customFormat="1" x14ac:dyDescent="0.25">
      <c r="A234" s="5" t="s">
        <v>696</v>
      </c>
      <c r="B234" s="5"/>
      <c r="C234" s="4" t="s">
        <v>41</v>
      </c>
      <c r="D234" s="4"/>
      <c r="E234" s="5"/>
      <c r="F234" s="2">
        <v>6</v>
      </c>
      <c r="G234" s="2">
        <v>500</v>
      </c>
      <c r="H234" s="15" t="s">
        <v>67</v>
      </c>
      <c r="I234" s="16" t="s">
        <v>28</v>
      </c>
      <c r="J234" s="17" t="s">
        <v>73</v>
      </c>
      <c r="K234" s="18" t="s">
        <v>141</v>
      </c>
      <c r="L234" s="2" t="s">
        <v>697</v>
      </c>
      <c r="M234" s="15">
        <v>500</v>
      </c>
      <c r="N234" s="18" t="s">
        <v>39</v>
      </c>
      <c r="O234" s="2">
        <v>1</v>
      </c>
      <c r="P234" s="2">
        <v>10</v>
      </c>
      <c r="Q234" s="15">
        <v>1</v>
      </c>
      <c r="R234" s="2">
        <v>4</v>
      </c>
      <c r="S234" s="15">
        <f>O234+P234+Q234+R234</f>
        <v>16</v>
      </c>
      <c r="T234" s="2">
        <v>15</v>
      </c>
      <c r="U234" s="2">
        <f t="shared" si="54"/>
        <v>16</v>
      </c>
      <c r="V234" s="18" t="s">
        <v>143</v>
      </c>
      <c r="W234" s="18"/>
      <c r="X234" s="18" t="s">
        <v>757</v>
      </c>
      <c r="Y234" s="2" t="s">
        <v>32</v>
      </c>
      <c r="Z234" s="2">
        <v>5</v>
      </c>
      <c r="AA234" s="2">
        <v>0.5</v>
      </c>
      <c r="AB234" s="6">
        <v>0.5</v>
      </c>
      <c r="AC234" s="6">
        <v>0.5</v>
      </c>
      <c r="AD234" s="6">
        <v>0.5</v>
      </c>
      <c r="AE234" s="6">
        <v>0</v>
      </c>
      <c r="AF234" s="6">
        <v>1</v>
      </c>
      <c r="AG234" s="6">
        <v>0</v>
      </c>
      <c r="AH234" s="6">
        <v>0.5</v>
      </c>
      <c r="AI234" s="6">
        <v>0.5</v>
      </c>
      <c r="AJ234" s="6">
        <v>0</v>
      </c>
      <c r="AK234" s="2">
        <v>3.5</v>
      </c>
      <c r="AL234" s="7">
        <v>0.3888888888888889</v>
      </c>
      <c r="AM234" s="19">
        <v>1</v>
      </c>
      <c r="AN234" s="7">
        <f t="shared" si="55"/>
        <v>194.44444444444446</v>
      </c>
      <c r="AO234" s="7">
        <v>1.9444444444444446E-3</v>
      </c>
      <c r="AP234" s="8">
        <v>1.7789226257033051E-6</v>
      </c>
      <c r="AQ234" s="9">
        <v>0.99999230298804276</v>
      </c>
      <c r="AR234" s="2" t="s">
        <v>33</v>
      </c>
      <c r="AS234" s="2">
        <v>6</v>
      </c>
      <c r="AT234" s="2" t="s">
        <v>34</v>
      </c>
      <c r="AU234" s="20">
        <f t="shared" si="57"/>
        <v>3.8461538461538464E-2</v>
      </c>
      <c r="AV234" s="10" t="b">
        <f t="shared" si="56"/>
        <v>0</v>
      </c>
      <c r="AW234" s="21">
        <v>180</v>
      </c>
      <c r="AX234" s="7">
        <v>3000</v>
      </c>
      <c r="AY234" s="2">
        <v>1.5</v>
      </c>
      <c r="AZ234" s="2">
        <v>10000</v>
      </c>
      <c r="BA234" s="2">
        <v>5000</v>
      </c>
    </row>
    <row r="235" spans="1:53" s="2" customFormat="1" x14ac:dyDescent="0.25">
      <c r="A235" s="5" t="s">
        <v>698</v>
      </c>
      <c r="B235" s="5"/>
      <c r="C235" s="4" t="s">
        <v>41</v>
      </c>
      <c r="D235" s="4"/>
      <c r="E235" s="5"/>
      <c r="F235" s="2">
        <v>25.75</v>
      </c>
      <c r="G235" s="2">
        <v>24</v>
      </c>
      <c r="H235" s="15" t="s">
        <v>67</v>
      </c>
      <c r="I235" s="16" t="s">
        <v>35</v>
      </c>
      <c r="J235" s="17" t="s">
        <v>287</v>
      </c>
      <c r="K235" s="18" t="s">
        <v>66</v>
      </c>
      <c r="L235" s="2" t="s">
        <v>699</v>
      </c>
      <c r="M235" s="15">
        <v>24</v>
      </c>
      <c r="N235" s="18" t="s">
        <v>31</v>
      </c>
      <c r="O235" s="2">
        <v>1</v>
      </c>
      <c r="P235" s="2">
        <v>10</v>
      </c>
      <c r="Q235" s="15">
        <v>3</v>
      </c>
      <c r="R235" s="2">
        <v>2</v>
      </c>
      <c r="S235" s="2">
        <v>1</v>
      </c>
      <c r="T235" s="2">
        <v>3</v>
      </c>
      <c r="U235" s="2">
        <f t="shared" si="54"/>
        <v>16</v>
      </c>
      <c r="V235" s="18" t="s">
        <v>695</v>
      </c>
      <c r="W235" s="18"/>
      <c r="X235" s="18" t="s">
        <v>757</v>
      </c>
      <c r="Y235" s="2" t="s">
        <v>45</v>
      </c>
      <c r="Z235" s="2">
        <v>60</v>
      </c>
      <c r="AA235" s="2">
        <v>6</v>
      </c>
      <c r="AB235" s="6">
        <v>8</v>
      </c>
      <c r="AC235" s="6">
        <v>13</v>
      </c>
      <c r="AD235" s="6">
        <v>9</v>
      </c>
      <c r="AE235" s="6">
        <v>4</v>
      </c>
      <c r="AF235" s="6">
        <v>0</v>
      </c>
      <c r="AG235" s="6">
        <v>1</v>
      </c>
      <c r="AH235" s="6">
        <v>1</v>
      </c>
      <c r="AI235" s="6">
        <v>13</v>
      </c>
      <c r="AJ235" s="6">
        <v>0</v>
      </c>
      <c r="AK235" s="2">
        <v>49</v>
      </c>
      <c r="AL235" s="7">
        <v>5.4444444444444446</v>
      </c>
      <c r="AM235" s="19">
        <v>13</v>
      </c>
      <c r="AN235" s="7">
        <f t="shared" si="55"/>
        <v>130.66666666666669</v>
      </c>
      <c r="AO235" s="7">
        <v>1.3066666666666669E-3</v>
      </c>
      <c r="AP235" s="8">
        <v>1.1954360044726211E-6</v>
      </c>
      <c r="AQ235" s="9">
        <v>0.99999752677618092</v>
      </c>
      <c r="AR235" s="2" t="s">
        <v>33</v>
      </c>
      <c r="AS235" s="2">
        <v>25.75</v>
      </c>
      <c r="AT235" s="2" t="s">
        <v>45</v>
      </c>
      <c r="AU235" s="20">
        <f t="shared" si="57"/>
        <v>0.5</v>
      </c>
      <c r="AV235" s="10" t="b">
        <f t="shared" si="56"/>
        <v>0</v>
      </c>
      <c r="AW235" s="21">
        <v>59.42307692307692</v>
      </c>
      <c r="AX235" s="7">
        <v>618</v>
      </c>
      <c r="AY235" s="2">
        <v>1.5</v>
      </c>
      <c r="AZ235" s="2">
        <v>10000</v>
      </c>
      <c r="BA235" s="2">
        <v>5000</v>
      </c>
    </row>
    <row r="236" spans="1:53" s="2" customFormat="1" x14ac:dyDescent="0.25">
      <c r="A236" s="5" t="s">
        <v>700</v>
      </c>
      <c r="B236" s="5"/>
      <c r="C236" s="4" t="s">
        <v>41</v>
      </c>
      <c r="D236" s="4"/>
      <c r="E236" s="5"/>
      <c r="F236" s="2">
        <v>29</v>
      </c>
      <c r="G236" s="2">
        <v>19.5</v>
      </c>
      <c r="H236" s="15" t="e">
        <v>#N/A</v>
      </c>
      <c r="I236" s="16" t="s">
        <v>35</v>
      </c>
      <c r="J236" s="17" t="s">
        <v>68</v>
      </c>
      <c r="K236" s="18" t="s">
        <v>66</v>
      </c>
      <c r="L236" s="2" t="s">
        <v>701</v>
      </c>
      <c r="M236" s="15">
        <v>19.5</v>
      </c>
      <c r="N236" s="18" t="s">
        <v>31</v>
      </c>
      <c r="O236" s="2">
        <v>1</v>
      </c>
      <c r="P236" s="2">
        <v>10</v>
      </c>
      <c r="Q236" s="15">
        <v>3</v>
      </c>
      <c r="R236" s="2">
        <v>2</v>
      </c>
      <c r="S236" s="2">
        <v>1</v>
      </c>
      <c r="T236" s="2">
        <v>3</v>
      </c>
      <c r="U236" s="2">
        <f t="shared" ref="U236:U241" si="58">SUM(O236:R236)</f>
        <v>16</v>
      </c>
      <c r="V236" s="18" t="s">
        <v>695</v>
      </c>
      <c r="W236" s="18"/>
      <c r="X236" s="18" t="s">
        <v>757</v>
      </c>
      <c r="Y236" s="2" t="s">
        <v>45</v>
      </c>
      <c r="Z236" s="2">
        <v>960</v>
      </c>
      <c r="AA236" s="2">
        <v>96</v>
      </c>
      <c r="AB236" s="6">
        <v>2</v>
      </c>
      <c r="AC236" s="6">
        <v>8</v>
      </c>
      <c r="AD236" s="6">
        <v>3</v>
      </c>
      <c r="AE236" s="6">
        <v>3</v>
      </c>
      <c r="AF236" s="6">
        <v>0</v>
      </c>
      <c r="AG236" s="6">
        <v>1</v>
      </c>
      <c r="AH236" s="6">
        <v>2</v>
      </c>
      <c r="AI236" s="6">
        <v>0</v>
      </c>
      <c r="AJ236" s="6">
        <v>2</v>
      </c>
      <c r="AK236" s="2">
        <v>21</v>
      </c>
      <c r="AL236" s="7">
        <v>2.3333333333333335</v>
      </c>
      <c r="AM236" s="19">
        <v>8</v>
      </c>
      <c r="AN236" s="7">
        <f t="shared" si="55"/>
        <v>45.5</v>
      </c>
      <c r="AO236" s="7">
        <v>4.55E-4</v>
      </c>
      <c r="AP236" s="8">
        <v>4.1626789441457339E-7</v>
      </c>
      <c r="AQ236" s="9">
        <v>0.99999938819583511</v>
      </c>
      <c r="AR236" s="2" t="s">
        <v>33</v>
      </c>
      <c r="AS236" s="2">
        <v>29</v>
      </c>
      <c r="AT236" s="2" t="s">
        <v>45</v>
      </c>
      <c r="AU236" s="20">
        <f t="shared" si="57"/>
        <v>0.30769230769230771</v>
      </c>
      <c r="AV236" s="10" t="b">
        <f t="shared" si="56"/>
        <v>0</v>
      </c>
      <c r="AW236" s="21">
        <v>108.75</v>
      </c>
      <c r="AX236" s="7">
        <v>565.5</v>
      </c>
      <c r="AY236" s="2">
        <v>1.5</v>
      </c>
      <c r="AZ236" s="2">
        <v>10000</v>
      </c>
      <c r="BA236" s="2">
        <v>5000</v>
      </c>
    </row>
    <row r="237" spans="1:53" s="2" customFormat="1" x14ac:dyDescent="0.25">
      <c r="A237" s="5" t="s">
        <v>702</v>
      </c>
      <c r="B237" s="5"/>
      <c r="C237" s="4" t="s">
        <v>41</v>
      </c>
      <c r="D237" s="4"/>
      <c r="E237" s="5"/>
      <c r="F237" s="2">
        <v>1</v>
      </c>
      <c r="G237" s="2">
        <v>11</v>
      </c>
      <c r="H237" s="15" t="e">
        <v>#N/A</v>
      </c>
      <c r="I237" s="16" t="s">
        <v>28</v>
      </c>
      <c r="J237" s="17" t="s">
        <v>46</v>
      </c>
      <c r="K237" s="18" t="s">
        <v>66</v>
      </c>
      <c r="L237" s="2" t="s">
        <v>703</v>
      </c>
      <c r="M237" s="15">
        <v>11</v>
      </c>
      <c r="N237" s="18" t="s">
        <v>31</v>
      </c>
      <c r="O237" s="2">
        <v>1</v>
      </c>
      <c r="P237" s="2">
        <v>10</v>
      </c>
      <c r="Q237" s="15">
        <v>3</v>
      </c>
      <c r="R237" s="2">
        <v>2</v>
      </c>
      <c r="S237" s="2">
        <v>1</v>
      </c>
      <c r="T237" s="2">
        <v>3</v>
      </c>
      <c r="U237" s="2">
        <f t="shared" si="58"/>
        <v>16</v>
      </c>
      <c r="V237" s="18" t="s">
        <v>695</v>
      </c>
      <c r="W237" s="18"/>
      <c r="X237" s="18" t="s">
        <v>757</v>
      </c>
      <c r="Y237" s="2" t="s">
        <v>45</v>
      </c>
      <c r="Z237" s="2">
        <v>2880</v>
      </c>
      <c r="AA237" s="2">
        <v>288</v>
      </c>
      <c r="AB237" s="6">
        <v>2</v>
      </c>
      <c r="AC237" s="6">
        <v>2</v>
      </c>
      <c r="AD237" s="6">
        <v>1</v>
      </c>
      <c r="AE237" s="6">
        <v>5</v>
      </c>
      <c r="AF237" s="6">
        <v>4</v>
      </c>
      <c r="AG237" s="6">
        <v>0</v>
      </c>
      <c r="AH237" s="6">
        <v>1</v>
      </c>
      <c r="AI237" s="6">
        <v>0</v>
      </c>
      <c r="AJ237" s="6">
        <v>0</v>
      </c>
      <c r="AK237" s="2">
        <v>15</v>
      </c>
      <c r="AL237" s="7">
        <v>1.6666666666666667</v>
      </c>
      <c r="AM237" s="19">
        <v>5</v>
      </c>
      <c r="AN237" s="7">
        <f t="shared" si="55"/>
        <v>18.333333333333336</v>
      </c>
      <c r="AO237" s="7">
        <v>1.8333333333333336E-4</v>
      </c>
      <c r="AP237" s="8">
        <v>1.677269904234545E-7</v>
      </c>
      <c r="AQ237" s="9">
        <v>0.99999955592282552</v>
      </c>
      <c r="AR237" s="2" t="s">
        <v>33</v>
      </c>
      <c r="AS237" s="2">
        <v>1</v>
      </c>
      <c r="AT237" s="2" t="s">
        <v>45</v>
      </c>
      <c r="AU237" s="20">
        <f t="shared" si="57"/>
        <v>0.19230769230769232</v>
      </c>
      <c r="AV237" s="10" t="b">
        <f t="shared" si="56"/>
        <v>0</v>
      </c>
      <c r="AW237" s="11">
        <v>6</v>
      </c>
      <c r="AX237" s="7">
        <v>11</v>
      </c>
      <c r="AY237" s="2">
        <v>1.5</v>
      </c>
      <c r="AZ237" s="2">
        <v>10000</v>
      </c>
      <c r="BA237" s="2">
        <v>5000</v>
      </c>
    </row>
    <row r="238" spans="1:53" s="2" customFormat="1" x14ac:dyDescent="0.25">
      <c r="A238" s="5" t="s">
        <v>704</v>
      </c>
      <c r="B238" s="5"/>
      <c r="C238" s="4" t="s">
        <v>41</v>
      </c>
      <c r="D238" s="4"/>
      <c r="E238" s="5"/>
      <c r="F238" s="2">
        <v>23</v>
      </c>
      <c r="G238" s="2">
        <v>11</v>
      </c>
      <c r="H238" s="15" t="s">
        <v>705</v>
      </c>
      <c r="I238" s="16" t="s">
        <v>28</v>
      </c>
      <c r="J238" s="17" t="s">
        <v>46</v>
      </c>
      <c r="K238" s="18" t="s">
        <v>66</v>
      </c>
      <c r="L238" s="2" t="s">
        <v>706</v>
      </c>
      <c r="M238" s="15">
        <v>11</v>
      </c>
      <c r="N238" s="18" t="s">
        <v>31</v>
      </c>
      <c r="O238" s="2">
        <v>1</v>
      </c>
      <c r="P238" s="2">
        <v>10</v>
      </c>
      <c r="Q238" s="15">
        <v>3</v>
      </c>
      <c r="R238" s="2">
        <v>2</v>
      </c>
      <c r="S238" s="2">
        <v>1</v>
      </c>
      <c r="T238" s="2">
        <v>3</v>
      </c>
      <c r="U238" s="2">
        <f t="shared" si="58"/>
        <v>16</v>
      </c>
      <c r="V238" s="18" t="s">
        <v>695</v>
      </c>
      <c r="W238" s="18"/>
      <c r="X238" s="18" t="s">
        <v>757</v>
      </c>
      <c r="Y238" s="2" t="s">
        <v>45</v>
      </c>
      <c r="Z238" s="2">
        <v>2880</v>
      </c>
      <c r="AA238" s="2">
        <v>288</v>
      </c>
      <c r="AB238" s="6">
        <v>3</v>
      </c>
      <c r="AC238" s="6">
        <v>2</v>
      </c>
      <c r="AD238" s="6">
        <v>0</v>
      </c>
      <c r="AE238" s="6">
        <v>0</v>
      </c>
      <c r="AF238" s="6">
        <v>0</v>
      </c>
      <c r="AG238" s="6">
        <v>3</v>
      </c>
      <c r="AH238" s="6">
        <v>2</v>
      </c>
      <c r="AI238" s="6">
        <v>1</v>
      </c>
      <c r="AJ238" s="6">
        <v>3</v>
      </c>
      <c r="AK238" s="2">
        <v>14</v>
      </c>
      <c r="AL238" s="7">
        <v>1.5555555555555556</v>
      </c>
      <c r="AM238" s="19">
        <v>3</v>
      </c>
      <c r="AN238" s="7">
        <f t="shared" si="55"/>
        <v>17.111111111111111</v>
      </c>
      <c r="AO238" s="7">
        <v>1.7111111111111111E-4</v>
      </c>
      <c r="AP238" s="8">
        <v>1.5654519106189083E-7</v>
      </c>
      <c r="AQ238" s="9">
        <v>0.99999986930364393</v>
      </c>
      <c r="AR238" s="2" t="s">
        <v>33</v>
      </c>
      <c r="AS238" s="2">
        <v>23</v>
      </c>
      <c r="AT238" s="2" t="s">
        <v>45</v>
      </c>
      <c r="AU238" s="20">
        <f t="shared" si="57"/>
        <v>0.11538461538461539</v>
      </c>
      <c r="AV238" s="10" t="b">
        <f t="shared" si="56"/>
        <v>0</v>
      </c>
      <c r="AW238" s="21">
        <v>230</v>
      </c>
      <c r="AX238" s="7">
        <v>253</v>
      </c>
      <c r="AY238" s="2">
        <v>1.5</v>
      </c>
      <c r="AZ238" s="2">
        <v>10000</v>
      </c>
      <c r="BA238" s="2">
        <v>5000</v>
      </c>
    </row>
    <row r="239" spans="1:53" s="2" customFormat="1" x14ac:dyDescent="0.25">
      <c r="A239" s="5" t="s">
        <v>707</v>
      </c>
      <c r="B239" s="5"/>
      <c r="C239" s="5" t="s">
        <v>48</v>
      </c>
      <c r="D239" s="5"/>
      <c r="E239" s="5"/>
      <c r="F239" s="2">
        <v>31000</v>
      </c>
      <c r="G239" s="2">
        <v>1.8682500000000002</v>
      </c>
      <c r="H239" s="15" t="e">
        <v>#N/A</v>
      </c>
      <c r="I239" s="16" t="s">
        <v>28</v>
      </c>
      <c r="J239" s="17" t="s">
        <v>73</v>
      </c>
      <c r="K239" s="18" t="s">
        <v>53</v>
      </c>
      <c r="L239" s="2" t="s">
        <v>708</v>
      </c>
      <c r="M239" s="15">
        <v>1.8682500000000002</v>
      </c>
      <c r="N239" s="18" t="s">
        <v>31</v>
      </c>
      <c r="O239" s="2">
        <v>1</v>
      </c>
      <c r="P239" s="2">
        <v>10</v>
      </c>
      <c r="Q239" s="15">
        <v>1</v>
      </c>
      <c r="R239" s="2">
        <v>3</v>
      </c>
      <c r="S239" s="2">
        <v>15</v>
      </c>
      <c r="T239" s="2">
        <v>7</v>
      </c>
      <c r="U239" s="2">
        <f t="shared" si="58"/>
        <v>15</v>
      </c>
      <c r="V239" s="18" t="s">
        <v>58</v>
      </c>
      <c r="W239" s="18"/>
      <c r="X239" s="18" t="s">
        <v>757</v>
      </c>
      <c r="Y239" s="2" t="s">
        <v>45</v>
      </c>
      <c r="Z239" s="2">
        <v>10000</v>
      </c>
      <c r="AA239" s="2">
        <v>200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2">
        <v>0</v>
      </c>
      <c r="AL239" s="7">
        <v>0</v>
      </c>
      <c r="AM239" s="19">
        <v>0</v>
      </c>
      <c r="AN239" s="7">
        <f t="shared" si="55"/>
        <v>0</v>
      </c>
      <c r="AO239" s="7"/>
      <c r="AP239" s="8">
        <v>0</v>
      </c>
      <c r="AQ239" s="9">
        <v>1</v>
      </c>
      <c r="AR239" s="2" t="s">
        <v>33</v>
      </c>
      <c r="AS239" s="2">
        <v>31000</v>
      </c>
      <c r="AT239" s="2" t="s">
        <v>45</v>
      </c>
      <c r="AU239" s="20">
        <f t="shared" si="57"/>
        <v>0</v>
      </c>
      <c r="AV239" s="10" t="b">
        <f t="shared" si="56"/>
        <v>0</v>
      </c>
      <c r="AW239" s="11"/>
      <c r="AX239" s="7">
        <v>57915.750000000007</v>
      </c>
      <c r="AY239" s="2">
        <v>1.5</v>
      </c>
      <c r="AZ239" s="2">
        <v>10000</v>
      </c>
      <c r="BA239" s="2">
        <v>5000</v>
      </c>
    </row>
    <row r="240" spans="1:53" s="2" customFormat="1" ht="30" x14ac:dyDescent="0.25">
      <c r="A240" s="4" t="s">
        <v>709</v>
      </c>
      <c r="B240" s="4"/>
      <c r="C240" s="5" t="s">
        <v>48</v>
      </c>
      <c r="D240" s="5"/>
      <c r="E240" s="5"/>
      <c r="F240" s="2">
        <v>0</v>
      </c>
      <c r="G240" s="2">
        <v>235</v>
      </c>
      <c r="H240" s="15" t="e">
        <v>#N/A</v>
      </c>
      <c r="I240" s="16" t="s">
        <v>35</v>
      </c>
      <c r="J240" s="17" t="s">
        <v>36</v>
      </c>
      <c r="K240" s="18" t="s">
        <v>30</v>
      </c>
      <c r="L240" s="2" t="s">
        <v>710</v>
      </c>
      <c r="M240" s="15">
        <v>235</v>
      </c>
      <c r="N240" s="18" t="s">
        <v>31</v>
      </c>
      <c r="O240" s="2">
        <v>1</v>
      </c>
      <c r="P240" s="2">
        <v>15</v>
      </c>
      <c r="Q240" s="15">
        <v>1</v>
      </c>
      <c r="R240" s="2">
        <v>5</v>
      </c>
      <c r="S240" s="2">
        <v>22</v>
      </c>
      <c r="T240" s="2">
        <v>25</v>
      </c>
      <c r="U240" s="2">
        <f t="shared" si="58"/>
        <v>22</v>
      </c>
      <c r="V240" s="18" t="s">
        <v>101</v>
      </c>
      <c r="W240" s="18"/>
      <c r="X240" s="18" t="s">
        <v>757</v>
      </c>
      <c r="Y240" s="2" t="s">
        <v>32</v>
      </c>
      <c r="Z240" s="2">
        <v>500</v>
      </c>
      <c r="AA240" s="2">
        <v>20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6">
        <v>0</v>
      </c>
      <c r="AK240" s="2">
        <v>0</v>
      </c>
      <c r="AL240" s="7">
        <v>0</v>
      </c>
      <c r="AM240" s="19">
        <v>0</v>
      </c>
      <c r="AN240" s="7">
        <f t="shared" si="55"/>
        <v>0</v>
      </c>
      <c r="AO240" s="7"/>
      <c r="AP240" s="8">
        <v>0</v>
      </c>
      <c r="AQ240" s="9">
        <v>1</v>
      </c>
      <c r="AR240" s="2" t="s">
        <v>33</v>
      </c>
      <c r="AS240" s="2">
        <v>0</v>
      </c>
      <c r="AT240" s="2" t="s">
        <v>34</v>
      </c>
      <c r="AU240" s="20">
        <f t="shared" si="57"/>
        <v>0</v>
      </c>
      <c r="AV240" s="10" t="b">
        <f t="shared" si="56"/>
        <v>0</v>
      </c>
      <c r="AW240" s="11"/>
      <c r="AX240" s="7">
        <v>0</v>
      </c>
      <c r="AY240" s="2">
        <v>1.5</v>
      </c>
      <c r="AZ240" s="2">
        <v>10000</v>
      </c>
      <c r="BA240" s="2">
        <v>5000</v>
      </c>
    </row>
    <row r="241" spans="1:53" s="2" customFormat="1" x14ac:dyDescent="0.25">
      <c r="A241" s="5" t="s">
        <v>711</v>
      </c>
      <c r="B241" s="5"/>
      <c r="C241" s="5" t="s">
        <v>48</v>
      </c>
      <c r="D241" s="5"/>
      <c r="E241" s="5"/>
      <c r="F241" s="2">
        <v>0</v>
      </c>
      <c r="G241" s="2">
        <v>0.215</v>
      </c>
      <c r="H241" s="15" t="s">
        <v>253</v>
      </c>
      <c r="I241" s="16" t="s">
        <v>28</v>
      </c>
      <c r="J241" s="17" t="s">
        <v>29</v>
      </c>
      <c r="K241" s="18" t="s">
        <v>64</v>
      </c>
      <c r="L241" s="2" t="s">
        <v>712</v>
      </c>
      <c r="M241" s="15">
        <v>0.215</v>
      </c>
      <c r="N241" s="18" t="s">
        <v>31</v>
      </c>
      <c r="O241" s="2">
        <v>1</v>
      </c>
      <c r="P241" s="2">
        <v>7</v>
      </c>
      <c r="Q241" s="15">
        <v>4</v>
      </c>
      <c r="R241" s="2">
        <v>3</v>
      </c>
      <c r="S241" s="2">
        <v>15</v>
      </c>
      <c r="T241" s="2">
        <v>3</v>
      </c>
      <c r="U241" s="2">
        <f t="shared" si="58"/>
        <v>15</v>
      </c>
      <c r="V241" s="18" t="s">
        <v>65</v>
      </c>
      <c r="W241" s="18"/>
      <c r="X241" s="18" t="s">
        <v>757</v>
      </c>
      <c r="Y241" s="5" t="s">
        <v>45</v>
      </c>
      <c r="Z241" s="2">
        <v>50000</v>
      </c>
      <c r="AA241" s="2">
        <v>1000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2">
        <v>0</v>
      </c>
      <c r="AL241" s="7">
        <v>0</v>
      </c>
      <c r="AM241" s="19">
        <v>0</v>
      </c>
      <c r="AN241" s="7">
        <f t="shared" si="55"/>
        <v>0</v>
      </c>
      <c r="AO241" s="7"/>
      <c r="AP241" s="8">
        <v>0</v>
      </c>
      <c r="AQ241" s="9">
        <v>1</v>
      </c>
      <c r="AR241" s="2" t="s">
        <v>33</v>
      </c>
      <c r="AS241" s="2">
        <v>0</v>
      </c>
      <c r="AT241" s="2" t="s">
        <v>45</v>
      </c>
      <c r="AU241" s="20">
        <f t="shared" si="57"/>
        <v>0</v>
      </c>
      <c r="AV241" s="10" t="b">
        <f t="shared" si="56"/>
        <v>0</v>
      </c>
      <c r="AW241" s="11"/>
      <c r="AX241" s="7">
        <v>0</v>
      </c>
      <c r="AY241" s="2">
        <v>1.5</v>
      </c>
      <c r="AZ241" s="2">
        <v>10000</v>
      </c>
      <c r="BA241" s="2">
        <v>5000</v>
      </c>
    </row>
    <row r="242" spans="1:53" s="2" customFormat="1" ht="30" x14ac:dyDescent="0.25">
      <c r="A242" s="3" t="s">
        <v>713</v>
      </c>
      <c r="B242" s="3"/>
      <c r="C242" s="5" t="s">
        <v>48</v>
      </c>
      <c r="D242" s="5"/>
      <c r="E242" s="5" t="s">
        <v>50</v>
      </c>
      <c r="F242" s="2">
        <v>10</v>
      </c>
      <c r="G242" s="2">
        <v>800</v>
      </c>
      <c r="H242" s="15" t="e">
        <v>#N/A</v>
      </c>
      <c r="I242" s="16" t="s">
        <v>28</v>
      </c>
      <c r="J242" s="17" t="s">
        <v>52</v>
      </c>
      <c r="K242" s="18" t="s">
        <v>38</v>
      </c>
      <c r="L242" s="2" t="s">
        <v>714</v>
      </c>
      <c r="M242" s="15">
        <v>800</v>
      </c>
      <c r="N242" s="18" t="s">
        <v>39</v>
      </c>
      <c r="O242" s="2">
        <v>1</v>
      </c>
      <c r="P242" s="2">
        <v>20</v>
      </c>
      <c r="Q242" s="15">
        <v>5</v>
      </c>
      <c r="R242" s="2">
        <v>5</v>
      </c>
      <c r="S242" s="2">
        <v>31</v>
      </c>
      <c r="T242" s="22">
        <v>30</v>
      </c>
      <c r="U242" s="2">
        <f t="shared" ref="U242:U251" si="59">SUM(O242:R242)</f>
        <v>31</v>
      </c>
      <c r="V242" s="24" t="s">
        <v>334</v>
      </c>
      <c r="W242" s="24"/>
      <c r="X242" s="18" t="s">
        <v>758</v>
      </c>
      <c r="Y242" s="2" t="s">
        <v>32</v>
      </c>
      <c r="Z242" s="2">
        <v>25</v>
      </c>
      <c r="AA242" s="2">
        <v>5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0</v>
      </c>
      <c r="AK242" s="2">
        <v>0</v>
      </c>
      <c r="AL242" s="7">
        <v>0</v>
      </c>
      <c r="AM242" s="19">
        <v>0</v>
      </c>
      <c r="AN242" s="7">
        <f t="shared" ref="AN242:AN243" si="60">(AK242/9)*M242</f>
        <v>0</v>
      </c>
      <c r="AO242" s="7"/>
      <c r="AP242" s="8">
        <v>0</v>
      </c>
      <c r="AQ242" s="9">
        <v>1</v>
      </c>
      <c r="AR242" s="2" t="s">
        <v>33</v>
      </c>
      <c r="AS242" s="2">
        <v>10</v>
      </c>
      <c r="AT242" s="2" t="s">
        <v>34</v>
      </c>
      <c r="AU242" s="20">
        <f t="shared" ref="AU242:AU249" si="61">AM242/26</f>
        <v>0</v>
      </c>
      <c r="AV242" s="10" t="b">
        <f t="shared" ref="AV242:AV248" si="62">IF(AU242&gt;=Z242,TRUE,FALSE)</f>
        <v>0</v>
      </c>
      <c r="AW242" s="11"/>
      <c r="AX242" s="7">
        <v>8000</v>
      </c>
      <c r="AY242" s="2">
        <v>1.5</v>
      </c>
      <c r="AZ242" s="2">
        <v>10000</v>
      </c>
      <c r="BA242" s="2">
        <v>5000</v>
      </c>
    </row>
    <row r="243" spans="1:53" s="2" customFormat="1" ht="30" x14ac:dyDescent="0.25">
      <c r="A243" s="3" t="s">
        <v>715</v>
      </c>
      <c r="B243" s="3"/>
      <c r="C243" s="5" t="s">
        <v>48</v>
      </c>
      <c r="D243" s="5"/>
      <c r="E243" s="5"/>
      <c r="F243" s="2">
        <v>15</v>
      </c>
      <c r="G243" s="2">
        <v>500</v>
      </c>
      <c r="H243" s="15" t="e">
        <v>#N/A</v>
      </c>
      <c r="I243" s="16" t="s">
        <v>35</v>
      </c>
      <c r="J243" s="17" t="s">
        <v>587</v>
      </c>
      <c r="K243" s="18" t="s">
        <v>38</v>
      </c>
      <c r="L243" s="2" t="s">
        <v>716</v>
      </c>
      <c r="M243" s="15">
        <v>500</v>
      </c>
      <c r="N243" s="18" t="s">
        <v>39</v>
      </c>
      <c r="O243" s="2">
        <v>1</v>
      </c>
      <c r="P243" s="2">
        <v>20</v>
      </c>
      <c r="Q243" s="15">
        <v>5</v>
      </c>
      <c r="R243" s="2">
        <v>5</v>
      </c>
      <c r="S243" s="2">
        <v>31</v>
      </c>
      <c r="T243" s="22">
        <v>30</v>
      </c>
      <c r="U243" s="2">
        <f t="shared" si="59"/>
        <v>31</v>
      </c>
      <c r="V243" s="18" t="s">
        <v>72</v>
      </c>
      <c r="W243" s="18"/>
      <c r="X243" s="18" t="s">
        <v>758</v>
      </c>
      <c r="Y243" s="2" t="s">
        <v>32</v>
      </c>
      <c r="Z243" s="2">
        <v>25</v>
      </c>
      <c r="AA243" s="2">
        <v>5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2">
        <v>0</v>
      </c>
      <c r="AL243" s="7">
        <v>0</v>
      </c>
      <c r="AM243" s="19">
        <v>0</v>
      </c>
      <c r="AN243" s="7">
        <f t="shared" si="60"/>
        <v>0</v>
      </c>
      <c r="AO243" s="7"/>
      <c r="AP243" s="8">
        <v>0</v>
      </c>
      <c r="AQ243" s="9">
        <v>1</v>
      </c>
      <c r="AR243" s="2" t="s">
        <v>33</v>
      </c>
      <c r="AS243" s="2">
        <v>15</v>
      </c>
      <c r="AT243" s="2" t="s">
        <v>34</v>
      </c>
      <c r="AU243" s="20">
        <f t="shared" si="61"/>
        <v>0</v>
      </c>
      <c r="AV243" s="10" t="b">
        <f t="shared" si="62"/>
        <v>0</v>
      </c>
      <c r="AW243" s="11"/>
      <c r="AX243" s="7">
        <v>7500</v>
      </c>
      <c r="AY243" s="2">
        <v>1.5</v>
      </c>
      <c r="AZ243" s="2">
        <v>10000</v>
      </c>
      <c r="BA243" s="2">
        <v>5000</v>
      </c>
    </row>
    <row r="244" spans="1:53" s="2" customFormat="1" x14ac:dyDescent="0.25">
      <c r="A244" s="5" t="s">
        <v>717</v>
      </c>
      <c r="B244" s="5"/>
      <c r="C244" s="4" t="s">
        <v>41</v>
      </c>
      <c r="D244" s="4"/>
      <c r="E244" s="5"/>
      <c r="F244" s="2">
        <v>30750</v>
      </c>
      <c r="G244" s="2">
        <v>1.5</v>
      </c>
      <c r="H244" s="15" t="s">
        <v>99</v>
      </c>
      <c r="I244" s="16" t="s">
        <v>35</v>
      </c>
      <c r="J244" s="17" t="s">
        <v>36</v>
      </c>
      <c r="K244" s="18" t="s">
        <v>61</v>
      </c>
      <c r="L244" s="2" t="s">
        <v>718</v>
      </c>
      <c r="M244" s="15">
        <v>1.5</v>
      </c>
      <c r="N244" s="18" t="s">
        <v>31</v>
      </c>
      <c r="O244" s="2">
        <v>1</v>
      </c>
      <c r="P244" s="2">
        <v>7</v>
      </c>
      <c r="Q244" s="15">
        <v>1</v>
      </c>
      <c r="R244" s="2">
        <v>2</v>
      </c>
      <c r="S244" s="2">
        <v>11</v>
      </c>
      <c r="T244" s="2">
        <v>3</v>
      </c>
      <c r="U244" s="2">
        <f t="shared" si="59"/>
        <v>11</v>
      </c>
      <c r="V244" s="18" t="s">
        <v>80</v>
      </c>
      <c r="W244" s="18"/>
      <c r="X244" s="18" t="s">
        <v>757</v>
      </c>
      <c r="Y244" s="2" t="s">
        <v>45</v>
      </c>
      <c r="Z244" s="2">
        <v>5000</v>
      </c>
      <c r="AA244" s="2">
        <v>1500</v>
      </c>
      <c r="AB244" s="6">
        <v>72200</v>
      </c>
      <c r="AC244" s="6">
        <v>32700</v>
      </c>
      <c r="AD244" s="6">
        <v>7500</v>
      </c>
      <c r="AE244" s="6">
        <v>16700</v>
      </c>
      <c r="AF244" s="6">
        <v>12900</v>
      </c>
      <c r="AG244" s="6">
        <v>9500</v>
      </c>
      <c r="AH244" s="6">
        <v>58550</v>
      </c>
      <c r="AI244" s="6">
        <v>55300</v>
      </c>
      <c r="AJ244" s="6">
        <v>45350</v>
      </c>
      <c r="AK244" s="2">
        <v>310700</v>
      </c>
      <c r="AL244" s="7">
        <v>34522.222222222219</v>
      </c>
      <c r="AM244" s="19">
        <v>72200</v>
      </c>
      <c r="AN244" s="7"/>
      <c r="AO244" s="7"/>
      <c r="AP244" s="8">
        <v>0</v>
      </c>
      <c r="AQ244" s="9">
        <v>1</v>
      </c>
      <c r="AR244" s="2" t="s">
        <v>33</v>
      </c>
      <c r="AS244" s="2">
        <v>30750</v>
      </c>
      <c r="AT244" s="2" t="s">
        <v>45</v>
      </c>
      <c r="AU244" s="20">
        <f t="shared" si="61"/>
        <v>2776.9230769230771</v>
      </c>
      <c r="AV244" s="10" t="b">
        <f t="shared" si="62"/>
        <v>0</v>
      </c>
      <c r="AW244" s="11">
        <v>12.777008310249307</v>
      </c>
      <c r="AX244" s="7"/>
      <c r="AY244" s="2">
        <v>1.5</v>
      </c>
      <c r="AZ244" s="2">
        <v>10000</v>
      </c>
      <c r="BA244" s="2">
        <v>5000</v>
      </c>
    </row>
    <row r="245" spans="1:53" s="2" customFormat="1" x14ac:dyDescent="0.25">
      <c r="A245" s="5" t="s">
        <v>719</v>
      </c>
      <c r="B245" s="5"/>
      <c r="C245" s="4" t="s">
        <v>41</v>
      </c>
      <c r="D245" s="4"/>
      <c r="E245" s="5"/>
      <c r="F245" s="2">
        <v>1620</v>
      </c>
      <c r="G245" s="2">
        <v>25</v>
      </c>
      <c r="H245" s="15" t="s">
        <v>67</v>
      </c>
      <c r="I245" s="16" t="s">
        <v>28</v>
      </c>
      <c r="J245" s="17" t="s">
        <v>73</v>
      </c>
      <c r="K245" s="18" t="s">
        <v>53</v>
      </c>
      <c r="L245" s="2" t="s">
        <v>720</v>
      </c>
      <c r="M245" s="15" t="e">
        <v>#N/A</v>
      </c>
      <c r="N245" s="18" t="s">
        <v>31</v>
      </c>
      <c r="O245" s="2">
        <v>1</v>
      </c>
      <c r="P245" s="2">
        <v>10</v>
      </c>
      <c r="Q245" s="15">
        <v>1</v>
      </c>
      <c r="R245" s="2">
        <v>3</v>
      </c>
      <c r="S245" s="2">
        <v>15</v>
      </c>
      <c r="T245" s="2">
        <v>5</v>
      </c>
      <c r="U245" s="2">
        <f t="shared" si="59"/>
        <v>15</v>
      </c>
      <c r="V245" s="18" t="s">
        <v>56</v>
      </c>
      <c r="W245" s="18"/>
      <c r="X245" s="18" t="s">
        <v>757</v>
      </c>
      <c r="Y245" s="2" t="s">
        <v>45</v>
      </c>
      <c r="Z245" s="2">
        <v>500</v>
      </c>
      <c r="AA245" s="2">
        <v>10</v>
      </c>
      <c r="AB245" s="6">
        <v>1340</v>
      </c>
      <c r="AC245" s="6">
        <v>1330</v>
      </c>
      <c r="AD245" s="6">
        <v>2570</v>
      </c>
      <c r="AE245" s="6">
        <v>1400</v>
      </c>
      <c r="AF245" s="6">
        <v>1340</v>
      </c>
      <c r="AG245" s="6">
        <v>2680</v>
      </c>
      <c r="AH245" s="6">
        <v>2960</v>
      </c>
      <c r="AI245" s="6">
        <v>3480</v>
      </c>
      <c r="AJ245" s="6">
        <v>4790</v>
      </c>
      <c r="AK245" s="2">
        <v>21890</v>
      </c>
      <c r="AL245" s="7">
        <v>2432.2222222222222</v>
      </c>
      <c r="AM245" s="19">
        <v>4790</v>
      </c>
      <c r="AN245" s="7"/>
      <c r="AO245" s="7"/>
      <c r="AP245" s="8">
        <v>0</v>
      </c>
      <c r="AQ245" s="9">
        <v>1</v>
      </c>
      <c r="AR245" s="2" t="s">
        <v>33</v>
      </c>
      <c r="AS245" s="2">
        <v>1620</v>
      </c>
      <c r="AT245" s="2" t="s">
        <v>45</v>
      </c>
      <c r="AU245" s="20">
        <f t="shared" si="61"/>
        <v>184.23076923076923</v>
      </c>
      <c r="AV245" s="10" t="b">
        <f t="shared" si="62"/>
        <v>0</v>
      </c>
      <c r="AW245" s="11">
        <v>10.146137787056368</v>
      </c>
      <c r="AX245" s="7"/>
      <c r="AY245" s="2">
        <v>1.5</v>
      </c>
      <c r="AZ245" s="2">
        <v>10000</v>
      </c>
      <c r="BA245" s="2">
        <v>5000</v>
      </c>
    </row>
    <row r="246" spans="1:53" s="2" customFormat="1" ht="45" x14ac:dyDescent="0.25">
      <c r="A246" s="4" t="s">
        <v>721</v>
      </c>
      <c r="B246" s="4"/>
      <c r="C246" s="5" t="s">
        <v>48</v>
      </c>
      <c r="D246" s="5"/>
      <c r="E246" s="5"/>
      <c r="F246" s="2">
        <v>0</v>
      </c>
      <c r="G246" s="2">
        <v>0.6</v>
      </c>
      <c r="H246" s="15" t="e">
        <v>#N/A</v>
      </c>
      <c r="I246" s="16" t="s">
        <v>28</v>
      </c>
      <c r="J246" s="17" t="s">
        <v>29</v>
      </c>
      <c r="K246" s="18" t="s">
        <v>53</v>
      </c>
      <c r="L246" s="2" t="s">
        <v>722</v>
      </c>
      <c r="M246" s="15">
        <v>0.6</v>
      </c>
      <c r="N246" s="18" t="s">
        <v>31</v>
      </c>
      <c r="O246" s="2">
        <v>1</v>
      </c>
      <c r="P246" s="2">
        <v>10</v>
      </c>
      <c r="Q246" s="15">
        <v>1</v>
      </c>
      <c r="R246" s="2">
        <v>3</v>
      </c>
      <c r="S246" s="2">
        <v>15</v>
      </c>
      <c r="T246" s="2">
        <v>5</v>
      </c>
      <c r="U246" s="2">
        <f t="shared" si="59"/>
        <v>15</v>
      </c>
      <c r="V246" s="18" t="s">
        <v>58</v>
      </c>
      <c r="W246" s="18"/>
      <c r="X246" s="18" t="s">
        <v>757</v>
      </c>
      <c r="Y246" s="2" t="s">
        <v>45</v>
      </c>
      <c r="Z246" s="2">
        <v>10000</v>
      </c>
      <c r="AA246" s="2">
        <v>200</v>
      </c>
      <c r="AB246" s="6">
        <v>47200</v>
      </c>
      <c r="AC246" s="6">
        <v>5000</v>
      </c>
      <c r="AD246" s="6">
        <v>0</v>
      </c>
      <c r="AE246" s="6">
        <v>5000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2">
        <v>57200</v>
      </c>
      <c r="AL246" s="7">
        <v>6355.5555555555557</v>
      </c>
      <c r="AM246" s="19">
        <v>47200</v>
      </c>
      <c r="AN246" s="7"/>
      <c r="AO246" s="7"/>
      <c r="AP246" s="8">
        <v>0</v>
      </c>
      <c r="AQ246" s="9">
        <v>1</v>
      </c>
      <c r="AR246" s="2" t="s">
        <v>33</v>
      </c>
      <c r="AS246" s="2">
        <v>0</v>
      </c>
      <c r="AT246" s="2" t="s">
        <v>45</v>
      </c>
      <c r="AU246" s="20">
        <f t="shared" si="61"/>
        <v>1815.3846153846155</v>
      </c>
      <c r="AV246" s="10" t="b">
        <f t="shared" si="62"/>
        <v>0</v>
      </c>
      <c r="AW246" s="11">
        <v>0</v>
      </c>
      <c r="AX246" s="7"/>
      <c r="AY246" s="2">
        <v>1.5</v>
      </c>
      <c r="AZ246" s="2">
        <v>10000</v>
      </c>
      <c r="BA246" s="2">
        <v>5000</v>
      </c>
    </row>
    <row r="247" spans="1:53" s="2" customFormat="1" x14ac:dyDescent="0.25">
      <c r="A247" s="5" t="s">
        <v>723</v>
      </c>
      <c r="B247" s="5"/>
      <c r="C247" s="4" t="s">
        <v>41</v>
      </c>
      <c r="D247" s="4"/>
      <c r="E247" s="5"/>
      <c r="F247" s="2">
        <v>0</v>
      </c>
      <c r="G247" s="2">
        <v>0.6</v>
      </c>
      <c r="H247" s="15" t="s">
        <v>724</v>
      </c>
      <c r="I247" s="16" t="s">
        <v>28</v>
      </c>
      <c r="J247" s="17" t="s">
        <v>55</v>
      </c>
      <c r="K247" s="18" t="s">
        <v>53</v>
      </c>
      <c r="L247" s="2" t="s">
        <v>725</v>
      </c>
      <c r="M247" s="15">
        <v>0.6</v>
      </c>
      <c r="N247" s="18" t="s">
        <v>31</v>
      </c>
      <c r="O247" s="2">
        <v>1</v>
      </c>
      <c r="P247" s="2">
        <v>10</v>
      </c>
      <c r="Q247" s="15">
        <v>1</v>
      </c>
      <c r="R247" s="2">
        <v>3</v>
      </c>
      <c r="S247" s="2">
        <v>15</v>
      </c>
      <c r="T247" s="2">
        <v>5</v>
      </c>
      <c r="U247" s="2">
        <f t="shared" si="59"/>
        <v>15</v>
      </c>
      <c r="V247" s="18" t="s">
        <v>58</v>
      </c>
      <c r="W247" s="18"/>
      <c r="X247" s="18" t="s">
        <v>757</v>
      </c>
      <c r="Y247" s="2" t="s">
        <v>45</v>
      </c>
      <c r="Z247" s="2">
        <v>10000</v>
      </c>
      <c r="AA247" s="2">
        <v>24</v>
      </c>
      <c r="AB247" s="6">
        <v>20780</v>
      </c>
      <c r="AC247" s="6">
        <v>10000</v>
      </c>
      <c r="AD247" s="6">
        <v>0</v>
      </c>
      <c r="AE247" s="6">
        <v>0</v>
      </c>
      <c r="AF247" s="6">
        <v>0</v>
      </c>
      <c r="AG247" s="6">
        <v>9116</v>
      </c>
      <c r="AH247" s="6">
        <v>10000</v>
      </c>
      <c r="AI247" s="6">
        <v>0</v>
      </c>
      <c r="AJ247" s="6">
        <v>0</v>
      </c>
      <c r="AK247" s="2">
        <v>49896</v>
      </c>
      <c r="AL247" s="7">
        <v>5544</v>
      </c>
      <c r="AM247" s="19">
        <v>20780</v>
      </c>
      <c r="AN247" s="7"/>
      <c r="AO247" s="7"/>
      <c r="AP247" s="8">
        <v>0</v>
      </c>
      <c r="AQ247" s="9">
        <v>1</v>
      </c>
      <c r="AR247" s="2" t="s">
        <v>33</v>
      </c>
      <c r="AS247" s="15">
        <v>0</v>
      </c>
      <c r="AT247" s="2" t="s">
        <v>45</v>
      </c>
      <c r="AU247" s="20">
        <f t="shared" si="61"/>
        <v>799.23076923076928</v>
      </c>
      <c r="AV247" s="10" t="b">
        <f t="shared" si="62"/>
        <v>0</v>
      </c>
      <c r="AW247" s="11">
        <v>0</v>
      </c>
      <c r="AX247" s="7"/>
      <c r="AY247" s="2">
        <v>1.5</v>
      </c>
      <c r="AZ247" s="2">
        <v>10000</v>
      </c>
      <c r="BA247" s="2">
        <v>5000</v>
      </c>
    </row>
    <row r="248" spans="1:53" s="2" customFormat="1" ht="45" x14ac:dyDescent="0.25">
      <c r="A248" s="4" t="s">
        <v>726</v>
      </c>
      <c r="B248" s="4"/>
      <c r="C248" s="5" t="s">
        <v>48</v>
      </c>
      <c r="D248" s="5"/>
      <c r="E248" s="5"/>
      <c r="F248" s="2">
        <v>0</v>
      </c>
      <c r="G248" s="2">
        <v>0.6</v>
      </c>
      <c r="H248" s="15" t="e">
        <v>#N/A</v>
      </c>
      <c r="I248" s="16" t="s">
        <v>28</v>
      </c>
      <c r="J248" s="17" t="s">
        <v>29</v>
      </c>
      <c r="K248" s="18" t="s">
        <v>53</v>
      </c>
      <c r="L248" s="2" t="s">
        <v>727</v>
      </c>
      <c r="M248" s="15">
        <v>0.6</v>
      </c>
      <c r="N248" s="18" t="s">
        <v>31</v>
      </c>
      <c r="O248" s="2">
        <v>1</v>
      </c>
      <c r="P248" s="2">
        <v>10</v>
      </c>
      <c r="Q248" s="15">
        <v>1</v>
      </c>
      <c r="R248" s="2">
        <v>3</v>
      </c>
      <c r="S248" s="2">
        <v>15</v>
      </c>
      <c r="T248" s="2">
        <v>5</v>
      </c>
      <c r="U248" s="2">
        <f t="shared" si="59"/>
        <v>15</v>
      </c>
      <c r="V248" s="18" t="s">
        <v>58</v>
      </c>
      <c r="W248" s="18"/>
      <c r="X248" s="18" t="s">
        <v>757</v>
      </c>
      <c r="Y248" s="2" t="s">
        <v>45</v>
      </c>
      <c r="Z248" s="2">
        <v>10000</v>
      </c>
      <c r="AA248" s="2">
        <v>200</v>
      </c>
      <c r="AB248" s="6">
        <v>0</v>
      </c>
      <c r="AC248" s="6">
        <v>10400</v>
      </c>
      <c r="AD248" s="6">
        <v>0</v>
      </c>
      <c r="AE248" s="6">
        <v>15000</v>
      </c>
      <c r="AF248" s="6">
        <v>20000</v>
      </c>
      <c r="AG248" s="6">
        <v>0</v>
      </c>
      <c r="AH248" s="6">
        <v>0</v>
      </c>
      <c r="AI248" s="6">
        <v>0</v>
      </c>
      <c r="AJ248" s="6">
        <v>0</v>
      </c>
      <c r="AK248" s="2">
        <v>45400</v>
      </c>
      <c r="AL248" s="7">
        <v>5044.4444444444443</v>
      </c>
      <c r="AM248" s="19">
        <v>20000</v>
      </c>
      <c r="AN248" s="7"/>
      <c r="AO248" s="7"/>
      <c r="AP248" s="8">
        <v>0</v>
      </c>
      <c r="AQ248" s="9">
        <v>1</v>
      </c>
      <c r="AR248" s="2" t="s">
        <v>33</v>
      </c>
      <c r="AS248" s="2">
        <v>0</v>
      </c>
      <c r="AT248" s="2" t="s">
        <v>45</v>
      </c>
      <c r="AU248" s="20">
        <f t="shared" si="61"/>
        <v>769.23076923076928</v>
      </c>
      <c r="AV248" s="10" t="b">
        <f t="shared" si="62"/>
        <v>0</v>
      </c>
      <c r="AW248" s="11">
        <v>0</v>
      </c>
      <c r="AX248" s="7"/>
      <c r="AY248" s="2">
        <v>1.5</v>
      </c>
      <c r="AZ248" s="2">
        <v>10000</v>
      </c>
      <c r="BA248" s="2">
        <v>5000</v>
      </c>
    </row>
    <row r="249" spans="1:53" s="2" customFormat="1" ht="45" x14ac:dyDescent="0.25">
      <c r="A249" s="4" t="s">
        <v>728</v>
      </c>
      <c r="B249" s="4"/>
      <c r="C249" s="5" t="s">
        <v>48</v>
      </c>
      <c r="D249" s="5"/>
      <c r="E249" s="5"/>
      <c r="F249" s="2">
        <v>0</v>
      </c>
      <c r="G249" s="2">
        <v>0.6</v>
      </c>
      <c r="H249" s="15" t="e">
        <v>#N/A</v>
      </c>
      <c r="I249" s="16" t="s">
        <v>28</v>
      </c>
      <c r="J249" s="17" t="s">
        <v>29</v>
      </c>
      <c r="K249" s="18" t="s">
        <v>53</v>
      </c>
      <c r="L249" s="2" t="s">
        <v>729</v>
      </c>
      <c r="M249" s="15">
        <v>0.6</v>
      </c>
      <c r="N249" s="18" t="s">
        <v>31</v>
      </c>
      <c r="O249" s="2">
        <v>1</v>
      </c>
      <c r="P249" s="2">
        <v>10</v>
      </c>
      <c r="Q249" s="15">
        <v>1</v>
      </c>
      <c r="R249" s="2">
        <v>3</v>
      </c>
      <c r="S249" s="2">
        <v>15</v>
      </c>
      <c r="T249" s="2">
        <v>5</v>
      </c>
      <c r="U249" s="2">
        <f t="shared" si="59"/>
        <v>15</v>
      </c>
      <c r="V249" s="18" t="s">
        <v>58</v>
      </c>
      <c r="W249" s="18"/>
      <c r="X249" s="18" t="s">
        <v>757</v>
      </c>
      <c r="Y249" s="2" t="s">
        <v>45</v>
      </c>
      <c r="Z249" s="2">
        <v>10000</v>
      </c>
      <c r="AA249" s="2">
        <v>200</v>
      </c>
      <c r="AB249" s="6">
        <v>13600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2">
        <v>13600</v>
      </c>
      <c r="AL249" s="7">
        <v>1511.1111111111111</v>
      </c>
      <c r="AM249" s="19">
        <v>13600</v>
      </c>
      <c r="AN249" s="7"/>
      <c r="AO249" s="7"/>
      <c r="AP249" s="8">
        <v>0</v>
      </c>
      <c r="AQ249" s="9">
        <v>1</v>
      </c>
      <c r="AR249" s="2" t="s">
        <v>33</v>
      </c>
      <c r="AS249" s="2">
        <v>0</v>
      </c>
      <c r="AT249" s="2" t="s">
        <v>45</v>
      </c>
      <c r="AU249" s="20">
        <f t="shared" si="61"/>
        <v>523.07692307692309</v>
      </c>
      <c r="AV249" s="10" t="b">
        <f t="shared" ref="AV249:AV260" si="63">IF(AU249&gt;=Z249,TRUE,FALSE)</f>
        <v>0</v>
      </c>
      <c r="AW249" s="11">
        <v>0</v>
      </c>
      <c r="AX249" s="7"/>
      <c r="AY249" s="2">
        <v>1.5</v>
      </c>
      <c r="AZ249" s="2">
        <v>10000</v>
      </c>
      <c r="BA249" s="2">
        <v>5000</v>
      </c>
    </row>
    <row r="250" spans="1:53" s="2" customFormat="1" ht="30" x14ac:dyDescent="0.25">
      <c r="A250" s="4" t="s">
        <v>730</v>
      </c>
      <c r="B250" s="4"/>
      <c r="C250" s="4" t="s">
        <v>41</v>
      </c>
      <c r="D250" s="4"/>
      <c r="E250" s="5"/>
      <c r="F250" s="2">
        <v>25152</v>
      </c>
      <c r="G250" s="2">
        <v>0.3</v>
      </c>
      <c r="H250" s="15" t="e">
        <v>#N/A</v>
      </c>
      <c r="I250" s="16" t="s">
        <v>35</v>
      </c>
      <c r="J250" s="17" t="s">
        <v>63</v>
      </c>
      <c r="K250" s="18" t="s">
        <v>66</v>
      </c>
      <c r="L250" s="2" t="s">
        <v>731</v>
      </c>
      <c r="M250" s="15">
        <v>0.3</v>
      </c>
      <c r="N250" s="18" t="s">
        <v>31</v>
      </c>
      <c r="O250" s="14">
        <v>1</v>
      </c>
      <c r="P250" s="14">
        <v>5</v>
      </c>
      <c r="Q250" s="23">
        <v>1</v>
      </c>
      <c r="R250" s="14">
        <v>2</v>
      </c>
      <c r="S250" s="14">
        <v>1</v>
      </c>
      <c r="T250" s="14">
        <v>3</v>
      </c>
      <c r="U250" s="2">
        <f t="shared" si="59"/>
        <v>9</v>
      </c>
      <c r="V250" s="18" t="s">
        <v>83</v>
      </c>
      <c r="W250" s="18"/>
      <c r="X250" s="18" t="s">
        <v>757</v>
      </c>
      <c r="Y250" s="5" t="s">
        <v>32</v>
      </c>
      <c r="Z250" s="2">
        <v>500</v>
      </c>
      <c r="AA250" s="2">
        <v>30</v>
      </c>
      <c r="AB250" s="6">
        <v>90475</v>
      </c>
      <c r="AC250" s="6">
        <v>33000</v>
      </c>
      <c r="AD250" s="6">
        <v>6030</v>
      </c>
      <c r="AE250" s="6">
        <v>13000</v>
      </c>
      <c r="AF250" s="6">
        <v>17000</v>
      </c>
      <c r="AG250" s="6">
        <v>12000</v>
      </c>
      <c r="AH250" s="6">
        <v>48000</v>
      </c>
      <c r="AI250" s="6">
        <v>30000</v>
      </c>
      <c r="AJ250" s="6">
        <v>31000</v>
      </c>
      <c r="AK250" s="2">
        <v>280505</v>
      </c>
      <c r="AL250" s="7">
        <v>31167.222222222223</v>
      </c>
      <c r="AM250" s="19">
        <v>90475</v>
      </c>
      <c r="AN250" s="7"/>
      <c r="AO250" s="7"/>
      <c r="AP250" s="8">
        <v>0</v>
      </c>
      <c r="AQ250" s="9">
        <v>1</v>
      </c>
      <c r="AR250" s="2" t="s">
        <v>33</v>
      </c>
      <c r="AS250" s="2">
        <v>25152</v>
      </c>
      <c r="AT250" s="2" t="s">
        <v>45</v>
      </c>
      <c r="AU250" s="20">
        <f t="shared" ref="AU250:AU260" si="64">AM250/26</f>
        <v>3479.8076923076924</v>
      </c>
      <c r="AV250" s="10" t="b">
        <f t="shared" si="63"/>
        <v>1</v>
      </c>
      <c r="AW250" s="11">
        <v>8.3399834208344839</v>
      </c>
      <c r="AX250" s="7"/>
      <c r="AY250" s="2">
        <v>1.5</v>
      </c>
      <c r="AZ250" s="2">
        <v>10000</v>
      </c>
      <c r="BA250" s="2">
        <v>5000</v>
      </c>
    </row>
    <row r="251" spans="1:53" s="2" customFormat="1" x14ac:dyDescent="0.25">
      <c r="A251" s="5" t="s">
        <v>732</v>
      </c>
      <c r="B251" s="5"/>
      <c r="C251" s="4" t="s">
        <v>41</v>
      </c>
      <c r="D251" s="4"/>
      <c r="E251" s="5"/>
      <c r="F251" s="2">
        <v>3800</v>
      </c>
      <c r="G251" s="2">
        <v>1</v>
      </c>
      <c r="H251" s="15" t="s">
        <v>98</v>
      </c>
      <c r="I251" s="16" t="s">
        <v>28</v>
      </c>
      <c r="J251" s="17" t="s">
        <v>55</v>
      </c>
      <c r="K251" s="18" t="s">
        <v>66</v>
      </c>
      <c r="L251" s="2" t="s">
        <v>733</v>
      </c>
      <c r="M251" s="15">
        <v>1</v>
      </c>
      <c r="N251" s="18" t="s">
        <v>31</v>
      </c>
      <c r="O251" s="2">
        <v>1</v>
      </c>
      <c r="P251" s="2">
        <v>7</v>
      </c>
      <c r="Q251" s="15">
        <v>1</v>
      </c>
      <c r="R251" s="2">
        <v>3</v>
      </c>
      <c r="S251" s="2">
        <v>1</v>
      </c>
      <c r="T251" s="2">
        <v>7</v>
      </c>
      <c r="U251" s="2">
        <f t="shared" si="59"/>
        <v>12</v>
      </c>
      <c r="V251" s="18" t="s">
        <v>734</v>
      </c>
      <c r="W251" s="18"/>
      <c r="X251" s="18" t="s">
        <v>757</v>
      </c>
      <c r="Y251" s="2" t="s">
        <v>45</v>
      </c>
      <c r="Z251" s="2">
        <v>5000</v>
      </c>
      <c r="AA251" s="2">
        <v>200</v>
      </c>
      <c r="AB251" s="6">
        <v>9000</v>
      </c>
      <c r="AC251" s="6">
        <v>17100</v>
      </c>
      <c r="AD251" s="6">
        <v>9700</v>
      </c>
      <c r="AE251" s="6">
        <v>7900</v>
      </c>
      <c r="AF251" s="6">
        <v>3000</v>
      </c>
      <c r="AG251" s="6">
        <v>3400</v>
      </c>
      <c r="AH251" s="6">
        <v>4600</v>
      </c>
      <c r="AI251" s="6">
        <v>9500</v>
      </c>
      <c r="AJ251" s="6">
        <v>10200</v>
      </c>
      <c r="AK251" s="2">
        <v>74400</v>
      </c>
      <c r="AL251" s="7">
        <v>8266.6666666666661</v>
      </c>
      <c r="AM251" s="19">
        <v>17100</v>
      </c>
      <c r="AN251" s="7"/>
      <c r="AO251" s="7"/>
      <c r="AP251" s="8">
        <v>0</v>
      </c>
      <c r="AQ251" s="9">
        <v>1</v>
      </c>
      <c r="AR251" s="2" t="s">
        <v>33</v>
      </c>
      <c r="AS251" s="2">
        <v>3800</v>
      </c>
      <c r="AT251" s="2" t="s">
        <v>45</v>
      </c>
      <c r="AU251" s="20">
        <f t="shared" si="64"/>
        <v>657.69230769230774</v>
      </c>
      <c r="AV251" s="10" t="b">
        <f t="shared" si="63"/>
        <v>0</v>
      </c>
      <c r="AW251" s="11">
        <v>6.666666666666667</v>
      </c>
      <c r="AX251" s="7"/>
      <c r="AY251" s="2">
        <v>1.5</v>
      </c>
      <c r="AZ251" s="2">
        <v>10000</v>
      </c>
      <c r="BA251" s="2">
        <v>5000</v>
      </c>
    </row>
    <row r="252" spans="1:53" s="2" customFormat="1" x14ac:dyDescent="0.25">
      <c r="A252" s="5" t="s">
        <v>735</v>
      </c>
      <c r="B252" s="5"/>
      <c r="C252" s="4" t="s">
        <v>41</v>
      </c>
      <c r="D252" s="4"/>
      <c r="E252" s="5"/>
      <c r="F252" s="2">
        <v>97900</v>
      </c>
      <c r="G252" s="2">
        <v>2</v>
      </c>
      <c r="H252" s="15" t="s">
        <v>78</v>
      </c>
      <c r="I252" s="16" t="s">
        <v>28</v>
      </c>
      <c r="J252" s="17" t="s">
        <v>55</v>
      </c>
      <c r="K252" s="18" t="s">
        <v>66</v>
      </c>
      <c r="L252" s="2" t="s">
        <v>736</v>
      </c>
      <c r="M252" s="15">
        <v>2</v>
      </c>
      <c r="N252" s="18" t="s">
        <v>31</v>
      </c>
      <c r="O252" s="2">
        <v>1</v>
      </c>
      <c r="P252" s="2">
        <v>15</v>
      </c>
      <c r="Q252" s="15">
        <v>1</v>
      </c>
      <c r="R252" s="2">
        <v>5</v>
      </c>
      <c r="S252" s="2">
        <v>22</v>
      </c>
      <c r="T252" s="2">
        <v>2</v>
      </c>
      <c r="U252" s="2">
        <f t="shared" ref="U252:U260" si="65">SUM(O252:R252)</f>
        <v>22</v>
      </c>
      <c r="V252" s="18" t="s">
        <v>87</v>
      </c>
      <c r="W252" s="18"/>
      <c r="X252" s="18" t="s">
        <v>757</v>
      </c>
      <c r="Y252" s="2" t="s">
        <v>45</v>
      </c>
      <c r="Z252" s="2">
        <v>15000</v>
      </c>
      <c r="AA252" s="2">
        <v>1500</v>
      </c>
      <c r="AB252" s="6">
        <v>188616</v>
      </c>
      <c r="AC252" s="6">
        <v>228000</v>
      </c>
      <c r="AD252" s="6">
        <v>172500</v>
      </c>
      <c r="AE252" s="6">
        <v>117000</v>
      </c>
      <c r="AF252" s="6">
        <v>126500</v>
      </c>
      <c r="AG252" s="6">
        <v>134500</v>
      </c>
      <c r="AH252" s="6">
        <v>207000</v>
      </c>
      <c r="AI252" s="6">
        <v>193500</v>
      </c>
      <c r="AJ252" s="6">
        <v>147600</v>
      </c>
      <c r="AK252" s="2">
        <v>1515216</v>
      </c>
      <c r="AL252" s="7">
        <v>168357.33333333334</v>
      </c>
      <c r="AM252" s="19">
        <v>228000</v>
      </c>
      <c r="AN252" s="7"/>
      <c r="AO252" s="7"/>
      <c r="AP252" s="8">
        <v>0</v>
      </c>
      <c r="AQ252" s="9">
        <v>1</v>
      </c>
      <c r="AR252" s="2" t="s">
        <v>33</v>
      </c>
      <c r="AS252" s="2">
        <v>97900</v>
      </c>
      <c r="AT252" s="2" t="s">
        <v>45</v>
      </c>
      <c r="AU252" s="20">
        <f t="shared" si="64"/>
        <v>8769.2307692307695</v>
      </c>
      <c r="AV252" s="10" t="b">
        <f t="shared" si="63"/>
        <v>0</v>
      </c>
      <c r="AW252" s="11">
        <v>12.881578947368421</v>
      </c>
      <c r="AX252" s="7"/>
      <c r="AY252" s="2">
        <v>1.5</v>
      </c>
      <c r="AZ252" s="2">
        <v>10000</v>
      </c>
      <c r="BA252" s="2">
        <v>5000</v>
      </c>
    </row>
    <row r="253" spans="1:53" s="2" customFormat="1" ht="45" x14ac:dyDescent="0.25">
      <c r="A253" s="4" t="s">
        <v>737</v>
      </c>
      <c r="B253" s="4"/>
      <c r="C253" s="5" t="s">
        <v>48</v>
      </c>
      <c r="D253" s="5"/>
      <c r="E253" s="5"/>
      <c r="F253" s="2">
        <v>0</v>
      </c>
      <c r="G253" s="2">
        <v>0.6</v>
      </c>
      <c r="H253" s="15" t="e">
        <v>#N/A</v>
      </c>
      <c r="I253" s="16" t="s">
        <v>28</v>
      </c>
      <c r="J253" s="17" t="s">
        <v>29</v>
      </c>
      <c r="K253" s="18" t="s">
        <v>53</v>
      </c>
      <c r="L253" s="2" t="s">
        <v>738</v>
      </c>
      <c r="M253" s="15">
        <v>0.6</v>
      </c>
      <c r="N253" s="18" t="s">
        <v>31</v>
      </c>
      <c r="O253" s="2">
        <v>1</v>
      </c>
      <c r="P253" s="2">
        <v>10</v>
      </c>
      <c r="Q253" s="15">
        <v>1</v>
      </c>
      <c r="R253" s="2">
        <v>3</v>
      </c>
      <c r="S253" s="2">
        <v>15</v>
      </c>
      <c r="T253" s="2">
        <v>5</v>
      </c>
      <c r="U253" s="2">
        <f t="shared" si="65"/>
        <v>15</v>
      </c>
      <c r="V253" s="18" t="s">
        <v>58</v>
      </c>
      <c r="W253" s="18"/>
      <c r="X253" s="18" t="s">
        <v>757</v>
      </c>
      <c r="Y253" s="2" t="s">
        <v>45</v>
      </c>
      <c r="Z253" s="2">
        <v>10000</v>
      </c>
      <c r="AA253" s="2">
        <v>200</v>
      </c>
      <c r="AB253" s="6">
        <v>0</v>
      </c>
      <c r="AC253" s="6">
        <v>0</v>
      </c>
      <c r="AD253" s="6">
        <v>0</v>
      </c>
      <c r="AE253" s="6">
        <v>11000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2">
        <v>11000</v>
      </c>
      <c r="AL253" s="7">
        <v>1222.2222222222222</v>
      </c>
      <c r="AM253" s="19">
        <v>11000</v>
      </c>
      <c r="AN253" s="7"/>
      <c r="AO253" s="7"/>
      <c r="AP253" s="8">
        <v>0</v>
      </c>
      <c r="AQ253" s="9">
        <v>1</v>
      </c>
      <c r="AR253" s="2" t="s">
        <v>33</v>
      </c>
      <c r="AS253" s="2">
        <v>0</v>
      </c>
      <c r="AT253" s="2" t="s">
        <v>45</v>
      </c>
      <c r="AU253" s="20">
        <f t="shared" si="64"/>
        <v>423.07692307692309</v>
      </c>
      <c r="AV253" s="10" t="b">
        <f t="shared" si="63"/>
        <v>0</v>
      </c>
      <c r="AW253" s="11">
        <v>0</v>
      </c>
      <c r="AX253" s="7"/>
      <c r="AY253" s="2">
        <v>1.5</v>
      </c>
      <c r="AZ253" s="2">
        <v>10000</v>
      </c>
      <c r="BA253" s="2">
        <v>5000</v>
      </c>
    </row>
    <row r="254" spans="1:53" s="2" customFormat="1" x14ac:dyDescent="0.25">
      <c r="A254" s="5" t="s">
        <v>739</v>
      </c>
      <c r="B254" s="5"/>
      <c r="C254" s="4" t="s">
        <v>41</v>
      </c>
      <c r="D254" s="4"/>
      <c r="E254" s="5"/>
      <c r="F254" s="2">
        <v>864.57999999999993</v>
      </c>
      <c r="G254" s="2">
        <v>370</v>
      </c>
      <c r="H254" s="15" t="s">
        <v>67</v>
      </c>
      <c r="I254" s="16" t="s">
        <v>28</v>
      </c>
      <c r="J254" s="17" t="s">
        <v>55</v>
      </c>
      <c r="K254" s="18" t="s">
        <v>30</v>
      </c>
      <c r="L254" s="2" t="s">
        <v>740</v>
      </c>
      <c r="M254" s="15">
        <v>370</v>
      </c>
      <c r="N254" s="18" t="s">
        <v>31</v>
      </c>
      <c r="O254" s="2">
        <v>1</v>
      </c>
      <c r="P254" s="2">
        <v>15</v>
      </c>
      <c r="Q254" s="15">
        <v>1</v>
      </c>
      <c r="R254" s="2">
        <v>5</v>
      </c>
      <c r="S254" s="2">
        <v>22</v>
      </c>
      <c r="T254" s="2">
        <v>25</v>
      </c>
      <c r="U254" s="2">
        <f t="shared" si="65"/>
        <v>22</v>
      </c>
      <c r="V254" s="18" t="s">
        <v>741</v>
      </c>
      <c r="W254" s="18"/>
      <c r="X254" s="18" t="s">
        <v>757</v>
      </c>
      <c r="Y254" s="2" t="s">
        <v>32</v>
      </c>
      <c r="Z254" s="2">
        <v>500</v>
      </c>
      <c r="AA254" s="2">
        <v>4</v>
      </c>
      <c r="AB254" s="6">
        <v>516</v>
      </c>
      <c r="AC254" s="6">
        <v>172.11</v>
      </c>
      <c r="AD254" s="6">
        <v>0</v>
      </c>
      <c r="AE254" s="6">
        <v>0</v>
      </c>
      <c r="AF254" s="6">
        <v>0</v>
      </c>
      <c r="AG254" s="6">
        <v>289</v>
      </c>
      <c r="AH254" s="6">
        <v>256</v>
      </c>
      <c r="AI254" s="6">
        <v>460</v>
      </c>
      <c r="AJ254" s="6">
        <v>196</v>
      </c>
      <c r="AK254" s="2">
        <v>1889.1100000000001</v>
      </c>
      <c r="AL254" s="7">
        <v>209.90111111111113</v>
      </c>
      <c r="AM254" s="19">
        <v>516</v>
      </c>
      <c r="AN254" s="7"/>
      <c r="AO254" s="7"/>
      <c r="AP254" s="8">
        <v>0</v>
      </c>
      <c r="AQ254" s="9">
        <v>1</v>
      </c>
      <c r="AR254" s="2" t="s">
        <v>33</v>
      </c>
      <c r="AS254" s="2">
        <v>864.57999999999993</v>
      </c>
      <c r="AT254" s="2" t="s">
        <v>34</v>
      </c>
      <c r="AU254" s="20">
        <f t="shared" si="64"/>
        <v>19.846153846153847</v>
      </c>
      <c r="AV254" s="10" t="b">
        <f t="shared" si="63"/>
        <v>0</v>
      </c>
      <c r="AW254" s="11">
        <v>50.266279069767442</v>
      </c>
      <c r="AX254" s="7"/>
      <c r="AY254" s="2">
        <v>1.5</v>
      </c>
      <c r="AZ254" s="2">
        <v>10000</v>
      </c>
      <c r="BA254" s="2">
        <v>5000</v>
      </c>
    </row>
    <row r="255" spans="1:53" s="2" customFormat="1" x14ac:dyDescent="0.25">
      <c r="A255" s="5" t="s">
        <v>742</v>
      </c>
      <c r="B255" s="5"/>
      <c r="C255" s="4" t="s">
        <v>41</v>
      </c>
      <c r="D255" s="4"/>
      <c r="E255" s="5"/>
      <c r="F255" s="2">
        <v>290.97000000000003</v>
      </c>
      <c r="G255" s="2">
        <v>200</v>
      </c>
      <c r="H255" s="15" t="s">
        <v>98</v>
      </c>
      <c r="I255" s="16" t="s">
        <v>28</v>
      </c>
      <c r="J255" s="17" t="s">
        <v>55</v>
      </c>
      <c r="K255" s="18" t="s">
        <v>30</v>
      </c>
      <c r="L255" s="2" t="s">
        <v>743</v>
      </c>
      <c r="M255" s="15">
        <v>200</v>
      </c>
      <c r="N255" s="18" t="s">
        <v>31</v>
      </c>
      <c r="O255" s="2">
        <v>1</v>
      </c>
      <c r="P255" s="2">
        <v>15</v>
      </c>
      <c r="Q255" s="15">
        <v>1</v>
      </c>
      <c r="R255" s="2">
        <v>5</v>
      </c>
      <c r="S255" s="2">
        <v>22</v>
      </c>
      <c r="T255" s="2">
        <v>25</v>
      </c>
      <c r="U255" s="2">
        <f t="shared" si="65"/>
        <v>22</v>
      </c>
      <c r="V255" s="18" t="s">
        <v>489</v>
      </c>
      <c r="W255" s="18"/>
      <c r="X255" s="18" t="s">
        <v>757</v>
      </c>
      <c r="Y255" s="2" t="s">
        <v>32</v>
      </c>
      <c r="Z255" s="2">
        <v>500</v>
      </c>
      <c r="AA255" s="2">
        <v>10</v>
      </c>
      <c r="AB255" s="6">
        <v>140</v>
      </c>
      <c r="AC255" s="6">
        <v>180</v>
      </c>
      <c r="AD255" s="6">
        <v>210</v>
      </c>
      <c r="AE255" s="6">
        <v>128</v>
      </c>
      <c r="AF255" s="6">
        <v>30</v>
      </c>
      <c r="AG255" s="6">
        <v>64</v>
      </c>
      <c r="AH255" s="6">
        <v>72</v>
      </c>
      <c r="AI255" s="6">
        <v>112</v>
      </c>
      <c r="AJ255" s="6">
        <v>166.23000000000002</v>
      </c>
      <c r="AK255" s="2">
        <v>1102.23</v>
      </c>
      <c r="AL255" s="7">
        <v>122.47</v>
      </c>
      <c r="AM255" s="19">
        <v>210</v>
      </c>
      <c r="AN255" s="7"/>
      <c r="AO255" s="7"/>
      <c r="AP255" s="8">
        <v>0</v>
      </c>
      <c r="AQ255" s="9">
        <v>1</v>
      </c>
      <c r="AR255" s="2" t="s">
        <v>33</v>
      </c>
      <c r="AS255" s="2">
        <v>290.97000000000003</v>
      </c>
      <c r="AT255" s="2" t="s">
        <v>34</v>
      </c>
      <c r="AU255" s="20">
        <f t="shared" si="64"/>
        <v>8.0769230769230766</v>
      </c>
      <c r="AV255" s="10" t="b">
        <f t="shared" si="63"/>
        <v>0</v>
      </c>
      <c r="AW255" s="11">
        <v>41.567142857142862</v>
      </c>
      <c r="AX255" s="7"/>
      <c r="AY255" s="2">
        <v>1.5</v>
      </c>
      <c r="AZ255" s="2">
        <v>10000</v>
      </c>
      <c r="BA255" s="2">
        <v>5000</v>
      </c>
    </row>
    <row r="256" spans="1:53" s="2" customFormat="1" x14ac:dyDescent="0.25">
      <c r="A256" s="5" t="s">
        <v>744</v>
      </c>
      <c r="B256" s="5"/>
      <c r="C256" s="4" t="s">
        <v>41</v>
      </c>
      <c r="D256" s="4"/>
      <c r="E256" s="5"/>
      <c r="F256" s="2">
        <v>12</v>
      </c>
      <c r="G256" s="2">
        <v>25</v>
      </c>
      <c r="H256" s="15" t="e">
        <v>#N/A</v>
      </c>
      <c r="I256" s="16" t="s">
        <v>35</v>
      </c>
      <c r="J256" s="17" t="s">
        <v>745</v>
      </c>
      <c r="K256" s="18" t="s">
        <v>66</v>
      </c>
      <c r="L256" s="2" t="s">
        <v>746</v>
      </c>
      <c r="M256" s="15">
        <v>25</v>
      </c>
      <c r="N256" s="18" t="s">
        <v>31</v>
      </c>
      <c r="O256" s="2">
        <v>1</v>
      </c>
      <c r="P256" s="2">
        <v>10</v>
      </c>
      <c r="Q256" s="15">
        <v>3</v>
      </c>
      <c r="R256" s="2">
        <v>2</v>
      </c>
      <c r="S256" s="2">
        <v>1</v>
      </c>
      <c r="T256" s="2">
        <v>3</v>
      </c>
      <c r="U256" s="2">
        <f t="shared" si="65"/>
        <v>16</v>
      </c>
      <c r="V256" s="18" t="s">
        <v>695</v>
      </c>
      <c r="W256" s="18"/>
      <c r="X256" s="18" t="s">
        <v>757</v>
      </c>
      <c r="Y256" s="2" t="s">
        <v>45</v>
      </c>
      <c r="Z256" s="2">
        <v>720</v>
      </c>
      <c r="AA256" s="2">
        <v>72</v>
      </c>
      <c r="AB256" s="6">
        <v>12</v>
      </c>
      <c r="AC256" s="6">
        <v>19</v>
      </c>
      <c r="AD256" s="6">
        <v>4</v>
      </c>
      <c r="AE256" s="6">
        <v>3</v>
      </c>
      <c r="AF256" s="6">
        <v>2</v>
      </c>
      <c r="AG256" s="6">
        <v>3</v>
      </c>
      <c r="AH256" s="6">
        <v>6</v>
      </c>
      <c r="AI256" s="6">
        <v>3</v>
      </c>
      <c r="AJ256" s="6">
        <v>14</v>
      </c>
      <c r="AK256" s="2">
        <v>66</v>
      </c>
      <c r="AL256" s="7">
        <v>7.333333333333333</v>
      </c>
      <c r="AM256" s="19">
        <v>19</v>
      </c>
      <c r="AN256" s="7"/>
      <c r="AO256" s="7"/>
      <c r="AP256" s="8">
        <v>0</v>
      </c>
      <c r="AQ256" s="9">
        <v>1</v>
      </c>
      <c r="AR256" s="2" t="s">
        <v>33</v>
      </c>
      <c r="AS256" s="2">
        <v>12</v>
      </c>
      <c r="AT256" s="2" t="s">
        <v>45</v>
      </c>
      <c r="AU256" s="20">
        <f t="shared" si="64"/>
        <v>0.73076923076923073</v>
      </c>
      <c r="AV256" s="10" t="b">
        <f t="shared" si="63"/>
        <v>0</v>
      </c>
      <c r="AW256" s="11">
        <v>18.947368421052634</v>
      </c>
      <c r="AX256" s="7"/>
      <c r="AY256" s="2">
        <v>1.5</v>
      </c>
      <c r="AZ256" s="2">
        <v>10000</v>
      </c>
      <c r="BA256" s="2">
        <v>5000</v>
      </c>
    </row>
    <row r="257" spans="1:53" s="2" customFormat="1" x14ac:dyDescent="0.25">
      <c r="A257" s="5" t="s">
        <v>747</v>
      </c>
      <c r="B257" s="5"/>
      <c r="C257" s="4" t="s">
        <v>41</v>
      </c>
      <c r="D257" s="4"/>
      <c r="E257" s="5"/>
      <c r="F257" s="2">
        <v>15.8</v>
      </c>
      <c r="G257" s="2">
        <v>15</v>
      </c>
      <c r="H257" s="15" t="e">
        <v>#N/A</v>
      </c>
      <c r="I257" s="16" t="s">
        <v>35</v>
      </c>
      <c r="J257" s="17" t="s">
        <v>748</v>
      </c>
      <c r="K257" s="18" t="s">
        <v>66</v>
      </c>
      <c r="L257" s="2" t="s">
        <v>749</v>
      </c>
      <c r="M257" s="15">
        <v>15</v>
      </c>
      <c r="N257" s="18" t="s">
        <v>31</v>
      </c>
      <c r="O257" s="2">
        <v>1</v>
      </c>
      <c r="P257" s="2">
        <v>10</v>
      </c>
      <c r="Q257" s="15">
        <v>3</v>
      </c>
      <c r="R257" s="2">
        <v>2</v>
      </c>
      <c r="S257" s="2">
        <v>1</v>
      </c>
      <c r="T257" s="2">
        <v>3</v>
      </c>
      <c r="U257" s="2">
        <f t="shared" si="65"/>
        <v>16</v>
      </c>
      <c r="V257" s="18" t="s">
        <v>695</v>
      </c>
      <c r="W257" s="18"/>
      <c r="X257" s="18" t="s">
        <v>757</v>
      </c>
      <c r="Y257" s="2" t="s">
        <v>45</v>
      </c>
      <c r="Z257" s="2">
        <v>2560</v>
      </c>
      <c r="AA257" s="2">
        <v>256</v>
      </c>
      <c r="AB257" s="6">
        <v>16</v>
      </c>
      <c r="AC257" s="6">
        <v>42</v>
      </c>
      <c r="AD257" s="6">
        <v>6</v>
      </c>
      <c r="AE257" s="6">
        <v>5</v>
      </c>
      <c r="AF257" s="6">
        <v>6</v>
      </c>
      <c r="AG257" s="6">
        <v>3</v>
      </c>
      <c r="AH257" s="6">
        <v>5</v>
      </c>
      <c r="AI257" s="6">
        <v>25</v>
      </c>
      <c r="AJ257" s="6">
        <v>22</v>
      </c>
      <c r="AK257" s="2">
        <v>130</v>
      </c>
      <c r="AL257" s="7">
        <v>14.444444444444445</v>
      </c>
      <c r="AM257" s="19">
        <v>42</v>
      </c>
      <c r="AN257" s="7"/>
      <c r="AO257" s="7"/>
      <c r="AP257" s="8">
        <v>0</v>
      </c>
      <c r="AQ257" s="9">
        <v>1</v>
      </c>
      <c r="AR257" s="2" t="s">
        <v>33</v>
      </c>
      <c r="AS257" s="2">
        <v>15.8</v>
      </c>
      <c r="AT257" s="2" t="s">
        <v>45</v>
      </c>
      <c r="AU257" s="20">
        <f t="shared" si="64"/>
        <v>1.6153846153846154</v>
      </c>
      <c r="AV257" s="10" t="b">
        <f t="shared" si="63"/>
        <v>0</v>
      </c>
      <c r="AW257" s="11">
        <v>11.285714285714286</v>
      </c>
      <c r="AX257" s="7"/>
      <c r="AY257" s="2">
        <v>1.5</v>
      </c>
      <c r="AZ257" s="2">
        <v>10000</v>
      </c>
      <c r="BA257" s="2">
        <v>5000</v>
      </c>
    </row>
    <row r="258" spans="1:53" s="2" customFormat="1" x14ac:dyDescent="0.25">
      <c r="A258" s="5" t="s">
        <v>750</v>
      </c>
      <c r="B258" s="5"/>
      <c r="C258" s="4" t="s">
        <v>41</v>
      </c>
      <c r="D258" s="4"/>
      <c r="E258" s="5"/>
      <c r="F258" s="2">
        <v>23</v>
      </c>
      <c r="G258" s="2">
        <v>25</v>
      </c>
      <c r="H258" s="15" t="e">
        <v>#N/A</v>
      </c>
      <c r="I258" s="16" t="s">
        <v>28</v>
      </c>
      <c r="J258" s="17" t="s">
        <v>751</v>
      </c>
      <c r="K258" s="18" t="s">
        <v>66</v>
      </c>
      <c r="L258" s="2" t="s">
        <v>752</v>
      </c>
      <c r="M258" s="15">
        <v>25</v>
      </c>
      <c r="N258" s="18" t="s">
        <v>31</v>
      </c>
      <c r="O258" s="2">
        <v>1</v>
      </c>
      <c r="P258" s="2">
        <v>10</v>
      </c>
      <c r="Q258" s="15">
        <v>3</v>
      </c>
      <c r="R258" s="2">
        <v>2</v>
      </c>
      <c r="S258" s="2">
        <v>1</v>
      </c>
      <c r="T258" s="2">
        <v>3</v>
      </c>
      <c r="U258" s="2">
        <f t="shared" si="65"/>
        <v>16</v>
      </c>
      <c r="V258" s="18" t="s">
        <v>695</v>
      </c>
      <c r="W258" s="18"/>
      <c r="X258" s="18" t="s">
        <v>757</v>
      </c>
      <c r="Y258" s="2" t="s">
        <v>45</v>
      </c>
      <c r="Z258" s="2">
        <v>720</v>
      </c>
      <c r="AA258" s="2">
        <v>72</v>
      </c>
      <c r="AB258" s="6">
        <v>4</v>
      </c>
      <c r="AC258" s="6">
        <v>1</v>
      </c>
      <c r="AD258" s="6">
        <v>0</v>
      </c>
      <c r="AE258" s="6">
        <v>2</v>
      </c>
      <c r="AF258" s="6">
        <v>1</v>
      </c>
      <c r="AG258" s="6">
        <v>2</v>
      </c>
      <c r="AH258" s="6">
        <v>0</v>
      </c>
      <c r="AI258" s="6">
        <v>1</v>
      </c>
      <c r="AJ258" s="6">
        <v>1</v>
      </c>
      <c r="AK258" s="2">
        <v>12</v>
      </c>
      <c r="AL258" s="7">
        <v>1.3333333333333333</v>
      </c>
      <c r="AM258" s="19">
        <v>4</v>
      </c>
      <c r="AN258" s="7"/>
      <c r="AO258" s="7"/>
      <c r="AP258" s="8">
        <v>0</v>
      </c>
      <c r="AQ258" s="9">
        <v>1</v>
      </c>
      <c r="AR258" s="2" t="s">
        <v>33</v>
      </c>
      <c r="AS258" s="2">
        <v>23</v>
      </c>
      <c r="AT258" s="2" t="s">
        <v>45</v>
      </c>
      <c r="AU258" s="20">
        <f t="shared" si="64"/>
        <v>0.15384615384615385</v>
      </c>
      <c r="AV258" s="10" t="b">
        <f t="shared" si="63"/>
        <v>0</v>
      </c>
      <c r="AW258" s="21">
        <v>172.5</v>
      </c>
      <c r="AX258" s="7"/>
      <c r="AY258" s="2">
        <v>1.5</v>
      </c>
      <c r="AZ258" s="2">
        <v>10000</v>
      </c>
      <c r="BA258" s="2">
        <v>5000</v>
      </c>
    </row>
    <row r="259" spans="1:53" s="2" customFormat="1" ht="30" x14ac:dyDescent="0.25">
      <c r="A259" s="4" t="s">
        <v>753</v>
      </c>
      <c r="B259" s="4"/>
      <c r="C259" s="5" t="s">
        <v>48</v>
      </c>
      <c r="D259" s="5"/>
      <c r="E259" s="5"/>
      <c r="F259" s="2">
        <v>0</v>
      </c>
      <c r="G259" s="2">
        <v>110</v>
      </c>
      <c r="H259" s="15" t="e">
        <v>#N/A</v>
      </c>
      <c r="I259" s="16" t="s">
        <v>28</v>
      </c>
      <c r="J259" s="17" t="s">
        <v>46</v>
      </c>
      <c r="K259" s="18" t="s">
        <v>66</v>
      </c>
      <c r="L259" s="2" t="s">
        <v>754</v>
      </c>
      <c r="M259" s="15">
        <v>110</v>
      </c>
      <c r="N259" s="18" t="s">
        <v>31</v>
      </c>
      <c r="O259" s="14">
        <v>1</v>
      </c>
      <c r="P259" s="14">
        <v>3</v>
      </c>
      <c r="Q259" s="23">
        <v>1</v>
      </c>
      <c r="R259" s="14">
        <v>1</v>
      </c>
      <c r="S259" s="14">
        <v>1</v>
      </c>
      <c r="T259" s="14">
        <v>5</v>
      </c>
      <c r="U259" s="2">
        <f t="shared" si="65"/>
        <v>6</v>
      </c>
      <c r="V259" s="18" t="s">
        <v>83</v>
      </c>
      <c r="W259" s="18"/>
      <c r="X259" s="18" t="s">
        <v>757</v>
      </c>
      <c r="Y259" s="5" t="s">
        <v>32</v>
      </c>
      <c r="Z259" s="2">
        <v>250</v>
      </c>
      <c r="AA259" s="2">
        <v>30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0</v>
      </c>
      <c r="AJ259" s="6">
        <v>0</v>
      </c>
      <c r="AK259" s="2">
        <v>0</v>
      </c>
      <c r="AL259" s="7">
        <v>0</v>
      </c>
      <c r="AM259" s="19">
        <v>0</v>
      </c>
      <c r="AN259" s="7"/>
      <c r="AO259" s="7"/>
      <c r="AP259" s="8">
        <v>0</v>
      </c>
      <c r="AQ259" s="9">
        <v>1</v>
      </c>
      <c r="AR259" s="2" t="s">
        <v>33</v>
      </c>
      <c r="AS259" s="2">
        <v>0</v>
      </c>
      <c r="AT259" s="2" t="s">
        <v>45</v>
      </c>
      <c r="AU259" s="20">
        <f t="shared" si="64"/>
        <v>0</v>
      </c>
      <c r="AV259" s="10" t="b">
        <f t="shared" si="63"/>
        <v>0</v>
      </c>
      <c r="AW259" s="11"/>
      <c r="AX259" s="7"/>
      <c r="AY259" s="2">
        <v>1.5</v>
      </c>
      <c r="AZ259" s="2">
        <v>10000</v>
      </c>
      <c r="BA259" s="2">
        <v>5000</v>
      </c>
    </row>
    <row r="260" spans="1:53" s="2" customFormat="1" x14ac:dyDescent="0.25">
      <c r="A260" s="5" t="s">
        <v>755</v>
      </c>
      <c r="B260" s="5"/>
      <c r="C260" s="5" t="s">
        <v>48</v>
      </c>
      <c r="D260" s="5"/>
      <c r="E260" s="5"/>
      <c r="F260" s="2">
        <v>0</v>
      </c>
      <c r="G260" s="2">
        <v>25</v>
      </c>
      <c r="H260" s="15" t="e">
        <v>#N/A</v>
      </c>
      <c r="I260" s="16" t="s">
        <v>35</v>
      </c>
      <c r="J260" s="17" t="s">
        <v>63</v>
      </c>
      <c r="K260" s="18" t="s">
        <v>66</v>
      </c>
      <c r="L260" s="2" t="s">
        <v>756</v>
      </c>
      <c r="M260" s="15">
        <v>25</v>
      </c>
      <c r="N260" s="18" t="s">
        <v>31</v>
      </c>
      <c r="O260" s="2">
        <v>1</v>
      </c>
      <c r="P260" s="2">
        <v>10</v>
      </c>
      <c r="Q260" s="15">
        <v>3</v>
      </c>
      <c r="R260" s="2">
        <v>2</v>
      </c>
      <c r="S260" s="2">
        <v>1</v>
      </c>
      <c r="T260" s="2">
        <v>3</v>
      </c>
      <c r="U260" s="2">
        <f t="shared" si="65"/>
        <v>16</v>
      </c>
      <c r="V260" s="18" t="s">
        <v>695</v>
      </c>
      <c r="W260" s="18"/>
      <c r="X260" s="18" t="s">
        <v>757</v>
      </c>
      <c r="Y260" s="2" t="s">
        <v>45</v>
      </c>
      <c r="Z260" s="2">
        <v>720</v>
      </c>
      <c r="AA260" s="2">
        <v>72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2">
        <v>0</v>
      </c>
      <c r="AL260" s="7">
        <v>0</v>
      </c>
      <c r="AM260" s="19">
        <v>0</v>
      </c>
      <c r="AN260" s="7"/>
      <c r="AO260" s="7"/>
      <c r="AP260" s="8">
        <v>0</v>
      </c>
      <c r="AQ260" s="9">
        <v>1</v>
      </c>
      <c r="AR260" s="2" t="s">
        <v>33</v>
      </c>
      <c r="AS260" s="2">
        <v>0</v>
      </c>
      <c r="AT260" s="2" t="s">
        <v>45</v>
      </c>
      <c r="AU260" s="20">
        <f t="shared" si="64"/>
        <v>0</v>
      </c>
      <c r="AV260" s="10" t="b">
        <f t="shared" si="63"/>
        <v>0</v>
      </c>
      <c r="AW260" s="11"/>
      <c r="AX260" s="7"/>
      <c r="AY260" s="2">
        <v>1.5</v>
      </c>
      <c r="AZ260" s="2">
        <v>10000</v>
      </c>
      <c r="BA260" s="2">
        <v>5000</v>
      </c>
    </row>
    <row r="261" spans="1:53" s="2" customFormat="1" x14ac:dyDescent="0.25">
      <c r="A261" s="5"/>
      <c r="B261" s="5"/>
      <c r="C261" s="4"/>
      <c r="D261" s="4"/>
      <c r="H261" s="15"/>
      <c r="I261" s="16"/>
      <c r="J261" s="17"/>
      <c r="K261" s="18"/>
      <c r="M261" s="15"/>
      <c r="N261" s="18"/>
      <c r="Q261" s="15"/>
      <c r="S261" s="15"/>
      <c r="V261" s="18"/>
      <c r="W261" s="18"/>
      <c r="X261" s="18"/>
      <c r="AM261" s="15"/>
      <c r="AU261" s="14"/>
    </row>
    <row r="262" spans="1:53" s="2" customFormat="1" x14ac:dyDescent="0.25">
      <c r="C262" s="32"/>
      <c r="D262" s="32"/>
      <c r="H262" s="15"/>
      <c r="I262" s="16"/>
      <c r="J262" s="17"/>
      <c r="K262" s="18"/>
      <c r="M262" s="15"/>
      <c r="N262" s="18"/>
      <c r="Q262" s="15"/>
      <c r="S262" s="15"/>
      <c r="V262" s="18"/>
      <c r="W262" s="18"/>
      <c r="X262" s="18"/>
      <c r="AM262" s="15"/>
      <c r="AU262" s="14"/>
    </row>
    <row r="263" spans="1:53" s="2" customFormat="1" x14ac:dyDescent="0.25">
      <c r="C263" s="32"/>
      <c r="D263" s="32"/>
      <c r="H263" s="15"/>
      <c r="I263" s="16"/>
      <c r="J263" s="17"/>
      <c r="K263" s="18"/>
      <c r="M263" s="15"/>
      <c r="N263" s="18"/>
      <c r="Q263" s="15"/>
      <c r="S263" s="15"/>
      <c r="V263" s="18"/>
      <c r="W263" s="18"/>
      <c r="X263" s="18"/>
      <c r="AM263" s="15"/>
      <c r="AN263" s="7" t="e">
        <v>#DIV/0!</v>
      </c>
      <c r="AU263" s="14"/>
    </row>
    <row r="264" spans="1:53" s="2" customFormat="1" x14ac:dyDescent="0.25">
      <c r="C264" s="32"/>
      <c r="D264" s="32"/>
      <c r="H264" s="15"/>
      <c r="I264" s="16"/>
      <c r="J264" s="17"/>
      <c r="K264" s="18"/>
      <c r="M264" s="15"/>
      <c r="N264" s="18"/>
      <c r="Q264" s="15"/>
      <c r="S264" s="15"/>
      <c r="V264" s="18"/>
      <c r="W264" s="18"/>
      <c r="X264" s="18"/>
      <c r="AM264" s="15"/>
      <c r="AU264" s="14"/>
    </row>
    <row r="265" spans="1:53" s="2" customFormat="1" x14ac:dyDescent="0.25">
      <c r="C265" s="32"/>
      <c r="D265" s="32"/>
      <c r="H265" s="15"/>
      <c r="I265" s="16"/>
      <c r="J265" s="17"/>
      <c r="K265" s="18"/>
      <c r="M265" s="15"/>
      <c r="N265" s="18"/>
      <c r="Q265" s="15"/>
      <c r="S265" s="15"/>
      <c r="V265" s="18"/>
      <c r="W265" s="18"/>
      <c r="X265" s="18"/>
      <c r="AM265" s="15"/>
      <c r="AU265" s="14"/>
    </row>
    <row r="266" spans="1:53" s="2" customFormat="1" x14ac:dyDescent="0.25">
      <c r="C266" s="32"/>
      <c r="D266" s="32"/>
      <c r="H266" s="15"/>
      <c r="I266" s="16"/>
      <c r="J266" s="17"/>
      <c r="K266" s="18"/>
      <c r="M266" s="15"/>
      <c r="N266" s="18"/>
      <c r="Q266" s="15"/>
      <c r="S266" s="15"/>
      <c r="V266" s="18"/>
      <c r="W266" s="18"/>
      <c r="X266" s="18"/>
      <c r="AM266" s="15"/>
      <c r="AU266" s="14"/>
    </row>
    <row r="267" spans="1:53" s="2" customFormat="1" x14ac:dyDescent="0.25">
      <c r="C267" s="32"/>
      <c r="D267" s="32"/>
      <c r="H267" s="15"/>
      <c r="I267" s="16"/>
      <c r="J267" s="17"/>
      <c r="K267" s="18"/>
      <c r="M267" s="15"/>
      <c r="N267" s="18"/>
      <c r="Q267" s="15"/>
      <c r="S267" s="15"/>
      <c r="V267" s="18"/>
      <c r="W267" s="18"/>
      <c r="X267" s="18"/>
      <c r="AM267" s="15"/>
      <c r="AU267" s="14"/>
    </row>
    <row r="268" spans="1:53" s="2" customFormat="1" x14ac:dyDescent="0.25">
      <c r="C268" s="32"/>
      <c r="D268" s="32"/>
      <c r="H268" s="15"/>
      <c r="I268" s="16"/>
      <c r="J268" s="17"/>
      <c r="K268" s="18"/>
      <c r="M268" s="15"/>
      <c r="N268" s="18"/>
      <c r="Q268" s="15"/>
      <c r="S268" s="15"/>
      <c r="V268" s="18"/>
      <c r="W268" s="18"/>
      <c r="X268" s="18"/>
      <c r="AM268" s="15"/>
      <c r="AU268" s="14"/>
    </row>
    <row r="269" spans="1:53" s="2" customFormat="1" x14ac:dyDescent="0.25">
      <c r="C269" s="32"/>
      <c r="D269" s="32"/>
      <c r="H269" s="15"/>
      <c r="I269" s="16"/>
      <c r="J269" s="17"/>
      <c r="K269" s="18"/>
      <c r="M269" s="15"/>
      <c r="N269" s="18"/>
      <c r="Q269" s="15"/>
      <c r="S269" s="15"/>
      <c r="V269" s="18"/>
      <c r="W269" s="18"/>
      <c r="X269" s="18"/>
      <c r="AM269" s="15"/>
      <c r="AU269" s="14"/>
    </row>
    <row r="270" spans="1:53" s="2" customFormat="1" x14ac:dyDescent="0.25">
      <c r="C270" s="32"/>
      <c r="D270" s="32"/>
      <c r="H270" s="15"/>
      <c r="I270" s="16"/>
      <c r="J270" s="17"/>
      <c r="K270" s="18"/>
      <c r="M270" s="15"/>
      <c r="N270" s="18"/>
      <c r="Q270" s="15"/>
      <c r="S270" s="15"/>
      <c r="V270" s="18"/>
      <c r="W270" s="18"/>
      <c r="X270" s="18"/>
      <c r="AM270" s="15"/>
      <c r="AU27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Zahid Raza</dc:creator>
  <cp:lastModifiedBy>Md Zahid Raza</cp:lastModifiedBy>
  <dcterms:created xsi:type="dcterms:W3CDTF">2017-04-14T03:01:44Z</dcterms:created>
  <dcterms:modified xsi:type="dcterms:W3CDTF">2017-05-14T14:31:16Z</dcterms:modified>
</cp:coreProperties>
</file>