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local-repo\e-kanban\web-app\data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115" i="1" l="1"/>
  <c r="AV115" i="1" s="1"/>
  <c r="AN115" i="1"/>
  <c r="U115" i="1"/>
  <c r="S115" i="1"/>
  <c r="AU114" i="1"/>
  <c r="AV114" i="1" s="1"/>
  <c r="AN114" i="1"/>
  <c r="U114" i="1"/>
  <c r="AV113" i="1"/>
  <c r="AU113" i="1"/>
  <c r="AN113" i="1"/>
  <c r="U113" i="1"/>
  <c r="AV112" i="1"/>
  <c r="AU112" i="1"/>
  <c r="AN112" i="1"/>
  <c r="U112" i="1"/>
  <c r="AV111" i="1"/>
  <c r="AU111" i="1"/>
  <c r="AN111" i="1"/>
  <c r="U111" i="1"/>
  <c r="AV110" i="1"/>
  <c r="AU110" i="1"/>
  <c r="AN110" i="1"/>
  <c r="U110" i="1"/>
  <c r="AV109" i="1"/>
  <c r="AU109" i="1"/>
  <c r="AN109" i="1"/>
  <c r="U109" i="1"/>
  <c r="S109" i="1"/>
  <c r="AU108" i="1"/>
  <c r="AV108" i="1" s="1"/>
  <c r="AN108" i="1"/>
  <c r="U108" i="1"/>
  <c r="AU107" i="1"/>
  <c r="AV107" i="1" s="1"/>
  <c r="AN107" i="1"/>
  <c r="U107" i="1"/>
  <c r="AU106" i="1"/>
  <c r="AV106" i="1" s="1"/>
  <c r="AN106" i="1"/>
  <c r="U106" i="1"/>
  <c r="AU105" i="1"/>
  <c r="AV105" i="1" s="1"/>
  <c r="AN105" i="1"/>
  <c r="U105" i="1"/>
  <c r="S105" i="1"/>
  <c r="AV104" i="1"/>
  <c r="AU104" i="1"/>
  <c r="AN104" i="1"/>
  <c r="U104" i="1"/>
  <c r="S104" i="1"/>
  <c r="AU103" i="1"/>
  <c r="AV103" i="1" s="1"/>
  <c r="AN103" i="1"/>
  <c r="U103" i="1"/>
  <c r="S103" i="1"/>
  <c r="AU102" i="1"/>
  <c r="AV102" i="1" s="1"/>
  <c r="AN102" i="1"/>
  <c r="U102" i="1"/>
  <c r="AU101" i="1"/>
  <c r="AV101" i="1" s="1"/>
  <c r="AN101" i="1"/>
  <c r="U101" i="1"/>
  <c r="AU100" i="1"/>
  <c r="AV100" i="1" s="1"/>
  <c r="AN100" i="1"/>
  <c r="U100" i="1"/>
  <c r="AU99" i="1"/>
  <c r="AV99" i="1" s="1"/>
  <c r="AN99" i="1"/>
  <c r="U99" i="1"/>
  <c r="S99" i="1"/>
  <c r="AU98" i="1"/>
  <c r="AV98" i="1" s="1"/>
  <c r="AN98" i="1"/>
  <c r="U98" i="1"/>
  <c r="S98" i="1"/>
  <c r="AU97" i="1"/>
  <c r="AV97" i="1" s="1"/>
  <c r="AN97" i="1"/>
  <c r="U97" i="1"/>
  <c r="AU96" i="1"/>
  <c r="AV96" i="1" s="1"/>
  <c r="AN96" i="1"/>
  <c r="U96" i="1"/>
  <c r="AU95" i="1"/>
  <c r="AV95" i="1" s="1"/>
  <c r="AN95" i="1"/>
  <c r="U95" i="1"/>
  <c r="AU94" i="1"/>
  <c r="AV94" i="1" s="1"/>
  <c r="AN94" i="1"/>
  <c r="U94" i="1"/>
  <c r="AU93" i="1"/>
  <c r="AV93" i="1" s="1"/>
  <c r="AN93" i="1"/>
  <c r="U93" i="1"/>
  <c r="S93" i="1"/>
  <c r="AU92" i="1"/>
  <c r="AV92" i="1" s="1"/>
  <c r="AN92" i="1"/>
  <c r="U92" i="1"/>
  <c r="AU91" i="1"/>
  <c r="AV91" i="1" s="1"/>
  <c r="AN91" i="1"/>
  <c r="U91" i="1"/>
  <c r="S91" i="1"/>
  <c r="AU90" i="1"/>
  <c r="AV90" i="1" s="1"/>
  <c r="AN90" i="1"/>
  <c r="U90" i="1"/>
  <c r="AU89" i="1"/>
  <c r="AV89" i="1" s="1"/>
  <c r="AN89" i="1"/>
  <c r="U89" i="1"/>
  <c r="AU88" i="1"/>
  <c r="AV88" i="1" s="1"/>
  <c r="AN88" i="1"/>
  <c r="U88" i="1"/>
  <c r="S88" i="1"/>
  <c r="AU87" i="1"/>
  <c r="AV87" i="1" s="1"/>
  <c r="AN87" i="1"/>
  <c r="U87" i="1"/>
  <c r="AU86" i="1"/>
  <c r="AV86" i="1" s="1"/>
  <c r="AN86" i="1"/>
  <c r="U86" i="1"/>
  <c r="AU85" i="1"/>
  <c r="AV85" i="1" s="1"/>
  <c r="AN85" i="1"/>
  <c r="U85" i="1"/>
  <c r="AU84" i="1"/>
  <c r="AV84" i="1" s="1"/>
  <c r="AN84" i="1"/>
  <c r="U84" i="1"/>
  <c r="AU83" i="1"/>
  <c r="AV83" i="1" s="1"/>
  <c r="AN83" i="1"/>
  <c r="U83" i="1"/>
  <c r="S83" i="1"/>
  <c r="AU82" i="1"/>
  <c r="AV82" i="1" s="1"/>
  <c r="AN82" i="1"/>
  <c r="U82" i="1"/>
  <c r="AU81" i="1"/>
  <c r="AV81" i="1" s="1"/>
  <c r="AN81" i="1"/>
  <c r="U81" i="1"/>
  <c r="AU80" i="1"/>
  <c r="AV80" i="1" s="1"/>
  <c r="AN80" i="1"/>
  <c r="U80" i="1"/>
  <c r="S80" i="1"/>
  <c r="AU79" i="1"/>
  <c r="AV79" i="1" s="1"/>
  <c r="AN79" i="1"/>
  <c r="U79" i="1"/>
  <c r="S79" i="1"/>
  <c r="AU78" i="1"/>
  <c r="AV78" i="1" s="1"/>
  <c r="AN78" i="1"/>
  <c r="U78" i="1"/>
  <c r="AU77" i="1"/>
  <c r="AV77" i="1" s="1"/>
  <c r="AN77" i="1"/>
  <c r="U77" i="1"/>
  <c r="AU76" i="1"/>
  <c r="AV76" i="1" s="1"/>
  <c r="AN76" i="1"/>
  <c r="U76" i="1"/>
  <c r="S76" i="1"/>
  <c r="AU75" i="1"/>
  <c r="AV75" i="1" s="1"/>
  <c r="AN75" i="1"/>
  <c r="U75" i="1"/>
  <c r="S75" i="1"/>
  <c r="AV74" i="1"/>
  <c r="AU74" i="1"/>
  <c r="AN74" i="1"/>
  <c r="U74" i="1"/>
  <c r="AV73" i="1"/>
  <c r="AU73" i="1"/>
  <c r="AN73" i="1"/>
  <c r="U73" i="1"/>
  <c r="AN72" i="1"/>
  <c r="AM72" i="1"/>
  <c r="AU72" i="1" s="1"/>
  <c r="AV72" i="1" s="1"/>
  <c r="U72" i="1"/>
  <c r="AU71" i="1"/>
  <c r="AV71" i="1" s="1"/>
  <c r="AN71" i="1"/>
  <c r="AM71" i="1"/>
  <c r="U71" i="1"/>
  <c r="AU70" i="1"/>
  <c r="AV70" i="1" s="1"/>
  <c r="AN70" i="1"/>
  <c r="AM70" i="1"/>
  <c r="U70" i="1"/>
  <c r="AN69" i="1"/>
  <c r="AM69" i="1"/>
  <c r="AU69" i="1" s="1"/>
  <c r="AV69" i="1" s="1"/>
  <c r="U69" i="1"/>
  <c r="AN68" i="1"/>
  <c r="AM68" i="1"/>
  <c r="AU68" i="1" s="1"/>
  <c r="AV68" i="1" s="1"/>
  <c r="U68" i="1"/>
  <c r="AN67" i="1"/>
  <c r="AM67" i="1"/>
  <c r="AU67" i="1" s="1"/>
  <c r="AV67" i="1" s="1"/>
  <c r="U67" i="1"/>
  <c r="S67" i="1"/>
  <c r="AN66" i="1"/>
  <c r="AM66" i="1"/>
  <c r="AU66" i="1" s="1"/>
  <c r="AV66" i="1" s="1"/>
  <c r="U66" i="1"/>
  <c r="S66" i="1"/>
  <c r="AU65" i="1"/>
  <c r="AV65" i="1" s="1"/>
  <c r="AN65" i="1"/>
  <c r="AM65" i="1"/>
  <c r="U65" i="1"/>
  <c r="S65" i="1"/>
  <c r="AN64" i="1"/>
  <c r="AM64" i="1"/>
  <c r="AU64" i="1" s="1"/>
  <c r="AV64" i="1" s="1"/>
  <c r="U64" i="1"/>
  <c r="AN63" i="1"/>
  <c r="AM63" i="1"/>
  <c r="AU63" i="1" s="1"/>
  <c r="AV63" i="1" s="1"/>
  <c r="U63" i="1"/>
  <c r="S63" i="1"/>
  <c r="AU62" i="1"/>
  <c r="AV62" i="1" s="1"/>
  <c r="AN62" i="1"/>
  <c r="AM62" i="1"/>
  <c r="U62" i="1"/>
  <c r="AN61" i="1"/>
  <c r="AM61" i="1"/>
  <c r="AU61" i="1" s="1"/>
  <c r="AV61" i="1" s="1"/>
  <c r="U61" i="1"/>
  <c r="S61" i="1"/>
  <c r="AU60" i="1"/>
  <c r="AV60" i="1" s="1"/>
  <c r="AN60" i="1"/>
  <c r="AM60" i="1"/>
  <c r="U60" i="1"/>
  <c r="AN59" i="1"/>
  <c r="AM59" i="1"/>
  <c r="AU59" i="1" s="1"/>
  <c r="AV59" i="1" s="1"/>
  <c r="U59" i="1"/>
  <c r="S59" i="1"/>
  <c r="AN58" i="1"/>
  <c r="AM58" i="1"/>
  <c r="AU58" i="1" s="1"/>
  <c r="AV58" i="1" s="1"/>
  <c r="U58" i="1"/>
  <c r="S58" i="1"/>
  <c r="AU57" i="1"/>
  <c r="AV57" i="1" s="1"/>
  <c r="AN57" i="1"/>
  <c r="AM57" i="1"/>
  <c r="U57" i="1"/>
  <c r="S57" i="1"/>
  <c r="AN56" i="1"/>
  <c r="AM56" i="1"/>
  <c r="AU56" i="1" s="1"/>
  <c r="AV56" i="1" s="1"/>
  <c r="U56" i="1"/>
  <c r="S56" i="1"/>
  <c r="AN55" i="1"/>
  <c r="AM55" i="1"/>
  <c r="AU55" i="1" s="1"/>
  <c r="AV55" i="1" s="1"/>
  <c r="U55" i="1"/>
  <c r="AN54" i="1"/>
  <c r="AM54" i="1"/>
  <c r="AU54" i="1" s="1"/>
  <c r="AV54" i="1" s="1"/>
  <c r="U54" i="1"/>
  <c r="AN53" i="1"/>
  <c r="AM53" i="1"/>
  <c r="AU53" i="1" s="1"/>
  <c r="AV53" i="1" s="1"/>
  <c r="U53" i="1"/>
  <c r="S53" i="1"/>
  <c r="AN52" i="1"/>
  <c r="AM52" i="1"/>
  <c r="AU52" i="1" s="1"/>
  <c r="AV52" i="1" s="1"/>
  <c r="U52" i="1"/>
  <c r="AN51" i="1"/>
  <c r="AM51" i="1"/>
  <c r="AU51" i="1" s="1"/>
  <c r="AV51" i="1" s="1"/>
  <c r="U51" i="1"/>
  <c r="AN50" i="1"/>
  <c r="AM50" i="1"/>
  <c r="AU50" i="1" s="1"/>
  <c r="AV50" i="1" s="1"/>
  <c r="U50" i="1"/>
  <c r="AU49" i="1"/>
  <c r="AV49" i="1" s="1"/>
  <c r="AN49" i="1"/>
  <c r="AM49" i="1"/>
  <c r="U49" i="1"/>
  <c r="AU48" i="1"/>
  <c r="AV48" i="1" s="1"/>
  <c r="AN48" i="1"/>
  <c r="AM48" i="1"/>
  <c r="U48" i="1"/>
  <c r="S48" i="1"/>
  <c r="AN47" i="1"/>
  <c r="AM47" i="1"/>
  <c r="AU47" i="1" s="1"/>
  <c r="AV47" i="1" s="1"/>
  <c r="U47" i="1"/>
  <c r="AN46" i="1"/>
  <c r="AM46" i="1"/>
  <c r="AU46" i="1" s="1"/>
  <c r="AV46" i="1" s="1"/>
  <c r="U46" i="1"/>
  <c r="AU45" i="1"/>
  <c r="AV45" i="1" s="1"/>
  <c r="AN45" i="1"/>
  <c r="AM45" i="1"/>
  <c r="U45" i="1"/>
  <c r="AU44" i="1"/>
  <c r="AV44" i="1" s="1"/>
  <c r="AN44" i="1"/>
  <c r="AM44" i="1"/>
  <c r="U44" i="1"/>
  <c r="AN43" i="1"/>
  <c r="AM43" i="1"/>
  <c r="AU43" i="1" s="1"/>
  <c r="AV43" i="1" s="1"/>
  <c r="U43" i="1"/>
  <c r="S43" i="1"/>
  <c r="AN42" i="1"/>
  <c r="AM42" i="1"/>
  <c r="AU42" i="1" s="1"/>
  <c r="AV42" i="1" s="1"/>
  <c r="U42" i="1"/>
  <c r="AN41" i="1"/>
  <c r="AM41" i="1"/>
  <c r="AU41" i="1" s="1"/>
  <c r="AV41" i="1" s="1"/>
  <c r="U41" i="1"/>
  <c r="AN40" i="1"/>
  <c r="AM40" i="1"/>
  <c r="AU40" i="1" s="1"/>
  <c r="AV40" i="1" s="1"/>
  <c r="U40" i="1"/>
  <c r="AN39" i="1"/>
  <c r="AM39" i="1"/>
  <c r="AU39" i="1" s="1"/>
  <c r="AV39" i="1" s="1"/>
  <c r="U39" i="1"/>
  <c r="S39" i="1"/>
  <c r="AU38" i="1"/>
  <c r="AV38" i="1" s="1"/>
  <c r="AN38" i="1"/>
  <c r="AM38" i="1"/>
  <c r="U38" i="1"/>
  <c r="AN37" i="1"/>
  <c r="AM37" i="1"/>
  <c r="AU37" i="1" s="1"/>
  <c r="AV37" i="1" s="1"/>
  <c r="U37" i="1"/>
  <c r="S37" i="1"/>
  <c r="AN36" i="1"/>
  <c r="AM36" i="1"/>
  <c r="AU36" i="1" s="1"/>
  <c r="AV36" i="1" s="1"/>
  <c r="U36" i="1"/>
  <c r="S36" i="1"/>
  <c r="AN35" i="1"/>
  <c r="AM35" i="1"/>
  <c r="AU35" i="1" s="1"/>
  <c r="AV35" i="1" s="1"/>
  <c r="U35" i="1"/>
  <c r="AN34" i="1"/>
  <c r="AM34" i="1"/>
  <c r="AU34" i="1" s="1"/>
  <c r="AV34" i="1" s="1"/>
  <c r="U34" i="1"/>
  <c r="AN33" i="1"/>
  <c r="AM33" i="1"/>
  <c r="AU33" i="1" s="1"/>
  <c r="AV33" i="1" s="1"/>
  <c r="U33" i="1"/>
  <c r="AN32" i="1"/>
  <c r="AM32" i="1"/>
  <c r="AU32" i="1" s="1"/>
  <c r="AV32" i="1" s="1"/>
  <c r="U32" i="1"/>
  <c r="S32" i="1"/>
  <c r="AN31" i="1"/>
  <c r="AM31" i="1"/>
  <c r="AU31" i="1" s="1"/>
  <c r="AV31" i="1" s="1"/>
  <c r="U31" i="1"/>
  <c r="AN30" i="1"/>
  <c r="AM30" i="1"/>
  <c r="AU30" i="1" s="1"/>
  <c r="AV30" i="1" s="1"/>
  <c r="U30" i="1"/>
  <c r="AN29" i="1"/>
  <c r="AM29" i="1"/>
  <c r="AU29" i="1" s="1"/>
  <c r="AV29" i="1" s="1"/>
  <c r="U29" i="1"/>
  <c r="AN28" i="1"/>
  <c r="AM28" i="1"/>
  <c r="AU28" i="1" s="1"/>
  <c r="AV28" i="1" s="1"/>
  <c r="U28" i="1"/>
  <c r="S28" i="1"/>
  <c r="AN27" i="1"/>
  <c r="AM27" i="1"/>
  <c r="AU27" i="1" s="1"/>
  <c r="AV27" i="1" s="1"/>
  <c r="U27" i="1"/>
  <c r="S27" i="1"/>
  <c r="AU26" i="1"/>
  <c r="AV26" i="1" s="1"/>
  <c r="AN26" i="1"/>
  <c r="AM26" i="1"/>
  <c r="U26" i="1"/>
  <c r="AN25" i="1"/>
  <c r="AM25" i="1"/>
  <c r="AU25" i="1" s="1"/>
  <c r="AV25" i="1" s="1"/>
  <c r="U25" i="1"/>
  <c r="AN24" i="1"/>
  <c r="AM24" i="1"/>
  <c r="AU24" i="1" s="1"/>
  <c r="AV24" i="1" s="1"/>
  <c r="U24" i="1"/>
  <c r="S24" i="1"/>
  <c r="AU23" i="1"/>
  <c r="AV23" i="1" s="1"/>
  <c r="AN23" i="1"/>
  <c r="AM23" i="1"/>
  <c r="U23" i="1"/>
  <c r="AN22" i="1"/>
  <c r="AM22" i="1"/>
  <c r="AU22" i="1" s="1"/>
  <c r="AV22" i="1" s="1"/>
  <c r="U22" i="1"/>
  <c r="S22" i="1"/>
  <c r="AU21" i="1"/>
  <c r="AV21" i="1" s="1"/>
  <c r="AN21" i="1"/>
  <c r="AM21" i="1"/>
  <c r="U21" i="1"/>
  <c r="AU20" i="1"/>
  <c r="AV20" i="1" s="1"/>
  <c r="AN20" i="1"/>
  <c r="AM20" i="1"/>
  <c r="U20" i="1"/>
  <c r="S20" i="1"/>
  <c r="AN19" i="1"/>
  <c r="AM19" i="1"/>
  <c r="AU19" i="1" s="1"/>
  <c r="AV19" i="1" s="1"/>
  <c r="U19" i="1"/>
  <c r="S19" i="1"/>
  <c r="AN18" i="1"/>
  <c r="AM18" i="1"/>
  <c r="AU18" i="1" s="1"/>
  <c r="AV18" i="1" s="1"/>
  <c r="U18" i="1"/>
  <c r="S18" i="1"/>
  <c r="AN17" i="1"/>
  <c r="AM17" i="1"/>
  <c r="AU17" i="1" s="1"/>
  <c r="AV17" i="1" s="1"/>
  <c r="U17" i="1"/>
  <c r="S17" i="1"/>
  <c r="AU16" i="1"/>
  <c r="AV16" i="1" s="1"/>
  <c r="AN16" i="1"/>
  <c r="AM16" i="1"/>
  <c r="U16" i="1"/>
  <c r="S16" i="1"/>
  <c r="AN15" i="1"/>
  <c r="AM15" i="1"/>
  <c r="AU15" i="1" s="1"/>
  <c r="AV15" i="1" s="1"/>
  <c r="U15" i="1"/>
  <c r="AU14" i="1"/>
  <c r="AV14" i="1" s="1"/>
  <c r="AN14" i="1"/>
  <c r="AM14" i="1"/>
  <c r="U14" i="1"/>
  <c r="S14" i="1"/>
  <c r="AN13" i="1"/>
  <c r="AM13" i="1"/>
  <c r="AU13" i="1" s="1"/>
  <c r="AV13" i="1" s="1"/>
  <c r="U13" i="1"/>
  <c r="S13" i="1"/>
  <c r="AN12" i="1"/>
  <c r="AM12" i="1"/>
  <c r="AU12" i="1" s="1"/>
  <c r="AV12" i="1" s="1"/>
  <c r="U12" i="1"/>
  <c r="S12" i="1"/>
  <c r="AN11" i="1"/>
  <c r="AM11" i="1"/>
  <c r="AU11" i="1" s="1"/>
  <c r="AV11" i="1" s="1"/>
  <c r="U11" i="1"/>
  <c r="S11" i="1"/>
  <c r="AN10" i="1"/>
  <c r="AM10" i="1"/>
  <c r="AU10" i="1" s="1"/>
  <c r="AV10" i="1" s="1"/>
  <c r="U10" i="1"/>
  <c r="S10" i="1"/>
  <c r="AN9" i="1"/>
  <c r="AM9" i="1"/>
  <c r="AU9" i="1" s="1"/>
  <c r="AV9" i="1" s="1"/>
  <c r="U9" i="1"/>
  <c r="S9" i="1"/>
  <c r="AU8" i="1"/>
  <c r="AV8" i="1" s="1"/>
  <c r="AN8" i="1"/>
  <c r="AM8" i="1"/>
  <c r="U8" i="1"/>
  <c r="S8" i="1"/>
  <c r="AN7" i="1"/>
  <c r="AM7" i="1"/>
  <c r="AU7" i="1" s="1"/>
  <c r="AV7" i="1" s="1"/>
  <c r="U7" i="1"/>
  <c r="S7" i="1"/>
  <c r="AU6" i="1"/>
  <c r="AV6" i="1" s="1"/>
  <c r="AN6" i="1"/>
  <c r="AM6" i="1"/>
  <c r="U6" i="1"/>
  <c r="S6" i="1"/>
  <c r="AN5" i="1"/>
  <c r="AM5" i="1"/>
  <c r="AU5" i="1" s="1"/>
  <c r="AV5" i="1" s="1"/>
  <c r="U5" i="1"/>
  <c r="S5" i="1"/>
  <c r="AN4" i="1"/>
  <c r="AM4" i="1"/>
  <c r="AU4" i="1" s="1"/>
  <c r="AV4" i="1" s="1"/>
  <c r="U4" i="1"/>
  <c r="S4" i="1"/>
  <c r="AN3" i="1"/>
  <c r="AM3" i="1"/>
  <c r="AU3" i="1" s="1"/>
  <c r="AV3" i="1" s="1"/>
  <c r="U3" i="1"/>
  <c r="S3" i="1"/>
  <c r="AN2" i="1"/>
  <c r="AM2" i="1"/>
  <c r="AU2" i="1" s="1"/>
  <c r="AV2" i="1" s="1"/>
  <c r="U2" i="1"/>
  <c r="S2" i="1"/>
</calcChain>
</file>

<file path=xl/sharedStrings.xml><?xml version="1.0" encoding="utf-8"?>
<sst xmlns="http://schemas.openxmlformats.org/spreadsheetml/2006/main" count="1502" uniqueCount="398">
  <si>
    <t>PRODUCT_NAME</t>
  </si>
  <si>
    <t>DESCRIPTION</t>
  </si>
  <si>
    <t>PRICE</t>
  </si>
  <si>
    <t>SECTIONS</t>
  </si>
  <si>
    <t>SUB_CATEGORY</t>
  </si>
  <si>
    <t>ITEM_CODE</t>
  </si>
  <si>
    <t>CATEGORY</t>
  </si>
  <si>
    <t>ORDERING_TIME</t>
  </si>
  <si>
    <t>PRODUCTION_TIME</t>
  </si>
  <si>
    <t>TRANSPORTATION_TIME</t>
  </si>
  <si>
    <t>BUFFER_TIME</t>
  </si>
  <si>
    <t>SUPPLIER_NAME</t>
  </si>
  <si>
    <t>SUPPLIER_CONTACT_PERSON</t>
  </si>
  <si>
    <t>SUPPLIER_TYPE</t>
  </si>
  <si>
    <t>UOM_PURCHASE</t>
  </si>
  <si>
    <t>MIN_ORDER_QTY</t>
  </si>
  <si>
    <t>PACKET_SIZE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</si>
  <si>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</si>
  <si>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</si>
  <si>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</si>
  <si>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</si>
  <si>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</si>
  <si>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</si>
  <si>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</si>
  <si>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</si>
  <si>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</si>
  <si>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UOM_CONSUMPTION</t>
  </si>
  <si>
    <t>CONVERSION_FACTOR</t>
  </si>
  <si>
    <t>STOCK_ON_FLOOR</t>
  </si>
  <si>
    <t>ORDERED_QTY</t>
  </si>
  <si>
    <t>Sugar</t>
  </si>
  <si>
    <t>moving</t>
  </si>
  <si>
    <t>multiple</t>
  </si>
  <si>
    <t>Multiple</t>
  </si>
  <si>
    <t>ALL SECTIONS</t>
  </si>
  <si>
    <t>RM</t>
  </si>
  <si>
    <t>RM0089</t>
  </si>
  <si>
    <t>Raw Material</t>
  </si>
  <si>
    <t>Anil Sugars</t>
  </si>
  <si>
    <t>NON_LOCAL</t>
  </si>
  <si>
    <t>Kgs</t>
  </si>
  <si>
    <t>A</t>
  </si>
  <si>
    <t>kgs</t>
  </si>
  <si>
    <t>Chokita Fat 
(TANK) (Rica Select)</t>
  </si>
  <si>
    <t>single</t>
  </si>
  <si>
    <t>INDUSTRIAL</t>
  </si>
  <si>
    <t>RM0010</t>
  </si>
  <si>
    <t>Gemini Edibles</t>
  </si>
  <si>
    <t>LOCAL</t>
  </si>
  <si>
    <t>Vanaspati (HVO)</t>
  </si>
  <si>
    <t>COMMON</t>
  </si>
  <si>
    <t>RM0008</t>
  </si>
  <si>
    <t>KOP Agro  Ltd</t>
  </si>
  <si>
    <t>Skimmed Milk Powder (S.M.P.)</t>
  </si>
  <si>
    <t>INDUSTRIAL,STICK,WAFFER,CAKE</t>
  </si>
  <si>
    <t>RM0012</t>
  </si>
  <si>
    <t>Parry Enterprises India Pvt Ltd</t>
  </si>
  <si>
    <t>Liquid Glucose (tank)</t>
  </si>
  <si>
    <t>CANDY,BUBBLE,CAKE</t>
  </si>
  <si>
    <t>RM0020</t>
  </si>
  <si>
    <t xml:space="preserve">Roquette Riddhi Siddhi Pvt Ltd </t>
  </si>
  <si>
    <t>Chokita Fat (BOXES)
 (Rica Select)</t>
  </si>
  <si>
    <t>RM0107</t>
  </si>
  <si>
    <t>Aak Kamani Pvt Ltd</t>
  </si>
  <si>
    <t>Maida  (SVS )</t>
  </si>
  <si>
    <t>wafer, cake</t>
  </si>
  <si>
    <t>RM0114</t>
  </si>
  <si>
    <t>SVS Food Processors</t>
  </si>
  <si>
    <t>cocoa powderAP120</t>
  </si>
  <si>
    <t>POWDER</t>
  </si>
  <si>
    <t>RM0014</t>
  </si>
  <si>
    <t>PT Aisa Cocoa Indonesia</t>
  </si>
  <si>
    <t>Malto Dextrine</t>
  </si>
  <si>
    <t>RM0009</t>
  </si>
  <si>
    <t>Kernal-Lyte (Rica Primer)</t>
  </si>
  <si>
    <t>RM0011</t>
  </si>
  <si>
    <t>Bunge</t>
  </si>
  <si>
    <t xml:space="preserve">Whole Milk Powder (W.M.P.) </t>
  </si>
  <si>
    <t>RM0002</t>
  </si>
  <si>
    <t>Damani</t>
  </si>
  <si>
    <t>Gum base</t>
  </si>
  <si>
    <t>BUBBLE GUM</t>
  </si>
  <si>
    <t>RM0099</t>
  </si>
  <si>
    <t>KR  Foods</t>
  </si>
  <si>
    <t>cocoa powder AS 02</t>
  </si>
  <si>
    <t>RM0194</t>
  </si>
  <si>
    <t>Mr.Wafer Jars</t>
  </si>
  <si>
    <t>WAFER,TEENY</t>
  </si>
  <si>
    <t>JARS</t>
  </si>
  <si>
    <t>PM0021</t>
  </si>
  <si>
    <t>Packing Material</t>
  </si>
  <si>
    <t>Sri Polymers</t>
  </si>
  <si>
    <t>no.s</t>
  </si>
  <si>
    <t>Egg Free Cup Cake 
Powder (Kerry)</t>
  </si>
  <si>
    <t>CAKE</t>
  </si>
  <si>
    <t>RM0151</t>
  </si>
  <si>
    <t>Kerry Ingredients India Pvt Ltd</t>
  </si>
  <si>
    <t>RBD  Oil (SUNRISE &amp; Raaga)</t>
  </si>
  <si>
    <t>INDUSTRIAL,STICK,WAFFER,CAKE,CANDY</t>
  </si>
  <si>
    <t>RM0047</t>
  </si>
  <si>
    <t>Willcote (Pcote)</t>
  </si>
  <si>
    <t>RM0105</t>
  </si>
  <si>
    <t>Maida (KALASH)</t>
  </si>
  <si>
    <t>STICK</t>
  </si>
  <si>
    <t>RM0115</t>
  </si>
  <si>
    <t>S.G Gupta  Santosh Trader(Sugar)</t>
  </si>
  <si>
    <t>cocoa powderAP100</t>
  </si>
  <si>
    <t>RM0193</t>
  </si>
  <si>
    <t>Funtoo Candy / 
Xtrem Jars (Bowl Offer) Jars</t>
  </si>
  <si>
    <t>FUNTOO CANDY, XTREAM,TWIN BALL, MILKY PENGUIN</t>
  </si>
  <si>
    <t>PM0444</t>
  </si>
  <si>
    <t>Siddharth Plast</t>
  </si>
  <si>
    <t>Lollipop sticks (in kgs)</t>
  </si>
  <si>
    <t>CANDY</t>
  </si>
  <si>
    <t>STICKS</t>
  </si>
  <si>
    <t>PM0214</t>
  </si>
  <si>
    <t>Metro Line Polyplast</t>
  </si>
  <si>
    <t>England Jars</t>
  </si>
  <si>
    <t>ENGLAND, LARGE</t>
  </si>
  <si>
    <t>PM0243</t>
  </si>
  <si>
    <t>Dev Polymers</t>
  </si>
  <si>
    <t>B</t>
  </si>
  <si>
    <t>cocoa powder JB800</t>
  </si>
  <si>
    <t>FG0170</t>
  </si>
  <si>
    <t>RM0030</t>
  </si>
  <si>
    <t>Laminate Teeny stb 5/-</t>
  </si>
  <si>
    <t>WAFER</t>
  </si>
  <si>
    <t>LAMINATE</t>
  </si>
  <si>
    <t>PM0475</t>
  </si>
  <si>
    <t>Sri Balaji Polypet</t>
  </si>
  <si>
    <t>Laminate England 2/-</t>
  </si>
  <si>
    <t>FG0039</t>
  </si>
  <si>
    <t>ENGLAND</t>
  </si>
  <si>
    <t>PM0240</t>
  </si>
  <si>
    <t>Venkataswara Roto Pack Pvt Ltd</t>
  </si>
  <si>
    <t>JALJEERA FLAVOUR 738543
(SYMRISE)</t>
  </si>
  <si>
    <t>FLAVOUR</t>
  </si>
  <si>
    <t>RM0050</t>
  </si>
  <si>
    <t>Symrise Pvt Ltd</t>
  </si>
  <si>
    <t>cocoa powderAP390</t>
  </si>
  <si>
    <t>RM0135</t>
  </si>
  <si>
    <t>Funblaster / U&amp;Me / 
Black&amp;White Jars</t>
  </si>
  <si>
    <t>FUNBLASTER,U&amp;ME,BLACK&amp;WHITE</t>
  </si>
  <si>
    <t>PM0171</t>
  </si>
  <si>
    <t>Govind Polymers</t>
  </si>
  <si>
    <t>Xtrem Laminate</t>
  </si>
  <si>
    <t>PM0177</t>
  </si>
  <si>
    <t>Positive Flexo Pack Pvt Ltd</t>
  </si>
  <si>
    <t>Outers Spots 20/-</t>
  </si>
  <si>
    <t>FG0064</t>
  </si>
  <si>
    <t>PANNING</t>
  </si>
  <si>
    <t>DISPLAY</t>
  </si>
  <si>
    <t>PM0110</t>
  </si>
  <si>
    <t>Sri Lakshmi Print N Pack</t>
  </si>
  <si>
    <t>Stick Biscuits</t>
  </si>
  <si>
    <t>BLISTER</t>
  </si>
  <si>
    <t>RM0221</t>
  </si>
  <si>
    <t xml:space="preserve"> Sumo Biscuits</t>
  </si>
  <si>
    <t>Bubble Gum Jars</t>
  </si>
  <si>
    <t>PM0413</t>
  </si>
  <si>
    <t>Basveshwara</t>
  </si>
  <si>
    <t>Xtrem Glass Bowls</t>
  </si>
  <si>
    <t>BOWLS</t>
  </si>
  <si>
    <t>PM0183</t>
  </si>
  <si>
    <t>Pooja glass works</t>
  </si>
  <si>
    <t>Ben 10 Ultra Pop Laminate</t>
  </si>
  <si>
    <t>PM0210</t>
  </si>
  <si>
    <t>Vijay Neha Polymers Pvt Ltd</t>
  </si>
  <si>
    <t>Lecithin</t>
  </si>
  <si>
    <t>RM0007</t>
  </si>
  <si>
    <t>Sree Nidi Oils</t>
  </si>
  <si>
    <t>Butter</t>
  </si>
  <si>
    <t>RM0048</t>
  </si>
  <si>
    <t>Shreeji Foods</t>
  </si>
  <si>
    <t>England Caps</t>
  </si>
  <si>
    <t>MOULDING</t>
  </si>
  <si>
    <t>CAPS</t>
  </si>
  <si>
    <t>PM0299</t>
  </si>
  <si>
    <t>Hitech Plastic</t>
  </si>
  <si>
    <t>Glycerine</t>
  </si>
  <si>
    <t>CAKE,CANDY</t>
  </si>
  <si>
    <t>RM0111</t>
  </si>
  <si>
    <t>Indras Agencies</t>
  </si>
  <si>
    <t>Pink 110mm  with handle 
for Teeny SB &amp; Mr.Wafer
 SB Jar</t>
  </si>
  <si>
    <t>TEENYSTR, WAFFER STR</t>
  </si>
  <si>
    <t>PM0389</t>
  </si>
  <si>
    <t>Laminate U &amp; Me 
(Coffee &amp; Milk) Candy</t>
  </si>
  <si>
    <t>PM0150</t>
  </si>
  <si>
    <t>Mini Jars</t>
  </si>
  <si>
    <t>PM0433</t>
  </si>
  <si>
    <t xml:space="preserve">Condensed Milk </t>
  </si>
  <si>
    <t>RM0158</t>
  </si>
  <si>
    <t>Deep Strach</t>
  </si>
  <si>
    <t>Kefi Coffee Candy Jars</t>
  </si>
  <si>
    <t>PM0201</t>
  </si>
  <si>
    <t xml:space="preserve">LD Covers </t>
  </si>
  <si>
    <t>BULK COVERS</t>
  </si>
  <si>
    <t>PM0431</t>
  </si>
  <si>
    <t>Shanti Ganga Plasto Packs Pvt Ltd</t>
  </si>
  <si>
    <t>Laminate Straberry
 Mr Wafer 5/-</t>
  </si>
  <si>
    <t>PM0350</t>
  </si>
  <si>
    <t>3D Jelly Strawberry 
Bubblegum Laminate</t>
  </si>
  <si>
    <t>FG0036</t>
  </si>
  <si>
    <t>PM0391</t>
  </si>
  <si>
    <t>Hermetic Reprographics</t>
  </si>
  <si>
    <t>Green Mango o/s 03044 
(Garden) - Xtreme</t>
  </si>
  <si>
    <t>RM0173</t>
  </si>
  <si>
    <t>Garden Flavours</t>
  </si>
  <si>
    <t>Gold 120mm caps with
 handle for Chocofriend</t>
  </si>
  <si>
    <t>CHOCO FRIEND, CAKE</t>
  </si>
  <si>
    <t>PM0251</t>
  </si>
  <si>
    <t>hindustan plast</t>
  </si>
  <si>
    <t>Laminate Chocolate 
Mr Wafer 5/-</t>
  </si>
  <si>
    <t>PM0357</t>
  </si>
  <si>
    <t>Cbs England 2/-</t>
  </si>
  <si>
    <t>CFC</t>
  </si>
  <si>
    <t>PM0242</t>
  </si>
  <si>
    <t>Sri Shakaumbari Packaging</t>
  </si>
  <si>
    <t>Display Silky Milky 5/-</t>
  </si>
  <si>
    <t>FG0047</t>
  </si>
  <si>
    <t>PM0270</t>
  </si>
  <si>
    <t>Singhania Off Set Printers Pvt Ltd</t>
  </si>
  <si>
    <t>Bru instant coffee 500</t>
  </si>
  <si>
    <t>RM0023</t>
  </si>
  <si>
    <t>New Surya</t>
  </si>
  <si>
    <t>Jar Cbs Teeny stb 5/-</t>
  </si>
  <si>
    <t>FG0024</t>
  </si>
  <si>
    <t>PM0356</t>
  </si>
  <si>
    <t>ENROBING CARTONS</t>
  </si>
  <si>
    <t>CHOCO</t>
  </si>
  <si>
    <t>PM0430</t>
  </si>
  <si>
    <t>Gangaram Packaging</t>
  </si>
  <si>
    <t xml:space="preserve">Whole Egg Powder </t>
  </si>
  <si>
    <t>FG0030</t>
  </si>
  <si>
    <t>RM0003</t>
  </si>
  <si>
    <t>Egg Way Internationals</t>
  </si>
  <si>
    <t>12MM RICE CRISPIES</t>
  </si>
  <si>
    <t>SPOTS</t>
  </si>
  <si>
    <t>RM0213</t>
  </si>
  <si>
    <t>ELIXIR CEREALS PVT LTD</t>
  </si>
  <si>
    <t>Dextrose Monohydrate</t>
  </si>
  <si>
    <t>STICK,WAFFER</t>
  </si>
  <si>
    <t>RM0147</t>
  </si>
  <si>
    <t>STS</t>
  </si>
  <si>
    <t>RM0133</t>
  </si>
  <si>
    <t>Lasenor Charbuja</t>
  </si>
  <si>
    <t>C</t>
  </si>
  <si>
    <t>Regular Jars</t>
  </si>
  <si>
    <t>PM0476</t>
  </si>
  <si>
    <t>Strawberry Flavour (Symrise)</t>
  </si>
  <si>
    <t>RM0096</t>
  </si>
  <si>
    <t>Laminate Mr.Wafer 
Choco Stick</t>
  </si>
  <si>
    <t>PM0012</t>
  </si>
  <si>
    <t>Avon Flex</t>
  </si>
  <si>
    <t>Roasted Coffee 
2902 F 4695KM (Kerry) - C&amp;M</t>
  </si>
  <si>
    <t>RM0165</t>
  </si>
  <si>
    <t>PVC 265 MM (White)</t>
  </si>
  <si>
    <t>PVC FILMS</t>
  </si>
  <si>
    <t>PM0348</t>
  </si>
  <si>
    <t>Fenoplast</t>
  </si>
  <si>
    <t>Coffee Flavour CEC- C&amp;M</t>
  </si>
  <si>
    <t>RM0132</t>
  </si>
  <si>
    <t>THE CHEMICAL ENGINEERING
 CORPORATION PVT.LTD</t>
  </si>
  <si>
    <t>Pectin 169B</t>
  </si>
  <si>
    <t>RM0100</t>
  </si>
  <si>
    <t>R.JAYANTILAL &amp; CO</t>
  </si>
  <si>
    <t>cocoa powder Dark</t>
  </si>
  <si>
    <t>RM0015</t>
  </si>
  <si>
    <t>DREAM FOODS</t>
  </si>
  <si>
    <t>Display Outers Spots 5/-</t>
  </si>
  <si>
    <t>FG0062</t>
  </si>
  <si>
    <t>PM0101</t>
  </si>
  <si>
    <t>Gold Rs.2 Jars</t>
  </si>
  <si>
    <t>FG0040</t>
  </si>
  <si>
    <t>GOLD</t>
  </si>
  <si>
    <t>PM0279</t>
  </si>
  <si>
    <t>Bh Polymers</t>
  </si>
  <si>
    <t>Lam 14 g Silky Milky 5/-</t>
  </si>
  <si>
    <t>PM0269</t>
  </si>
  <si>
    <t>N B Poly Films</t>
  </si>
  <si>
    <t>Brown Caps 110mm 
with Handle Using for 
Mr.Wafer jars &amp; Kefi candy</t>
  </si>
  <si>
    <t>WAFFER CHOCOLATE,PIK POK,KEFI</t>
  </si>
  <si>
    <t>PM0390</t>
  </si>
  <si>
    <t>Display Doraemon 
choco stick</t>
  </si>
  <si>
    <t>PM0307</t>
  </si>
  <si>
    <t>Bhagaya Sree Enterprises</t>
  </si>
  <si>
    <t>Plain laminate Gold 2/-</t>
  </si>
  <si>
    <t>PM0275</t>
  </si>
  <si>
    <t>Rasmi Foils &amp; Conveter Pvt Ltd</t>
  </si>
  <si>
    <t>Display Villo cake</t>
  </si>
  <si>
    <t>PM0005</t>
  </si>
  <si>
    <t>Finagel</t>
  </si>
  <si>
    <t>RM0005</t>
  </si>
  <si>
    <t>CASHEWS</t>
  </si>
  <si>
    <t>FG0048</t>
  </si>
  <si>
    <t>RM0161</t>
  </si>
  <si>
    <t>Bezum Bazar</t>
  </si>
  <si>
    <t>Laminate Funto 
Coffee Candy</t>
  </si>
  <si>
    <t>PM0191</t>
  </si>
  <si>
    <t>Printed Laminate Gold 2/-</t>
  </si>
  <si>
    <t>PM0276</t>
  </si>
  <si>
    <t>Teddy Biscuits</t>
  </si>
  <si>
    <t>RM0144</t>
  </si>
  <si>
    <t xml:space="preserve">cocoa mass </t>
  </si>
  <si>
    <t>RM0199</t>
  </si>
  <si>
    <t>LOTUS CHOCOLATE COMPANY</t>
  </si>
  <si>
    <t>3D Jelly Bubblegum CBs</t>
  </si>
  <si>
    <t>PM0412</t>
  </si>
  <si>
    <t>Jar Cbs Mr Wafer 5/-</t>
  </si>
  <si>
    <t>PM0364</t>
  </si>
  <si>
    <t>Strawberry Flavour
 (Peacock) -  Wafer</t>
  </si>
  <si>
    <t>RM0091</t>
  </si>
  <si>
    <t>Gogia Chemical Industries Pvt Ltd</t>
  </si>
  <si>
    <t xml:space="preserve">Laminate Black &amp; White </t>
  </si>
  <si>
    <t>FG0051</t>
  </si>
  <si>
    <t>PM0253</t>
  </si>
  <si>
    <t>Dark Chocolade Rs.2 /
 White Beauty Rs.2 Jars</t>
  </si>
  <si>
    <t>DARK, WHITE BEAUTY</t>
  </si>
  <si>
    <t>PM0478</t>
  </si>
  <si>
    <t>Jeevan Polymers</t>
  </si>
  <si>
    <t>Cansters Mr.Wafer
 Choco Stick</t>
  </si>
  <si>
    <t>FG0012</t>
  </si>
  <si>
    <t>CANSTERS</t>
  </si>
  <si>
    <t>PM0014</t>
  </si>
  <si>
    <t>PVC 230 MM (white)</t>
  </si>
  <si>
    <t>PM0349</t>
  </si>
  <si>
    <t>Corn Starch</t>
  </si>
  <si>
    <t>RM0117</t>
  </si>
  <si>
    <t>Ben 10 Ultra Pop Cbs</t>
  </si>
  <si>
    <t>PM0220</t>
  </si>
  <si>
    <t>Xtrem Cbs Bowl offer</t>
  </si>
  <si>
    <t>PM0181</t>
  </si>
  <si>
    <t>Milk Chocolate OS 
Flavour 0287KM</t>
  </si>
  <si>
    <t>RM0139</t>
  </si>
  <si>
    <t>U &amp; Me Jar cartons
 (common)</t>
  </si>
  <si>
    <t>PM0157</t>
  </si>
  <si>
    <t>Mallic Acid</t>
  </si>
  <si>
    <t>RM0078</t>
  </si>
  <si>
    <t>Svs Agenices</t>
  </si>
  <si>
    <t>Mikky Tops Pink</t>
  </si>
  <si>
    <t>TOPS</t>
  </si>
  <si>
    <t>PM0112</t>
  </si>
  <si>
    <t>Mikky Tops Blue</t>
  </si>
  <si>
    <t>PM0113</t>
  </si>
  <si>
    <t>Mikky Tops Yellow</t>
  </si>
  <si>
    <t>PM0114</t>
  </si>
  <si>
    <t>Laminate Villo cake</t>
  </si>
  <si>
    <t>PM0001</t>
  </si>
  <si>
    <t>Black Pepper Powder</t>
  </si>
  <si>
    <t>RM0207</t>
  </si>
  <si>
    <t>Surya Masala</t>
  </si>
  <si>
    <t>ALMONDS</t>
  </si>
  <si>
    <t>RM0160</t>
  </si>
  <si>
    <t>Sri Swathi Enterprises</t>
  </si>
  <si>
    <t>Display Stick On choco</t>
  </si>
  <si>
    <t>FG0014</t>
  </si>
  <si>
    <t>PM0010</t>
  </si>
  <si>
    <t>Stickers England 2/-</t>
  </si>
  <si>
    <t>STICKERS</t>
  </si>
  <si>
    <t>PM0241</t>
  </si>
  <si>
    <t>zodiac Reprographics Pvt Ltd</t>
  </si>
  <si>
    <t>Display Dark Chocolate Rs. 5 /-</t>
  </si>
  <si>
    <t>FG0044</t>
  </si>
  <si>
    <t>PM0263</t>
  </si>
  <si>
    <t>Ethyl Vanillin</t>
  </si>
  <si>
    <t>RM0019</t>
  </si>
  <si>
    <t>PGPR</t>
  </si>
  <si>
    <t>RM0018</t>
  </si>
  <si>
    <t>Fine Organics</t>
  </si>
  <si>
    <t>Dextrose Anhydrous</t>
  </si>
  <si>
    <t xml:space="preserve">CANDY </t>
  </si>
  <si>
    <t>RM0074</t>
  </si>
  <si>
    <t>Gujarath Ambuja</t>
  </si>
  <si>
    <t>Display Gold 999  5/-</t>
  </si>
  <si>
    <t>FG0172</t>
  </si>
  <si>
    <t>PM0273</t>
  </si>
  <si>
    <t>3D Jelly Watermelon 
Bubblegum Laminate</t>
  </si>
  <si>
    <t>FG0037</t>
  </si>
  <si>
    <t>PM0395</t>
  </si>
  <si>
    <t>Red caps 96mm without 
handle using Mini &amp; 
Regular Jars</t>
  </si>
  <si>
    <t>PM0087</t>
  </si>
  <si>
    <t>Green Mango 
(Symrise) (738959)</t>
  </si>
  <si>
    <t>RM0180</t>
  </si>
  <si>
    <t>Laminate Doraemon
 choco stick</t>
  </si>
  <si>
    <t>PM0306</t>
  </si>
  <si>
    <t>Arihant foils Pvt Ltd</t>
  </si>
  <si>
    <t xml:space="preserve">Red caps 140mm with 
yellow handle for
 Large &amp; Surprise </t>
  </si>
  <si>
    <t>PM0086</t>
  </si>
  <si>
    <t>Laminate Kefi Coffee Candy</t>
  </si>
  <si>
    <t>PM0197</t>
  </si>
  <si>
    <t>avon Flex</t>
  </si>
  <si>
    <t>Display Its My life</t>
  </si>
  <si>
    <t>PM0329</t>
  </si>
  <si>
    <t>96mm Temple Caps
 for Lollypop (RED)</t>
  </si>
  <si>
    <t>PM0215</t>
  </si>
  <si>
    <t>2776 SKFF COFFEE -
 Cappicuno Toffee</t>
  </si>
  <si>
    <t>RM0038</t>
  </si>
  <si>
    <t>S.K.Flavours &amp; Fragrances Pvt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</si>
</sst>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9" fontId="1" fillId="0" borderId="1" xfId="1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15"/>
  <sheetViews>
    <sheetView tabSelected="1" workbookViewId="0">
      <selection activeCell="A2" sqref="A2:XFD6"/>
    </sheetView>
  </sheetViews>
  <sheetFormatPr defaultRowHeight="15" x14ac:dyDescent="0.25"/>
  <cols>
    <col min="1" max="1" width="28.85546875" bestFit="1" customWidth="1"/>
    <col min="2" max="2" width="12.7109375" bestFit="1" customWidth="1"/>
    <col min="3" max="3" width="7.5703125" bestFit="1" customWidth="1"/>
    <col min="6" max="6" width="9" bestFit="1" customWidth="1"/>
    <col min="7" max="7" width="10" bestFit="1" customWidth="1"/>
    <col min="8" max="9" width="8.5703125" bestFit="1" customWidth="1"/>
    <col min="10" max="10" width="49.5703125" bestFit="1" customWidth="1"/>
    <col min="11" max="11" width="14.85546875" bestFit="1" customWidth="1"/>
    <col min="12" max="12" width="11.140625" bestFit="1" customWidth="1"/>
    <col min="13" max="13" width="10" bestFit="1" customWidth="1"/>
    <col min="14" max="15" width="15.7109375" bestFit="1" customWidth="1"/>
    <col min="16" max="16" width="18.42578125" bestFit="1" customWidth="1"/>
    <col min="17" max="17" width="23" bestFit="1" customWidth="1"/>
    <col min="18" max="18" width="12.85546875" bestFit="1" customWidth="1"/>
    <col min="19" max="21" width="3" bestFit="1" customWidth="1"/>
    <col min="22" max="22" width="31" bestFit="1" customWidth="1"/>
    <col min="23" max="23" width="27.28515625" bestFit="1" customWidth="1"/>
    <col min="24" max="24" width="14.42578125" bestFit="1" customWidth="1"/>
    <col min="25" max="25" width="15.85546875" bestFit="1" customWidth="1"/>
    <col min="26" max="26" width="16.28515625" bestFit="1" customWidth="1"/>
    <col min="27" max="27" width="12.28515625" bestFit="1" customWidth="1"/>
    <col min="28" max="35" width="8" bestFit="1" customWidth="1"/>
    <col min="36" max="37" width="10" bestFit="1" customWidth="1"/>
    <col min="38" max="39" width="7" bestFit="1" customWidth="1"/>
    <col min="40" max="40" width="9" bestFit="1" customWidth="1"/>
    <col min="41" max="41" width="4" bestFit="1" customWidth="1"/>
    <col min="42" max="43" width="4.5703125" bestFit="1" customWidth="1"/>
    <col min="44" max="44" width="2.28515625" bestFit="1" customWidth="1"/>
    <col min="45" max="45" width="9" bestFit="1" customWidth="1"/>
    <col min="46" max="46" width="20.28515625" bestFit="1" customWidth="1"/>
    <col min="47" max="47" width="6" bestFit="1" customWidth="1"/>
    <col min="48" max="48" width="6.140625" bestFit="1" customWidth="1"/>
    <col min="49" max="49" width="5.5703125" bestFit="1" customWidth="1"/>
    <col min="50" max="50" width="8" bestFit="1" customWidth="1"/>
    <col min="51" max="51" width="21.140625" bestFit="1" customWidth="1"/>
    <col min="52" max="52" width="17.7109375" bestFit="1" customWidth="1"/>
    <col min="53" max="53" width="13.85546875" bestFit="1" customWidth="1"/>
    <col min="54" max="54" width="2" bestFit="1" customWidth="1"/>
    <col min="55" max="55" width="6" bestFit="1" customWidth="1"/>
  </cols>
  <sheetData>
    <row r="1" spans="1:55" s="1" customFormat="1" ht="27.75" customHeight="1" x14ac:dyDescent="0.25">
      <c r="A1" s="1" t="s">
        <v>0</v>
      </c>
      <c r="B1" s="1" t="s">
        <v>1</v>
      </c>
      <c r="G1" s="1" t="s">
        <v>2</v>
      </c>
      <c r="J1" s="1" t="s">
        <v>3</v>
      </c>
      <c r="K1" s="1" t="s">
        <v>4</v>
      </c>
      <c r="L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V1" s="1" t="s">
        <v>11</v>
      </c>
      <c r="W1" s="1" t="s">
        <v>12</v>
      </c>
      <c r="X1" s="1" t="s">
        <v>13</v>
      </c>
      <c r="Y1" s="1" t="s">
        <v>14</v>
      </c>
      <c r="Z1" s="1" t="s">
        <v>15</v>
      </c>
      <c r="AA1" s="1" t="s">
        <v>16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21</v>
      </c>
      <c r="AG1" s="1" t="s">
        <v>22</v>
      </c>
      <c r="AH1" s="1" t="s">
        <v>23</v>
      </c>
      <c r="AI1" s="1" t="s">
        <v>24</v>
      </c>
      <c r="AJ1" s="1" t="s">
        <v>25</v>
      </c>
      <c r="AT1" s="1" t="s">
        <v>26</v>
      </c>
      <c r="AY1" s="1" t="s">
        <v>27</v>
      </c>
      <c r="AZ1" s="1" t="s">
        <v>28</v>
      </c>
      <c r="BA1" s="1" t="s">
        <v>29</v>
      </c>
    </row>
    <row r="2" spans="1:55" s="4" customFormat="1" x14ac:dyDescent="0.25">
      <c r="A2" s="2" t="s">
        <v>30</v>
      </c>
      <c r="B2" s="2"/>
      <c r="C2" s="3" t="s">
        <v>31</v>
      </c>
      <c r="D2" s="3"/>
      <c r="E2" s="2"/>
      <c r="F2" s="4">
        <v>72686</v>
      </c>
      <c r="G2" s="4">
        <v>37</v>
      </c>
      <c r="H2" s="5" t="s">
        <v>32</v>
      </c>
      <c r="I2" s="6" t="s">
        <v>33</v>
      </c>
      <c r="J2" s="7" t="s">
        <v>34</v>
      </c>
      <c r="K2" s="8" t="s">
        <v>35</v>
      </c>
      <c r="L2" s="4" t="s">
        <v>36</v>
      </c>
      <c r="M2" s="5">
        <v>37</v>
      </c>
      <c r="N2" s="8" t="s">
        <v>37</v>
      </c>
      <c r="O2" s="4">
        <v>1</v>
      </c>
      <c r="P2" s="4">
        <v>1</v>
      </c>
      <c r="Q2" s="5">
        <v>2</v>
      </c>
      <c r="R2" s="4">
        <v>2</v>
      </c>
      <c r="S2" s="5">
        <f t="shared" ref="S2:S14" si="0">O2+P2+Q2+R2</f>
        <v>6</v>
      </c>
      <c r="T2" s="4">
        <v>3</v>
      </c>
      <c r="U2" s="4">
        <f t="shared" ref="U2:U53" si="1">SUM(O2:R2)</f>
        <v>6</v>
      </c>
      <c r="V2" s="8" t="s">
        <v>38</v>
      </c>
      <c r="W2" s="8"/>
      <c r="X2" s="8" t="s">
        <v>39</v>
      </c>
      <c r="Y2" s="4" t="s">
        <v>40</v>
      </c>
      <c r="Z2" s="4">
        <v>17000</v>
      </c>
      <c r="AA2" s="4">
        <v>50</v>
      </c>
      <c r="AB2" s="9">
        <v>393350</v>
      </c>
      <c r="AC2" s="9">
        <v>437700</v>
      </c>
      <c r="AD2" s="9">
        <v>350550</v>
      </c>
      <c r="AE2" s="9">
        <v>354500</v>
      </c>
      <c r="AF2" s="9">
        <v>443950</v>
      </c>
      <c r="AG2" s="9">
        <v>501050</v>
      </c>
      <c r="AH2" s="9">
        <v>550950</v>
      </c>
      <c r="AI2" s="9">
        <v>620750</v>
      </c>
      <c r="AJ2" s="9">
        <v>589070</v>
      </c>
      <c r="AK2" s="4">
        <v>4241870</v>
      </c>
      <c r="AL2" s="10">
        <v>471318.88888888888</v>
      </c>
      <c r="AM2" s="11">
        <f>MAX(AB2:AJ2)</f>
        <v>620750</v>
      </c>
      <c r="AN2" s="10">
        <f>(AK2/9)*M2</f>
        <v>17438798.888888888</v>
      </c>
      <c r="AO2" s="10">
        <v>174.38798888888888</v>
      </c>
      <c r="AP2" s="12">
        <v>0.15954312295817535</v>
      </c>
      <c r="AQ2" s="13">
        <v>0.15954312295817535</v>
      </c>
      <c r="AR2" s="4" t="s">
        <v>41</v>
      </c>
      <c r="AS2" s="4">
        <v>72686</v>
      </c>
      <c r="AT2" s="4" t="s">
        <v>42</v>
      </c>
      <c r="AU2" s="14">
        <f t="shared" ref="AU2:AU65" si="2">AM2/26</f>
        <v>23875</v>
      </c>
      <c r="AV2" s="15" t="b">
        <f t="shared" ref="AV2:AV65" si="3">IF(AU2&gt;=Z2,TRUE,FALSE)</f>
        <v>1</v>
      </c>
      <c r="AW2" s="16">
        <v>3.5128151429722108</v>
      </c>
      <c r="AX2" s="10">
        <v>2689382</v>
      </c>
      <c r="AY2" s="4">
        <v>1.5</v>
      </c>
      <c r="AZ2" s="4">
        <v>10000</v>
      </c>
      <c r="BA2" s="4">
        <v>40000</v>
      </c>
      <c r="BB2" s="4">
        <v>7</v>
      </c>
      <c r="BC2" s="4">
        <v>23925</v>
      </c>
    </row>
    <row r="3" spans="1:55" s="4" customFormat="1" ht="75" x14ac:dyDescent="0.25">
      <c r="A3" s="3" t="s">
        <v>43</v>
      </c>
      <c r="B3" s="3"/>
      <c r="C3" s="3" t="s">
        <v>31</v>
      </c>
      <c r="D3" s="3"/>
      <c r="E3" s="2"/>
      <c r="F3" s="4">
        <v>14765</v>
      </c>
      <c r="G3" s="4">
        <v>105</v>
      </c>
      <c r="H3" s="5" t="s">
        <v>32</v>
      </c>
      <c r="I3" s="6" t="s">
        <v>44</v>
      </c>
      <c r="J3" s="7" t="s">
        <v>45</v>
      </c>
      <c r="K3" s="8" t="s">
        <v>35</v>
      </c>
      <c r="L3" s="4" t="s">
        <v>46</v>
      </c>
      <c r="M3" s="5">
        <v>105</v>
      </c>
      <c r="N3" s="8" t="s">
        <v>37</v>
      </c>
      <c r="O3" s="4">
        <v>1</v>
      </c>
      <c r="P3" s="4">
        <v>7</v>
      </c>
      <c r="Q3" s="5">
        <v>2</v>
      </c>
      <c r="R3" s="4">
        <v>2</v>
      </c>
      <c r="S3" s="5">
        <f t="shared" si="0"/>
        <v>12</v>
      </c>
      <c r="T3" s="4">
        <v>6</v>
      </c>
      <c r="U3" s="4">
        <f t="shared" si="1"/>
        <v>12</v>
      </c>
      <c r="V3" s="8" t="s">
        <v>47</v>
      </c>
      <c r="W3" s="8"/>
      <c r="X3" s="8" t="s">
        <v>48</v>
      </c>
      <c r="Y3" s="4" t="s">
        <v>40</v>
      </c>
      <c r="Z3" s="4">
        <v>20000</v>
      </c>
      <c r="AA3" s="4">
        <v>20000</v>
      </c>
      <c r="AB3" s="9">
        <v>98455</v>
      </c>
      <c r="AC3" s="9">
        <v>82280</v>
      </c>
      <c r="AD3" s="9">
        <v>33435</v>
      </c>
      <c r="AE3" s="9">
        <v>24110</v>
      </c>
      <c r="AF3" s="9">
        <v>33620</v>
      </c>
      <c r="AG3" s="9">
        <v>65920</v>
      </c>
      <c r="AH3" s="9">
        <v>68065</v>
      </c>
      <c r="AI3" s="9">
        <v>50290</v>
      </c>
      <c r="AJ3" s="9">
        <v>63863</v>
      </c>
      <c r="AK3" s="4">
        <v>520038</v>
      </c>
      <c r="AL3" s="10">
        <v>57782</v>
      </c>
      <c r="AM3" s="11">
        <f t="shared" ref="AM3:AM66" si="4">MAX(AB3:AJ3)</f>
        <v>98455</v>
      </c>
      <c r="AN3" s="10">
        <f t="shared" ref="AN3:AN66" si="5">(AK3/9)*M3</f>
        <v>6067110</v>
      </c>
      <c r="AO3" s="10">
        <v>60.671100000000003</v>
      </c>
      <c r="AP3" s="12">
        <v>5.5506441865529721E-2</v>
      </c>
      <c r="AQ3" s="13">
        <v>0.21504956482370507</v>
      </c>
      <c r="AR3" s="4" t="s">
        <v>41</v>
      </c>
      <c r="AS3" s="4">
        <v>14765</v>
      </c>
      <c r="AT3" s="4" t="s">
        <v>42</v>
      </c>
      <c r="AU3" s="14">
        <f t="shared" si="2"/>
        <v>3786.7307692307691</v>
      </c>
      <c r="AV3" s="15" t="b">
        <f t="shared" si="3"/>
        <v>0</v>
      </c>
      <c r="AW3" s="16">
        <v>4.4990096998628815</v>
      </c>
      <c r="AX3" s="10">
        <v>1550325</v>
      </c>
      <c r="AY3" s="4">
        <v>1.5</v>
      </c>
      <c r="AZ3" s="4">
        <v>10000</v>
      </c>
      <c r="BA3" s="4">
        <v>5000</v>
      </c>
      <c r="BB3" s="4">
        <v>3</v>
      </c>
      <c r="BC3" s="4">
        <v>40000</v>
      </c>
    </row>
    <row r="4" spans="1:55" s="4" customFormat="1" x14ac:dyDescent="0.25">
      <c r="A4" s="2" t="s">
        <v>49</v>
      </c>
      <c r="B4" s="2"/>
      <c r="C4" s="3" t="s">
        <v>31</v>
      </c>
      <c r="D4" s="3"/>
      <c r="E4" s="2"/>
      <c r="F4" s="4">
        <v>5100</v>
      </c>
      <c r="G4" s="4">
        <v>65</v>
      </c>
      <c r="H4" s="5" t="s">
        <v>32</v>
      </c>
      <c r="I4" s="6" t="s">
        <v>33</v>
      </c>
      <c r="J4" s="7" t="s">
        <v>50</v>
      </c>
      <c r="K4" s="8" t="s">
        <v>35</v>
      </c>
      <c r="L4" s="4" t="s">
        <v>51</v>
      </c>
      <c r="M4" s="5">
        <v>65</v>
      </c>
      <c r="N4" s="8" t="s">
        <v>37</v>
      </c>
      <c r="O4" s="4">
        <v>1</v>
      </c>
      <c r="P4" s="4">
        <v>3</v>
      </c>
      <c r="Q4" s="5">
        <v>2</v>
      </c>
      <c r="R4" s="4">
        <v>2</v>
      </c>
      <c r="S4" s="5">
        <f t="shared" si="0"/>
        <v>8</v>
      </c>
      <c r="T4" s="4">
        <v>5</v>
      </c>
      <c r="U4" s="4">
        <f t="shared" si="1"/>
        <v>8</v>
      </c>
      <c r="V4" s="8" t="s">
        <v>52</v>
      </c>
      <c r="W4" s="8"/>
      <c r="X4" s="8" t="s">
        <v>48</v>
      </c>
      <c r="Y4" s="4" t="s">
        <v>40</v>
      </c>
      <c r="Z4" s="4">
        <v>15000</v>
      </c>
      <c r="AA4" s="4">
        <v>15</v>
      </c>
      <c r="AB4" s="9">
        <v>52950</v>
      </c>
      <c r="AC4" s="9">
        <v>46170</v>
      </c>
      <c r="AD4" s="9">
        <v>47700</v>
      </c>
      <c r="AE4" s="9">
        <v>41985</v>
      </c>
      <c r="AF4" s="9">
        <v>65730</v>
      </c>
      <c r="AG4" s="9">
        <v>61305</v>
      </c>
      <c r="AH4" s="9">
        <v>77505</v>
      </c>
      <c r="AI4" s="9">
        <v>105970</v>
      </c>
      <c r="AJ4" s="9">
        <v>92910</v>
      </c>
      <c r="AK4" s="4">
        <v>592225</v>
      </c>
      <c r="AL4" s="10">
        <v>65802.777777777781</v>
      </c>
      <c r="AM4" s="11">
        <f t="shared" si="4"/>
        <v>105970</v>
      </c>
      <c r="AN4" s="10">
        <f t="shared" si="5"/>
        <v>4277180.555555556</v>
      </c>
      <c r="AO4" s="10">
        <v>42.771805555555559</v>
      </c>
      <c r="AP4" s="12">
        <v>3.9130833931693768E-2</v>
      </c>
      <c r="AQ4" s="13">
        <v>0.25418039875539883</v>
      </c>
      <c r="AR4" s="4" t="s">
        <v>41</v>
      </c>
      <c r="AS4" s="4">
        <v>5100</v>
      </c>
      <c r="AT4" s="4" t="s">
        <v>42</v>
      </c>
      <c r="AU4" s="14">
        <f t="shared" si="2"/>
        <v>4075.7692307692309</v>
      </c>
      <c r="AV4" s="15" t="b">
        <f t="shared" si="3"/>
        <v>0</v>
      </c>
      <c r="AW4" s="16">
        <v>1.4438048504293668</v>
      </c>
      <c r="AX4" s="10">
        <v>331500</v>
      </c>
      <c r="AY4" s="4">
        <v>1.5</v>
      </c>
      <c r="AZ4" s="4">
        <v>10000</v>
      </c>
      <c r="BA4" s="4">
        <v>9500</v>
      </c>
      <c r="BB4" s="4">
        <v>4</v>
      </c>
      <c r="BC4" s="4">
        <v>15015</v>
      </c>
    </row>
    <row r="5" spans="1:55" s="4" customFormat="1" x14ac:dyDescent="0.25">
      <c r="A5" s="2" t="s">
        <v>53</v>
      </c>
      <c r="B5" s="2"/>
      <c r="C5" s="3" t="s">
        <v>31</v>
      </c>
      <c r="D5" s="3"/>
      <c r="E5" s="2"/>
      <c r="F5" s="4">
        <v>17125</v>
      </c>
      <c r="G5" s="4">
        <v>155</v>
      </c>
      <c r="H5" s="5" t="s">
        <v>32</v>
      </c>
      <c r="I5" s="6" t="s">
        <v>33</v>
      </c>
      <c r="J5" s="7" t="s">
        <v>54</v>
      </c>
      <c r="K5" s="8" t="s">
        <v>35</v>
      </c>
      <c r="L5" s="4" t="s">
        <v>55</v>
      </c>
      <c r="M5" s="5">
        <v>155</v>
      </c>
      <c r="N5" s="8" t="s">
        <v>37</v>
      </c>
      <c r="O5" s="4">
        <v>1</v>
      </c>
      <c r="P5" s="4">
        <v>4</v>
      </c>
      <c r="Q5" s="5">
        <v>4</v>
      </c>
      <c r="R5" s="4">
        <v>2</v>
      </c>
      <c r="S5" s="5">
        <f t="shared" si="0"/>
        <v>11</v>
      </c>
      <c r="T5" s="4">
        <v>5</v>
      </c>
      <c r="U5" s="4">
        <f t="shared" si="1"/>
        <v>11</v>
      </c>
      <c r="V5" s="8" t="s">
        <v>56</v>
      </c>
      <c r="W5" s="8"/>
      <c r="X5" s="8" t="s">
        <v>48</v>
      </c>
      <c r="Y5" s="4" t="s">
        <v>40</v>
      </c>
      <c r="Z5" s="4">
        <v>5000</v>
      </c>
      <c r="AA5" s="4">
        <v>25</v>
      </c>
      <c r="AB5" s="9">
        <v>16050</v>
      </c>
      <c r="AC5" s="9">
        <v>14975</v>
      </c>
      <c r="AD5" s="9">
        <v>8025</v>
      </c>
      <c r="AE5" s="9">
        <v>13975</v>
      </c>
      <c r="AF5" s="9">
        <v>24200</v>
      </c>
      <c r="AG5" s="9">
        <v>31875</v>
      </c>
      <c r="AH5" s="9">
        <v>42175</v>
      </c>
      <c r="AI5" s="9">
        <v>50525</v>
      </c>
      <c r="AJ5" s="9">
        <v>45750</v>
      </c>
      <c r="AK5" s="4">
        <v>247550</v>
      </c>
      <c r="AL5" s="10">
        <v>27505.555555555555</v>
      </c>
      <c r="AM5" s="11">
        <f t="shared" si="4"/>
        <v>50525</v>
      </c>
      <c r="AN5" s="10">
        <f t="shared" si="5"/>
        <v>4263361.111111111</v>
      </c>
      <c r="AO5" s="10">
        <v>42.633611111111108</v>
      </c>
      <c r="AP5" s="12">
        <v>3.9004403359366994E-2</v>
      </c>
      <c r="AQ5" s="13">
        <v>0.29318480211476583</v>
      </c>
      <c r="AR5" s="4" t="s">
        <v>41</v>
      </c>
      <c r="AS5" s="4">
        <v>17125</v>
      </c>
      <c r="AT5" s="4" t="s">
        <v>42</v>
      </c>
      <c r="AU5" s="14">
        <f t="shared" si="2"/>
        <v>1943.2692307692307</v>
      </c>
      <c r="AV5" s="15" t="b">
        <f t="shared" si="3"/>
        <v>0</v>
      </c>
      <c r="AW5" s="16">
        <v>10.168233547748638</v>
      </c>
      <c r="AX5" s="10">
        <v>2654375</v>
      </c>
      <c r="AY5" s="4">
        <v>1.5</v>
      </c>
      <c r="AZ5" s="4">
        <v>10000</v>
      </c>
      <c r="BA5" s="4">
        <v>5000</v>
      </c>
      <c r="BB5" s="4">
        <v>6</v>
      </c>
      <c r="BC5" s="4">
        <v>5025</v>
      </c>
    </row>
    <row r="6" spans="1:55" s="4" customFormat="1" x14ac:dyDescent="0.25">
      <c r="A6" s="2" t="s">
        <v>57</v>
      </c>
      <c r="B6" s="2"/>
      <c r="C6" s="3" t="s">
        <v>31</v>
      </c>
      <c r="D6" s="3"/>
      <c r="E6" s="2"/>
      <c r="F6" s="4">
        <v>71044</v>
      </c>
      <c r="G6" s="4">
        <v>28.625</v>
      </c>
      <c r="H6" s="5" t="s">
        <v>32</v>
      </c>
      <c r="I6" s="6" t="s">
        <v>33</v>
      </c>
      <c r="J6" s="7" t="s">
        <v>58</v>
      </c>
      <c r="K6" s="8" t="s">
        <v>35</v>
      </c>
      <c r="L6" s="4" t="s">
        <v>59</v>
      </c>
      <c r="M6" s="5">
        <v>28.625</v>
      </c>
      <c r="N6" s="8" t="s">
        <v>37</v>
      </c>
      <c r="O6" s="4">
        <v>1</v>
      </c>
      <c r="P6" s="4">
        <v>2</v>
      </c>
      <c r="Q6" s="5">
        <v>2</v>
      </c>
      <c r="R6" s="4">
        <v>2</v>
      </c>
      <c r="S6" s="5">
        <f t="shared" si="0"/>
        <v>7</v>
      </c>
      <c r="T6" s="4">
        <v>3</v>
      </c>
      <c r="U6" s="4">
        <f t="shared" si="1"/>
        <v>7</v>
      </c>
      <c r="V6" s="8" t="s">
        <v>60</v>
      </c>
      <c r="W6" s="8"/>
      <c r="X6" s="8" t="s">
        <v>39</v>
      </c>
      <c r="Y6" s="4" t="s">
        <v>40</v>
      </c>
      <c r="Z6" s="4">
        <v>21000</v>
      </c>
      <c r="AA6" s="4">
        <v>25000</v>
      </c>
      <c r="AB6" s="9">
        <v>130510</v>
      </c>
      <c r="AC6" s="9">
        <v>172360</v>
      </c>
      <c r="AD6" s="9">
        <v>122470</v>
      </c>
      <c r="AE6" s="9">
        <v>147775</v>
      </c>
      <c r="AF6" s="9">
        <v>132955</v>
      </c>
      <c r="AG6" s="9">
        <v>123775</v>
      </c>
      <c r="AH6" s="9">
        <v>155335</v>
      </c>
      <c r="AI6" s="9">
        <v>166260</v>
      </c>
      <c r="AJ6" s="9">
        <v>148500</v>
      </c>
      <c r="AK6" s="4">
        <v>1299940</v>
      </c>
      <c r="AL6" s="10">
        <v>144437.77777777778</v>
      </c>
      <c r="AM6" s="11">
        <f t="shared" si="4"/>
        <v>172360</v>
      </c>
      <c r="AN6" s="10">
        <f t="shared" si="5"/>
        <v>4134531.388888889</v>
      </c>
      <c r="AO6" s="10">
        <v>41.345313888888889</v>
      </c>
      <c r="AP6" s="12">
        <v>3.7825773091071199E-2</v>
      </c>
      <c r="AQ6" s="13">
        <v>0.33101057520583704</v>
      </c>
      <c r="AR6" s="4" t="s">
        <v>41</v>
      </c>
      <c r="AS6" s="4">
        <v>71044</v>
      </c>
      <c r="AT6" s="4" t="s">
        <v>42</v>
      </c>
      <c r="AU6" s="14">
        <f t="shared" si="2"/>
        <v>6629.2307692307695</v>
      </c>
      <c r="AV6" s="15" t="b">
        <f t="shared" si="3"/>
        <v>0</v>
      </c>
      <c r="AW6" s="16">
        <v>12.365514040380599</v>
      </c>
      <c r="AX6" s="10">
        <v>2033634.5</v>
      </c>
      <c r="AY6" s="4">
        <v>1.5</v>
      </c>
      <c r="AZ6" s="4">
        <v>10000</v>
      </c>
      <c r="BA6" s="4">
        <v>5000</v>
      </c>
      <c r="BB6" s="4">
        <v>3</v>
      </c>
      <c r="BC6" s="4">
        <v>46000</v>
      </c>
    </row>
    <row r="7" spans="1:55" s="4" customFormat="1" ht="75" x14ac:dyDescent="0.25">
      <c r="A7" s="3" t="s">
        <v>61</v>
      </c>
      <c r="B7" s="3"/>
      <c r="C7" s="3" t="s">
        <v>31</v>
      </c>
      <c r="D7" s="3"/>
      <c r="E7" s="2"/>
      <c r="F7" s="4">
        <v>43600</v>
      </c>
      <c r="G7" s="4">
        <v>150</v>
      </c>
      <c r="H7" s="5" t="e">
        <v>#N/A</v>
      </c>
      <c r="I7" s="6" t="s">
        <v>44</v>
      </c>
      <c r="J7" s="7" t="s">
        <v>45</v>
      </c>
      <c r="K7" s="8" t="s">
        <v>35</v>
      </c>
      <c r="L7" s="4" t="s">
        <v>62</v>
      </c>
      <c r="M7" s="5">
        <v>150</v>
      </c>
      <c r="N7" s="8" t="s">
        <v>37</v>
      </c>
      <c r="O7" s="4">
        <v>1</v>
      </c>
      <c r="P7" s="4">
        <v>7</v>
      </c>
      <c r="Q7" s="5">
        <v>2</v>
      </c>
      <c r="R7" s="4">
        <v>2</v>
      </c>
      <c r="S7" s="5">
        <f t="shared" si="0"/>
        <v>12</v>
      </c>
      <c r="T7" s="4">
        <v>3</v>
      </c>
      <c r="U7" s="4">
        <f t="shared" si="1"/>
        <v>12</v>
      </c>
      <c r="V7" s="8" t="s">
        <v>63</v>
      </c>
      <c r="W7" s="8"/>
      <c r="X7" s="8" t="s">
        <v>48</v>
      </c>
      <c r="Y7" s="4" t="s">
        <v>40</v>
      </c>
      <c r="Z7" s="4">
        <v>10000</v>
      </c>
      <c r="AA7" s="4">
        <v>20</v>
      </c>
      <c r="AB7" s="9">
        <v>2280</v>
      </c>
      <c r="AC7" s="9">
        <v>17260</v>
      </c>
      <c r="AD7" s="9">
        <v>15</v>
      </c>
      <c r="AE7" s="9">
        <v>27835</v>
      </c>
      <c r="AF7" s="9">
        <v>20010</v>
      </c>
      <c r="AG7" s="9">
        <v>10015</v>
      </c>
      <c r="AH7" s="9">
        <v>45820</v>
      </c>
      <c r="AI7" s="9">
        <v>83530</v>
      </c>
      <c r="AJ7" s="9">
        <v>39700</v>
      </c>
      <c r="AK7" s="4">
        <v>246465</v>
      </c>
      <c r="AL7" s="10">
        <v>27385</v>
      </c>
      <c r="AM7" s="11">
        <f t="shared" si="4"/>
        <v>83530</v>
      </c>
      <c r="AN7" s="10">
        <f t="shared" si="5"/>
        <v>4107750</v>
      </c>
      <c r="AO7" s="10">
        <v>41.077500000000001</v>
      </c>
      <c r="AP7" s="12">
        <v>3.7580756995197008E-2</v>
      </c>
      <c r="AQ7" s="13">
        <v>0.36859133220103407</v>
      </c>
      <c r="AR7" s="4" t="s">
        <v>41</v>
      </c>
      <c r="AS7" s="4">
        <v>43600</v>
      </c>
      <c r="AT7" s="4" t="s">
        <v>42</v>
      </c>
      <c r="AU7" s="14">
        <f t="shared" si="2"/>
        <v>3212.6923076923076</v>
      </c>
      <c r="AV7" s="15" t="b">
        <f t="shared" si="3"/>
        <v>0</v>
      </c>
      <c r="AW7" s="16">
        <v>15.659044654615107</v>
      </c>
      <c r="AX7" s="10">
        <v>6540000</v>
      </c>
      <c r="AY7" s="4">
        <v>1.5</v>
      </c>
      <c r="AZ7" s="4">
        <v>10000</v>
      </c>
      <c r="BA7" s="4">
        <v>5000</v>
      </c>
      <c r="BB7" s="4">
        <v>5</v>
      </c>
      <c r="BC7" s="4">
        <v>10020</v>
      </c>
    </row>
    <row r="8" spans="1:55" s="4" customFormat="1" x14ac:dyDescent="0.25">
      <c r="A8" s="2" t="s">
        <v>64</v>
      </c>
      <c r="B8" s="2"/>
      <c r="C8" s="3" t="s">
        <v>31</v>
      </c>
      <c r="D8" s="3"/>
      <c r="E8" s="2"/>
      <c r="F8" s="4">
        <v>18000</v>
      </c>
      <c r="G8" s="4">
        <v>24.496499999999997</v>
      </c>
      <c r="H8" s="5" t="s">
        <v>32</v>
      </c>
      <c r="I8" s="6" t="s">
        <v>33</v>
      </c>
      <c r="J8" s="7" t="s">
        <v>65</v>
      </c>
      <c r="K8" s="8" t="s">
        <v>35</v>
      </c>
      <c r="L8" s="4" t="s">
        <v>66</v>
      </c>
      <c r="M8" s="5">
        <v>24.496499999999997</v>
      </c>
      <c r="N8" s="8" t="s">
        <v>37</v>
      </c>
      <c r="O8" s="4">
        <v>1</v>
      </c>
      <c r="P8" s="4">
        <v>1</v>
      </c>
      <c r="Q8" s="5">
        <v>1</v>
      </c>
      <c r="R8" s="4">
        <v>1</v>
      </c>
      <c r="S8" s="5">
        <f t="shared" si="0"/>
        <v>4</v>
      </c>
      <c r="T8" s="4">
        <v>2</v>
      </c>
      <c r="U8" s="4">
        <f t="shared" si="1"/>
        <v>4</v>
      </c>
      <c r="V8" s="8" t="s">
        <v>67</v>
      </c>
      <c r="W8" s="8"/>
      <c r="X8" s="8" t="s">
        <v>48</v>
      </c>
      <c r="Y8" s="4" t="s">
        <v>40</v>
      </c>
      <c r="Z8" s="4">
        <v>10000</v>
      </c>
      <c r="AA8" s="4">
        <v>50</v>
      </c>
      <c r="AB8" s="9">
        <v>104000</v>
      </c>
      <c r="AC8" s="9">
        <v>104000</v>
      </c>
      <c r="AD8" s="9">
        <v>111000</v>
      </c>
      <c r="AE8" s="9">
        <v>94000</v>
      </c>
      <c r="AF8" s="9">
        <v>102000</v>
      </c>
      <c r="AG8" s="9">
        <v>106000</v>
      </c>
      <c r="AH8" s="9">
        <v>188000</v>
      </c>
      <c r="AI8" s="9">
        <v>240000</v>
      </c>
      <c r="AJ8" s="9">
        <v>208000</v>
      </c>
      <c r="AK8" s="4">
        <v>1257000</v>
      </c>
      <c r="AL8" s="10">
        <v>139666.66666666666</v>
      </c>
      <c r="AM8" s="11">
        <f t="shared" si="4"/>
        <v>240000</v>
      </c>
      <c r="AN8" s="10">
        <f t="shared" si="5"/>
        <v>3421344.4999999995</v>
      </c>
      <c r="AO8" s="10">
        <v>34.213444999999993</v>
      </c>
      <c r="AP8" s="12">
        <v>3.1301008155645738E-2</v>
      </c>
      <c r="AQ8" s="13">
        <v>0.39989234035667981</v>
      </c>
      <c r="AR8" s="4" t="s">
        <v>41</v>
      </c>
      <c r="AS8" s="4">
        <v>18000</v>
      </c>
      <c r="AT8" s="4" t="s">
        <v>42</v>
      </c>
      <c r="AU8" s="14">
        <f t="shared" si="2"/>
        <v>9230.7692307692305</v>
      </c>
      <c r="AV8" s="15" t="b">
        <f t="shared" si="3"/>
        <v>0</v>
      </c>
      <c r="AW8" s="16">
        <v>2.25</v>
      </c>
      <c r="AX8" s="10">
        <v>440936.99999999994</v>
      </c>
      <c r="AY8" s="4">
        <v>1.5</v>
      </c>
      <c r="AZ8" s="4">
        <v>10000</v>
      </c>
      <c r="BA8" s="4">
        <v>5000</v>
      </c>
      <c r="BB8" s="4">
        <v>5</v>
      </c>
      <c r="BC8" s="4">
        <v>10050</v>
      </c>
    </row>
    <row r="9" spans="1:55" s="4" customFormat="1" x14ac:dyDescent="0.25">
      <c r="A9" s="2" t="s">
        <v>68</v>
      </c>
      <c r="B9" s="2"/>
      <c r="C9" s="3" t="s">
        <v>31</v>
      </c>
      <c r="D9" s="3"/>
      <c r="E9" s="2"/>
      <c r="F9" s="4">
        <v>14225</v>
      </c>
      <c r="G9" s="4">
        <v>200</v>
      </c>
      <c r="H9" s="5" t="s">
        <v>32</v>
      </c>
      <c r="I9" s="6" t="s">
        <v>44</v>
      </c>
      <c r="J9" s="7" t="s">
        <v>45</v>
      </c>
      <c r="K9" s="8" t="s">
        <v>69</v>
      </c>
      <c r="L9" s="4" t="s">
        <v>70</v>
      </c>
      <c r="M9" s="5">
        <v>200</v>
      </c>
      <c r="N9" s="8" t="s">
        <v>37</v>
      </c>
      <c r="O9" s="4">
        <v>1</v>
      </c>
      <c r="P9" s="4">
        <v>20</v>
      </c>
      <c r="Q9" s="5">
        <v>15</v>
      </c>
      <c r="R9" s="4">
        <v>10</v>
      </c>
      <c r="S9" s="5">
        <f t="shared" si="0"/>
        <v>46</v>
      </c>
      <c r="T9" s="4">
        <v>30</v>
      </c>
      <c r="U9" s="4">
        <f t="shared" si="1"/>
        <v>46</v>
      </c>
      <c r="V9" s="8" t="s">
        <v>71</v>
      </c>
      <c r="W9" s="8"/>
      <c r="X9" s="8" t="s">
        <v>39</v>
      </c>
      <c r="Y9" s="4" t="s">
        <v>40</v>
      </c>
      <c r="Z9" s="4">
        <v>15000</v>
      </c>
      <c r="AA9" s="4">
        <v>25</v>
      </c>
      <c r="AB9" s="9">
        <v>10575</v>
      </c>
      <c r="AC9" s="9">
        <v>23450</v>
      </c>
      <c r="AD9" s="9">
        <v>13600</v>
      </c>
      <c r="AE9" s="9">
        <v>16125</v>
      </c>
      <c r="AF9" s="9">
        <v>20725</v>
      </c>
      <c r="AG9" s="9">
        <v>20125</v>
      </c>
      <c r="AH9" s="9">
        <v>5675</v>
      </c>
      <c r="AI9" s="9">
        <v>9325</v>
      </c>
      <c r="AJ9" s="9">
        <v>11300</v>
      </c>
      <c r="AK9" s="4">
        <v>130900</v>
      </c>
      <c r="AL9" s="10">
        <v>14544.444444444445</v>
      </c>
      <c r="AM9" s="11">
        <f t="shared" si="4"/>
        <v>23450</v>
      </c>
      <c r="AN9" s="10">
        <f t="shared" si="5"/>
        <v>2908888.888888889</v>
      </c>
      <c r="AO9" s="10">
        <v>29.088888888888889</v>
      </c>
      <c r="AP9" s="12">
        <v>2.6612682480521444E-2</v>
      </c>
      <c r="AQ9" s="13">
        <v>0.42650502283720126</v>
      </c>
      <c r="AR9" s="4" t="s">
        <v>41</v>
      </c>
      <c r="AS9" s="4">
        <v>14225</v>
      </c>
      <c r="AT9" s="4" t="s">
        <v>42</v>
      </c>
      <c r="AU9" s="14">
        <f t="shared" si="2"/>
        <v>901.92307692307691</v>
      </c>
      <c r="AV9" s="15" t="b">
        <f t="shared" si="3"/>
        <v>0</v>
      </c>
      <c r="AW9" s="16">
        <v>18.198294243070364</v>
      </c>
      <c r="AX9" s="10">
        <v>2845000</v>
      </c>
      <c r="AY9" s="4">
        <v>1.5</v>
      </c>
      <c r="AZ9" s="4">
        <v>10000</v>
      </c>
      <c r="BA9" s="4">
        <v>5000</v>
      </c>
    </row>
    <row r="10" spans="1:55" s="4" customFormat="1" x14ac:dyDescent="0.25">
      <c r="A10" s="2" t="s">
        <v>72</v>
      </c>
      <c r="B10" s="2"/>
      <c r="C10" s="3" t="s">
        <v>31</v>
      </c>
      <c r="D10" s="3"/>
      <c r="E10" s="2"/>
      <c r="F10" s="4">
        <v>25100</v>
      </c>
      <c r="G10" s="4">
        <v>38.529249999999998</v>
      </c>
      <c r="H10" s="5" t="s">
        <v>32</v>
      </c>
      <c r="I10" s="6" t="s">
        <v>44</v>
      </c>
      <c r="J10" s="7" t="s">
        <v>45</v>
      </c>
      <c r="K10" s="8" t="s">
        <v>35</v>
      </c>
      <c r="L10" s="4" t="s">
        <v>73</v>
      </c>
      <c r="M10" s="5">
        <v>38.529249999999998</v>
      </c>
      <c r="N10" s="8" t="s">
        <v>37</v>
      </c>
      <c r="O10" s="4">
        <v>1</v>
      </c>
      <c r="P10" s="4">
        <v>2</v>
      </c>
      <c r="Q10" s="5">
        <v>2</v>
      </c>
      <c r="R10" s="4">
        <v>2</v>
      </c>
      <c r="S10" s="5">
        <f t="shared" si="0"/>
        <v>7</v>
      </c>
      <c r="T10" s="4">
        <v>7</v>
      </c>
      <c r="U10" s="4">
        <f t="shared" si="1"/>
        <v>7</v>
      </c>
      <c r="V10" s="8" t="s">
        <v>60</v>
      </c>
      <c r="W10" s="8"/>
      <c r="X10" s="8" t="s">
        <v>39</v>
      </c>
      <c r="Y10" s="4" t="s">
        <v>40</v>
      </c>
      <c r="Z10" s="4">
        <v>10000</v>
      </c>
      <c r="AA10" s="4">
        <v>25</v>
      </c>
      <c r="AB10" s="9">
        <v>65725</v>
      </c>
      <c r="AC10" s="9">
        <v>72550</v>
      </c>
      <c r="AD10" s="9">
        <v>31700</v>
      </c>
      <c r="AE10" s="9">
        <v>28625</v>
      </c>
      <c r="AF10" s="9">
        <v>51775</v>
      </c>
      <c r="AG10" s="9">
        <v>60350</v>
      </c>
      <c r="AH10" s="9">
        <v>75075</v>
      </c>
      <c r="AI10" s="9">
        <v>101350</v>
      </c>
      <c r="AJ10" s="9">
        <v>92950</v>
      </c>
      <c r="AK10" s="4">
        <v>580100</v>
      </c>
      <c r="AL10" s="10">
        <v>64455.555555555555</v>
      </c>
      <c r="AM10" s="11">
        <f t="shared" si="4"/>
        <v>101350</v>
      </c>
      <c r="AN10" s="10">
        <f t="shared" si="5"/>
        <v>2483424.2138888887</v>
      </c>
      <c r="AO10" s="10">
        <v>24.834242138888886</v>
      </c>
      <c r="AP10" s="12">
        <v>2.2720214691289996E-2</v>
      </c>
      <c r="AQ10" s="13">
        <v>0.44922523752849125</v>
      </c>
      <c r="AR10" s="4" t="s">
        <v>41</v>
      </c>
      <c r="AS10" s="4">
        <v>25100</v>
      </c>
      <c r="AT10" s="4" t="s">
        <v>42</v>
      </c>
      <c r="AU10" s="14">
        <f t="shared" si="2"/>
        <v>3898.0769230769229</v>
      </c>
      <c r="AV10" s="15" t="b">
        <f t="shared" si="3"/>
        <v>0</v>
      </c>
      <c r="AW10" s="16">
        <v>7.4296990626541684</v>
      </c>
      <c r="AX10" s="10">
        <v>967084.17499999993</v>
      </c>
      <c r="AY10" s="4">
        <v>1.5</v>
      </c>
      <c r="AZ10" s="4">
        <v>10000</v>
      </c>
      <c r="BA10" s="4">
        <v>5000</v>
      </c>
    </row>
    <row r="11" spans="1:55" s="4" customFormat="1" x14ac:dyDescent="0.25">
      <c r="A11" s="2" t="s">
        <v>74</v>
      </c>
      <c r="B11" s="2"/>
      <c r="C11" s="3" t="s">
        <v>31</v>
      </c>
      <c r="D11" s="3"/>
      <c r="E11" s="2"/>
      <c r="F11" s="4">
        <v>17175</v>
      </c>
      <c r="G11" s="4">
        <v>103</v>
      </c>
      <c r="H11" s="5" t="s">
        <v>32</v>
      </c>
      <c r="I11" s="6" t="s">
        <v>44</v>
      </c>
      <c r="J11" s="7" t="s">
        <v>45</v>
      </c>
      <c r="K11" s="8" t="s">
        <v>35</v>
      </c>
      <c r="L11" s="4" t="s">
        <v>75</v>
      </c>
      <c r="M11" s="5">
        <v>103</v>
      </c>
      <c r="N11" s="8" t="s">
        <v>37</v>
      </c>
      <c r="O11" s="4">
        <v>1</v>
      </c>
      <c r="P11" s="4">
        <v>7</v>
      </c>
      <c r="Q11" s="5">
        <v>2</v>
      </c>
      <c r="R11" s="4">
        <v>2</v>
      </c>
      <c r="S11" s="5">
        <f t="shared" si="0"/>
        <v>12</v>
      </c>
      <c r="T11" s="4">
        <v>5</v>
      </c>
      <c r="U11" s="4">
        <f t="shared" si="1"/>
        <v>12</v>
      </c>
      <c r="V11" s="8" t="s">
        <v>76</v>
      </c>
      <c r="W11" s="8"/>
      <c r="X11" s="8" t="s">
        <v>48</v>
      </c>
      <c r="Y11" s="4" t="s">
        <v>40</v>
      </c>
      <c r="Z11" s="4">
        <v>7000</v>
      </c>
      <c r="AA11" s="4">
        <v>15</v>
      </c>
      <c r="AB11" s="9">
        <v>13170</v>
      </c>
      <c r="AC11" s="9">
        <v>18060</v>
      </c>
      <c r="AD11" s="9">
        <v>21975</v>
      </c>
      <c r="AE11" s="9">
        <v>22935</v>
      </c>
      <c r="AF11" s="9">
        <v>24030</v>
      </c>
      <c r="AG11" s="9">
        <v>25305</v>
      </c>
      <c r="AH11" s="9">
        <v>25890</v>
      </c>
      <c r="AI11" s="9">
        <v>30270</v>
      </c>
      <c r="AJ11" s="9">
        <v>28410</v>
      </c>
      <c r="AK11" s="4">
        <v>210045</v>
      </c>
      <c r="AL11" s="10">
        <v>23338.333333333332</v>
      </c>
      <c r="AM11" s="11">
        <f t="shared" si="4"/>
        <v>30270</v>
      </c>
      <c r="AN11" s="10">
        <f t="shared" si="5"/>
        <v>2403848.333333333</v>
      </c>
      <c r="AO11" s="10">
        <v>24.038483333333332</v>
      </c>
      <c r="AP11" s="12">
        <v>2.1992195257332925E-2</v>
      </c>
      <c r="AQ11" s="13">
        <v>0.47121743278582418</v>
      </c>
      <c r="AR11" s="4" t="s">
        <v>41</v>
      </c>
      <c r="AS11" s="4">
        <v>17175</v>
      </c>
      <c r="AT11" s="4" t="s">
        <v>42</v>
      </c>
      <c r="AU11" s="14">
        <f t="shared" si="2"/>
        <v>1164.2307692307693</v>
      </c>
      <c r="AV11" s="15" t="b">
        <f t="shared" si="3"/>
        <v>0</v>
      </c>
      <c r="AW11" s="16">
        <v>17.021803766105055</v>
      </c>
      <c r="AX11" s="10">
        <v>1769025</v>
      </c>
      <c r="AY11" s="4">
        <v>1.5</v>
      </c>
      <c r="AZ11" s="4">
        <v>10000</v>
      </c>
      <c r="BA11" s="4">
        <v>5000</v>
      </c>
    </row>
    <row r="12" spans="1:55" s="4" customFormat="1" x14ac:dyDescent="0.25">
      <c r="A12" s="2" t="s">
        <v>77</v>
      </c>
      <c r="B12" s="2"/>
      <c r="C12" s="3" t="s">
        <v>31</v>
      </c>
      <c r="D12" s="3"/>
      <c r="E12" s="2"/>
      <c r="F12" s="4">
        <v>10700</v>
      </c>
      <c r="G12" s="4">
        <v>200</v>
      </c>
      <c r="H12" s="5" t="s">
        <v>32</v>
      </c>
      <c r="I12" s="6" t="s">
        <v>44</v>
      </c>
      <c r="J12" s="7" t="s">
        <v>45</v>
      </c>
      <c r="K12" s="8" t="s">
        <v>35</v>
      </c>
      <c r="L12" s="4" t="s">
        <v>78</v>
      </c>
      <c r="M12" s="5">
        <v>200</v>
      </c>
      <c r="N12" s="8" t="s">
        <v>37</v>
      </c>
      <c r="O12" s="4">
        <v>1</v>
      </c>
      <c r="P12" s="4">
        <v>5</v>
      </c>
      <c r="Q12" s="5">
        <v>3</v>
      </c>
      <c r="R12" s="4">
        <v>2</v>
      </c>
      <c r="S12" s="5">
        <f t="shared" si="0"/>
        <v>11</v>
      </c>
      <c r="T12" s="4">
        <v>7</v>
      </c>
      <c r="U12" s="4">
        <f>SUM(O12:R12)</f>
        <v>11</v>
      </c>
      <c r="V12" s="8" t="s">
        <v>79</v>
      </c>
      <c r="W12" s="8"/>
      <c r="X12" s="8" t="s">
        <v>48</v>
      </c>
      <c r="Y12" s="4" t="s">
        <v>40</v>
      </c>
      <c r="Z12" s="4">
        <v>5000</v>
      </c>
      <c r="AA12" s="4">
        <v>25</v>
      </c>
      <c r="AB12" s="9">
        <v>3275</v>
      </c>
      <c r="AC12" s="9">
        <v>2500</v>
      </c>
      <c r="AD12" s="9">
        <v>343</v>
      </c>
      <c r="AE12" s="9">
        <v>2925</v>
      </c>
      <c r="AF12" s="9">
        <v>7350</v>
      </c>
      <c r="AG12" s="9">
        <v>11350</v>
      </c>
      <c r="AH12" s="9">
        <v>16325</v>
      </c>
      <c r="AI12" s="9">
        <v>19050</v>
      </c>
      <c r="AJ12" s="9">
        <v>16975</v>
      </c>
      <c r="AK12" s="4">
        <v>80093</v>
      </c>
      <c r="AL12" s="10">
        <v>8899.2222222222226</v>
      </c>
      <c r="AM12" s="11">
        <f t="shared" si="4"/>
        <v>19050</v>
      </c>
      <c r="AN12" s="10">
        <f t="shared" si="5"/>
        <v>1779844.4444444445</v>
      </c>
      <c r="AO12" s="10">
        <v>17.798444444444446</v>
      </c>
      <c r="AP12" s="12">
        <v>1.6283342841194835E-2</v>
      </c>
      <c r="AQ12" s="13">
        <v>0.48750077562701899</v>
      </c>
      <c r="AR12" s="4" t="s">
        <v>41</v>
      </c>
      <c r="AS12" s="4">
        <v>10700</v>
      </c>
      <c r="AT12" s="4" t="s">
        <v>42</v>
      </c>
      <c r="AU12" s="14">
        <f t="shared" si="2"/>
        <v>732.69230769230774</v>
      </c>
      <c r="AV12" s="15" t="b">
        <f t="shared" si="3"/>
        <v>0</v>
      </c>
      <c r="AW12" s="16">
        <v>16.8503937007874</v>
      </c>
      <c r="AX12" s="10">
        <v>2140000</v>
      </c>
      <c r="AY12" s="4">
        <v>1.5</v>
      </c>
      <c r="AZ12" s="4">
        <v>10000</v>
      </c>
      <c r="BA12" s="4">
        <v>5000</v>
      </c>
    </row>
    <row r="13" spans="1:55" s="4" customFormat="1" x14ac:dyDescent="0.25">
      <c r="A13" s="2" t="s">
        <v>80</v>
      </c>
      <c r="B13" s="2"/>
      <c r="C13" s="3" t="s">
        <v>31</v>
      </c>
      <c r="D13" s="3"/>
      <c r="E13" s="2"/>
      <c r="F13" s="4">
        <v>630</v>
      </c>
      <c r="G13" s="4">
        <v>150</v>
      </c>
      <c r="H13" s="5" t="s">
        <v>32</v>
      </c>
      <c r="I13" s="6" t="s">
        <v>44</v>
      </c>
      <c r="J13" s="7" t="s">
        <v>81</v>
      </c>
      <c r="K13" s="8" t="s">
        <v>35</v>
      </c>
      <c r="L13" s="4" t="s">
        <v>82</v>
      </c>
      <c r="M13" s="5">
        <v>150</v>
      </c>
      <c r="N13" s="8" t="s">
        <v>37</v>
      </c>
      <c r="O13" s="4">
        <v>1</v>
      </c>
      <c r="P13" s="4">
        <v>1</v>
      </c>
      <c r="Q13" s="5">
        <v>1</v>
      </c>
      <c r="R13" s="4">
        <v>1</v>
      </c>
      <c r="S13" s="5">
        <f t="shared" si="0"/>
        <v>4</v>
      </c>
      <c r="T13" s="4">
        <v>5</v>
      </c>
      <c r="U13" s="4">
        <f t="shared" si="1"/>
        <v>4</v>
      </c>
      <c r="V13" s="8" t="s">
        <v>83</v>
      </c>
      <c r="W13" s="8"/>
      <c r="X13" s="8" t="s">
        <v>48</v>
      </c>
      <c r="Y13" s="4" t="s">
        <v>40</v>
      </c>
      <c r="Z13" s="4">
        <v>1000</v>
      </c>
      <c r="AA13" s="4">
        <v>30</v>
      </c>
      <c r="AB13" s="9">
        <v>7110</v>
      </c>
      <c r="AC13" s="9">
        <v>14040</v>
      </c>
      <c r="AD13" s="9">
        <v>14100</v>
      </c>
      <c r="AE13" s="9">
        <v>7830</v>
      </c>
      <c r="AF13" s="9">
        <v>11130</v>
      </c>
      <c r="AG13" s="9">
        <v>18570</v>
      </c>
      <c r="AH13" s="9">
        <v>11250</v>
      </c>
      <c r="AI13" s="9">
        <v>11940</v>
      </c>
      <c r="AJ13" s="9">
        <v>8070</v>
      </c>
      <c r="AK13" s="4">
        <v>104040</v>
      </c>
      <c r="AL13" s="10">
        <v>11560</v>
      </c>
      <c r="AM13" s="11">
        <f t="shared" si="4"/>
        <v>18570</v>
      </c>
      <c r="AN13" s="10">
        <f t="shared" si="5"/>
        <v>1734000</v>
      </c>
      <c r="AO13" s="10">
        <v>17.34</v>
      </c>
      <c r="AP13" s="12">
        <v>1.586392371241473E-2</v>
      </c>
      <c r="AQ13" s="13">
        <v>0.50336469933943373</v>
      </c>
      <c r="AR13" s="4" t="s">
        <v>41</v>
      </c>
      <c r="AS13" s="4">
        <v>630</v>
      </c>
      <c r="AT13" s="4" t="s">
        <v>42</v>
      </c>
      <c r="AU13" s="14">
        <f t="shared" si="2"/>
        <v>714.23076923076928</v>
      </c>
      <c r="AV13" s="15" t="b">
        <f t="shared" si="3"/>
        <v>0</v>
      </c>
      <c r="AW13" s="16">
        <v>1.0177705977382876</v>
      </c>
      <c r="AX13" s="10">
        <v>94500</v>
      </c>
      <c r="AY13" s="4">
        <v>1.5</v>
      </c>
      <c r="AZ13" s="4">
        <v>10000</v>
      </c>
      <c r="BA13" s="4">
        <v>5000</v>
      </c>
    </row>
    <row r="14" spans="1:55" s="4" customFormat="1" x14ac:dyDescent="0.25">
      <c r="A14" s="2" t="s">
        <v>84</v>
      </c>
      <c r="B14" s="2"/>
      <c r="C14" s="3" t="s">
        <v>31</v>
      </c>
      <c r="D14" s="3"/>
      <c r="E14" s="2"/>
      <c r="F14" s="4">
        <v>4000</v>
      </c>
      <c r="G14" s="4">
        <v>209.15</v>
      </c>
      <c r="H14" s="5" t="e">
        <v>#N/A</v>
      </c>
      <c r="I14" s="6" t="s">
        <v>44</v>
      </c>
      <c r="J14" s="7" t="s">
        <v>45</v>
      </c>
      <c r="K14" s="8" t="s">
        <v>69</v>
      </c>
      <c r="L14" s="4" t="s">
        <v>85</v>
      </c>
      <c r="M14" s="5">
        <v>209.15</v>
      </c>
      <c r="N14" s="8" t="s">
        <v>37</v>
      </c>
      <c r="O14" s="4">
        <v>1</v>
      </c>
      <c r="P14" s="4">
        <v>20</v>
      </c>
      <c r="Q14" s="5">
        <v>15</v>
      </c>
      <c r="R14" s="4">
        <v>10</v>
      </c>
      <c r="S14" s="5">
        <f t="shared" si="0"/>
        <v>46</v>
      </c>
      <c r="T14" s="4">
        <v>30</v>
      </c>
      <c r="U14" s="4">
        <f t="shared" si="1"/>
        <v>46</v>
      </c>
      <c r="V14" s="8" t="s">
        <v>56</v>
      </c>
      <c r="W14" s="8"/>
      <c r="X14" s="8" t="s">
        <v>39</v>
      </c>
      <c r="Y14" s="4" t="s">
        <v>40</v>
      </c>
      <c r="Z14" s="4">
        <v>10000</v>
      </c>
      <c r="AA14" s="4">
        <v>25</v>
      </c>
      <c r="AB14" s="9">
        <v>8275</v>
      </c>
      <c r="AC14" s="9">
        <v>3450</v>
      </c>
      <c r="AD14" s="9">
        <v>0</v>
      </c>
      <c r="AE14" s="9">
        <v>550</v>
      </c>
      <c r="AF14" s="9">
        <v>5150</v>
      </c>
      <c r="AG14" s="9">
        <v>5600</v>
      </c>
      <c r="AH14" s="9">
        <v>20575</v>
      </c>
      <c r="AI14" s="9">
        <v>16840</v>
      </c>
      <c r="AJ14" s="9">
        <v>12011</v>
      </c>
      <c r="AK14" s="4">
        <v>72451</v>
      </c>
      <c r="AL14" s="10">
        <v>8050.1111111111113</v>
      </c>
      <c r="AM14" s="11">
        <f t="shared" si="4"/>
        <v>20575</v>
      </c>
      <c r="AN14" s="10">
        <f t="shared" si="5"/>
        <v>1683680.7388888891</v>
      </c>
      <c r="AO14" s="10">
        <v>16.836807388888889</v>
      </c>
      <c r="AP14" s="12">
        <v>1.5403565627332989E-2</v>
      </c>
      <c r="AQ14" s="13">
        <v>0.51876826496676676</v>
      </c>
      <c r="AR14" s="4" t="s">
        <v>41</v>
      </c>
      <c r="AS14" s="4">
        <v>4000</v>
      </c>
      <c r="AT14" s="4" t="s">
        <v>42</v>
      </c>
      <c r="AU14" s="14">
        <f t="shared" si="2"/>
        <v>791.34615384615381</v>
      </c>
      <c r="AV14" s="15" t="b">
        <f t="shared" si="3"/>
        <v>0</v>
      </c>
      <c r="AW14" s="16">
        <v>5.8323207776427699</v>
      </c>
      <c r="AX14" s="10">
        <v>836600</v>
      </c>
      <c r="AY14" s="4">
        <v>1.5</v>
      </c>
      <c r="AZ14" s="4">
        <v>10000</v>
      </c>
      <c r="BA14" s="4">
        <v>5000</v>
      </c>
    </row>
    <row r="15" spans="1:55" s="4" customFormat="1" x14ac:dyDescent="0.25">
      <c r="A15" s="2" t="s">
        <v>86</v>
      </c>
      <c r="B15" s="2"/>
      <c r="C15" s="3" t="s">
        <v>31</v>
      </c>
      <c r="D15" s="3"/>
      <c r="E15" s="2"/>
      <c r="F15" s="4">
        <v>23346</v>
      </c>
      <c r="G15" s="4">
        <v>10.02275</v>
      </c>
      <c r="H15" s="5" t="s">
        <v>32</v>
      </c>
      <c r="I15" s="6" t="s">
        <v>44</v>
      </c>
      <c r="J15" s="7" t="s">
        <v>87</v>
      </c>
      <c r="K15" s="8" t="s">
        <v>88</v>
      </c>
      <c r="L15" s="4" t="s">
        <v>89</v>
      </c>
      <c r="M15" s="5">
        <v>10.02275</v>
      </c>
      <c r="N15" s="8" t="s">
        <v>90</v>
      </c>
      <c r="O15" s="4">
        <v>1</v>
      </c>
      <c r="P15" s="4">
        <v>2</v>
      </c>
      <c r="Q15" s="5">
        <v>1</v>
      </c>
      <c r="R15" s="4">
        <v>2</v>
      </c>
      <c r="S15" s="4">
        <v>6</v>
      </c>
      <c r="T15" s="4">
        <v>2</v>
      </c>
      <c r="U15" s="4">
        <f t="shared" si="1"/>
        <v>6</v>
      </c>
      <c r="V15" s="8" t="s">
        <v>91</v>
      </c>
      <c r="W15" s="8"/>
      <c r="X15" s="8" t="s">
        <v>48</v>
      </c>
      <c r="Y15" s="4" t="s">
        <v>92</v>
      </c>
      <c r="Z15" s="4">
        <v>5000</v>
      </c>
      <c r="AA15" s="4">
        <v>24</v>
      </c>
      <c r="AB15" s="9">
        <v>181370</v>
      </c>
      <c r="AC15" s="9">
        <v>142081</v>
      </c>
      <c r="AD15" s="9">
        <v>156244</v>
      </c>
      <c r="AE15" s="9">
        <v>142941</v>
      </c>
      <c r="AF15" s="9">
        <v>96682</v>
      </c>
      <c r="AG15" s="9">
        <v>102988</v>
      </c>
      <c r="AH15" s="9">
        <v>167454</v>
      </c>
      <c r="AI15" s="9">
        <v>209656</v>
      </c>
      <c r="AJ15" s="9">
        <v>156359</v>
      </c>
      <c r="AK15" s="4">
        <v>1355775</v>
      </c>
      <c r="AL15" s="10">
        <v>150641.66666666666</v>
      </c>
      <c r="AM15" s="11">
        <f t="shared" si="4"/>
        <v>209656</v>
      </c>
      <c r="AN15" s="10">
        <f t="shared" si="5"/>
        <v>1509843.7645833332</v>
      </c>
      <c r="AO15" s="10">
        <v>15.098437645833332</v>
      </c>
      <c r="AP15" s="12">
        <v>1.3813175489628064E-2</v>
      </c>
      <c r="AQ15" s="13">
        <v>0.53258144045639477</v>
      </c>
      <c r="AR15" s="4" t="s">
        <v>41</v>
      </c>
      <c r="AS15" s="4">
        <v>23346</v>
      </c>
      <c r="AT15" s="4" t="s">
        <v>92</v>
      </c>
      <c r="AU15" s="14">
        <f t="shared" si="2"/>
        <v>8063.6923076923076</v>
      </c>
      <c r="AV15" s="15" t="b">
        <f t="shared" si="3"/>
        <v>1</v>
      </c>
      <c r="AW15" s="16">
        <v>3.3406151028351201</v>
      </c>
      <c r="AX15" s="10">
        <v>233991.12150000001</v>
      </c>
      <c r="AY15" s="4">
        <v>1.5</v>
      </c>
      <c r="AZ15" s="4">
        <v>10000</v>
      </c>
      <c r="BA15" s="4">
        <v>5000</v>
      </c>
    </row>
    <row r="16" spans="1:55" s="4" customFormat="1" ht="60" x14ac:dyDescent="0.25">
      <c r="A16" s="3" t="s">
        <v>93</v>
      </c>
      <c r="B16" s="3"/>
      <c r="C16" s="3" t="s">
        <v>31</v>
      </c>
      <c r="D16" s="3"/>
      <c r="E16" s="2"/>
      <c r="F16" s="4">
        <v>7050</v>
      </c>
      <c r="G16" s="4">
        <v>410</v>
      </c>
      <c r="H16" s="5" t="s">
        <v>32</v>
      </c>
      <c r="I16" s="6" t="s">
        <v>44</v>
      </c>
      <c r="J16" s="7" t="s">
        <v>94</v>
      </c>
      <c r="K16" s="8" t="s">
        <v>35</v>
      </c>
      <c r="L16" s="4" t="s">
        <v>95</v>
      </c>
      <c r="M16" s="5">
        <v>410</v>
      </c>
      <c r="N16" s="8" t="s">
        <v>37</v>
      </c>
      <c r="O16" s="4">
        <v>1</v>
      </c>
      <c r="P16" s="4">
        <v>12</v>
      </c>
      <c r="Q16" s="5">
        <v>5</v>
      </c>
      <c r="R16" s="4">
        <v>5</v>
      </c>
      <c r="S16" s="5">
        <f>O16+P16+Q16+R16</f>
        <v>23</v>
      </c>
      <c r="T16" s="4">
        <v>7</v>
      </c>
      <c r="U16" s="4">
        <f t="shared" si="1"/>
        <v>23</v>
      </c>
      <c r="V16" s="8" t="s">
        <v>96</v>
      </c>
      <c r="W16" s="8"/>
      <c r="X16" s="8" t="s">
        <v>39</v>
      </c>
      <c r="Y16" s="4" t="s">
        <v>40</v>
      </c>
      <c r="Z16" s="4">
        <v>2500</v>
      </c>
      <c r="AA16" s="4">
        <v>20</v>
      </c>
      <c r="AB16" s="9">
        <v>0</v>
      </c>
      <c r="AC16" s="9">
        <v>20</v>
      </c>
      <c r="AD16" s="9">
        <v>0</v>
      </c>
      <c r="AE16" s="9">
        <v>260</v>
      </c>
      <c r="AF16" s="9">
        <v>1900</v>
      </c>
      <c r="AG16" s="9">
        <v>4240</v>
      </c>
      <c r="AH16" s="9">
        <v>7940</v>
      </c>
      <c r="AI16" s="9">
        <v>9710</v>
      </c>
      <c r="AJ16" s="9">
        <v>6620</v>
      </c>
      <c r="AK16" s="4">
        <v>30690</v>
      </c>
      <c r="AL16" s="10">
        <v>3410</v>
      </c>
      <c r="AM16" s="11">
        <f t="shared" si="4"/>
        <v>9710</v>
      </c>
      <c r="AN16" s="10">
        <f t="shared" si="5"/>
        <v>1398100</v>
      </c>
      <c r="AO16" s="10">
        <v>13.981</v>
      </c>
      <c r="AP16" s="12">
        <v>1.2790860289692637E-2</v>
      </c>
      <c r="AQ16" s="13">
        <v>0.54537230074608745</v>
      </c>
      <c r="AR16" s="4" t="s">
        <v>41</v>
      </c>
      <c r="AS16" s="4">
        <v>7050</v>
      </c>
      <c r="AT16" s="4" t="s">
        <v>42</v>
      </c>
      <c r="AU16" s="14">
        <f t="shared" si="2"/>
        <v>373.46153846153845</v>
      </c>
      <c r="AV16" s="15" t="b">
        <f t="shared" si="3"/>
        <v>0</v>
      </c>
      <c r="AW16" s="16">
        <v>21.781668383110194</v>
      </c>
      <c r="AX16" s="10">
        <v>2890500</v>
      </c>
      <c r="AY16" s="4">
        <v>1.5</v>
      </c>
      <c r="AZ16" s="4">
        <v>10000</v>
      </c>
      <c r="BA16" s="4">
        <v>5000</v>
      </c>
    </row>
    <row r="17" spans="1:53" s="4" customFormat="1" x14ac:dyDescent="0.25">
      <c r="A17" s="2" t="s">
        <v>97</v>
      </c>
      <c r="B17" s="2"/>
      <c r="C17" s="3" t="s">
        <v>31</v>
      </c>
      <c r="D17" s="3"/>
      <c r="E17" s="2"/>
      <c r="F17" s="4">
        <v>19755</v>
      </c>
      <c r="G17" s="4">
        <v>71</v>
      </c>
      <c r="H17" s="5" t="s">
        <v>32</v>
      </c>
      <c r="I17" s="6" t="s">
        <v>33</v>
      </c>
      <c r="J17" s="7" t="s">
        <v>98</v>
      </c>
      <c r="K17" s="8" t="s">
        <v>35</v>
      </c>
      <c r="L17" s="4" t="s">
        <v>99</v>
      </c>
      <c r="M17" s="5">
        <v>71</v>
      </c>
      <c r="N17" s="8" t="s">
        <v>37</v>
      </c>
      <c r="O17" s="4">
        <v>1</v>
      </c>
      <c r="P17" s="4">
        <v>4</v>
      </c>
      <c r="Q17" s="5">
        <v>3</v>
      </c>
      <c r="R17" s="4">
        <v>2</v>
      </c>
      <c r="S17" s="5">
        <f>O17+P17+Q17+R17</f>
        <v>10</v>
      </c>
      <c r="T17" s="4">
        <v>6</v>
      </c>
      <c r="U17" s="4">
        <f t="shared" si="1"/>
        <v>10</v>
      </c>
      <c r="V17" s="8" t="s">
        <v>52</v>
      </c>
      <c r="W17" s="8"/>
      <c r="X17" s="8" t="s">
        <v>48</v>
      </c>
      <c r="Y17" s="4" t="s">
        <v>40</v>
      </c>
      <c r="Z17" s="4">
        <v>15000</v>
      </c>
      <c r="AA17" s="4">
        <v>15</v>
      </c>
      <c r="AB17" s="9">
        <v>15390</v>
      </c>
      <c r="AC17" s="9">
        <v>17415</v>
      </c>
      <c r="AD17" s="9">
        <v>10020</v>
      </c>
      <c r="AE17" s="9">
        <v>9960</v>
      </c>
      <c r="AF17" s="9">
        <v>13890</v>
      </c>
      <c r="AG17" s="9">
        <v>20055</v>
      </c>
      <c r="AH17" s="9">
        <v>27840</v>
      </c>
      <c r="AI17" s="9">
        <v>29100</v>
      </c>
      <c r="AJ17" s="9">
        <v>24720</v>
      </c>
      <c r="AK17" s="4">
        <v>168390</v>
      </c>
      <c r="AL17" s="10">
        <v>18710</v>
      </c>
      <c r="AM17" s="11">
        <f t="shared" si="4"/>
        <v>29100</v>
      </c>
      <c r="AN17" s="10">
        <f t="shared" si="5"/>
        <v>1328410</v>
      </c>
      <c r="AO17" s="10">
        <v>13.2841</v>
      </c>
      <c r="AP17" s="12">
        <v>1.2153284255368426E-2</v>
      </c>
      <c r="AQ17" s="13">
        <v>0.55752558500145588</v>
      </c>
      <c r="AR17" s="4" t="s">
        <v>41</v>
      </c>
      <c r="AS17" s="4">
        <v>19755</v>
      </c>
      <c r="AT17" s="4" t="s">
        <v>42</v>
      </c>
      <c r="AU17" s="14">
        <f t="shared" si="2"/>
        <v>1119.2307692307693</v>
      </c>
      <c r="AV17" s="15" t="b">
        <f t="shared" si="3"/>
        <v>0</v>
      </c>
      <c r="AW17" s="16">
        <v>20.365979381443299</v>
      </c>
      <c r="AX17" s="10">
        <v>1402605</v>
      </c>
      <c r="AY17" s="4">
        <v>1.5</v>
      </c>
      <c r="AZ17" s="4">
        <v>10000</v>
      </c>
      <c r="BA17" s="4">
        <v>5000</v>
      </c>
    </row>
    <row r="18" spans="1:53" s="4" customFormat="1" x14ac:dyDescent="0.25">
      <c r="A18" s="2" t="s">
        <v>100</v>
      </c>
      <c r="B18" s="2"/>
      <c r="C18" s="3" t="s">
        <v>31</v>
      </c>
      <c r="D18" s="3"/>
      <c r="E18" s="2"/>
      <c r="F18" s="4">
        <v>11310</v>
      </c>
      <c r="G18" s="4">
        <v>104</v>
      </c>
      <c r="H18" s="5" t="s">
        <v>32</v>
      </c>
      <c r="I18" s="6" t="s">
        <v>44</v>
      </c>
      <c r="J18" s="7" t="s">
        <v>45</v>
      </c>
      <c r="K18" s="8" t="s">
        <v>35</v>
      </c>
      <c r="L18" s="4" t="s">
        <v>101</v>
      </c>
      <c r="M18" s="5">
        <v>104</v>
      </c>
      <c r="N18" s="8" t="s">
        <v>37</v>
      </c>
      <c r="O18" s="4">
        <v>1</v>
      </c>
      <c r="P18" s="4">
        <v>5</v>
      </c>
      <c r="Q18" s="5">
        <v>3</v>
      </c>
      <c r="R18" s="4">
        <v>2</v>
      </c>
      <c r="S18" s="5">
        <f>O18+P18+Q18+R18</f>
        <v>11</v>
      </c>
      <c r="T18" s="4">
        <v>3</v>
      </c>
      <c r="U18" s="4">
        <f t="shared" si="1"/>
        <v>11</v>
      </c>
      <c r="V18" s="8" t="s">
        <v>76</v>
      </c>
      <c r="W18" s="8"/>
      <c r="X18" s="8" t="s">
        <v>48</v>
      </c>
      <c r="Y18" s="4" t="s">
        <v>40</v>
      </c>
      <c r="Z18" s="4">
        <v>7000</v>
      </c>
      <c r="AA18" s="4">
        <v>50</v>
      </c>
      <c r="AB18" s="9">
        <v>80</v>
      </c>
      <c r="AC18" s="9">
        <v>3855</v>
      </c>
      <c r="AD18" s="9">
        <v>4520</v>
      </c>
      <c r="AE18" s="9">
        <v>5010</v>
      </c>
      <c r="AF18" s="9">
        <v>17010</v>
      </c>
      <c r="AG18" s="9">
        <v>10785</v>
      </c>
      <c r="AH18" s="9">
        <v>20490</v>
      </c>
      <c r="AI18" s="9">
        <v>10480</v>
      </c>
      <c r="AJ18" s="9">
        <v>31360</v>
      </c>
      <c r="AK18" s="4">
        <v>103590</v>
      </c>
      <c r="AL18" s="10">
        <v>11510</v>
      </c>
      <c r="AM18" s="11">
        <f t="shared" si="4"/>
        <v>31360</v>
      </c>
      <c r="AN18" s="10">
        <f t="shared" si="5"/>
        <v>1197040</v>
      </c>
      <c r="AO18" s="10">
        <v>11.9704</v>
      </c>
      <c r="AP18" s="12">
        <v>1.0951413633626833E-2</v>
      </c>
      <c r="AQ18" s="13">
        <v>0.56847699863508272</v>
      </c>
      <c r="AR18" s="4" t="s">
        <v>41</v>
      </c>
      <c r="AS18" s="4">
        <v>11310</v>
      </c>
      <c r="AT18" s="4" t="s">
        <v>42</v>
      </c>
      <c r="AU18" s="14">
        <f t="shared" si="2"/>
        <v>1206.1538461538462</v>
      </c>
      <c r="AV18" s="15" t="b">
        <f t="shared" si="3"/>
        <v>0</v>
      </c>
      <c r="AW18" s="16">
        <v>10.819515306122449</v>
      </c>
      <c r="AX18" s="10">
        <v>1176240</v>
      </c>
      <c r="AY18" s="4">
        <v>1.5</v>
      </c>
      <c r="AZ18" s="4">
        <v>10000</v>
      </c>
      <c r="BA18" s="4">
        <v>5000</v>
      </c>
    </row>
    <row r="19" spans="1:53" s="4" customFormat="1" x14ac:dyDescent="0.25">
      <c r="A19" s="2" t="s">
        <v>102</v>
      </c>
      <c r="B19" s="2"/>
      <c r="C19" s="3" t="s">
        <v>31</v>
      </c>
      <c r="D19" s="3"/>
      <c r="E19" s="2"/>
      <c r="F19" s="4">
        <v>22000</v>
      </c>
      <c r="G19" s="4">
        <v>24</v>
      </c>
      <c r="H19" s="5" t="s">
        <v>32</v>
      </c>
      <c r="I19" s="6" t="s">
        <v>44</v>
      </c>
      <c r="J19" s="7" t="s">
        <v>103</v>
      </c>
      <c r="K19" s="8" t="s">
        <v>35</v>
      </c>
      <c r="L19" s="4" t="s">
        <v>104</v>
      </c>
      <c r="M19" s="5">
        <v>24</v>
      </c>
      <c r="N19" s="8" t="s">
        <v>37</v>
      </c>
      <c r="O19" s="4">
        <v>1</v>
      </c>
      <c r="P19" s="4">
        <v>5</v>
      </c>
      <c r="Q19" s="5">
        <v>5</v>
      </c>
      <c r="R19" s="4">
        <v>3</v>
      </c>
      <c r="S19" s="5">
        <f>O19+P19+Q19+R19</f>
        <v>14</v>
      </c>
      <c r="T19" s="4">
        <v>6</v>
      </c>
      <c r="U19" s="4">
        <f t="shared" si="1"/>
        <v>14</v>
      </c>
      <c r="V19" s="8" t="s">
        <v>105</v>
      </c>
      <c r="W19" s="8"/>
      <c r="X19" s="8" t="s">
        <v>39</v>
      </c>
      <c r="Y19" s="4" t="s">
        <v>40</v>
      </c>
      <c r="Z19" s="4">
        <v>10000</v>
      </c>
      <c r="AA19" s="4">
        <v>50</v>
      </c>
      <c r="AB19" s="9">
        <v>35000</v>
      </c>
      <c r="AC19" s="9">
        <v>33430</v>
      </c>
      <c r="AD19" s="9">
        <v>46000</v>
      </c>
      <c r="AE19" s="9">
        <v>27500</v>
      </c>
      <c r="AF19" s="9">
        <v>40000</v>
      </c>
      <c r="AG19" s="9">
        <v>45000</v>
      </c>
      <c r="AH19" s="9">
        <v>57000</v>
      </c>
      <c r="AI19" s="9">
        <v>61000</v>
      </c>
      <c r="AJ19" s="9">
        <v>63500</v>
      </c>
      <c r="AK19" s="4">
        <v>408430</v>
      </c>
      <c r="AL19" s="10">
        <v>45381.111111111109</v>
      </c>
      <c r="AM19" s="11">
        <f t="shared" si="4"/>
        <v>63500</v>
      </c>
      <c r="AN19" s="10">
        <f t="shared" si="5"/>
        <v>1089146.6666666665</v>
      </c>
      <c r="AO19" s="10">
        <v>10.891466666666664</v>
      </c>
      <c r="AP19" s="12">
        <v>9.9643250470765818E-3</v>
      </c>
      <c r="AQ19" s="13">
        <v>0.57844132368215928</v>
      </c>
      <c r="AR19" s="4" t="s">
        <v>41</v>
      </c>
      <c r="AS19" s="4">
        <v>22000</v>
      </c>
      <c r="AT19" s="4" t="s">
        <v>42</v>
      </c>
      <c r="AU19" s="14">
        <f t="shared" si="2"/>
        <v>2442.3076923076924</v>
      </c>
      <c r="AV19" s="15" t="b">
        <f t="shared" si="3"/>
        <v>0</v>
      </c>
      <c r="AW19" s="16">
        <v>10.393700787401576</v>
      </c>
      <c r="AX19" s="10">
        <v>528000</v>
      </c>
      <c r="AY19" s="4">
        <v>1.5</v>
      </c>
      <c r="AZ19" s="4">
        <v>10000</v>
      </c>
      <c r="BA19" s="4">
        <v>5000</v>
      </c>
    </row>
    <row r="20" spans="1:53" s="4" customFormat="1" x14ac:dyDescent="0.25">
      <c r="A20" s="2" t="s">
        <v>106</v>
      </c>
      <c r="B20" s="2"/>
      <c r="C20" s="3" t="s">
        <v>31</v>
      </c>
      <c r="D20" s="3"/>
      <c r="E20" s="2"/>
      <c r="F20" s="4">
        <v>40026</v>
      </c>
      <c r="G20" s="4">
        <v>150</v>
      </c>
      <c r="H20" s="5" t="s">
        <v>32</v>
      </c>
      <c r="I20" s="6" t="s">
        <v>44</v>
      </c>
      <c r="J20" s="7" t="s">
        <v>45</v>
      </c>
      <c r="K20" s="8" t="s">
        <v>69</v>
      </c>
      <c r="L20" s="4" t="s">
        <v>107</v>
      </c>
      <c r="M20" s="5">
        <v>150</v>
      </c>
      <c r="N20" s="8" t="s">
        <v>37</v>
      </c>
      <c r="O20" s="4">
        <v>1</v>
      </c>
      <c r="P20" s="4">
        <v>20</v>
      </c>
      <c r="Q20" s="5">
        <v>15</v>
      </c>
      <c r="R20" s="4">
        <v>10</v>
      </c>
      <c r="S20" s="5">
        <f>O20+P20+Q20+R20</f>
        <v>46</v>
      </c>
      <c r="T20" s="4">
        <v>5</v>
      </c>
      <c r="U20" s="4">
        <f t="shared" si="1"/>
        <v>46</v>
      </c>
      <c r="V20" s="8" t="s">
        <v>71</v>
      </c>
      <c r="W20" s="8"/>
      <c r="X20" s="8" t="s">
        <v>39</v>
      </c>
      <c r="Y20" s="4" t="s">
        <v>40</v>
      </c>
      <c r="Z20" s="4">
        <v>15000</v>
      </c>
      <c r="AA20" s="4">
        <v>25</v>
      </c>
      <c r="AB20" s="9">
        <v>11175</v>
      </c>
      <c r="AC20" s="9">
        <v>2800</v>
      </c>
      <c r="AD20" s="9">
        <v>950</v>
      </c>
      <c r="AE20" s="9">
        <v>700</v>
      </c>
      <c r="AF20" s="9">
        <v>2950</v>
      </c>
      <c r="AG20" s="9">
        <v>225</v>
      </c>
      <c r="AH20" s="9">
        <v>9850</v>
      </c>
      <c r="AI20" s="9">
        <v>15950</v>
      </c>
      <c r="AJ20" s="9">
        <v>18075</v>
      </c>
      <c r="AK20" s="4">
        <v>62675</v>
      </c>
      <c r="AL20" s="10">
        <v>6963.8888888888887</v>
      </c>
      <c r="AM20" s="11">
        <f t="shared" si="4"/>
        <v>18075</v>
      </c>
      <c r="AN20" s="10">
        <f t="shared" si="5"/>
        <v>1044583.3333333333</v>
      </c>
      <c r="AO20" s="10">
        <v>10.445833333333333</v>
      </c>
      <c r="AP20" s="12">
        <v>9.5566264770818258E-3</v>
      </c>
      <c r="AQ20" s="13">
        <v>0.58799795015924106</v>
      </c>
      <c r="AR20" s="4" t="s">
        <v>41</v>
      </c>
      <c r="AS20" s="4">
        <v>40026</v>
      </c>
      <c r="AT20" s="4" t="s">
        <v>42</v>
      </c>
      <c r="AU20" s="14">
        <f t="shared" si="2"/>
        <v>695.19230769230774</v>
      </c>
      <c r="AV20" s="15" t="b">
        <f t="shared" si="3"/>
        <v>0</v>
      </c>
      <c r="AW20" s="17">
        <v>66.433195020746894</v>
      </c>
      <c r="AX20" s="10">
        <v>6003900</v>
      </c>
      <c r="AY20" s="4">
        <v>1.5</v>
      </c>
      <c r="AZ20" s="4">
        <v>10000</v>
      </c>
      <c r="BA20" s="4">
        <v>5000</v>
      </c>
    </row>
    <row r="21" spans="1:53" s="4" customFormat="1" ht="105" x14ac:dyDescent="0.25">
      <c r="A21" s="3" t="s">
        <v>108</v>
      </c>
      <c r="B21" s="3"/>
      <c r="C21" s="3" t="s">
        <v>31</v>
      </c>
      <c r="D21" s="3"/>
      <c r="E21" s="2"/>
      <c r="F21" s="4">
        <v>11453</v>
      </c>
      <c r="G21" s="4">
        <v>8.0252499999999998</v>
      </c>
      <c r="H21" s="5" t="s">
        <v>32</v>
      </c>
      <c r="I21" s="6" t="s">
        <v>33</v>
      </c>
      <c r="J21" s="7" t="s">
        <v>109</v>
      </c>
      <c r="K21" s="8" t="s">
        <v>88</v>
      </c>
      <c r="L21" s="4" t="s">
        <v>110</v>
      </c>
      <c r="M21" s="5">
        <v>8.0252499999999998</v>
      </c>
      <c r="N21" s="8" t="s">
        <v>90</v>
      </c>
      <c r="O21" s="4">
        <v>1</v>
      </c>
      <c r="P21" s="4">
        <v>2</v>
      </c>
      <c r="Q21" s="5">
        <v>1</v>
      </c>
      <c r="R21" s="4">
        <v>2</v>
      </c>
      <c r="S21" s="4">
        <v>6</v>
      </c>
      <c r="T21" s="4">
        <v>2</v>
      </c>
      <c r="U21" s="4">
        <f t="shared" si="1"/>
        <v>6</v>
      </c>
      <c r="V21" s="8" t="s">
        <v>111</v>
      </c>
      <c r="W21" s="8"/>
      <c r="X21" s="8" t="s">
        <v>48</v>
      </c>
      <c r="Y21" s="4" t="s">
        <v>92</v>
      </c>
      <c r="Z21" s="4">
        <v>5000</v>
      </c>
      <c r="AA21" s="4">
        <v>32</v>
      </c>
      <c r="AB21" s="9">
        <v>126048</v>
      </c>
      <c r="AC21" s="9">
        <v>84935</v>
      </c>
      <c r="AD21" s="9">
        <v>128624</v>
      </c>
      <c r="AE21" s="9">
        <v>123506</v>
      </c>
      <c r="AF21" s="9">
        <v>156182</v>
      </c>
      <c r="AG21" s="9">
        <v>140590</v>
      </c>
      <c r="AH21" s="9">
        <v>111837</v>
      </c>
      <c r="AI21" s="9">
        <v>156607</v>
      </c>
      <c r="AJ21" s="9">
        <v>142780</v>
      </c>
      <c r="AK21" s="4">
        <v>1171109</v>
      </c>
      <c r="AL21" s="10">
        <v>130123.22222222222</v>
      </c>
      <c r="AM21" s="11">
        <f t="shared" si="4"/>
        <v>156607</v>
      </c>
      <c r="AN21" s="10">
        <f t="shared" si="5"/>
        <v>1044271.3891388888</v>
      </c>
      <c r="AO21" s="10">
        <v>10.442713891388888</v>
      </c>
      <c r="AP21" s="12">
        <v>9.5537725792137762E-3</v>
      </c>
      <c r="AQ21" s="13">
        <v>0.5975517227384548</v>
      </c>
      <c r="AR21" s="4" t="s">
        <v>41</v>
      </c>
      <c r="AS21" s="4">
        <v>11453</v>
      </c>
      <c r="AT21" s="4" t="s">
        <v>92</v>
      </c>
      <c r="AU21" s="14">
        <f t="shared" si="2"/>
        <v>6023.3461538461543</v>
      </c>
      <c r="AV21" s="15" t="b">
        <f t="shared" si="3"/>
        <v>1</v>
      </c>
      <c r="AW21" s="16">
        <v>2.1939632328056855</v>
      </c>
      <c r="AX21" s="10">
        <v>91913.188249999992</v>
      </c>
      <c r="AY21" s="4">
        <v>1.5</v>
      </c>
      <c r="AZ21" s="4">
        <v>10000</v>
      </c>
      <c r="BA21" s="4">
        <v>5000</v>
      </c>
    </row>
    <row r="22" spans="1:53" s="4" customFormat="1" x14ac:dyDescent="0.25">
      <c r="A22" s="2" t="s">
        <v>112</v>
      </c>
      <c r="B22" s="2"/>
      <c r="C22" s="3" t="s">
        <v>31</v>
      </c>
      <c r="D22" s="3"/>
      <c r="E22" s="2"/>
      <c r="F22" s="4">
        <v>2666</v>
      </c>
      <c r="G22" s="4">
        <v>185</v>
      </c>
      <c r="H22" s="5" t="s">
        <v>32</v>
      </c>
      <c r="I22" s="6" t="s">
        <v>44</v>
      </c>
      <c r="J22" s="7" t="s">
        <v>113</v>
      </c>
      <c r="K22" s="8" t="s">
        <v>114</v>
      </c>
      <c r="L22" s="4" t="s">
        <v>115</v>
      </c>
      <c r="M22" s="5">
        <v>185</v>
      </c>
      <c r="N22" s="8" t="s">
        <v>37</v>
      </c>
      <c r="O22" s="2">
        <v>1</v>
      </c>
      <c r="P22" s="2">
        <v>8</v>
      </c>
      <c r="Q22" s="18">
        <v>7</v>
      </c>
      <c r="R22" s="2">
        <v>4</v>
      </c>
      <c r="S22" s="5">
        <f>O22+P22+Q22+R22</f>
        <v>20</v>
      </c>
      <c r="T22" s="2">
        <v>15</v>
      </c>
      <c r="U22" s="4">
        <f t="shared" si="1"/>
        <v>20</v>
      </c>
      <c r="V22" s="8" t="s">
        <v>116</v>
      </c>
      <c r="W22" s="8"/>
      <c r="X22" s="8" t="s">
        <v>39</v>
      </c>
      <c r="Y22" s="2" t="s">
        <v>40</v>
      </c>
      <c r="Z22" s="4">
        <v>1000</v>
      </c>
      <c r="AA22" s="4">
        <v>40</v>
      </c>
      <c r="AB22" s="9">
        <v>2794</v>
      </c>
      <c r="AC22" s="9">
        <v>5065.6399999999994</v>
      </c>
      <c r="AD22" s="9">
        <v>4544</v>
      </c>
      <c r="AE22" s="9">
        <v>6304</v>
      </c>
      <c r="AF22" s="9">
        <v>4160</v>
      </c>
      <c r="AG22" s="9">
        <v>6208</v>
      </c>
      <c r="AH22" s="9">
        <v>6336</v>
      </c>
      <c r="AI22" s="9">
        <v>6048</v>
      </c>
      <c r="AJ22" s="9">
        <v>6144</v>
      </c>
      <c r="AK22" s="4">
        <v>47603.64</v>
      </c>
      <c r="AL22" s="10">
        <v>5289.2933333333331</v>
      </c>
      <c r="AM22" s="11">
        <f t="shared" si="4"/>
        <v>6336</v>
      </c>
      <c r="AN22" s="10">
        <f t="shared" si="5"/>
        <v>978519.2666666666</v>
      </c>
      <c r="AO22" s="10">
        <v>9.7851926666666653</v>
      </c>
      <c r="AP22" s="12">
        <v>8.9522231819654016E-3</v>
      </c>
      <c r="AQ22" s="13">
        <v>0.60650394592042023</v>
      </c>
      <c r="AR22" s="4" t="s">
        <v>41</v>
      </c>
      <c r="AS22" s="4">
        <v>2666</v>
      </c>
      <c r="AT22" s="4" t="s">
        <v>42</v>
      </c>
      <c r="AU22" s="14">
        <f t="shared" si="2"/>
        <v>243.69230769230768</v>
      </c>
      <c r="AV22" s="15" t="b">
        <f t="shared" si="3"/>
        <v>0</v>
      </c>
      <c r="AW22" s="16">
        <v>12.623106060606061</v>
      </c>
      <c r="AX22" s="10">
        <v>493210</v>
      </c>
      <c r="AY22" s="4">
        <v>1.5</v>
      </c>
      <c r="AZ22" s="4">
        <v>10000</v>
      </c>
      <c r="BA22" s="4">
        <v>5000</v>
      </c>
    </row>
    <row r="23" spans="1:53" s="4" customFormat="1" x14ac:dyDescent="0.25">
      <c r="A23" s="2" t="s">
        <v>117</v>
      </c>
      <c r="B23" s="2"/>
      <c r="C23" s="3" t="s">
        <v>31</v>
      </c>
      <c r="D23" s="3"/>
      <c r="E23" s="2"/>
      <c r="F23" s="4">
        <v>9284</v>
      </c>
      <c r="G23" s="4">
        <v>7.1669999999999998</v>
      </c>
      <c r="H23" s="5" t="s">
        <v>32</v>
      </c>
      <c r="I23" s="6" t="s">
        <v>44</v>
      </c>
      <c r="J23" s="7" t="s">
        <v>118</v>
      </c>
      <c r="K23" s="8" t="s">
        <v>88</v>
      </c>
      <c r="L23" s="4" t="s">
        <v>119</v>
      </c>
      <c r="M23" s="5">
        <v>7.1669999999999998</v>
      </c>
      <c r="N23" s="8" t="s">
        <v>90</v>
      </c>
      <c r="O23" s="4">
        <v>1</v>
      </c>
      <c r="P23" s="4">
        <v>2</v>
      </c>
      <c r="Q23" s="5">
        <v>1</v>
      </c>
      <c r="R23" s="4">
        <v>2</v>
      </c>
      <c r="S23" s="4">
        <v>6</v>
      </c>
      <c r="T23" s="4">
        <v>2</v>
      </c>
      <c r="U23" s="4">
        <f t="shared" si="1"/>
        <v>6</v>
      </c>
      <c r="V23" s="8" t="s">
        <v>120</v>
      </c>
      <c r="W23" s="8"/>
      <c r="X23" s="8" t="s">
        <v>48</v>
      </c>
      <c r="Y23" s="4" t="s">
        <v>92</v>
      </c>
      <c r="Z23" s="4">
        <v>5000</v>
      </c>
      <c r="AA23" s="4">
        <v>40</v>
      </c>
      <c r="AB23" s="9">
        <v>189708</v>
      </c>
      <c r="AC23" s="9">
        <v>219864</v>
      </c>
      <c r="AD23" s="9">
        <v>65722</v>
      </c>
      <c r="AE23" s="9">
        <v>6850</v>
      </c>
      <c r="AF23" s="9">
        <v>40238</v>
      </c>
      <c r="AG23" s="9">
        <v>118884</v>
      </c>
      <c r="AH23" s="9">
        <v>147276</v>
      </c>
      <c r="AI23" s="9">
        <v>166300</v>
      </c>
      <c r="AJ23" s="9">
        <v>170692</v>
      </c>
      <c r="AK23" s="4">
        <v>1125534</v>
      </c>
      <c r="AL23" s="10">
        <v>125059.33333333333</v>
      </c>
      <c r="AM23" s="11">
        <f t="shared" si="4"/>
        <v>219864</v>
      </c>
      <c r="AN23" s="10">
        <f t="shared" si="5"/>
        <v>896300.24199999997</v>
      </c>
      <c r="AO23" s="10">
        <v>8.9630024200000005</v>
      </c>
      <c r="AP23" s="12">
        <v>8.2000222967167601E-3</v>
      </c>
      <c r="AQ23" s="13">
        <v>0.61470396821713702</v>
      </c>
      <c r="AR23" s="4" t="s">
        <v>121</v>
      </c>
      <c r="AS23" s="4">
        <v>9284</v>
      </c>
      <c r="AT23" s="4" t="s">
        <v>92</v>
      </c>
      <c r="AU23" s="14">
        <f t="shared" si="2"/>
        <v>8456.3076923076915</v>
      </c>
      <c r="AV23" s="15" t="b">
        <f t="shared" si="3"/>
        <v>1</v>
      </c>
      <c r="AW23" s="16">
        <v>1.2667831022814102</v>
      </c>
      <c r="AX23" s="10">
        <v>66538.428</v>
      </c>
      <c r="AY23" s="4">
        <v>1.5</v>
      </c>
      <c r="AZ23" s="4">
        <v>10000</v>
      </c>
      <c r="BA23" s="4">
        <v>5000</v>
      </c>
    </row>
    <row r="24" spans="1:53" s="4" customFormat="1" x14ac:dyDescent="0.25">
      <c r="A24" s="2" t="s">
        <v>122</v>
      </c>
      <c r="B24" s="2"/>
      <c r="C24" s="3" t="s">
        <v>31</v>
      </c>
      <c r="D24" s="3"/>
      <c r="E24" s="2"/>
      <c r="F24" s="4">
        <v>9450</v>
      </c>
      <c r="G24" s="4">
        <v>250</v>
      </c>
      <c r="H24" s="5" t="s">
        <v>123</v>
      </c>
      <c r="I24" s="6" t="s">
        <v>44</v>
      </c>
      <c r="J24" s="7" t="s">
        <v>45</v>
      </c>
      <c r="K24" s="8" t="s">
        <v>69</v>
      </c>
      <c r="L24" s="4" t="s">
        <v>124</v>
      </c>
      <c r="M24" s="5">
        <v>250</v>
      </c>
      <c r="N24" s="8" t="s">
        <v>37</v>
      </c>
      <c r="O24" s="4">
        <v>1</v>
      </c>
      <c r="P24" s="4">
        <v>20</v>
      </c>
      <c r="Q24" s="5">
        <v>15</v>
      </c>
      <c r="R24" s="4">
        <v>10</v>
      </c>
      <c r="S24" s="5">
        <f>O24+P24+Q24+R24</f>
        <v>46</v>
      </c>
      <c r="T24" s="4">
        <v>15</v>
      </c>
      <c r="U24" s="4">
        <f t="shared" si="1"/>
        <v>46</v>
      </c>
      <c r="V24" s="8" t="s">
        <v>71</v>
      </c>
      <c r="W24" s="8"/>
      <c r="X24" s="8" t="s">
        <v>39</v>
      </c>
      <c r="Y24" s="4" t="s">
        <v>40</v>
      </c>
      <c r="Z24" s="4">
        <v>15000</v>
      </c>
      <c r="AA24" s="4">
        <v>25</v>
      </c>
      <c r="AB24" s="9">
        <v>4900</v>
      </c>
      <c r="AC24" s="9">
        <v>2525</v>
      </c>
      <c r="AD24" s="9">
        <v>2650</v>
      </c>
      <c r="AE24" s="9">
        <v>2175</v>
      </c>
      <c r="AF24" s="9">
        <v>2900</v>
      </c>
      <c r="AG24" s="9">
        <v>4000</v>
      </c>
      <c r="AH24" s="9">
        <v>3750</v>
      </c>
      <c r="AI24" s="9">
        <v>5050</v>
      </c>
      <c r="AJ24" s="9">
        <v>1879</v>
      </c>
      <c r="AK24" s="4">
        <v>29829</v>
      </c>
      <c r="AL24" s="10">
        <v>3314.3333333333335</v>
      </c>
      <c r="AM24" s="11">
        <f t="shared" si="4"/>
        <v>5050</v>
      </c>
      <c r="AN24" s="10">
        <f t="shared" si="5"/>
        <v>828583.33333333337</v>
      </c>
      <c r="AO24" s="10">
        <v>8.2858333333333345</v>
      </c>
      <c r="AP24" s="12">
        <v>7.580497571729127E-3</v>
      </c>
      <c r="AQ24" s="13">
        <v>0.62228446578886609</v>
      </c>
      <c r="AR24" s="4" t="s">
        <v>121</v>
      </c>
      <c r="AS24" s="4">
        <v>9450</v>
      </c>
      <c r="AT24" s="4" t="s">
        <v>42</v>
      </c>
      <c r="AU24" s="14">
        <f t="shared" si="2"/>
        <v>194.23076923076923</v>
      </c>
      <c r="AV24" s="15" t="b">
        <f t="shared" si="3"/>
        <v>0</v>
      </c>
      <c r="AW24" s="16">
        <v>56.138613861386133</v>
      </c>
      <c r="AX24" s="10">
        <v>2362500</v>
      </c>
      <c r="AY24" s="4">
        <v>1.5</v>
      </c>
      <c r="AZ24" s="4">
        <v>10000</v>
      </c>
      <c r="BA24" s="4">
        <v>5000</v>
      </c>
    </row>
    <row r="25" spans="1:53" s="4" customFormat="1" x14ac:dyDescent="0.25">
      <c r="A25" s="2" t="s">
        <v>125</v>
      </c>
      <c r="B25" s="2"/>
      <c r="C25" s="3" t="s">
        <v>31</v>
      </c>
      <c r="D25" s="3"/>
      <c r="E25" s="2"/>
      <c r="F25" s="4">
        <v>0.75000000000113687</v>
      </c>
      <c r="G25" s="4">
        <v>230</v>
      </c>
      <c r="H25" s="5" t="s">
        <v>32</v>
      </c>
      <c r="I25" s="6" t="s">
        <v>44</v>
      </c>
      <c r="J25" s="7" t="s">
        <v>126</v>
      </c>
      <c r="K25" s="8" t="s">
        <v>127</v>
      </c>
      <c r="L25" s="4" t="s">
        <v>128</v>
      </c>
      <c r="M25" s="5">
        <v>230</v>
      </c>
      <c r="N25" s="8" t="s">
        <v>90</v>
      </c>
      <c r="O25" s="4">
        <v>1</v>
      </c>
      <c r="P25" s="4">
        <v>15</v>
      </c>
      <c r="Q25" s="5">
        <v>1</v>
      </c>
      <c r="R25" s="4">
        <v>5</v>
      </c>
      <c r="S25" s="4">
        <v>22</v>
      </c>
      <c r="T25" s="4">
        <v>25</v>
      </c>
      <c r="U25" s="4">
        <f t="shared" si="1"/>
        <v>22</v>
      </c>
      <c r="V25" s="8" t="s">
        <v>129</v>
      </c>
      <c r="W25" s="8"/>
      <c r="X25" s="8" t="s">
        <v>48</v>
      </c>
      <c r="Y25" s="4" t="s">
        <v>40</v>
      </c>
      <c r="Z25" s="4">
        <v>1500</v>
      </c>
      <c r="AA25" s="4">
        <v>20</v>
      </c>
      <c r="AB25" s="9">
        <v>3968.4</v>
      </c>
      <c r="AC25" s="9">
        <v>3197.41</v>
      </c>
      <c r="AD25" s="9">
        <v>3215.6</v>
      </c>
      <c r="AE25" s="9">
        <v>2935</v>
      </c>
      <c r="AF25" s="9">
        <v>2788.36</v>
      </c>
      <c r="AG25" s="9">
        <v>2711</v>
      </c>
      <c r="AH25" s="9">
        <v>3449.9</v>
      </c>
      <c r="AI25" s="9">
        <v>5367.28</v>
      </c>
      <c r="AJ25" s="9">
        <v>4459.7</v>
      </c>
      <c r="AK25" s="4">
        <v>32092.65</v>
      </c>
      <c r="AL25" s="10">
        <v>3565.8500000000004</v>
      </c>
      <c r="AM25" s="11">
        <f t="shared" si="4"/>
        <v>5367.28</v>
      </c>
      <c r="AN25" s="10">
        <f t="shared" si="5"/>
        <v>820145.50000000012</v>
      </c>
      <c r="AO25" s="10">
        <v>8.201455000000001</v>
      </c>
      <c r="AP25" s="12">
        <v>7.5033019867821434E-3</v>
      </c>
      <c r="AQ25" s="13">
        <v>0.62978776777564827</v>
      </c>
      <c r="AR25" s="4" t="s">
        <v>121</v>
      </c>
      <c r="AS25" s="4">
        <v>0.75000000000113687</v>
      </c>
      <c r="AT25" s="4" t="s">
        <v>42</v>
      </c>
      <c r="AU25" s="14">
        <f t="shared" si="2"/>
        <v>206.43384615384613</v>
      </c>
      <c r="AV25" s="15" t="b">
        <f t="shared" si="3"/>
        <v>0</v>
      </c>
      <c r="AW25" s="16">
        <v>4.1920674904298095E-3</v>
      </c>
      <c r="AX25" s="10">
        <v>172.50000000026148</v>
      </c>
      <c r="AY25" s="4">
        <v>1.5</v>
      </c>
      <c r="AZ25" s="4">
        <v>10000</v>
      </c>
      <c r="BA25" s="4">
        <v>5000</v>
      </c>
    </row>
    <row r="26" spans="1:53" s="4" customFormat="1" x14ac:dyDescent="0.25">
      <c r="A26" s="2" t="s">
        <v>130</v>
      </c>
      <c r="B26" s="2"/>
      <c r="C26" s="3" t="s">
        <v>31</v>
      </c>
      <c r="D26" s="3"/>
      <c r="E26" s="2"/>
      <c r="F26" s="4">
        <v>2130.869999999999</v>
      </c>
      <c r="G26" s="4">
        <v>225</v>
      </c>
      <c r="H26" s="5" t="s">
        <v>131</v>
      </c>
      <c r="I26" s="6" t="s">
        <v>44</v>
      </c>
      <c r="J26" s="7" t="s">
        <v>132</v>
      </c>
      <c r="K26" s="8" t="s">
        <v>127</v>
      </c>
      <c r="L26" s="4" t="s">
        <v>133</v>
      </c>
      <c r="M26" s="5">
        <v>225</v>
      </c>
      <c r="N26" s="8" t="s">
        <v>90</v>
      </c>
      <c r="O26" s="4">
        <v>1</v>
      </c>
      <c r="P26" s="4">
        <v>15</v>
      </c>
      <c r="Q26" s="5">
        <v>1</v>
      </c>
      <c r="R26" s="4">
        <v>5</v>
      </c>
      <c r="S26" s="4">
        <v>22</v>
      </c>
      <c r="T26" s="4">
        <v>25</v>
      </c>
      <c r="U26" s="4">
        <f t="shared" si="1"/>
        <v>22</v>
      </c>
      <c r="V26" s="8" t="s">
        <v>134</v>
      </c>
      <c r="W26" s="8"/>
      <c r="X26" s="8" t="s">
        <v>48</v>
      </c>
      <c r="Y26" s="4" t="s">
        <v>40</v>
      </c>
      <c r="Z26" s="4">
        <v>2500</v>
      </c>
      <c r="AA26" s="4">
        <v>20</v>
      </c>
      <c r="AB26" s="9">
        <v>4700</v>
      </c>
      <c r="AC26" s="9">
        <v>5644.8</v>
      </c>
      <c r="AD26" s="9">
        <v>2019.94</v>
      </c>
      <c r="AE26" s="9">
        <v>80</v>
      </c>
      <c r="AF26" s="9">
        <v>1081</v>
      </c>
      <c r="AG26" s="9">
        <v>2576</v>
      </c>
      <c r="AH26" s="9">
        <v>4002.53</v>
      </c>
      <c r="AI26" s="9">
        <v>4457.54</v>
      </c>
      <c r="AJ26" s="9">
        <v>3655.4100000000003</v>
      </c>
      <c r="AK26" s="4">
        <v>28217.22</v>
      </c>
      <c r="AL26" s="10">
        <v>3135.2466666666669</v>
      </c>
      <c r="AM26" s="11">
        <f t="shared" si="4"/>
        <v>5644.8</v>
      </c>
      <c r="AN26" s="10">
        <f t="shared" si="5"/>
        <v>705430.5</v>
      </c>
      <c r="AO26" s="10">
        <v>7.0543050000000003</v>
      </c>
      <c r="AP26" s="12">
        <v>6.4538037118861474E-3</v>
      </c>
      <c r="AQ26" s="13">
        <v>0.64320557976624237</v>
      </c>
      <c r="AR26" s="4" t="s">
        <v>121</v>
      </c>
      <c r="AS26" s="4">
        <v>2130.869999999999</v>
      </c>
      <c r="AT26" s="4" t="s">
        <v>42</v>
      </c>
      <c r="AU26" s="14">
        <f t="shared" si="2"/>
        <v>217.1076923076923</v>
      </c>
      <c r="AV26" s="15" t="b">
        <f t="shared" si="3"/>
        <v>0</v>
      </c>
      <c r="AW26" s="16">
        <v>11.324776785714281</v>
      </c>
      <c r="AX26" s="10">
        <v>479445.74999999977</v>
      </c>
      <c r="AY26" s="4">
        <v>1.5</v>
      </c>
      <c r="AZ26" s="4">
        <v>10000</v>
      </c>
      <c r="BA26" s="4">
        <v>5000</v>
      </c>
    </row>
    <row r="27" spans="1:53" s="4" customFormat="1" ht="75" x14ac:dyDescent="0.25">
      <c r="A27" s="19" t="s">
        <v>135</v>
      </c>
      <c r="B27" s="19"/>
      <c r="C27" s="3" t="s">
        <v>31</v>
      </c>
      <c r="D27" s="3"/>
      <c r="E27" s="2"/>
      <c r="F27" s="4">
        <v>70</v>
      </c>
      <c r="G27" s="4">
        <v>1585.825</v>
      </c>
      <c r="H27" s="5" t="e">
        <v>#N/A</v>
      </c>
      <c r="I27" s="6" t="s">
        <v>44</v>
      </c>
      <c r="J27" s="7" t="s">
        <v>113</v>
      </c>
      <c r="K27" s="8" t="s">
        <v>136</v>
      </c>
      <c r="L27" s="4" t="s">
        <v>137</v>
      </c>
      <c r="M27" s="5">
        <v>1585.825</v>
      </c>
      <c r="N27" s="8" t="s">
        <v>37</v>
      </c>
      <c r="O27" s="4">
        <v>1</v>
      </c>
      <c r="P27" s="4">
        <v>20</v>
      </c>
      <c r="Q27" s="5">
        <v>5</v>
      </c>
      <c r="R27" s="4">
        <v>5</v>
      </c>
      <c r="S27" s="5">
        <f>O27+P27+Q27+R27</f>
        <v>31</v>
      </c>
      <c r="T27" s="20">
        <v>30</v>
      </c>
      <c r="U27" s="4">
        <f t="shared" si="1"/>
        <v>31</v>
      </c>
      <c r="V27" s="8" t="s">
        <v>138</v>
      </c>
      <c r="W27" s="8"/>
      <c r="X27" s="8" t="s">
        <v>39</v>
      </c>
      <c r="Y27" s="4" t="s">
        <v>40</v>
      </c>
      <c r="Z27" s="4">
        <v>25</v>
      </c>
      <c r="AA27" s="4">
        <v>25</v>
      </c>
      <c r="AB27" s="9">
        <v>1425</v>
      </c>
      <c r="AC27" s="9">
        <v>1275</v>
      </c>
      <c r="AD27" s="9">
        <v>975</v>
      </c>
      <c r="AE27" s="9">
        <v>25</v>
      </c>
      <c r="AF27" s="9">
        <v>50</v>
      </c>
      <c r="AG27" s="9">
        <v>50</v>
      </c>
      <c r="AH27" s="9">
        <v>25</v>
      </c>
      <c r="AI27" s="9">
        <v>0</v>
      </c>
      <c r="AJ27" s="9">
        <v>0</v>
      </c>
      <c r="AK27" s="4">
        <v>200</v>
      </c>
      <c r="AL27" s="10">
        <v>425</v>
      </c>
      <c r="AM27" s="11">
        <f t="shared" si="4"/>
        <v>1425</v>
      </c>
      <c r="AN27" s="10">
        <f t="shared" si="5"/>
        <v>35240.555555555555</v>
      </c>
      <c r="AO27" s="10">
        <v>6.7397562500000001</v>
      </c>
      <c r="AP27" s="12">
        <v>6.1660310836372766E-3</v>
      </c>
      <c r="AQ27" s="13">
        <v>0.6493716108498796</v>
      </c>
      <c r="AR27" s="4" t="s">
        <v>121</v>
      </c>
      <c r="AS27" s="4">
        <v>70</v>
      </c>
      <c r="AT27" s="4" t="s">
        <v>42</v>
      </c>
      <c r="AU27" s="14">
        <f t="shared" si="2"/>
        <v>54.807692307692307</v>
      </c>
      <c r="AV27" s="15" t="b">
        <f t="shared" si="3"/>
        <v>1</v>
      </c>
      <c r="AW27" s="16">
        <v>1.4736842105263157</v>
      </c>
      <c r="AX27" s="10">
        <v>111007.75</v>
      </c>
      <c r="AY27" s="4">
        <v>1.5</v>
      </c>
      <c r="AZ27" s="4">
        <v>10000</v>
      </c>
      <c r="BA27" s="4">
        <v>5000</v>
      </c>
    </row>
    <row r="28" spans="1:53" s="4" customFormat="1" x14ac:dyDescent="0.25">
      <c r="A28" s="2" t="s">
        <v>139</v>
      </c>
      <c r="B28" s="2"/>
      <c r="C28" s="3" t="s">
        <v>31</v>
      </c>
      <c r="D28" s="3"/>
      <c r="E28" s="2"/>
      <c r="F28" s="4">
        <v>8475</v>
      </c>
      <c r="G28" s="4">
        <v>160</v>
      </c>
      <c r="H28" s="5" t="s">
        <v>32</v>
      </c>
      <c r="I28" s="6" t="s">
        <v>44</v>
      </c>
      <c r="J28" s="7" t="s">
        <v>45</v>
      </c>
      <c r="K28" s="8" t="s">
        <v>69</v>
      </c>
      <c r="L28" s="4" t="s">
        <v>140</v>
      </c>
      <c r="M28" s="5">
        <v>160</v>
      </c>
      <c r="N28" s="8" t="s">
        <v>37</v>
      </c>
      <c r="O28" s="4">
        <v>1</v>
      </c>
      <c r="P28" s="4">
        <v>20</v>
      </c>
      <c r="Q28" s="5">
        <v>15</v>
      </c>
      <c r="R28" s="4">
        <v>10</v>
      </c>
      <c r="S28" s="5">
        <f>O28+P28+Q28+R28</f>
        <v>46</v>
      </c>
      <c r="T28" s="4">
        <v>15</v>
      </c>
      <c r="U28" s="4">
        <f t="shared" si="1"/>
        <v>46</v>
      </c>
      <c r="V28" s="8" t="s">
        <v>71</v>
      </c>
      <c r="W28" s="8"/>
      <c r="X28" s="8" t="s">
        <v>39</v>
      </c>
      <c r="Y28" s="4" t="s">
        <v>40</v>
      </c>
      <c r="Z28" s="4">
        <v>15000</v>
      </c>
      <c r="AA28" s="4">
        <v>25</v>
      </c>
      <c r="AB28" s="9">
        <v>1825</v>
      </c>
      <c r="AC28" s="9">
        <v>4975</v>
      </c>
      <c r="AD28" s="9">
        <v>4575</v>
      </c>
      <c r="AE28" s="9">
        <v>3800</v>
      </c>
      <c r="AF28" s="9">
        <v>2600</v>
      </c>
      <c r="AG28" s="9">
        <v>3550</v>
      </c>
      <c r="AH28" s="9">
        <v>3725</v>
      </c>
      <c r="AI28" s="9">
        <v>3800</v>
      </c>
      <c r="AJ28" s="9">
        <v>8875</v>
      </c>
      <c r="AK28" s="4">
        <v>37725</v>
      </c>
      <c r="AL28" s="10">
        <v>4191.666666666667</v>
      </c>
      <c r="AM28" s="11">
        <f t="shared" si="4"/>
        <v>8875</v>
      </c>
      <c r="AN28" s="10">
        <f t="shared" si="5"/>
        <v>670666.66666666674</v>
      </c>
      <c r="AO28" s="10">
        <v>6.7066666666666679</v>
      </c>
      <c r="AP28" s="12">
        <v>6.1357582678543713E-3</v>
      </c>
      <c r="AQ28" s="13">
        <v>0.655507369117734</v>
      </c>
      <c r="AR28" s="4" t="s">
        <v>121</v>
      </c>
      <c r="AS28" s="4">
        <v>8475</v>
      </c>
      <c r="AT28" s="4" t="s">
        <v>42</v>
      </c>
      <c r="AU28" s="14">
        <f t="shared" si="2"/>
        <v>341.34615384615387</v>
      </c>
      <c r="AV28" s="15" t="b">
        <f t="shared" si="3"/>
        <v>0</v>
      </c>
      <c r="AW28" s="16">
        <v>28.647887323943664</v>
      </c>
      <c r="AX28" s="10">
        <v>1356000</v>
      </c>
      <c r="AY28" s="4">
        <v>1.5</v>
      </c>
      <c r="AZ28" s="4">
        <v>10000</v>
      </c>
      <c r="BA28" s="4">
        <v>5000</v>
      </c>
    </row>
    <row r="29" spans="1:53" s="4" customFormat="1" ht="75" x14ac:dyDescent="0.25">
      <c r="A29" s="3" t="s">
        <v>141</v>
      </c>
      <c r="B29" s="3"/>
      <c r="C29" s="3" t="s">
        <v>31</v>
      </c>
      <c r="D29" s="3"/>
      <c r="E29" s="2"/>
      <c r="F29" s="4">
        <v>19529</v>
      </c>
      <c r="G29" s="4">
        <v>7.3320000000000007</v>
      </c>
      <c r="H29" s="5" t="s">
        <v>32</v>
      </c>
      <c r="I29" s="6" t="s">
        <v>44</v>
      </c>
      <c r="J29" s="7" t="s">
        <v>142</v>
      </c>
      <c r="K29" s="8" t="s">
        <v>88</v>
      </c>
      <c r="L29" s="4" t="s">
        <v>143</v>
      </c>
      <c r="M29" s="5">
        <v>7.3320000000000007</v>
      </c>
      <c r="N29" s="8" t="s">
        <v>90</v>
      </c>
      <c r="O29" s="4">
        <v>1</v>
      </c>
      <c r="P29" s="4">
        <v>2</v>
      </c>
      <c r="Q29" s="5">
        <v>1</v>
      </c>
      <c r="R29" s="4">
        <v>2</v>
      </c>
      <c r="S29" s="4">
        <v>6</v>
      </c>
      <c r="T29" s="4">
        <v>2</v>
      </c>
      <c r="U29" s="4">
        <f t="shared" si="1"/>
        <v>6</v>
      </c>
      <c r="V29" s="8" t="s">
        <v>144</v>
      </c>
      <c r="W29" s="8"/>
      <c r="X29" s="8" t="s">
        <v>48</v>
      </c>
      <c r="Y29" s="4" t="s">
        <v>92</v>
      </c>
      <c r="Z29" s="4">
        <v>5000</v>
      </c>
      <c r="AA29" s="4">
        <v>32</v>
      </c>
      <c r="AB29" s="9">
        <v>104925</v>
      </c>
      <c r="AC29" s="9">
        <v>118476</v>
      </c>
      <c r="AD29" s="9">
        <v>119536</v>
      </c>
      <c r="AE29" s="9">
        <v>80862</v>
      </c>
      <c r="AF29" s="9">
        <v>23993</v>
      </c>
      <c r="AG29" s="9">
        <v>82188</v>
      </c>
      <c r="AH29" s="9">
        <v>71357</v>
      </c>
      <c r="AI29" s="9">
        <v>67943</v>
      </c>
      <c r="AJ29" s="9">
        <v>119337</v>
      </c>
      <c r="AK29" s="4">
        <v>788617</v>
      </c>
      <c r="AL29" s="10">
        <v>87624.111111111109</v>
      </c>
      <c r="AM29" s="11">
        <f t="shared" si="4"/>
        <v>119536</v>
      </c>
      <c r="AN29" s="10">
        <f t="shared" si="5"/>
        <v>642459.98266666674</v>
      </c>
      <c r="AO29" s="10">
        <v>6.4245998266666673</v>
      </c>
      <c r="AP29" s="12">
        <v>5.8777025105555313E-3</v>
      </c>
      <c r="AQ29" s="13">
        <v>0.67326486166895061</v>
      </c>
      <c r="AR29" s="4" t="s">
        <v>121</v>
      </c>
      <c r="AS29" s="4">
        <v>19529</v>
      </c>
      <c r="AT29" s="4" t="s">
        <v>92</v>
      </c>
      <c r="AU29" s="14">
        <f t="shared" si="2"/>
        <v>4597.5384615384619</v>
      </c>
      <c r="AV29" s="15" t="b">
        <f t="shared" si="3"/>
        <v>0</v>
      </c>
      <c r="AW29" s="16">
        <v>4.9012013117387232</v>
      </c>
      <c r="AX29" s="10">
        <v>143186.62800000003</v>
      </c>
      <c r="AY29" s="4">
        <v>1.5</v>
      </c>
      <c r="AZ29" s="4">
        <v>10000</v>
      </c>
      <c r="BA29" s="4">
        <v>5000</v>
      </c>
    </row>
    <row r="30" spans="1:53" s="4" customFormat="1" x14ac:dyDescent="0.25">
      <c r="A30" s="2" t="s">
        <v>145</v>
      </c>
      <c r="B30" s="2"/>
      <c r="C30" s="3" t="s">
        <v>31</v>
      </c>
      <c r="D30" s="3"/>
      <c r="E30" s="2"/>
      <c r="F30" s="4">
        <v>2186.1329999999998</v>
      </c>
      <c r="G30" s="4">
        <v>235</v>
      </c>
      <c r="H30" s="5" t="s">
        <v>32</v>
      </c>
      <c r="I30" s="6" t="s">
        <v>44</v>
      </c>
      <c r="J30" s="7" t="s">
        <v>113</v>
      </c>
      <c r="K30" s="8" t="s">
        <v>127</v>
      </c>
      <c r="L30" s="4" t="s">
        <v>146</v>
      </c>
      <c r="M30" s="5">
        <v>235</v>
      </c>
      <c r="N30" s="8" t="s">
        <v>90</v>
      </c>
      <c r="O30" s="4">
        <v>1</v>
      </c>
      <c r="P30" s="4">
        <v>15</v>
      </c>
      <c r="Q30" s="5">
        <v>1</v>
      </c>
      <c r="R30" s="4">
        <v>5</v>
      </c>
      <c r="S30" s="4">
        <v>22</v>
      </c>
      <c r="T30" s="4">
        <v>25</v>
      </c>
      <c r="U30" s="4">
        <f t="shared" si="1"/>
        <v>22</v>
      </c>
      <c r="V30" s="8" t="s">
        <v>147</v>
      </c>
      <c r="W30" s="8"/>
      <c r="X30" s="8" t="s">
        <v>48</v>
      </c>
      <c r="Y30" s="4" t="s">
        <v>40</v>
      </c>
      <c r="Z30" s="4">
        <v>1000</v>
      </c>
      <c r="AA30" s="4">
        <v>20</v>
      </c>
      <c r="AB30" s="9">
        <v>2472.3000000000002</v>
      </c>
      <c r="AC30" s="9">
        <v>1894</v>
      </c>
      <c r="AD30" s="9">
        <v>2607.85</v>
      </c>
      <c r="AE30" s="9">
        <v>2998</v>
      </c>
      <c r="AF30" s="9">
        <v>4030.8199999999997</v>
      </c>
      <c r="AG30" s="9">
        <v>1386.64</v>
      </c>
      <c r="AH30" s="9">
        <v>1807.12</v>
      </c>
      <c r="AI30" s="9">
        <v>3021.49</v>
      </c>
      <c r="AJ30" s="9">
        <v>2893.25</v>
      </c>
      <c r="AK30" s="4">
        <v>23111.469999999998</v>
      </c>
      <c r="AL30" s="10">
        <v>2567.9411111111112</v>
      </c>
      <c r="AM30" s="11">
        <f t="shared" si="4"/>
        <v>4030.8199999999997</v>
      </c>
      <c r="AN30" s="10">
        <f t="shared" si="5"/>
        <v>603466.16111111105</v>
      </c>
      <c r="AO30" s="10">
        <v>6.0346616111111118</v>
      </c>
      <c r="AP30" s="12">
        <v>5.5209579832124827E-3</v>
      </c>
      <c r="AQ30" s="13">
        <v>0.68462257416542394</v>
      </c>
      <c r="AR30" s="4" t="s">
        <v>121</v>
      </c>
      <c r="AS30" s="4">
        <v>2186.1329999999998</v>
      </c>
      <c r="AT30" s="4" t="s">
        <v>42</v>
      </c>
      <c r="AU30" s="14">
        <f t="shared" si="2"/>
        <v>155.03153846153845</v>
      </c>
      <c r="AV30" s="15" t="b">
        <f t="shared" si="3"/>
        <v>0</v>
      </c>
      <c r="AW30" s="16">
        <v>16.270632278295732</v>
      </c>
      <c r="AX30" s="10">
        <v>513741.25499999995</v>
      </c>
      <c r="AY30" s="4">
        <v>1.5</v>
      </c>
      <c r="AZ30" s="4">
        <v>10000</v>
      </c>
      <c r="BA30" s="4">
        <v>5000</v>
      </c>
    </row>
    <row r="31" spans="1:53" s="4" customFormat="1" x14ac:dyDescent="0.25">
      <c r="A31" s="21" t="s">
        <v>148</v>
      </c>
      <c r="B31" s="21"/>
      <c r="C31" s="3" t="s">
        <v>31</v>
      </c>
      <c r="D31" s="3"/>
      <c r="E31" s="2"/>
      <c r="F31" s="4">
        <v>8600</v>
      </c>
      <c r="G31" s="4">
        <v>50</v>
      </c>
      <c r="H31" s="5" t="s">
        <v>149</v>
      </c>
      <c r="I31" s="6" t="s">
        <v>44</v>
      </c>
      <c r="J31" s="7" t="s">
        <v>150</v>
      </c>
      <c r="K31" s="8" t="s">
        <v>151</v>
      </c>
      <c r="L31" s="4" t="s">
        <v>152</v>
      </c>
      <c r="M31" s="5">
        <v>50</v>
      </c>
      <c r="N31" s="8" t="s">
        <v>90</v>
      </c>
      <c r="O31" s="4">
        <v>1</v>
      </c>
      <c r="P31" s="4">
        <v>10</v>
      </c>
      <c r="Q31" s="5">
        <v>1</v>
      </c>
      <c r="R31" s="4">
        <v>4</v>
      </c>
      <c r="S31" s="4">
        <v>16</v>
      </c>
      <c r="T31" s="4">
        <v>15</v>
      </c>
      <c r="U31" s="4">
        <f t="shared" si="1"/>
        <v>16</v>
      </c>
      <c r="V31" s="8" t="s">
        <v>153</v>
      </c>
      <c r="W31" s="8"/>
      <c r="X31" s="8" t="s">
        <v>48</v>
      </c>
      <c r="Y31" s="4" t="s">
        <v>92</v>
      </c>
      <c r="Z31" s="4">
        <v>5000</v>
      </c>
      <c r="AA31" s="4">
        <v>100</v>
      </c>
      <c r="AB31" s="9">
        <v>11900</v>
      </c>
      <c r="AC31" s="9">
        <v>14200</v>
      </c>
      <c r="AD31" s="9">
        <v>12000</v>
      </c>
      <c r="AE31" s="9">
        <v>7558</v>
      </c>
      <c r="AF31" s="9">
        <v>11045</v>
      </c>
      <c r="AG31" s="9">
        <v>12640</v>
      </c>
      <c r="AH31" s="9">
        <v>15000</v>
      </c>
      <c r="AI31" s="9">
        <v>10070</v>
      </c>
      <c r="AJ31" s="9">
        <v>9600</v>
      </c>
      <c r="AK31" s="4">
        <v>104013</v>
      </c>
      <c r="AL31" s="10">
        <v>11557</v>
      </c>
      <c r="AM31" s="11">
        <f t="shared" si="4"/>
        <v>15000</v>
      </c>
      <c r="AN31" s="10">
        <f t="shared" si="5"/>
        <v>577850</v>
      </c>
      <c r="AO31" s="10">
        <v>5.7785000000000002</v>
      </c>
      <c r="AP31" s="12">
        <v>5.2866022590650815E-3</v>
      </c>
      <c r="AQ31" s="13">
        <v>0.69537633465403781</v>
      </c>
      <c r="AR31" s="4" t="s">
        <v>121</v>
      </c>
      <c r="AS31" s="4">
        <v>8600</v>
      </c>
      <c r="AT31" s="4" t="s">
        <v>92</v>
      </c>
      <c r="AU31" s="14">
        <f t="shared" si="2"/>
        <v>576.92307692307691</v>
      </c>
      <c r="AV31" s="15" t="b">
        <f t="shared" si="3"/>
        <v>0</v>
      </c>
      <c r="AW31" s="16">
        <v>17.2</v>
      </c>
      <c r="AX31" s="10">
        <v>430000</v>
      </c>
      <c r="AY31" s="4">
        <v>1.5</v>
      </c>
      <c r="AZ31" s="4">
        <v>10000</v>
      </c>
      <c r="BA31" s="4">
        <v>5000</v>
      </c>
    </row>
    <row r="32" spans="1:53" s="4" customFormat="1" x14ac:dyDescent="0.25">
      <c r="A32" s="2" t="s">
        <v>154</v>
      </c>
      <c r="B32" s="2"/>
      <c r="C32" s="3" t="s">
        <v>31</v>
      </c>
      <c r="D32" s="3"/>
      <c r="E32" s="2"/>
      <c r="F32" s="4">
        <v>3073.8890000000101</v>
      </c>
      <c r="G32" s="4">
        <v>57.5</v>
      </c>
      <c r="H32" s="5" t="e">
        <v>#N/A</v>
      </c>
      <c r="I32" s="6" t="s">
        <v>44</v>
      </c>
      <c r="J32" s="7" t="s">
        <v>155</v>
      </c>
      <c r="K32" s="8" t="s">
        <v>35</v>
      </c>
      <c r="L32" s="4" t="s">
        <v>156</v>
      </c>
      <c r="M32" s="5">
        <v>57.5</v>
      </c>
      <c r="N32" s="8" t="s">
        <v>37</v>
      </c>
      <c r="O32" s="4">
        <v>1</v>
      </c>
      <c r="P32" s="4">
        <v>3</v>
      </c>
      <c r="Q32" s="5">
        <v>1</v>
      </c>
      <c r="R32" s="4">
        <v>2</v>
      </c>
      <c r="S32" s="5">
        <f>O32+P32+Q32+R32</f>
        <v>7</v>
      </c>
      <c r="T32" s="4">
        <v>4</v>
      </c>
      <c r="U32" s="4">
        <f t="shared" si="1"/>
        <v>7</v>
      </c>
      <c r="V32" s="8" t="s">
        <v>157</v>
      </c>
      <c r="W32" s="8"/>
      <c r="X32" s="8" t="s">
        <v>48</v>
      </c>
      <c r="Y32" s="4" t="s">
        <v>40</v>
      </c>
      <c r="Z32" s="4">
        <v>1000</v>
      </c>
      <c r="AA32" s="4">
        <v>20</v>
      </c>
      <c r="AB32" s="9">
        <v>6358.56</v>
      </c>
      <c r="AC32" s="9">
        <v>5605.3</v>
      </c>
      <c r="AD32" s="9">
        <v>7004.3</v>
      </c>
      <c r="AE32" s="9">
        <v>4684</v>
      </c>
      <c r="AF32" s="9">
        <v>7011.6</v>
      </c>
      <c r="AG32" s="9">
        <v>11128.8</v>
      </c>
      <c r="AH32" s="9">
        <v>18051.2</v>
      </c>
      <c r="AI32" s="9">
        <v>17355</v>
      </c>
      <c r="AJ32" s="9">
        <v>10862.420999999997</v>
      </c>
      <c r="AK32" s="4">
        <v>88061.180999999997</v>
      </c>
      <c r="AL32" s="10">
        <v>9784.5756666666657</v>
      </c>
      <c r="AM32" s="11">
        <f t="shared" si="4"/>
        <v>18051.2</v>
      </c>
      <c r="AN32" s="10">
        <f t="shared" si="5"/>
        <v>562613.10083333333</v>
      </c>
      <c r="AO32" s="10">
        <v>5.6261310083333331</v>
      </c>
      <c r="AP32" s="12">
        <v>5.1472037550317744E-3</v>
      </c>
      <c r="AQ32" s="13">
        <v>0.70052353840906956</v>
      </c>
      <c r="AR32" s="4" t="s">
        <v>121</v>
      </c>
      <c r="AS32" s="4">
        <v>3073.8890000000101</v>
      </c>
      <c r="AT32" s="4" t="s">
        <v>42</v>
      </c>
      <c r="AU32" s="14">
        <f t="shared" si="2"/>
        <v>694.27692307692314</v>
      </c>
      <c r="AV32" s="15" t="b">
        <f t="shared" si="3"/>
        <v>0</v>
      </c>
      <c r="AW32" s="16">
        <v>5.1086171556461784</v>
      </c>
      <c r="AX32" s="10">
        <v>176748.61750000058</v>
      </c>
      <c r="AY32" s="4">
        <v>1.5</v>
      </c>
      <c r="AZ32" s="4">
        <v>10000</v>
      </c>
      <c r="BA32" s="4">
        <v>5000</v>
      </c>
    </row>
    <row r="33" spans="1:53" s="4" customFormat="1" x14ac:dyDescent="0.25">
      <c r="A33" s="2" t="s">
        <v>158</v>
      </c>
      <c r="B33" s="2"/>
      <c r="C33" s="3" t="s">
        <v>31</v>
      </c>
      <c r="D33" s="3"/>
      <c r="E33" s="2"/>
      <c r="F33" s="4">
        <v>14571</v>
      </c>
      <c r="G33" s="4">
        <v>5.25</v>
      </c>
      <c r="H33" s="5" t="s">
        <v>32</v>
      </c>
      <c r="I33" s="6" t="s">
        <v>44</v>
      </c>
      <c r="J33" s="7" t="s">
        <v>81</v>
      </c>
      <c r="K33" s="8" t="s">
        <v>88</v>
      </c>
      <c r="L33" s="4" t="s">
        <v>159</v>
      </c>
      <c r="M33" s="5">
        <v>5.25</v>
      </c>
      <c r="N33" s="8" t="s">
        <v>90</v>
      </c>
      <c r="O33" s="4">
        <v>1</v>
      </c>
      <c r="P33" s="4">
        <v>2</v>
      </c>
      <c r="Q33" s="5">
        <v>1</v>
      </c>
      <c r="R33" s="4">
        <v>2</v>
      </c>
      <c r="S33" s="4">
        <v>6</v>
      </c>
      <c r="T33" s="4">
        <v>2</v>
      </c>
      <c r="U33" s="4">
        <f t="shared" si="1"/>
        <v>6</v>
      </c>
      <c r="V33" s="8" t="s">
        <v>160</v>
      </c>
      <c r="W33" s="8"/>
      <c r="X33" s="8" t="s">
        <v>48</v>
      </c>
      <c r="Y33" s="4" t="s">
        <v>92</v>
      </c>
      <c r="Z33" s="4">
        <v>5000</v>
      </c>
      <c r="AA33" s="4">
        <v>55</v>
      </c>
      <c r="AB33" s="9">
        <v>89345</v>
      </c>
      <c r="AC33" s="9">
        <v>114530</v>
      </c>
      <c r="AD33" s="9">
        <v>123510</v>
      </c>
      <c r="AE33" s="9">
        <v>74245</v>
      </c>
      <c r="AF33" s="9">
        <v>80500</v>
      </c>
      <c r="AG33" s="9">
        <v>156000</v>
      </c>
      <c r="AH33" s="9">
        <v>127125</v>
      </c>
      <c r="AI33" s="9">
        <v>78000</v>
      </c>
      <c r="AJ33" s="9">
        <v>88515</v>
      </c>
      <c r="AK33" s="4">
        <v>931770</v>
      </c>
      <c r="AL33" s="10">
        <v>103530</v>
      </c>
      <c r="AM33" s="11">
        <f t="shared" si="4"/>
        <v>156000</v>
      </c>
      <c r="AN33" s="10">
        <f t="shared" si="5"/>
        <v>543532.5</v>
      </c>
      <c r="AO33" s="10">
        <v>5.4353249999999997</v>
      </c>
      <c r="AP33" s="12">
        <v>4.9726402048547056E-3</v>
      </c>
      <c r="AQ33" s="13">
        <v>0.70549617861392422</v>
      </c>
      <c r="AR33" s="4" t="s">
        <v>121</v>
      </c>
      <c r="AS33" s="4">
        <v>14571</v>
      </c>
      <c r="AT33" s="4" t="s">
        <v>92</v>
      </c>
      <c r="AU33" s="14">
        <f t="shared" si="2"/>
        <v>6000</v>
      </c>
      <c r="AV33" s="15" t="b">
        <f t="shared" si="3"/>
        <v>1</v>
      </c>
      <c r="AW33" s="16">
        <v>2.8021153846153846</v>
      </c>
      <c r="AX33" s="10">
        <v>76497.75</v>
      </c>
      <c r="AY33" s="4">
        <v>1.5</v>
      </c>
      <c r="AZ33" s="4">
        <v>10000</v>
      </c>
      <c r="BA33" s="4">
        <v>5000</v>
      </c>
    </row>
    <row r="34" spans="1:53" s="4" customFormat="1" x14ac:dyDescent="0.25">
      <c r="A34" s="2" t="s">
        <v>161</v>
      </c>
      <c r="B34" s="2"/>
      <c r="C34" s="3" t="s">
        <v>31</v>
      </c>
      <c r="D34" s="3"/>
      <c r="E34" s="2"/>
      <c r="F34" s="4">
        <v>77520</v>
      </c>
      <c r="G34" s="4">
        <v>3.7</v>
      </c>
      <c r="H34" s="5" t="s">
        <v>32</v>
      </c>
      <c r="I34" s="6" t="s">
        <v>44</v>
      </c>
      <c r="J34" s="7" t="s">
        <v>113</v>
      </c>
      <c r="K34" s="8" t="s">
        <v>162</v>
      </c>
      <c r="L34" s="4" t="s">
        <v>163</v>
      </c>
      <c r="M34" s="5">
        <v>3.7</v>
      </c>
      <c r="N34" s="8" t="s">
        <v>90</v>
      </c>
      <c r="O34" s="4">
        <v>1</v>
      </c>
      <c r="P34" s="4">
        <v>7</v>
      </c>
      <c r="Q34" s="5">
        <v>7</v>
      </c>
      <c r="R34" s="4">
        <v>6</v>
      </c>
      <c r="S34" s="4">
        <v>21</v>
      </c>
      <c r="T34" s="4">
        <v>10</v>
      </c>
      <c r="U34" s="4">
        <f t="shared" si="1"/>
        <v>21</v>
      </c>
      <c r="V34" s="8" t="s">
        <v>164</v>
      </c>
      <c r="W34" s="8"/>
      <c r="X34" s="8" t="s">
        <v>48</v>
      </c>
      <c r="Y34" s="4" t="s">
        <v>92</v>
      </c>
      <c r="Z34" s="4">
        <v>50000</v>
      </c>
      <c r="AA34" s="4">
        <v>120</v>
      </c>
      <c r="AB34" s="9">
        <v>138600</v>
      </c>
      <c r="AC34" s="9">
        <v>101760</v>
      </c>
      <c r="AD34" s="9">
        <v>164520</v>
      </c>
      <c r="AE34" s="9">
        <v>175320</v>
      </c>
      <c r="AF34" s="9">
        <v>161520</v>
      </c>
      <c r="AG34" s="9">
        <v>125040</v>
      </c>
      <c r="AH34" s="9">
        <v>111000</v>
      </c>
      <c r="AI34" s="9">
        <v>104400</v>
      </c>
      <c r="AJ34" s="9">
        <v>110740</v>
      </c>
      <c r="AK34" s="4">
        <v>1192900</v>
      </c>
      <c r="AL34" s="10">
        <v>132544.44444444444</v>
      </c>
      <c r="AM34" s="11">
        <f t="shared" si="4"/>
        <v>175320</v>
      </c>
      <c r="AN34" s="10">
        <f t="shared" si="5"/>
        <v>490414.44444444444</v>
      </c>
      <c r="AO34" s="10">
        <v>4.9041444444444444</v>
      </c>
      <c r="AP34" s="12">
        <v>4.4866766632831135E-3</v>
      </c>
      <c r="AQ34" s="13">
        <v>0.70998285527720728</v>
      </c>
      <c r="AR34" s="4" t="s">
        <v>121</v>
      </c>
      <c r="AS34" s="4">
        <v>77520</v>
      </c>
      <c r="AT34" s="4" t="s">
        <v>92</v>
      </c>
      <c r="AU34" s="14">
        <f t="shared" si="2"/>
        <v>6743.0769230769229</v>
      </c>
      <c r="AV34" s="15" t="b">
        <f t="shared" si="3"/>
        <v>0</v>
      </c>
      <c r="AW34" s="16">
        <v>13.264887063655031</v>
      </c>
      <c r="AX34" s="10">
        <v>286824</v>
      </c>
      <c r="AY34" s="4">
        <v>1.5</v>
      </c>
      <c r="AZ34" s="4">
        <v>10000</v>
      </c>
      <c r="BA34" s="4">
        <v>5000</v>
      </c>
    </row>
    <row r="35" spans="1:53" s="4" customFormat="1" x14ac:dyDescent="0.25">
      <c r="A35" s="2" t="s">
        <v>165</v>
      </c>
      <c r="B35" s="2"/>
      <c r="C35" s="3" t="s">
        <v>31</v>
      </c>
      <c r="D35" s="3"/>
      <c r="E35" s="2"/>
      <c r="F35" s="4">
        <v>3471.9999999999995</v>
      </c>
      <c r="G35" s="4">
        <v>252.91874999999999</v>
      </c>
      <c r="H35" s="5" t="s">
        <v>32</v>
      </c>
      <c r="I35" s="6" t="s">
        <v>44</v>
      </c>
      <c r="J35" s="7" t="s">
        <v>113</v>
      </c>
      <c r="K35" s="8" t="s">
        <v>127</v>
      </c>
      <c r="L35" s="4" t="s">
        <v>166</v>
      </c>
      <c r="M35" s="5">
        <v>252.91874999999999</v>
      </c>
      <c r="N35" s="8" t="s">
        <v>90</v>
      </c>
      <c r="O35" s="4">
        <v>1</v>
      </c>
      <c r="P35" s="4">
        <v>15</v>
      </c>
      <c r="Q35" s="5">
        <v>1</v>
      </c>
      <c r="R35" s="4">
        <v>5</v>
      </c>
      <c r="S35" s="4">
        <v>22</v>
      </c>
      <c r="T35" s="4">
        <v>25</v>
      </c>
      <c r="U35" s="4">
        <f t="shared" si="1"/>
        <v>22</v>
      </c>
      <c r="V35" s="8" t="s">
        <v>167</v>
      </c>
      <c r="W35" s="8"/>
      <c r="X35" s="8" t="s">
        <v>48</v>
      </c>
      <c r="Y35" s="4" t="s">
        <v>40</v>
      </c>
      <c r="Z35" s="4">
        <v>500</v>
      </c>
      <c r="AA35" s="4">
        <v>20</v>
      </c>
      <c r="AB35" s="9">
        <v>1512</v>
      </c>
      <c r="AC35" s="9">
        <v>1822</v>
      </c>
      <c r="AD35" s="9">
        <v>2371</v>
      </c>
      <c r="AE35" s="9">
        <v>1437.79</v>
      </c>
      <c r="AF35" s="9">
        <v>1298.51</v>
      </c>
      <c r="AG35" s="9">
        <v>1913.6599999999999</v>
      </c>
      <c r="AH35" s="9">
        <v>2698.62</v>
      </c>
      <c r="AI35" s="9">
        <v>1757</v>
      </c>
      <c r="AJ35" s="9">
        <v>1917</v>
      </c>
      <c r="AK35" s="4">
        <v>16727.579999999998</v>
      </c>
      <c r="AL35" s="10">
        <v>1858.62</v>
      </c>
      <c r="AM35" s="11">
        <f t="shared" si="4"/>
        <v>2698.62</v>
      </c>
      <c r="AN35" s="10">
        <f t="shared" si="5"/>
        <v>470079.84712499997</v>
      </c>
      <c r="AO35" s="10">
        <v>4.7007984712499997</v>
      </c>
      <c r="AP35" s="12">
        <v>4.3006406191087535E-3</v>
      </c>
      <c r="AQ35" s="13">
        <v>0.71428349589631601</v>
      </c>
      <c r="AR35" s="4" t="s">
        <v>121</v>
      </c>
      <c r="AS35" s="4">
        <v>3471.9999999999995</v>
      </c>
      <c r="AT35" s="4" t="s">
        <v>42</v>
      </c>
      <c r="AU35" s="14">
        <f t="shared" si="2"/>
        <v>103.79307692307692</v>
      </c>
      <c r="AV35" s="15" t="b">
        <f t="shared" si="3"/>
        <v>0</v>
      </c>
      <c r="AW35" s="16">
        <v>38.597505391644617</v>
      </c>
      <c r="AX35" s="10">
        <v>878133.89999999979</v>
      </c>
      <c r="AY35" s="4">
        <v>1.5</v>
      </c>
      <c r="AZ35" s="4">
        <v>10000</v>
      </c>
      <c r="BA35" s="4">
        <v>5000</v>
      </c>
    </row>
    <row r="36" spans="1:53" s="4" customFormat="1" x14ac:dyDescent="0.25">
      <c r="A36" s="2" t="s">
        <v>168</v>
      </c>
      <c r="B36" s="2"/>
      <c r="C36" s="3" t="s">
        <v>31</v>
      </c>
      <c r="D36" s="3"/>
      <c r="E36" s="2"/>
      <c r="F36" s="4">
        <v>1400</v>
      </c>
      <c r="G36" s="4">
        <v>78</v>
      </c>
      <c r="H36" s="5" t="s">
        <v>32</v>
      </c>
      <c r="I36" s="6" t="s">
        <v>33</v>
      </c>
      <c r="J36" s="7" t="s">
        <v>98</v>
      </c>
      <c r="K36" s="8" t="s">
        <v>35</v>
      </c>
      <c r="L36" s="4" t="s">
        <v>169</v>
      </c>
      <c r="M36" s="5">
        <v>78</v>
      </c>
      <c r="N36" s="8" t="s">
        <v>37</v>
      </c>
      <c r="O36" s="4">
        <v>1</v>
      </c>
      <c r="P36" s="4">
        <v>6</v>
      </c>
      <c r="Q36" s="5">
        <v>6</v>
      </c>
      <c r="R36" s="4">
        <v>3</v>
      </c>
      <c r="S36" s="5">
        <f>O36+P36+Q36+R36</f>
        <v>16</v>
      </c>
      <c r="T36" s="4">
        <v>3</v>
      </c>
      <c r="U36" s="4">
        <f t="shared" si="1"/>
        <v>16</v>
      </c>
      <c r="V36" s="8" t="s">
        <v>170</v>
      </c>
      <c r="W36" s="8"/>
      <c r="X36" s="8" t="s">
        <v>48</v>
      </c>
      <c r="Y36" s="4" t="s">
        <v>40</v>
      </c>
      <c r="Z36" s="4">
        <v>2000</v>
      </c>
      <c r="AA36" s="4">
        <v>200</v>
      </c>
      <c r="AB36" s="9">
        <v>4800</v>
      </c>
      <c r="AC36" s="9">
        <v>4800</v>
      </c>
      <c r="AD36" s="9">
        <v>4600</v>
      </c>
      <c r="AE36" s="9">
        <v>3400</v>
      </c>
      <c r="AF36" s="9">
        <v>4800</v>
      </c>
      <c r="AG36" s="9">
        <v>5800</v>
      </c>
      <c r="AH36" s="9">
        <v>7280</v>
      </c>
      <c r="AI36" s="9">
        <v>8200</v>
      </c>
      <c r="AJ36" s="9">
        <v>9200</v>
      </c>
      <c r="AK36" s="4">
        <v>52880</v>
      </c>
      <c r="AL36" s="10">
        <v>5875.5555555555557</v>
      </c>
      <c r="AM36" s="11">
        <f t="shared" si="4"/>
        <v>9200</v>
      </c>
      <c r="AN36" s="10">
        <f t="shared" si="5"/>
        <v>458293.33333333331</v>
      </c>
      <c r="AO36" s="10">
        <v>4.5829333333333331</v>
      </c>
      <c r="AP36" s="12">
        <v>4.192808810789074E-3</v>
      </c>
      <c r="AQ36" s="13">
        <v>0.71847630470710511</v>
      </c>
      <c r="AR36" s="4" t="s">
        <v>121</v>
      </c>
      <c r="AS36" s="4">
        <v>1400</v>
      </c>
      <c r="AT36" s="4" t="s">
        <v>42</v>
      </c>
      <c r="AU36" s="14">
        <f t="shared" si="2"/>
        <v>353.84615384615387</v>
      </c>
      <c r="AV36" s="15" t="b">
        <f t="shared" si="3"/>
        <v>0</v>
      </c>
      <c r="AW36" s="16">
        <v>4.5652173913043477</v>
      </c>
      <c r="AX36" s="10">
        <v>109200</v>
      </c>
      <c r="AY36" s="4">
        <v>1.5</v>
      </c>
      <c r="AZ36" s="4">
        <v>10000</v>
      </c>
      <c r="BA36" s="4">
        <v>5000</v>
      </c>
    </row>
    <row r="37" spans="1:53" s="4" customFormat="1" x14ac:dyDescent="0.25">
      <c r="A37" s="2" t="s">
        <v>171</v>
      </c>
      <c r="B37" s="2"/>
      <c r="C37" s="3" t="s">
        <v>31</v>
      </c>
      <c r="D37" s="3"/>
      <c r="E37" s="2"/>
      <c r="F37" s="4">
        <v>800</v>
      </c>
      <c r="G37" s="4">
        <v>330</v>
      </c>
      <c r="H37" s="5" t="s">
        <v>32</v>
      </c>
      <c r="I37" s="6" t="s">
        <v>44</v>
      </c>
      <c r="J37" s="7" t="s">
        <v>113</v>
      </c>
      <c r="K37" s="8" t="s">
        <v>35</v>
      </c>
      <c r="L37" s="4" t="s">
        <v>172</v>
      </c>
      <c r="M37" s="5">
        <v>330</v>
      </c>
      <c r="N37" s="8" t="s">
        <v>37</v>
      </c>
      <c r="O37" s="4">
        <v>1</v>
      </c>
      <c r="P37" s="4">
        <v>1</v>
      </c>
      <c r="Q37" s="5">
        <v>1</v>
      </c>
      <c r="R37" s="4">
        <v>3</v>
      </c>
      <c r="S37" s="5">
        <f>O37+P37+Q37+R37</f>
        <v>6</v>
      </c>
      <c r="T37" s="4">
        <v>4</v>
      </c>
      <c r="U37" s="4">
        <f t="shared" si="1"/>
        <v>6</v>
      </c>
      <c r="V37" s="8" t="s">
        <v>173</v>
      </c>
      <c r="W37" s="8"/>
      <c r="X37" s="8" t="s">
        <v>48</v>
      </c>
      <c r="Y37" s="4" t="s">
        <v>40</v>
      </c>
      <c r="Z37" s="4">
        <v>500</v>
      </c>
      <c r="AA37" s="4">
        <v>20</v>
      </c>
      <c r="AB37" s="9">
        <v>1640</v>
      </c>
      <c r="AC37" s="9">
        <v>2180</v>
      </c>
      <c r="AD37" s="9">
        <v>860</v>
      </c>
      <c r="AE37" s="9">
        <v>1140</v>
      </c>
      <c r="AF37" s="9">
        <v>640</v>
      </c>
      <c r="AG37" s="9">
        <v>1000</v>
      </c>
      <c r="AH37" s="9">
        <v>1160</v>
      </c>
      <c r="AI37" s="9">
        <v>1060</v>
      </c>
      <c r="AJ37" s="9">
        <v>1600</v>
      </c>
      <c r="AK37" s="4">
        <v>11280</v>
      </c>
      <c r="AL37" s="10">
        <v>1253.3333333333333</v>
      </c>
      <c r="AM37" s="11">
        <f t="shared" si="4"/>
        <v>2180</v>
      </c>
      <c r="AN37" s="10">
        <f t="shared" si="5"/>
        <v>413600</v>
      </c>
      <c r="AO37" s="10">
        <v>4.1360000000000001</v>
      </c>
      <c r="AP37" s="12">
        <v>3.7839209039531329E-3</v>
      </c>
      <c r="AQ37" s="13">
        <v>0.72226022561105829</v>
      </c>
      <c r="AR37" s="4" t="s">
        <v>121</v>
      </c>
      <c r="AS37" s="4">
        <v>800</v>
      </c>
      <c r="AT37" s="4" t="s">
        <v>42</v>
      </c>
      <c r="AU37" s="14">
        <f t="shared" si="2"/>
        <v>83.84615384615384</v>
      </c>
      <c r="AV37" s="15" t="b">
        <f t="shared" si="3"/>
        <v>0</v>
      </c>
      <c r="AW37" s="16">
        <v>11.009174311926605</v>
      </c>
      <c r="AX37" s="10">
        <v>264000</v>
      </c>
      <c r="AY37" s="4">
        <v>1.5</v>
      </c>
      <c r="AZ37" s="4">
        <v>10000</v>
      </c>
      <c r="BA37" s="4">
        <v>5000</v>
      </c>
    </row>
    <row r="38" spans="1:53" s="4" customFormat="1" x14ac:dyDescent="0.25">
      <c r="A38" s="2" t="s">
        <v>174</v>
      </c>
      <c r="B38" s="2"/>
      <c r="C38" s="3" t="s">
        <v>31</v>
      </c>
      <c r="D38" s="3"/>
      <c r="E38" s="2"/>
      <c r="F38" s="4">
        <v>47400</v>
      </c>
      <c r="G38" s="4">
        <v>3.3</v>
      </c>
      <c r="H38" s="5" t="s">
        <v>32</v>
      </c>
      <c r="I38" s="6" t="s">
        <v>33</v>
      </c>
      <c r="J38" s="7" t="s">
        <v>175</v>
      </c>
      <c r="K38" s="8" t="s">
        <v>176</v>
      </c>
      <c r="L38" s="4" t="s">
        <v>177</v>
      </c>
      <c r="M38" s="5">
        <v>3.3</v>
      </c>
      <c r="N38" s="8" t="s">
        <v>90</v>
      </c>
      <c r="O38" s="4">
        <v>1</v>
      </c>
      <c r="P38" s="4">
        <v>7</v>
      </c>
      <c r="Q38" s="5">
        <v>1</v>
      </c>
      <c r="R38" s="4">
        <v>2</v>
      </c>
      <c r="S38" s="4">
        <v>11</v>
      </c>
      <c r="T38" s="4">
        <v>3</v>
      </c>
      <c r="U38" s="4">
        <f t="shared" si="1"/>
        <v>11</v>
      </c>
      <c r="V38" s="8" t="s">
        <v>178</v>
      </c>
      <c r="W38" s="8"/>
      <c r="X38" s="8" t="s">
        <v>48</v>
      </c>
      <c r="Y38" s="4" t="s">
        <v>92</v>
      </c>
      <c r="Z38" s="4">
        <v>5000</v>
      </c>
      <c r="AA38" s="4">
        <v>700</v>
      </c>
      <c r="AB38" s="9">
        <v>167160</v>
      </c>
      <c r="AC38" s="9">
        <v>217020</v>
      </c>
      <c r="AD38" s="9">
        <v>66000</v>
      </c>
      <c r="AE38" s="9">
        <v>8400</v>
      </c>
      <c r="AF38" s="9">
        <v>43300</v>
      </c>
      <c r="AG38" s="9">
        <v>86300</v>
      </c>
      <c r="AH38" s="9">
        <v>146100</v>
      </c>
      <c r="AI38" s="9">
        <v>172900</v>
      </c>
      <c r="AJ38" s="9">
        <v>160000</v>
      </c>
      <c r="AK38" s="4">
        <v>1067180</v>
      </c>
      <c r="AL38" s="10">
        <v>118575.55555555556</v>
      </c>
      <c r="AM38" s="11">
        <f t="shared" si="4"/>
        <v>217020</v>
      </c>
      <c r="AN38" s="10">
        <f t="shared" si="5"/>
        <v>391299.33333333331</v>
      </c>
      <c r="AO38" s="10">
        <v>3.9129933333333331</v>
      </c>
      <c r="AP38" s="12">
        <v>3.5798977928020426E-3</v>
      </c>
      <c r="AQ38" s="13">
        <v>0.72584012340386028</v>
      </c>
      <c r="AR38" s="4" t="s">
        <v>121</v>
      </c>
      <c r="AS38" s="4">
        <v>47400</v>
      </c>
      <c r="AT38" s="4" t="s">
        <v>92</v>
      </c>
      <c r="AU38" s="14">
        <f t="shared" si="2"/>
        <v>8346.9230769230762</v>
      </c>
      <c r="AV38" s="15" t="b">
        <f t="shared" si="3"/>
        <v>1</v>
      </c>
      <c r="AW38" s="16">
        <v>6.552391484655792</v>
      </c>
      <c r="AX38" s="10">
        <v>156420</v>
      </c>
      <c r="AY38" s="4">
        <v>1.5</v>
      </c>
      <c r="AZ38" s="4">
        <v>10000</v>
      </c>
      <c r="BA38" s="4">
        <v>5000</v>
      </c>
    </row>
    <row r="39" spans="1:53" s="4" customFormat="1" x14ac:dyDescent="0.25">
      <c r="A39" s="2" t="s">
        <v>179</v>
      </c>
      <c r="B39" s="2"/>
      <c r="C39" s="3" t="s">
        <v>31</v>
      </c>
      <c r="D39" s="3"/>
      <c r="E39" s="2"/>
      <c r="F39" s="4">
        <v>1750</v>
      </c>
      <c r="G39" s="4">
        <v>58</v>
      </c>
      <c r="H39" s="5" t="s">
        <v>32</v>
      </c>
      <c r="I39" s="6" t="s">
        <v>33</v>
      </c>
      <c r="J39" s="7" t="s">
        <v>180</v>
      </c>
      <c r="K39" s="8" t="s">
        <v>35</v>
      </c>
      <c r="L39" s="4" t="s">
        <v>181</v>
      </c>
      <c r="M39" s="5">
        <v>58</v>
      </c>
      <c r="N39" s="8" t="s">
        <v>37</v>
      </c>
      <c r="O39" s="4">
        <v>1</v>
      </c>
      <c r="P39" s="4">
        <v>7</v>
      </c>
      <c r="Q39" s="5">
        <v>1</v>
      </c>
      <c r="R39" s="4">
        <v>3</v>
      </c>
      <c r="S39" s="5">
        <f>O39+P39+Q39+R39</f>
        <v>12</v>
      </c>
      <c r="T39" s="4">
        <v>7</v>
      </c>
      <c r="U39" s="4">
        <f t="shared" si="1"/>
        <v>12</v>
      </c>
      <c r="V39" s="8" t="s">
        <v>182</v>
      </c>
      <c r="W39" s="8"/>
      <c r="X39" s="8" t="s">
        <v>48</v>
      </c>
      <c r="Y39" s="4" t="s">
        <v>40</v>
      </c>
      <c r="Z39" s="4">
        <v>5000</v>
      </c>
      <c r="AA39" s="4">
        <v>250</v>
      </c>
      <c r="AB39" s="9">
        <v>3700</v>
      </c>
      <c r="AC39" s="9">
        <v>3750</v>
      </c>
      <c r="AD39" s="9">
        <v>2000</v>
      </c>
      <c r="AE39" s="9">
        <v>750</v>
      </c>
      <c r="AF39" s="9">
        <v>2500</v>
      </c>
      <c r="AG39" s="9">
        <v>6750</v>
      </c>
      <c r="AH39" s="9">
        <v>14250</v>
      </c>
      <c r="AI39" s="9">
        <v>14250</v>
      </c>
      <c r="AJ39" s="9">
        <v>12500</v>
      </c>
      <c r="AK39" s="4">
        <v>60450</v>
      </c>
      <c r="AL39" s="10">
        <v>6716.666666666667</v>
      </c>
      <c r="AM39" s="11">
        <f t="shared" si="4"/>
        <v>14250</v>
      </c>
      <c r="AN39" s="10">
        <f t="shared" si="5"/>
        <v>389566.66666666669</v>
      </c>
      <c r="AO39" s="10">
        <v>3.8956666666666671</v>
      </c>
      <c r="AP39" s="12">
        <v>3.5640460674162045E-3</v>
      </c>
      <c r="AQ39" s="13">
        <v>0.72940416947127651</v>
      </c>
      <c r="AR39" s="4" t="s">
        <v>121</v>
      </c>
      <c r="AS39" s="4">
        <v>1750</v>
      </c>
      <c r="AT39" s="4" t="s">
        <v>42</v>
      </c>
      <c r="AU39" s="14">
        <f t="shared" si="2"/>
        <v>548.07692307692309</v>
      </c>
      <c r="AV39" s="15" t="b">
        <f t="shared" si="3"/>
        <v>0</v>
      </c>
      <c r="AW39" s="16">
        <v>3.6842105263157894</v>
      </c>
      <c r="AX39" s="10">
        <v>101500</v>
      </c>
      <c r="AY39" s="4">
        <v>1.5</v>
      </c>
      <c r="AZ39" s="4">
        <v>10000</v>
      </c>
      <c r="BA39" s="4">
        <v>5000</v>
      </c>
    </row>
    <row r="40" spans="1:53" s="4" customFormat="1" ht="150" x14ac:dyDescent="0.25">
      <c r="A40" s="3" t="s">
        <v>183</v>
      </c>
      <c r="B40" s="3"/>
      <c r="C40" s="3" t="s">
        <v>31</v>
      </c>
      <c r="D40" s="3"/>
      <c r="E40" s="2"/>
      <c r="F40" s="4">
        <v>18900</v>
      </c>
      <c r="G40" s="4">
        <v>3.1920000000000002</v>
      </c>
      <c r="H40" s="5" t="s">
        <v>32</v>
      </c>
      <c r="I40" s="6" t="s">
        <v>44</v>
      </c>
      <c r="J40" s="7" t="s">
        <v>184</v>
      </c>
      <c r="K40" s="8" t="s">
        <v>176</v>
      </c>
      <c r="L40" s="4" t="s">
        <v>185</v>
      </c>
      <c r="M40" s="5">
        <v>3.1920000000000002</v>
      </c>
      <c r="N40" s="8" t="s">
        <v>90</v>
      </c>
      <c r="O40" s="4">
        <v>1</v>
      </c>
      <c r="P40" s="4">
        <v>7</v>
      </c>
      <c r="Q40" s="5">
        <v>1</v>
      </c>
      <c r="R40" s="4">
        <v>2</v>
      </c>
      <c r="S40" s="4">
        <v>11</v>
      </c>
      <c r="T40" s="4">
        <v>3</v>
      </c>
      <c r="U40" s="4">
        <f t="shared" si="1"/>
        <v>11</v>
      </c>
      <c r="V40" s="8" t="s">
        <v>178</v>
      </c>
      <c r="W40" s="8"/>
      <c r="X40" s="8" t="s">
        <v>48</v>
      </c>
      <c r="Y40" s="4" t="s">
        <v>92</v>
      </c>
      <c r="Z40" s="4">
        <v>5000</v>
      </c>
      <c r="AA40" s="4">
        <v>1000</v>
      </c>
      <c r="AB40" s="9">
        <v>126412</v>
      </c>
      <c r="AC40" s="9">
        <v>99504</v>
      </c>
      <c r="AD40" s="9">
        <v>124032</v>
      </c>
      <c r="AE40" s="9">
        <v>117500</v>
      </c>
      <c r="AF40" s="9">
        <v>88000</v>
      </c>
      <c r="AG40" s="9">
        <v>93260</v>
      </c>
      <c r="AH40" s="9">
        <v>179500</v>
      </c>
      <c r="AI40" s="9">
        <v>147000</v>
      </c>
      <c r="AJ40" s="9">
        <v>121000</v>
      </c>
      <c r="AK40" s="4">
        <v>1096208</v>
      </c>
      <c r="AL40" s="10">
        <v>121800.88888888889</v>
      </c>
      <c r="AM40" s="11">
        <f t="shared" si="4"/>
        <v>179500</v>
      </c>
      <c r="AN40" s="10">
        <f t="shared" si="5"/>
        <v>388788.43733333336</v>
      </c>
      <c r="AO40" s="10">
        <v>3.8878843733333337</v>
      </c>
      <c r="AP40" s="12">
        <v>3.5569262457467912E-3</v>
      </c>
      <c r="AQ40" s="13">
        <v>0.73296109571702328</v>
      </c>
      <c r="AR40" s="4" t="s">
        <v>121</v>
      </c>
      <c r="AS40" s="4">
        <v>18900</v>
      </c>
      <c r="AT40" s="4" t="s">
        <v>92</v>
      </c>
      <c r="AU40" s="14">
        <f t="shared" si="2"/>
        <v>6903.8461538461543</v>
      </c>
      <c r="AV40" s="15" t="b">
        <f t="shared" si="3"/>
        <v>1</v>
      </c>
      <c r="AW40" s="16">
        <v>3.1587743732590532</v>
      </c>
      <c r="AX40" s="10">
        <v>60328.800000000003</v>
      </c>
      <c r="AY40" s="4">
        <v>1.5</v>
      </c>
      <c r="AZ40" s="4">
        <v>10000</v>
      </c>
      <c r="BA40" s="4">
        <v>5000</v>
      </c>
    </row>
    <row r="41" spans="1:53" s="4" customFormat="1" ht="75" x14ac:dyDescent="0.25">
      <c r="A41" s="3" t="s">
        <v>186</v>
      </c>
      <c r="B41" s="3"/>
      <c r="C41" s="3" t="s">
        <v>31</v>
      </c>
      <c r="D41" s="3"/>
      <c r="E41" s="2"/>
      <c r="F41" s="4">
        <v>754.41999999999905</v>
      </c>
      <c r="G41" s="4">
        <v>195</v>
      </c>
      <c r="H41" s="5" t="s">
        <v>32</v>
      </c>
      <c r="I41" s="6" t="s">
        <v>44</v>
      </c>
      <c r="J41" s="7" t="s">
        <v>113</v>
      </c>
      <c r="K41" s="8" t="s">
        <v>127</v>
      </c>
      <c r="L41" s="4" t="s">
        <v>187</v>
      </c>
      <c r="M41" s="5">
        <v>195</v>
      </c>
      <c r="N41" s="8" t="s">
        <v>90</v>
      </c>
      <c r="O41" s="4">
        <v>1</v>
      </c>
      <c r="P41" s="4">
        <v>15</v>
      </c>
      <c r="Q41" s="5">
        <v>1</v>
      </c>
      <c r="R41" s="4">
        <v>5</v>
      </c>
      <c r="S41" s="4">
        <v>22</v>
      </c>
      <c r="T41" s="4">
        <v>25</v>
      </c>
      <c r="U41" s="4">
        <f t="shared" si="1"/>
        <v>22</v>
      </c>
      <c r="V41" s="8" t="s">
        <v>134</v>
      </c>
      <c r="W41" s="8"/>
      <c r="X41" s="8" t="s">
        <v>48</v>
      </c>
      <c r="Y41" s="4" t="s">
        <v>40</v>
      </c>
      <c r="Z41" s="4">
        <v>1000</v>
      </c>
      <c r="AA41" s="4">
        <v>20</v>
      </c>
      <c r="AB41" s="9">
        <v>2720.86</v>
      </c>
      <c r="AC41" s="9">
        <v>3601.2</v>
      </c>
      <c r="AD41" s="9">
        <v>1288</v>
      </c>
      <c r="AE41" s="9">
        <v>1768</v>
      </c>
      <c r="AF41" s="9">
        <v>1111.1399999999999</v>
      </c>
      <c r="AG41" s="9">
        <v>1624</v>
      </c>
      <c r="AH41" s="9">
        <v>1286</v>
      </c>
      <c r="AI41" s="9">
        <v>1748.23</v>
      </c>
      <c r="AJ41" s="9">
        <v>2082</v>
      </c>
      <c r="AK41" s="4">
        <v>17229.43</v>
      </c>
      <c r="AL41" s="10">
        <v>1914.3811111111111</v>
      </c>
      <c r="AM41" s="11">
        <f t="shared" si="4"/>
        <v>3601.2</v>
      </c>
      <c r="AN41" s="10">
        <f t="shared" si="5"/>
        <v>373304.31666666665</v>
      </c>
      <c r="AO41" s="10">
        <v>3.7330431666666666</v>
      </c>
      <c r="AP41" s="12">
        <v>3.4152659752682297E-3</v>
      </c>
      <c r="AQ41" s="13">
        <v>0.73637636169229148</v>
      </c>
      <c r="AR41" s="4" t="s">
        <v>121</v>
      </c>
      <c r="AS41" s="4">
        <v>754.41999999999905</v>
      </c>
      <c r="AT41" s="4" t="s">
        <v>42</v>
      </c>
      <c r="AU41" s="14">
        <f t="shared" si="2"/>
        <v>138.50769230769231</v>
      </c>
      <c r="AV41" s="15" t="b">
        <f t="shared" si="3"/>
        <v>0</v>
      </c>
      <c r="AW41" s="16">
        <v>6.2847384205264838</v>
      </c>
      <c r="AX41" s="10">
        <v>147111.89999999982</v>
      </c>
      <c r="AY41" s="4">
        <v>1.5</v>
      </c>
      <c r="AZ41" s="4">
        <v>10000</v>
      </c>
      <c r="BA41" s="4">
        <v>5000</v>
      </c>
    </row>
    <row r="42" spans="1:53" s="4" customFormat="1" x14ac:dyDescent="0.25">
      <c r="A42" s="2" t="s">
        <v>188</v>
      </c>
      <c r="B42" s="2"/>
      <c r="C42" s="3" t="s">
        <v>31</v>
      </c>
      <c r="D42" s="3"/>
      <c r="E42" s="2"/>
      <c r="F42" s="4">
        <v>7626</v>
      </c>
      <c r="G42" s="4">
        <v>4.3</v>
      </c>
      <c r="H42" s="5" t="s">
        <v>32</v>
      </c>
      <c r="I42" s="6" t="s">
        <v>44</v>
      </c>
      <c r="J42" s="7" t="s">
        <v>103</v>
      </c>
      <c r="K42" s="8" t="s">
        <v>88</v>
      </c>
      <c r="L42" s="4" t="s">
        <v>189</v>
      </c>
      <c r="M42" s="5">
        <v>4.3</v>
      </c>
      <c r="N42" s="8" t="s">
        <v>90</v>
      </c>
      <c r="O42" s="4">
        <v>1</v>
      </c>
      <c r="P42" s="4">
        <v>2</v>
      </c>
      <c r="Q42" s="5">
        <v>1</v>
      </c>
      <c r="R42" s="4">
        <v>2</v>
      </c>
      <c r="S42" s="4">
        <v>6</v>
      </c>
      <c r="T42" s="4">
        <v>2</v>
      </c>
      <c r="U42" s="4">
        <f t="shared" si="1"/>
        <v>6</v>
      </c>
      <c r="V42" s="8" t="s">
        <v>120</v>
      </c>
      <c r="W42" s="8"/>
      <c r="X42" s="8" t="s">
        <v>48</v>
      </c>
      <c r="Y42" s="4" t="s">
        <v>92</v>
      </c>
      <c r="Z42" s="4">
        <v>5000</v>
      </c>
      <c r="AA42" s="4">
        <v>160</v>
      </c>
      <c r="AB42" s="9">
        <v>69690</v>
      </c>
      <c r="AC42" s="9">
        <v>42749</v>
      </c>
      <c r="AD42" s="9">
        <v>85011</v>
      </c>
      <c r="AE42" s="9">
        <v>38400</v>
      </c>
      <c r="AF42" s="9">
        <v>66729</v>
      </c>
      <c r="AG42" s="9">
        <v>90400</v>
      </c>
      <c r="AH42" s="9">
        <v>112320</v>
      </c>
      <c r="AI42" s="9">
        <v>115738</v>
      </c>
      <c r="AJ42" s="9">
        <v>149895</v>
      </c>
      <c r="AK42" s="4">
        <v>770932</v>
      </c>
      <c r="AL42" s="10">
        <v>85659.111111111109</v>
      </c>
      <c r="AM42" s="11">
        <f t="shared" si="4"/>
        <v>149895</v>
      </c>
      <c r="AN42" s="10">
        <f t="shared" si="5"/>
        <v>368334.17777777778</v>
      </c>
      <c r="AO42" s="10">
        <v>3.6833417777777777</v>
      </c>
      <c r="AP42" s="12">
        <v>3.3697954422962353E-3</v>
      </c>
      <c r="AQ42" s="13">
        <v>0.73974615713458769</v>
      </c>
      <c r="AR42" s="4" t="s">
        <v>121</v>
      </c>
      <c r="AS42" s="4">
        <v>7626</v>
      </c>
      <c r="AT42" s="4" t="s">
        <v>92</v>
      </c>
      <c r="AU42" s="14">
        <f t="shared" si="2"/>
        <v>5765.1923076923076</v>
      </c>
      <c r="AV42" s="15" t="b">
        <f t="shared" si="3"/>
        <v>1</v>
      </c>
      <c r="AW42" s="16">
        <v>1.52626838787151</v>
      </c>
      <c r="AX42" s="10">
        <v>32791.799999999996</v>
      </c>
      <c r="AY42" s="4">
        <v>1.5</v>
      </c>
      <c r="AZ42" s="4">
        <v>10000</v>
      </c>
      <c r="BA42" s="4">
        <v>5000</v>
      </c>
    </row>
    <row r="43" spans="1:53" s="4" customFormat="1" x14ac:dyDescent="0.25">
      <c r="A43" s="2" t="s">
        <v>190</v>
      </c>
      <c r="B43" s="2"/>
      <c r="C43" s="3" t="s">
        <v>31</v>
      </c>
      <c r="D43" s="3"/>
      <c r="E43" s="2"/>
      <c r="F43" s="4">
        <v>840.00000000000091</v>
      </c>
      <c r="G43" s="4">
        <v>135.11000000000001</v>
      </c>
      <c r="H43" s="5" t="s">
        <v>32</v>
      </c>
      <c r="I43" s="6" t="s">
        <v>44</v>
      </c>
      <c r="J43" s="7" t="s">
        <v>113</v>
      </c>
      <c r="K43" s="8" t="s">
        <v>35</v>
      </c>
      <c r="L43" s="4" t="s">
        <v>191</v>
      </c>
      <c r="M43" s="5">
        <v>135.11000000000001</v>
      </c>
      <c r="N43" s="8" t="s">
        <v>37</v>
      </c>
      <c r="O43" s="4">
        <v>1</v>
      </c>
      <c r="P43" s="4">
        <v>7</v>
      </c>
      <c r="Q43" s="5">
        <v>5</v>
      </c>
      <c r="R43" s="4">
        <v>3</v>
      </c>
      <c r="S43" s="5">
        <f>O43+P43+Q43+R43</f>
        <v>16</v>
      </c>
      <c r="T43" s="4">
        <v>10</v>
      </c>
      <c r="U43" s="4">
        <f t="shared" si="1"/>
        <v>16</v>
      </c>
      <c r="V43" s="8" t="s">
        <v>192</v>
      </c>
      <c r="W43" s="8"/>
      <c r="X43" s="8" t="s">
        <v>48</v>
      </c>
      <c r="Y43" s="4" t="s">
        <v>40</v>
      </c>
      <c r="Z43" s="4">
        <v>1000</v>
      </c>
      <c r="AA43" s="4">
        <v>280</v>
      </c>
      <c r="AB43" s="9">
        <v>3080</v>
      </c>
      <c r="AC43" s="9">
        <v>3360</v>
      </c>
      <c r="AD43" s="9">
        <v>1418.6</v>
      </c>
      <c r="AE43" s="9">
        <v>1692.2</v>
      </c>
      <c r="AF43" s="9">
        <v>1680</v>
      </c>
      <c r="AG43" s="9">
        <v>1960</v>
      </c>
      <c r="AH43" s="9">
        <v>1990</v>
      </c>
      <c r="AI43" s="9">
        <v>3100</v>
      </c>
      <c r="AJ43" s="9">
        <v>2800</v>
      </c>
      <c r="AK43" s="4">
        <v>21080.799999999999</v>
      </c>
      <c r="AL43" s="10">
        <v>2342.3111111111116</v>
      </c>
      <c r="AM43" s="11">
        <f t="shared" si="4"/>
        <v>3360</v>
      </c>
      <c r="AN43" s="10">
        <f t="shared" si="5"/>
        <v>316469.65422222228</v>
      </c>
      <c r="AO43" s="10">
        <v>3.1646965422222233</v>
      </c>
      <c r="AP43" s="12">
        <v>2.89530014525698E-3</v>
      </c>
      <c r="AQ43" s="13">
        <v>0.74264145727984465</v>
      </c>
      <c r="AR43" s="4" t="s">
        <v>121</v>
      </c>
      <c r="AS43" s="4">
        <v>840.00000000000091</v>
      </c>
      <c r="AT43" s="4" t="s">
        <v>42</v>
      </c>
      <c r="AU43" s="14">
        <f t="shared" si="2"/>
        <v>129.23076923076923</v>
      </c>
      <c r="AV43" s="15" t="b">
        <f t="shared" si="3"/>
        <v>0</v>
      </c>
      <c r="AW43" s="16">
        <v>7.500000000000008</v>
      </c>
      <c r="AX43" s="10">
        <v>113492.40000000014</v>
      </c>
      <c r="AY43" s="4">
        <v>1.5</v>
      </c>
      <c r="AZ43" s="4">
        <v>10000</v>
      </c>
      <c r="BA43" s="4">
        <v>5000</v>
      </c>
    </row>
    <row r="44" spans="1:53" s="4" customFormat="1" x14ac:dyDescent="0.25">
      <c r="A44" s="2" t="s">
        <v>193</v>
      </c>
      <c r="B44" s="2"/>
      <c r="C44" s="3" t="s">
        <v>31</v>
      </c>
      <c r="D44" s="3"/>
      <c r="E44" s="2"/>
      <c r="F44" s="4">
        <v>15858</v>
      </c>
      <c r="G44" s="4">
        <v>10.02275</v>
      </c>
      <c r="H44" s="5" t="s">
        <v>32</v>
      </c>
      <c r="I44" s="6" t="s">
        <v>44</v>
      </c>
      <c r="J44" s="7" t="s">
        <v>113</v>
      </c>
      <c r="K44" s="8" t="s">
        <v>88</v>
      </c>
      <c r="L44" s="4" t="s">
        <v>194</v>
      </c>
      <c r="M44" s="5">
        <v>10.02275</v>
      </c>
      <c r="N44" s="8" t="s">
        <v>90</v>
      </c>
      <c r="O44" s="4">
        <v>1</v>
      </c>
      <c r="P44" s="4">
        <v>2</v>
      </c>
      <c r="Q44" s="5">
        <v>1</v>
      </c>
      <c r="R44" s="4">
        <v>2</v>
      </c>
      <c r="S44" s="4">
        <v>6</v>
      </c>
      <c r="T44" s="4">
        <v>2</v>
      </c>
      <c r="U44" s="4">
        <f t="shared" si="1"/>
        <v>6</v>
      </c>
      <c r="V44" s="8" t="s">
        <v>111</v>
      </c>
      <c r="W44" s="8"/>
      <c r="X44" s="8" t="s">
        <v>48</v>
      </c>
      <c r="Y44" s="4" t="s">
        <v>92</v>
      </c>
      <c r="Z44" s="4">
        <v>5000</v>
      </c>
      <c r="AA44" s="4">
        <v>32</v>
      </c>
      <c r="AB44" s="9">
        <v>27892</v>
      </c>
      <c r="AC44" s="9">
        <v>53742</v>
      </c>
      <c r="AD44" s="9">
        <v>8613</v>
      </c>
      <c r="AE44" s="9">
        <v>9410</v>
      </c>
      <c r="AF44" s="9">
        <v>15260</v>
      </c>
      <c r="AG44" s="9">
        <v>25724</v>
      </c>
      <c r="AH44" s="9">
        <v>40392</v>
      </c>
      <c r="AI44" s="9">
        <v>32112</v>
      </c>
      <c r="AJ44" s="9">
        <v>54412</v>
      </c>
      <c r="AK44" s="4">
        <v>267557</v>
      </c>
      <c r="AL44" s="10">
        <v>29728.555555555555</v>
      </c>
      <c r="AM44" s="11">
        <f t="shared" si="4"/>
        <v>54412</v>
      </c>
      <c r="AN44" s="10">
        <f t="shared" si="5"/>
        <v>297961.88019444444</v>
      </c>
      <c r="AO44" s="10">
        <v>2.9796188019444445</v>
      </c>
      <c r="AP44" s="12">
        <v>2.7259772414142585E-3</v>
      </c>
      <c r="AQ44" s="13">
        <v>0.74824965817427713</v>
      </c>
      <c r="AR44" s="4" t="s">
        <v>121</v>
      </c>
      <c r="AS44" s="4">
        <v>15858</v>
      </c>
      <c r="AT44" s="4" t="s">
        <v>92</v>
      </c>
      <c r="AU44" s="14">
        <f t="shared" si="2"/>
        <v>2092.7692307692309</v>
      </c>
      <c r="AV44" s="15" t="b">
        <f t="shared" si="3"/>
        <v>0</v>
      </c>
      <c r="AW44" s="16">
        <v>8.7432919208998019</v>
      </c>
      <c r="AX44" s="10">
        <v>158940.76949999999</v>
      </c>
      <c r="AY44" s="4">
        <v>1.5</v>
      </c>
      <c r="AZ44" s="4">
        <v>10000</v>
      </c>
      <c r="BA44" s="4">
        <v>5000</v>
      </c>
    </row>
    <row r="45" spans="1:53" s="4" customFormat="1" x14ac:dyDescent="0.25">
      <c r="A45" s="2" t="s">
        <v>195</v>
      </c>
      <c r="B45" s="2"/>
      <c r="C45" s="3" t="s">
        <v>31</v>
      </c>
      <c r="D45" s="3"/>
      <c r="E45" s="2"/>
      <c r="F45" s="4">
        <v>1510.0000000000009</v>
      </c>
      <c r="G45" s="4">
        <v>128</v>
      </c>
      <c r="H45" s="5" t="s">
        <v>32</v>
      </c>
      <c r="I45" s="6" t="s">
        <v>33</v>
      </c>
      <c r="J45" s="7" t="s">
        <v>50</v>
      </c>
      <c r="K45" s="8" t="s">
        <v>196</v>
      </c>
      <c r="L45" s="4" t="s">
        <v>197</v>
      </c>
      <c r="M45" s="5">
        <v>128</v>
      </c>
      <c r="N45" s="8" t="s">
        <v>90</v>
      </c>
      <c r="O45" s="4">
        <v>1</v>
      </c>
      <c r="P45" s="4">
        <v>3</v>
      </c>
      <c r="Q45" s="5">
        <v>1</v>
      </c>
      <c r="R45" s="4">
        <v>3</v>
      </c>
      <c r="S45" s="4">
        <v>8</v>
      </c>
      <c r="T45" s="4">
        <v>3</v>
      </c>
      <c r="U45" s="4">
        <f t="shared" si="1"/>
        <v>8</v>
      </c>
      <c r="V45" s="8" t="s">
        <v>198</v>
      </c>
      <c r="W45" s="8"/>
      <c r="X45" s="8" t="s">
        <v>48</v>
      </c>
      <c r="Y45" s="4" t="s">
        <v>40</v>
      </c>
      <c r="Z45" s="4">
        <v>500</v>
      </c>
      <c r="AA45" s="4">
        <v>30</v>
      </c>
      <c r="AB45" s="9">
        <v>3757.9</v>
      </c>
      <c r="AC45" s="9">
        <v>1500</v>
      </c>
      <c r="AD45" s="9">
        <v>360</v>
      </c>
      <c r="AE45" s="9">
        <v>1409.2</v>
      </c>
      <c r="AF45" s="9">
        <v>2839.6</v>
      </c>
      <c r="AG45" s="9">
        <v>2550</v>
      </c>
      <c r="AH45" s="9">
        <v>2014.44</v>
      </c>
      <c r="AI45" s="9">
        <v>3505</v>
      </c>
      <c r="AJ45" s="9">
        <v>2918.4</v>
      </c>
      <c r="AK45" s="4">
        <v>20854.54</v>
      </c>
      <c r="AL45" s="10">
        <v>2317.1711111111113</v>
      </c>
      <c r="AM45" s="11">
        <f t="shared" si="4"/>
        <v>3757.9</v>
      </c>
      <c r="AN45" s="10">
        <f t="shared" si="5"/>
        <v>296597.90222222224</v>
      </c>
      <c r="AO45" s="10">
        <v>2.9659790222222222</v>
      </c>
      <c r="AP45" s="12">
        <v>2.713498554853274E-3</v>
      </c>
      <c r="AQ45" s="13">
        <v>0.75096315672913039</v>
      </c>
      <c r="AR45" s="4" t="s">
        <v>121</v>
      </c>
      <c r="AS45" s="4">
        <v>1510.0000000000009</v>
      </c>
      <c r="AT45" s="4" t="s">
        <v>42</v>
      </c>
      <c r="AU45" s="14">
        <f t="shared" si="2"/>
        <v>144.53461538461539</v>
      </c>
      <c r="AV45" s="15" t="b">
        <f t="shared" si="3"/>
        <v>0</v>
      </c>
      <c r="AW45" s="16">
        <v>12.054604965539271</v>
      </c>
      <c r="AX45" s="10">
        <v>193280.00000000012</v>
      </c>
      <c r="AY45" s="4">
        <v>1.5</v>
      </c>
      <c r="AZ45" s="4">
        <v>10000</v>
      </c>
      <c r="BA45" s="4">
        <v>5000</v>
      </c>
    </row>
    <row r="46" spans="1:53" s="4" customFormat="1" ht="60" x14ac:dyDescent="0.25">
      <c r="A46" s="3" t="s">
        <v>199</v>
      </c>
      <c r="B46" s="3"/>
      <c r="C46" s="3" t="s">
        <v>31</v>
      </c>
      <c r="D46" s="3"/>
      <c r="E46" s="2"/>
      <c r="F46" s="4">
        <v>435.16</v>
      </c>
      <c r="G46" s="4">
        <v>235</v>
      </c>
      <c r="H46" s="5" t="s">
        <v>32</v>
      </c>
      <c r="I46" s="6" t="s">
        <v>44</v>
      </c>
      <c r="J46" s="7" t="s">
        <v>126</v>
      </c>
      <c r="K46" s="8" t="s">
        <v>127</v>
      </c>
      <c r="L46" s="4" t="s">
        <v>200</v>
      </c>
      <c r="M46" s="5">
        <v>235</v>
      </c>
      <c r="N46" s="8" t="s">
        <v>90</v>
      </c>
      <c r="O46" s="4">
        <v>1</v>
      </c>
      <c r="P46" s="4">
        <v>15</v>
      </c>
      <c r="Q46" s="5">
        <v>1</v>
      </c>
      <c r="R46" s="4">
        <v>5</v>
      </c>
      <c r="S46" s="4">
        <v>22</v>
      </c>
      <c r="T46" s="4">
        <v>25</v>
      </c>
      <c r="U46" s="4">
        <f t="shared" si="1"/>
        <v>22</v>
      </c>
      <c r="V46" s="8" t="s">
        <v>147</v>
      </c>
      <c r="W46" s="8"/>
      <c r="X46" s="8" t="s">
        <v>48</v>
      </c>
      <c r="Y46" s="4" t="s">
        <v>40</v>
      </c>
      <c r="Z46" s="4">
        <v>1000</v>
      </c>
      <c r="AA46" s="4">
        <v>20</v>
      </c>
      <c r="AB46" s="9">
        <v>1312.75</v>
      </c>
      <c r="AC46" s="9">
        <v>1587.08</v>
      </c>
      <c r="AD46" s="9">
        <v>1213.51</v>
      </c>
      <c r="AE46" s="9">
        <v>1750</v>
      </c>
      <c r="AF46" s="9">
        <v>153.49</v>
      </c>
      <c r="AG46" s="9">
        <v>480</v>
      </c>
      <c r="AH46" s="9">
        <v>1861.61</v>
      </c>
      <c r="AI46" s="9">
        <v>1560</v>
      </c>
      <c r="AJ46" s="9">
        <v>1251.4000000000001</v>
      </c>
      <c r="AK46" s="4">
        <v>11169.84</v>
      </c>
      <c r="AL46" s="10">
        <v>1241.0933333333332</v>
      </c>
      <c r="AM46" s="11">
        <f t="shared" si="4"/>
        <v>1861.61</v>
      </c>
      <c r="AN46" s="10">
        <f t="shared" si="5"/>
        <v>291656.93333333329</v>
      </c>
      <c r="AO46" s="10">
        <v>2.9165693333333329</v>
      </c>
      <c r="AP46" s="12">
        <v>2.6682948907709504E-3</v>
      </c>
      <c r="AQ46" s="13">
        <v>0.7536314516199013</v>
      </c>
      <c r="AR46" s="4" t="s">
        <v>121</v>
      </c>
      <c r="AS46" s="4">
        <v>435.16</v>
      </c>
      <c r="AT46" s="4" t="s">
        <v>42</v>
      </c>
      <c r="AU46" s="14">
        <f t="shared" si="2"/>
        <v>71.600384615384613</v>
      </c>
      <c r="AV46" s="15" t="b">
        <f t="shared" si="3"/>
        <v>0</v>
      </c>
      <c r="AW46" s="16">
        <v>7.0126395969080537</v>
      </c>
      <c r="AX46" s="10">
        <v>102262.6</v>
      </c>
      <c r="AY46" s="4">
        <v>1.5</v>
      </c>
      <c r="AZ46" s="4">
        <v>10000</v>
      </c>
      <c r="BA46" s="4">
        <v>5000</v>
      </c>
    </row>
    <row r="47" spans="1:53" s="4" customFormat="1" ht="90" x14ac:dyDescent="0.25">
      <c r="A47" s="3" t="s">
        <v>201</v>
      </c>
      <c r="B47" s="3"/>
      <c r="C47" s="3" t="s">
        <v>31</v>
      </c>
      <c r="D47" s="3"/>
      <c r="E47" s="2"/>
      <c r="F47" s="4">
        <v>587.88000000000011</v>
      </c>
      <c r="G47" s="4">
        <v>195</v>
      </c>
      <c r="H47" s="5" t="s">
        <v>202</v>
      </c>
      <c r="I47" s="6" t="s">
        <v>44</v>
      </c>
      <c r="J47" s="7" t="s">
        <v>81</v>
      </c>
      <c r="K47" s="8" t="s">
        <v>127</v>
      </c>
      <c r="L47" s="4" t="s">
        <v>203</v>
      </c>
      <c r="M47" s="5">
        <v>195</v>
      </c>
      <c r="N47" s="8" t="s">
        <v>90</v>
      </c>
      <c r="O47" s="4">
        <v>1</v>
      </c>
      <c r="P47" s="4">
        <v>15</v>
      </c>
      <c r="Q47" s="5">
        <v>1</v>
      </c>
      <c r="R47" s="4">
        <v>5</v>
      </c>
      <c r="S47" s="4">
        <v>22</v>
      </c>
      <c r="T47" s="4">
        <v>25</v>
      </c>
      <c r="U47" s="4">
        <f t="shared" si="1"/>
        <v>22</v>
      </c>
      <c r="V47" s="8" t="s">
        <v>204</v>
      </c>
      <c r="W47" s="8"/>
      <c r="X47" s="8" t="s">
        <v>48</v>
      </c>
      <c r="Y47" s="4" t="s">
        <v>40</v>
      </c>
      <c r="Z47" s="4">
        <v>1000</v>
      </c>
      <c r="AA47" s="4">
        <v>20</v>
      </c>
      <c r="AB47" s="9">
        <v>1408</v>
      </c>
      <c r="AC47" s="9">
        <v>1999</v>
      </c>
      <c r="AD47" s="9">
        <v>1233.5</v>
      </c>
      <c r="AE47" s="9">
        <v>395</v>
      </c>
      <c r="AF47" s="9">
        <v>900</v>
      </c>
      <c r="AG47" s="9">
        <v>3281.9300000000003</v>
      </c>
      <c r="AH47" s="9">
        <v>1456.7000000000003</v>
      </c>
      <c r="AI47" s="9">
        <v>960</v>
      </c>
      <c r="AJ47" s="9">
        <v>1290.02</v>
      </c>
      <c r="AK47" s="4">
        <v>12924.150000000001</v>
      </c>
      <c r="AL47" s="10">
        <v>1436.0166666666669</v>
      </c>
      <c r="AM47" s="11">
        <f t="shared" si="4"/>
        <v>3281.9300000000003</v>
      </c>
      <c r="AN47" s="10">
        <f t="shared" si="5"/>
        <v>280023.25000000006</v>
      </c>
      <c r="AO47" s="10">
        <v>2.8002325000000008</v>
      </c>
      <c r="AP47" s="12">
        <v>2.5618612893324329E-3</v>
      </c>
      <c r="AQ47" s="13">
        <v>0.75619331290923375</v>
      </c>
      <c r="AR47" s="4" t="s">
        <v>121</v>
      </c>
      <c r="AS47" s="4">
        <v>587.88000000000011</v>
      </c>
      <c r="AT47" s="4" t="s">
        <v>42</v>
      </c>
      <c r="AU47" s="14">
        <f t="shared" si="2"/>
        <v>126.22807692307694</v>
      </c>
      <c r="AV47" s="15" t="b">
        <f t="shared" si="3"/>
        <v>0</v>
      </c>
      <c r="AW47" s="16">
        <v>5.3737892033041534</v>
      </c>
      <c r="AX47" s="10">
        <v>114636.60000000002</v>
      </c>
      <c r="AY47" s="4">
        <v>1.5</v>
      </c>
      <c r="AZ47" s="4">
        <v>10000</v>
      </c>
      <c r="BA47" s="4">
        <v>5000</v>
      </c>
    </row>
    <row r="48" spans="1:53" s="4" customFormat="1" ht="90" x14ac:dyDescent="0.25">
      <c r="A48" s="3" t="s">
        <v>205</v>
      </c>
      <c r="B48" s="3"/>
      <c r="C48" s="3" t="s">
        <v>31</v>
      </c>
      <c r="D48" s="3"/>
      <c r="E48" s="2"/>
      <c r="F48" s="4">
        <v>125</v>
      </c>
      <c r="G48" s="4">
        <v>1202.25</v>
      </c>
      <c r="H48" s="5" t="s">
        <v>32</v>
      </c>
      <c r="I48" s="6" t="s">
        <v>44</v>
      </c>
      <c r="J48" s="7" t="s">
        <v>113</v>
      </c>
      <c r="K48" s="8" t="s">
        <v>136</v>
      </c>
      <c r="L48" s="4" t="s">
        <v>206</v>
      </c>
      <c r="M48" s="5">
        <v>1202.25</v>
      </c>
      <c r="N48" s="8" t="s">
        <v>37</v>
      </c>
      <c r="O48" s="4">
        <v>1</v>
      </c>
      <c r="P48" s="4">
        <v>20</v>
      </c>
      <c r="Q48" s="5">
        <v>5</v>
      </c>
      <c r="R48" s="4">
        <v>5</v>
      </c>
      <c r="S48" s="5">
        <f>O48+P48+Q48+R48</f>
        <v>31</v>
      </c>
      <c r="T48" s="4">
        <v>30</v>
      </c>
      <c r="U48" s="4">
        <f t="shared" si="1"/>
        <v>31</v>
      </c>
      <c r="V48" s="8" t="s">
        <v>207</v>
      </c>
      <c r="W48" s="8"/>
      <c r="X48" s="8" t="s">
        <v>39</v>
      </c>
      <c r="Y48" s="4" t="s">
        <v>40</v>
      </c>
      <c r="Z48" s="4">
        <v>100</v>
      </c>
      <c r="AA48" s="4">
        <v>30</v>
      </c>
      <c r="AB48" s="9">
        <v>125</v>
      </c>
      <c r="AC48" s="9">
        <v>175</v>
      </c>
      <c r="AD48" s="9">
        <v>250</v>
      </c>
      <c r="AE48" s="9">
        <v>275</v>
      </c>
      <c r="AF48" s="9">
        <v>325</v>
      </c>
      <c r="AG48" s="9">
        <v>150</v>
      </c>
      <c r="AH48" s="9">
        <v>175</v>
      </c>
      <c r="AI48" s="9">
        <v>300</v>
      </c>
      <c r="AJ48" s="9">
        <v>250</v>
      </c>
      <c r="AK48" s="4">
        <v>2025</v>
      </c>
      <c r="AL48" s="10">
        <v>225</v>
      </c>
      <c r="AM48" s="11">
        <f t="shared" si="4"/>
        <v>325</v>
      </c>
      <c r="AN48" s="10">
        <f t="shared" si="5"/>
        <v>270506.25</v>
      </c>
      <c r="AO48" s="10">
        <v>2.7050624999999999</v>
      </c>
      <c r="AP48" s="12">
        <v>2.4747926838127954E-3</v>
      </c>
      <c r="AQ48" s="13">
        <v>0.77131999558317099</v>
      </c>
      <c r="AR48" s="4" t="s">
        <v>121</v>
      </c>
      <c r="AS48" s="4">
        <v>125</v>
      </c>
      <c r="AT48" s="4" t="s">
        <v>42</v>
      </c>
      <c r="AU48" s="14">
        <f t="shared" si="2"/>
        <v>12.5</v>
      </c>
      <c r="AV48" s="15" t="b">
        <f t="shared" si="3"/>
        <v>0</v>
      </c>
      <c r="AW48" s="16">
        <v>11.538461538461538</v>
      </c>
      <c r="AX48" s="10">
        <v>150281.25</v>
      </c>
      <c r="AY48" s="4">
        <v>1.5</v>
      </c>
      <c r="AZ48" s="4">
        <v>10000</v>
      </c>
      <c r="BA48" s="4">
        <v>5000</v>
      </c>
    </row>
    <row r="49" spans="1:53" s="4" customFormat="1" ht="120" x14ac:dyDescent="0.25">
      <c r="A49" s="3" t="s">
        <v>208</v>
      </c>
      <c r="B49" s="3"/>
      <c r="C49" s="3" t="s">
        <v>31</v>
      </c>
      <c r="D49" s="3"/>
      <c r="E49" s="2"/>
      <c r="F49" s="4">
        <v>3760</v>
      </c>
      <c r="G49" s="4">
        <v>4.8</v>
      </c>
      <c r="H49" s="5" t="s">
        <v>32</v>
      </c>
      <c r="I49" s="6" t="s">
        <v>33</v>
      </c>
      <c r="J49" s="7" t="s">
        <v>209</v>
      </c>
      <c r="K49" s="8" t="s">
        <v>176</v>
      </c>
      <c r="L49" s="4" t="s">
        <v>210</v>
      </c>
      <c r="M49" s="5">
        <v>4.8</v>
      </c>
      <c r="N49" s="8" t="s">
        <v>90</v>
      </c>
      <c r="O49" s="4">
        <v>1</v>
      </c>
      <c r="P49" s="4">
        <v>7</v>
      </c>
      <c r="Q49" s="5">
        <v>1</v>
      </c>
      <c r="R49" s="4">
        <v>2</v>
      </c>
      <c r="S49" s="4">
        <v>11</v>
      </c>
      <c r="T49" s="4">
        <v>3</v>
      </c>
      <c r="U49" s="4">
        <f t="shared" si="1"/>
        <v>11</v>
      </c>
      <c r="V49" s="8" t="s">
        <v>211</v>
      </c>
      <c r="W49" s="8"/>
      <c r="X49" s="8" t="s">
        <v>48</v>
      </c>
      <c r="Y49" s="4" t="s">
        <v>92</v>
      </c>
      <c r="Z49" s="4">
        <v>5000</v>
      </c>
      <c r="AA49" s="4">
        <v>1000</v>
      </c>
      <c r="AB49" s="9">
        <v>9900</v>
      </c>
      <c r="AC49" s="9">
        <v>11800</v>
      </c>
      <c r="AD49" s="9">
        <v>3500</v>
      </c>
      <c r="AE49" s="9">
        <v>700</v>
      </c>
      <c r="AF49" s="9">
        <v>16800</v>
      </c>
      <c r="AG49" s="9">
        <v>74500</v>
      </c>
      <c r="AH49" s="9">
        <v>131600</v>
      </c>
      <c r="AI49" s="9">
        <v>121200</v>
      </c>
      <c r="AJ49" s="9">
        <v>121140</v>
      </c>
      <c r="AK49" s="4">
        <v>491140</v>
      </c>
      <c r="AL49" s="10">
        <v>54571.111111111109</v>
      </c>
      <c r="AM49" s="11">
        <f t="shared" si="4"/>
        <v>131600</v>
      </c>
      <c r="AN49" s="10">
        <f t="shared" si="5"/>
        <v>261941.33333333331</v>
      </c>
      <c r="AO49" s="10">
        <v>2.6194133333333331</v>
      </c>
      <c r="AP49" s="12">
        <v>2.3964344458640122E-3</v>
      </c>
      <c r="AQ49" s="13">
        <v>0.77617932957315461</v>
      </c>
      <c r="AR49" s="4" t="s">
        <v>121</v>
      </c>
      <c r="AS49" s="4">
        <v>3760</v>
      </c>
      <c r="AT49" s="4" t="s">
        <v>92</v>
      </c>
      <c r="AU49" s="14">
        <f t="shared" si="2"/>
        <v>5061.5384615384619</v>
      </c>
      <c r="AV49" s="15" t="b">
        <f t="shared" si="3"/>
        <v>1</v>
      </c>
      <c r="AW49" s="16">
        <v>0.8571428571428571</v>
      </c>
      <c r="AX49" s="10">
        <v>18048</v>
      </c>
      <c r="AY49" s="4">
        <v>1.5</v>
      </c>
      <c r="AZ49" s="4">
        <v>10000</v>
      </c>
      <c r="BA49" s="4">
        <v>5000</v>
      </c>
    </row>
    <row r="50" spans="1:53" s="4" customFormat="1" ht="75" x14ac:dyDescent="0.25">
      <c r="A50" s="3" t="s">
        <v>212</v>
      </c>
      <c r="B50" s="3"/>
      <c r="C50" s="3" t="s">
        <v>31</v>
      </c>
      <c r="D50" s="3"/>
      <c r="E50" s="2"/>
      <c r="F50" s="4">
        <v>1539.61</v>
      </c>
      <c r="G50" s="4">
        <v>235</v>
      </c>
      <c r="H50" s="5" t="s">
        <v>32</v>
      </c>
      <c r="I50" s="6" t="s">
        <v>44</v>
      </c>
      <c r="J50" s="7" t="s">
        <v>126</v>
      </c>
      <c r="K50" s="8" t="s">
        <v>127</v>
      </c>
      <c r="L50" s="4" t="s">
        <v>213</v>
      </c>
      <c r="M50" s="5">
        <v>235</v>
      </c>
      <c r="N50" s="8" t="s">
        <v>90</v>
      </c>
      <c r="O50" s="4">
        <v>1</v>
      </c>
      <c r="P50" s="4">
        <v>15</v>
      </c>
      <c r="Q50" s="5">
        <v>1</v>
      </c>
      <c r="R50" s="4">
        <v>5</v>
      </c>
      <c r="S50" s="4">
        <v>22</v>
      </c>
      <c r="T50" s="4">
        <v>25</v>
      </c>
      <c r="U50" s="4">
        <f t="shared" si="1"/>
        <v>22</v>
      </c>
      <c r="V50" s="8" t="s">
        <v>147</v>
      </c>
      <c r="W50" s="8"/>
      <c r="X50" s="8" t="s">
        <v>48</v>
      </c>
      <c r="Y50" s="4" t="s">
        <v>40</v>
      </c>
      <c r="Z50" s="4">
        <v>1000</v>
      </c>
      <c r="AA50" s="4">
        <v>20</v>
      </c>
      <c r="AB50" s="9">
        <v>1659.82</v>
      </c>
      <c r="AC50" s="9">
        <v>1203.04</v>
      </c>
      <c r="AD50" s="9">
        <v>1270.92</v>
      </c>
      <c r="AE50" s="9">
        <v>1220</v>
      </c>
      <c r="AF50" s="9">
        <v>811.75</v>
      </c>
      <c r="AG50" s="9">
        <v>221</v>
      </c>
      <c r="AH50" s="9">
        <v>1679</v>
      </c>
      <c r="AI50" s="9">
        <v>1604.9099999999999</v>
      </c>
      <c r="AJ50" s="9">
        <v>326</v>
      </c>
      <c r="AK50" s="4">
        <v>9996.4399999999987</v>
      </c>
      <c r="AL50" s="10">
        <v>1110.7155555555555</v>
      </c>
      <c r="AM50" s="11">
        <f t="shared" si="4"/>
        <v>1679</v>
      </c>
      <c r="AN50" s="10">
        <f t="shared" si="5"/>
        <v>261018.15555555554</v>
      </c>
      <c r="AO50" s="10">
        <v>2.6101815555555552</v>
      </c>
      <c r="AP50" s="12">
        <v>2.3879885278480588E-3</v>
      </c>
      <c r="AQ50" s="13">
        <v>0.77856731810100266</v>
      </c>
      <c r="AR50" s="4" t="s">
        <v>121</v>
      </c>
      <c r="AS50" s="4">
        <v>1539.61</v>
      </c>
      <c r="AT50" s="4" t="s">
        <v>42</v>
      </c>
      <c r="AU50" s="14">
        <f t="shared" si="2"/>
        <v>64.57692307692308</v>
      </c>
      <c r="AV50" s="15" t="b">
        <f t="shared" si="3"/>
        <v>0</v>
      </c>
      <c r="AW50" s="16">
        <v>27.509410363311492</v>
      </c>
      <c r="AX50" s="10">
        <v>361808.35</v>
      </c>
      <c r="AY50" s="4">
        <v>1.5</v>
      </c>
      <c r="AZ50" s="4">
        <v>10000</v>
      </c>
      <c r="BA50" s="4">
        <v>5000</v>
      </c>
    </row>
    <row r="51" spans="1:53" s="4" customFormat="1" x14ac:dyDescent="0.25">
      <c r="A51" s="2" t="s">
        <v>214</v>
      </c>
      <c r="B51" s="2"/>
      <c r="C51" s="3" t="s">
        <v>31</v>
      </c>
      <c r="D51" s="3"/>
      <c r="E51" s="2"/>
      <c r="F51" s="4">
        <v>2030</v>
      </c>
      <c r="G51" s="4">
        <v>34.5</v>
      </c>
      <c r="H51" s="5" t="s">
        <v>131</v>
      </c>
      <c r="I51" s="6" t="s">
        <v>44</v>
      </c>
      <c r="J51" s="7" t="s">
        <v>132</v>
      </c>
      <c r="K51" s="8" t="s">
        <v>215</v>
      </c>
      <c r="L51" s="4" t="s">
        <v>216</v>
      </c>
      <c r="M51" s="5">
        <v>34.5</v>
      </c>
      <c r="N51" s="8" t="s">
        <v>90</v>
      </c>
      <c r="O51" s="4">
        <v>1</v>
      </c>
      <c r="P51" s="4">
        <v>4</v>
      </c>
      <c r="Q51" s="5">
        <v>1</v>
      </c>
      <c r="R51" s="4">
        <v>2</v>
      </c>
      <c r="S51" s="4">
        <v>8</v>
      </c>
      <c r="T51" s="4">
        <v>5</v>
      </c>
      <c r="U51" s="4">
        <f t="shared" si="1"/>
        <v>8</v>
      </c>
      <c r="V51" s="8" t="s">
        <v>217</v>
      </c>
      <c r="W51" s="8"/>
      <c r="X51" s="8" t="s">
        <v>48</v>
      </c>
      <c r="Y51" s="4" t="s">
        <v>92</v>
      </c>
      <c r="Z51" s="4">
        <v>2000</v>
      </c>
      <c r="AA51" s="4">
        <v>10</v>
      </c>
      <c r="AB51" s="9">
        <v>11740</v>
      </c>
      <c r="AC51" s="9">
        <v>14090</v>
      </c>
      <c r="AD51" s="9">
        <v>4307</v>
      </c>
      <c r="AE51" s="9">
        <v>160</v>
      </c>
      <c r="AF51" s="9">
        <v>2612</v>
      </c>
      <c r="AG51" s="9">
        <v>6160</v>
      </c>
      <c r="AH51" s="9">
        <v>9733</v>
      </c>
      <c r="AI51" s="9">
        <v>9806</v>
      </c>
      <c r="AJ51" s="9">
        <v>8850</v>
      </c>
      <c r="AK51" s="4">
        <v>67458</v>
      </c>
      <c r="AL51" s="10">
        <v>7495.333333333333</v>
      </c>
      <c r="AM51" s="11">
        <f t="shared" si="4"/>
        <v>14090</v>
      </c>
      <c r="AN51" s="10">
        <f t="shared" si="5"/>
        <v>258589</v>
      </c>
      <c r="AO51" s="10">
        <v>2.58589</v>
      </c>
      <c r="AP51" s="12">
        <v>2.3657648032696728E-3</v>
      </c>
      <c r="AQ51" s="13">
        <v>0.78093308290427232</v>
      </c>
      <c r="AR51" s="4" t="s">
        <v>121</v>
      </c>
      <c r="AS51" s="4">
        <v>2030</v>
      </c>
      <c r="AT51" s="4" t="s">
        <v>92</v>
      </c>
      <c r="AU51" s="14">
        <f t="shared" si="2"/>
        <v>541.92307692307691</v>
      </c>
      <c r="AV51" s="15" t="b">
        <f t="shared" si="3"/>
        <v>0</v>
      </c>
      <c r="AW51" s="16">
        <v>4.3222143364088002</v>
      </c>
      <c r="AX51" s="10">
        <v>70035</v>
      </c>
      <c r="AY51" s="4">
        <v>1.5</v>
      </c>
      <c r="AZ51" s="4">
        <v>10000</v>
      </c>
      <c r="BA51" s="4">
        <v>5000</v>
      </c>
    </row>
    <row r="52" spans="1:53" s="4" customFormat="1" x14ac:dyDescent="0.25">
      <c r="A52" s="2" t="s">
        <v>218</v>
      </c>
      <c r="B52" s="2"/>
      <c r="C52" s="3" t="s">
        <v>31</v>
      </c>
      <c r="D52" s="3"/>
      <c r="E52" s="2"/>
      <c r="F52" s="4">
        <v>26575</v>
      </c>
      <c r="G52" s="4">
        <v>6</v>
      </c>
      <c r="H52" s="5" t="s">
        <v>219</v>
      </c>
      <c r="I52" s="6" t="s">
        <v>33</v>
      </c>
      <c r="J52" s="7" t="s">
        <v>175</v>
      </c>
      <c r="K52" s="8" t="s">
        <v>151</v>
      </c>
      <c r="L52" s="4" t="s">
        <v>220</v>
      </c>
      <c r="M52" s="5">
        <v>6</v>
      </c>
      <c r="N52" s="8" t="s">
        <v>90</v>
      </c>
      <c r="O52" s="4">
        <v>1</v>
      </c>
      <c r="P52" s="4">
        <v>10</v>
      </c>
      <c r="Q52" s="5">
        <v>1</v>
      </c>
      <c r="R52" s="4">
        <v>4</v>
      </c>
      <c r="S52" s="4">
        <v>16</v>
      </c>
      <c r="T52" s="4">
        <v>15</v>
      </c>
      <c r="U52" s="4">
        <f t="shared" si="1"/>
        <v>16</v>
      </c>
      <c r="V52" s="8" t="s">
        <v>221</v>
      </c>
      <c r="W52" s="8"/>
      <c r="X52" s="8" t="s">
        <v>48</v>
      </c>
      <c r="Y52" s="4" t="s">
        <v>92</v>
      </c>
      <c r="Z52" s="4">
        <v>10000</v>
      </c>
      <c r="AA52" s="4">
        <v>250</v>
      </c>
      <c r="AB52" s="9">
        <v>63435</v>
      </c>
      <c r="AC52" s="9">
        <v>66500</v>
      </c>
      <c r="AD52" s="9">
        <v>2135</v>
      </c>
      <c r="AE52" s="9">
        <v>12850</v>
      </c>
      <c r="AF52" s="9">
        <v>22385</v>
      </c>
      <c r="AG52" s="9">
        <v>32670</v>
      </c>
      <c r="AH52" s="9">
        <v>82845</v>
      </c>
      <c r="AI52" s="9">
        <v>60090</v>
      </c>
      <c r="AJ52" s="9">
        <v>36970</v>
      </c>
      <c r="AK52" s="4">
        <v>379880</v>
      </c>
      <c r="AL52" s="10">
        <v>42208.888888888891</v>
      </c>
      <c r="AM52" s="11">
        <f t="shared" si="4"/>
        <v>82845</v>
      </c>
      <c r="AN52" s="10">
        <f t="shared" si="5"/>
        <v>253253.33333333334</v>
      </c>
      <c r="AO52" s="10">
        <v>2.5325333333333333</v>
      </c>
      <c r="AP52" s="12">
        <v>2.3169501498931594E-3</v>
      </c>
      <c r="AQ52" s="13">
        <v>0.78325003305416552</v>
      </c>
      <c r="AR52" s="4" t="s">
        <v>121</v>
      </c>
      <c r="AS52" s="4">
        <v>26575</v>
      </c>
      <c r="AT52" s="4" t="s">
        <v>92</v>
      </c>
      <c r="AU52" s="14">
        <f t="shared" si="2"/>
        <v>3186.3461538461538</v>
      </c>
      <c r="AV52" s="15" t="b">
        <f t="shared" si="3"/>
        <v>0</v>
      </c>
      <c r="AW52" s="16">
        <v>9.6233930834691286</v>
      </c>
      <c r="AX52" s="10">
        <v>159450</v>
      </c>
      <c r="AY52" s="4">
        <v>1.5</v>
      </c>
      <c r="AZ52" s="4">
        <v>10000</v>
      </c>
      <c r="BA52" s="4">
        <v>5000</v>
      </c>
    </row>
    <row r="53" spans="1:53" s="4" customFormat="1" x14ac:dyDescent="0.25">
      <c r="A53" s="2" t="s">
        <v>222</v>
      </c>
      <c r="B53" s="2"/>
      <c r="C53" s="3" t="s">
        <v>31</v>
      </c>
      <c r="D53" s="3"/>
      <c r="E53" s="2"/>
      <c r="F53" s="4">
        <v>223</v>
      </c>
      <c r="G53" s="4">
        <v>590</v>
      </c>
      <c r="H53" s="5" t="s">
        <v>32</v>
      </c>
      <c r="I53" s="6" t="s">
        <v>44</v>
      </c>
      <c r="J53" s="7" t="s">
        <v>113</v>
      </c>
      <c r="K53" s="8" t="s">
        <v>35</v>
      </c>
      <c r="L53" s="4" t="s">
        <v>223</v>
      </c>
      <c r="M53" s="5">
        <v>590</v>
      </c>
      <c r="N53" s="8" t="s">
        <v>37</v>
      </c>
      <c r="O53" s="4">
        <v>1</v>
      </c>
      <c r="P53" s="4">
        <v>3</v>
      </c>
      <c r="Q53" s="5">
        <v>1</v>
      </c>
      <c r="R53" s="4">
        <v>3</v>
      </c>
      <c r="S53" s="5">
        <f>O53+P53+Q53+R53</f>
        <v>8</v>
      </c>
      <c r="T53" s="4">
        <v>5</v>
      </c>
      <c r="U53" s="4">
        <f t="shared" si="1"/>
        <v>8</v>
      </c>
      <c r="V53" s="8" t="s">
        <v>224</v>
      </c>
      <c r="W53" s="8"/>
      <c r="X53" s="8" t="s">
        <v>48</v>
      </c>
      <c r="Y53" s="4" t="s">
        <v>40</v>
      </c>
      <c r="Z53" s="4">
        <v>200</v>
      </c>
      <c r="AA53" s="4">
        <v>8</v>
      </c>
      <c r="AB53" s="9">
        <v>592.5</v>
      </c>
      <c r="AC53" s="9">
        <v>436</v>
      </c>
      <c r="AD53" s="9">
        <v>256</v>
      </c>
      <c r="AE53" s="9">
        <v>282.5</v>
      </c>
      <c r="AF53" s="9">
        <v>340</v>
      </c>
      <c r="AG53" s="9">
        <v>488</v>
      </c>
      <c r="AH53" s="9">
        <v>503.5</v>
      </c>
      <c r="AI53" s="9">
        <v>415</v>
      </c>
      <c r="AJ53" s="9">
        <v>528</v>
      </c>
      <c r="AK53" s="4">
        <v>3841.5</v>
      </c>
      <c r="AL53" s="10">
        <v>426.83333333333331</v>
      </c>
      <c r="AM53" s="11">
        <f t="shared" si="4"/>
        <v>592.5</v>
      </c>
      <c r="AN53" s="10">
        <f t="shared" si="5"/>
        <v>251831.66666666666</v>
      </c>
      <c r="AO53" s="10">
        <v>2.5183166666666668</v>
      </c>
      <c r="AP53" s="12">
        <v>2.3039436841812313E-3</v>
      </c>
      <c r="AQ53" s="13">
        <v>0.7855539767383467</v>
      </c>
      <c r="AR53" s="4" t="s">
        <v>121</v>
      </c>
      <c r="AS53" s="4">
        <v>223</v>
      </c>
      <c r="AT53" s="4" t="s">
        <v>42</v>
      </c>
      <c r="AU53" s="14">
        <f t="shared" si="2"/>
        <v>22.78846153846154</v>
      </c>
      <c r="AV53" s="15" t="b">
        <f t="shared" si="3"/>
        <v>0</v>
      </c>
      <c r="AW53" s="16">
        <v>11.291139240506329</v>
      </c>
      <c r="AX53" s="10">
        <v>131570</v>
      </c>
      <c r="AY53" s="4">
        <v>1.5</v>
      </c>
      <c r="AZ53" s="4">
        <v>10000</v>
      </c>
      <c r="BA53" s="4">
        <v>5000</v>
      </c>
    </row>
    <row r="54" spans="1:53" s="4" customFormat="1" x14ac:dyDescent="0.25">
      <c r="A54" s="2" t="s">
        <v>225</v>
      </c>
      <c r="B54" s="2"/>
      <c r="C54" s="3" t="s">
        <v>31</v>
      </c>
      <c r="D54" s="3"/>
      <c r="E54" s="2"/>
      <c r="F54" s="4">
        <v>2160</v>
      </c>
      <c r="G54" s="4">
        <v>48</v>
      </c>
      <c r="H54" s="5" t="s">
        <v>226</v>
      </c>
      <c r="I54" s="6" t="s">
        <v>44</v>
      </c>
      <c r="J54" s="7" t="s">
        <v>126</v>
      </c>
      <c r="K54" s="8" t="s">
        <v>215</v>
      </c>
      <c r="L54" s="4" t="s">
        <v>227</v>
      </c>
      <c r="M54" s="5">
        <v>48</v>
      </c>
      <c r="N54" s="8" t="s">
        <v>90</v>
      </c>
      <c r="O54" s="4">
        <v>1</v>
      </c>
      <c r="P54" s="4">
        <v>4</v>
      </c>
      <c r="Q54" s="5">
        <v>1</v>
      </c>
      <c r="R54" s="4">
        <v>2</v>
      </c>
      <c r="S54" s="4">
        <v>8</v>
      </c>
      <c r="T54" s="4">
        <v>5</v>
      </c>
      <c r="U54" s="4">
        <f t="shared" ref="U54:U72" si="6">SUM(O54:R54)</f>
        <v>8</v>
      </c>
      <c r="V54" s="8" t="s">
        <v>217</v>
      </c>
      <c r="W54" s="8"/>
      <c r="X54" s="8" t="s">
        <v>48</v>
      </c>
      <c r="Y54" s="4" t="s">
        <v>92</v>
      </c>
      <c r="Z54" s="4">
        <v>1500</v>
      </c>
      <c r="AA54" s="4">
        <v>10</v>
      </c>
      <c r="AB54" s="9">
        <v>6060</v>
      </c>
      <c r="AC54" s="9">
        <v>4920</v>
      </c>
      <c r="AD54" s="9">
        <v>4800</v>
      </c>
      <c r="AE54" s="9">
        <v>4955</v>
      </c>
      <c r="AF54" s="9">
        <v>4385</v>
      </c>
      <c r="AG54" s="9">
        <v>3910</v>
      </c>
      <c r="AH54" s="9">
        <v>5040</v>
      </c>
      <c r="AI54" s="9">
        <v>8103</v>
      </c>
      <c r="AJ54" s="9">
        <v>4910</v>
      </c>
      <c r="AK54" s="4">
        <v>47083</v>
      </c>
      <c r="AL54" s="10">
        <v>5231.4444444444443</v>
      </c>
      <c r="AM54" s="11">
        <f t="shared" si="4"/>
        <v>8103</v>
      </c>
      <c r="AN54" s="10">
        <f t="shared" si="5"/>
        <v>251109.33333333331</v>
      </c>
      <c r="AO54" s="10">
        <v>2.5110933333333332</v>
      </c>
      <c r="AP54" s="12">
        <v>2.2973352407585474E-3</v>
      </c>
      <c r="AQ54" s="13">
        <v>0.7878513119791053</v>
      </c>
      <c r="AR54" s="4" t="s">
        <v>121</v>
      </c>
      <c r="AS54" s="4">
        <v>2160</v>
      </c>
      <c r="AT54" s="4" t="s">
        <v>92</v>
      </c>
      <c r="AU54" s="14">
        <f t="shared" si="2"/>
        <v>311.65384615384613</v>
      </c>
      <c r="AV54" s="15" t="b">
        <f t="shared" si="3"/>
        <v>0</v>
      </c>
      <c r="AW54" s="16">
        <v>7.997038134024435</v>
      </c>
      <c r="AX54" s="10">
        <v>103680</v>
      </c>
      <c r="AY54" s="4">
        <v>1.5</v>
      </c>
      <c r="AZ54" s="4">
        <v>10000</v>
      </c>
      <c r="BA54" s="4">
        <v>5000</v>
      </c>
    </row>
    <row r="55" spans="1:53" s="4" customFormat="1" x14ac:dyDescent="0.25">
      <c r="A55" s="2" t="s">
        <v>228</v>
      </c>
      <c r="B55" s="2"/>
      <c r="C55" s="3" t="s">
        <v>31</v>
      </c>
      <c r="D55" s="3"/>
      <c r="E55" s="2"/>
      <c r="F55" s="4">
        <v>1550</v>
      </c>
      <c r="G55" s="4">
        <v>38.5</v>
      </c>
      <c r="H55" s="5" t="s">
        <v>32</v>
      </c>
      <c r="I55" s="6" t="s">
        <v>44</v>
      </c>
      <c r="J55" s="7" t="s">
        <v>229</v>
      </c>
      <c r="K55" s="8" t="s">
        <v>215</v>
      </c>
      <c r="L55" s="4" t="s">
        <v>230</v>
      </c>
      <c r="M55" s="5">
        <v>38.5</v>
      </c>
      <c r="N55" s="8" t="s">
        <v>90</v>
      </c>
      <c r="O55" s="4">
        <v>1</v>
      </c>
      <c r="P55" s="4">
        <v>4</v>
      </c>
      <c r="Q55" s="5">
        <v>1</v>
      </c>
      <c r="R55" s="4">
        <v>2</v>
      </c>
      <c r="S55" s="4">
        <v>8</v>
      </c>
      <c r="T55" s="4">
        <v>5</v>
      </c>
      <c r="U55" s="4">
        <f t="shared" si="6"/>
        <v>8</v>
      </c>
      <c r="V55" s="8" t="s">
        <v>231</v>
      </c>
      <c r="W55" s="8"/>
      <c r="X55" s="8" t="s">
        <v>48</v>
      </c>
      <c r="Y55" s="4" t="s">
        <v>92</v>
      </c>
      <c r="Z55" s="4">
        <v>2000</v>
      </c>
      <c r="AA55" s="4">
        <v>10</v>
      </c>
      <c r="AB55" s="9">
        <v>3504</v>
      </c>
      <c r="AC55" s="9">
        <v>1627</v>
      </c>
      <c r="AD55" s="9">
        <v>1520</v>
      </c>
      <c r="AE55" s="9">
        <v>2950</v>
      </c>
      <c r="AF55" s="9">
        <v>8795</v>
      </c>
      <c r="AG55" s="9">
        <v>9730</v>
      </c>
      <c r="AH55" s="9">
        <v>8559</v>
      </c>
      <c r="AI55" s="9">
        <v>10848</v>
      </c>
      <c r="AJ55" s="9">
        <v>8990</v>
      </c>
      <c r="AK55" s="4">
        <v>56523</v>
      </c>
      <c r="AL55" s="10">
        <v>6280.333333333333</v>
      </c>
      <c r="AM55" s="11">
        <f t="shared" si="4"/>
        <v>10848</v>
      </c>
      <c r="AN55" s="10">
        <f t="shared" si="5"/>
        <v>241792.83333333331</v>
      </c>
      <c r="AO55" s="10">
        <v>2.4179283333333332</v>
      </c>
      <c r="AP55" s="12">
        <v>2.2121009585978138E-3</v>
      </c>
      <c r="AQ55" s="13">
        <v>0.7900634129377031</v>
      </c>
      <c r="AR55" s="4" t="s">
        <v>121</v>
      </c>
      <c r="AS55" s="4">
        <v>1550</v>
      </c>
      <c r="AT55" s="4" t="s">
        <v>92</v>
      </c>
      <c r="AU55" s="14">
        <f t="shared" si="2"/>
        <v>417.23076923076923</v>
      </c>
      <c r="AV55" s="15" t="b">
        <f t="shared" si="3"/>
        <v>0</v>
      </c>
      <c r="AW55" s="16">
        <v>4.2865044247787605</v>
      </c>
      <c r="AX55" s="10">
        <v>59675</v>
      </c>
      <c r="AY55" s="4">
        <v>1.5</v>
      </c>
      <c r="AZ55" s="4">
        <v>10000</v>
      </c>
      <c r="BA55" s="4">
        <v>5000</v>
      </c>
    </row>
    <row r="56" spans="1:53" s="4" customFormat="1" x14ac:dyDescent="0.25">
      <c r="A56" s="2" t="s">
        <v>232</v>
      </c>
      <c r="B56" s="2"/>
      <c r="C56" s="3" t="s">
        <v>31</v>
      </c>
      <c r="D56" s="3"/>
      <c r="E56" s="2"/>
      <c r="F56" s="4">
        <v>300</v>
      </c>
      <c r="G56" s="4">
        <v>330</v>
      </c>
      <c r="H56" s="5" t="s">
        <v>233</v>
      </c>
      <c r="I56" s="6" t="s">
        <v>44</v>
      </c>
      <c r="J56" s="7" t="s">
        <v>94</v>
      </c>
      <c r="K56" s="8" t="s">
        <v>35</v>
      </c>
      <c r="L56" s="4" t="s">
        <v>234</v>
      </c>
      <c r="M56" s="5">
        <v>330</v>
      </c>
      <c r="N56" s="8" t="s">
        <v>37</v>
      </c>
      <c r="O56" s="4">
        <v>1</v>
      </c>
      <c r="P56" s="4">
        <v>3</v>
      </c>
      <c r="Q56" s="5">
        <v>1</v>
      </c>
      <c r="R56" s="4">
        <v>2</v>
      </c>
      <c r="S56" s="5">
        <f>O56+P56+Q56+R56</f>
        <v>7</v>
      </c>
      <c r="T56" s="4">
        <v>5</v>
      </c>
      <c r="U56" s="4">
        <f t="shared" si="6"/>
        <v>7</v>
      </c>
      <c r="V56" s="8" t="s">
        <v>235</v>
      </c>
      <c r="W56" s="8"/>
      <c r="X56" s="8" t="s">
        <v>48</v>
      </c>
      <c r="Y56" s="4" t="s">
        <v>40</v>
      </c>
      <c r="Z56" s="4">
        <v>100</v>
      </c>
      <c r="AA56" s="4">
        <v>25</v>
      </c>
      <c r="AB56" s="9">
        <v>1700</v>
      </c>
      <c r="AC56" s="9">
        <v>1525</v>
      </c>
      <c r="AD56" s="9">
        <v>525</v>
      </c>
      <c r="AE56" s="9">
        <v>0</v>
      </c>
      <c r="AF56" s="9">
        <v>100</v>
      </c>
      <c r="AG56" s="9">
        <v>0</v>
      </c>
      <c r="AH56" s="9">
        <v>625</v>
      </c>
      <c r="AI56" s="9">
        <v>1000</v>
      </c>
      <c r="AJ56" s="9">
        <v>1000</v>
      </c>
      <c r="AK56" s="4">
        <v>6475</v>
      </c>
      <c r="AL56" s="10">
        <v>719.44444444444446</v>
      </c>
      <c r="AM56" s="11">
        <f t="shared" si="4"/>
        <v>1700</v>
      </c>
      <c r="AN56" s="10">
        <f t="shared" si="5"/>
        <v>237416.66666666666</v>
      </c>
      <c r="AO56" s="10">
        <v>2.3741666666666665</v>
      </c>
      <c r="AP56" s="12">
        <v>2.1720645259837353E-3</v>
      </c>
      <c r="AQ56" s="13">
        <v>0.79223547746368683</v>
      </c>
      <c r="AR56" s="4" t="s">
        <v>121</v>
      </c>
      <c r="AS56" s="4">
        <v>300</v>
      </c>
      <c r="AT56" s="4" t="s">
        <v>42</v>
      </c>
      <c r="AU56" s="14">
        <f t="shared" si="2"/>
        <v>65.384615384615387</v>
      </c>
      <c r="AV56" s="15" t="b">
        <f t="shared" si="3"/>
        <v>0</v>
      </c>
      <c r="AW56" s="16">
        <v>5.2941176470588234</v>
      </c>
      <c r="AX56" s="10">
        <v>99000</v>
      </c>
      <c r="AY56" s="4">
        <v>1.5</v>
      </c>
      <c r="AZ56" s="4">
        <v>10000</v>
      </c>
      <c r="BA56" s="4">
        <v>5000</v>
      </c>
    </row>
    <row r="57" spans="1:53" s="4" customFormat="1" x14ac:dyDescent="0.25">
      <c r="A57" s="2" t="s">
        <v>236</v>
      </c>
      <c r="B57" s="2"/>
      <c r="C57" s="3" t="s">
        <v>31</v>
      </c>
      <c r="D57" s="3"/>
      <c r="E57" s="2"/>
      <c r="F57" s="4">
        <v>1216</v>
      </c>
      <c r="G57" s="4">
        <v>65</v>
      </c>
      <c r="H57" s="5">
        <v>10046</v>
      </c>
      <c r="I57" s="6" t="s">
        <v>44</v>
      </c>
      <c r="J57" s="7" t="s">
        <v>237</v>
      </c>
      <c r="K57" s="8" t="s">
        <v>35</v>
      </c>
      <c r="L57" s="4" t="s">
        <v>238</v>
      </c>
      <c r="M57" s="5">
        <v>65</v>
      </c>
      <c r="N57" s="8" t="s">
        <v>37</v>
      </c>
      <c r="O57" s="4">
        <v>1</v>
      </c>
      <c r="P57" s="4">
        <v>3</v>
      </c>
      <c r="Q57" s="5">
        <v>1</v>
      </c>
      <c r="R57" s="4">
        <v>2</v>
      </c>
      <c r="S57" s="5">
        <f>O57+P57+Q57+R57</f>
        <v>7</v>
      </c>
      <c r="T57" s="4">
        <v>7</v>
      </c>
      <c r="U57" s="4">
        <f t="shared" si="6"/>
        <v>7</v>
      </c>
      <c r="V57" s="8" t="s">
        <v>239</v>
      </c>
      <c r="W57" s="8"/>
      <c r="X57" s="8" t="s">
        <v>48</v>
      </c>
      <c r="Y57" s="4" t="s">
        <v>40</v>
      </c>
      <c r="Z57" s="4">
        <v>1000</v>
      </c>
      <c r="AA57" s="4">
        <v>20</v>
      </c>
      <c r="AB57" s="9">
        <v>5252.39</v>
      </c>
      <c r="AC57" s="9">
        <v>4292</v>
      </c>
      <c r="AD57" s="9">
        <v>2053</v>
      </c>
      <c r="AE57" s="9">
        <v>1764</v>
      </c>
      <c r="AF57" s="9">
        <v>2039</v>
      </c>
      <c r="AG57" s="9">
        <v>2346</v>
      </c>
      <c r="AH57" s="9">
        <v>2798</v>
      </c>
      <c r="AI57" s="9">
        <v>2856</v>
      </c>
      <c r="AJ57" s="9">
        <v>9320</v>
      </c>
      <c r="AK57" s="4">
        <v>32720.39</v>
      </c>
      <c r="AL57" s="10">
        <v>3635.5988888888887</v>
      </c>
      <c r="AM57" s="11">
        <f t="shared" si="4"/>
        <v>9320</v>
      </c>
      <c r="AN57" s="10">
        <f t="shared" si="5"/>
        <v>236313.92777777778</v>
      </c>
      <c r="AO57" s="10">
        <v>2.3631392777777775</v>
      </c>
      <c r="AP57" s="12">
        <v>2.161975849162486E-3</v>
      </c>
      <c r="AQ57" s="13">
        <v>0.79439745331284928</v>
      </c>
      <c r="AR57" s="4" t="s">
        <v>121</v>
      </c>
      <c r="AS57" s="4">
        <v>1216</v>
      </c>
      <c r="AT57" s="4" t="s">
        <v>42</v>
      </c>
      <c r="AU57" s="14">
        <f t="shared" si="2"/>
        <v>358.46153846153845</v>
      </c>
      <c r="AV57" s="15" t="b">
        <f t="shared" si="3"/>
        <v>0</v>
      </c>
      <c r="AW57" s="16">
        <v>3.914163090128755</v>
      </c>
      <c r="AX57" s="10">
        <v>79040</v>
      </c>
      <c r="AY57" s="4">
        <v>1.5</v>
      </c>
      <c r="AZ57" s="4">
        <v>10000</v>
      </c>
      <c r="BA57" s="4">
        <v>5000</v>
      </c>
    </row>
    <row r="58" spans="1:53" s="4" customFormat="1" x14ac:dyDescent="0.25">
      <c r="A58" s="2" t="s">
        <v>240</v>
      </c>
      <c r="B58" s="2"/>
      <c r="C58" s="3" t="s">
        <v>31</v>
      </c>
      <c r="D58" s="3"/>
      <c r="E58" s="2"/>
      <c r="F58" s="4">
        <v>5850</v>
      </c>
      <c r="G58" s="4">
        <v>37</v>
      </c>
      <c r="H58" s="5" t="s">
        <v>32</v>
      </c>
      <c r="I58" s="6" t="s">
        <v>33</v>
      </c>
      <c r="J58" s="7" t="s">
        <v>241</v>
      </c>
      <c r="K58" s="8" t="s">
        <v>35</v>
      </c>
      <c r="L58" s="4" t="s">
        <v>242</v>
      </c>
      <c r="M58" s="5">
        <v>37</v>
      </c>
      <c r="N58" s="8" t="s">
        <v>37</v>
      </c>
      <c r="O58" s="4">
        <v>1</v>
      </c>
      <c r="P58" s="4">
        <v>5</v>
      </c>
      <c r="Q58" s="5">
        <v>5</v>
      </c>
      <c r="R58" s="4">
        <v>3</v>
      </c>
      <c r="S58" s="5">
        <f>O58+P58+Q58+R58</f>
        <v>14</v>
      </c>
      <c r="T58" s="4">
        <v>6</v>
      </c>
      <c r="U58" s="4">
        <f t="shared" si="6"/>
        <v>14</v>
      </c>
      <c r="V58" s="8" t="s">
        <v>60</v>
      </c>
      <c r="W58" s="8"/>
      <c r="X58" s="8" t="s">
        <v>39</v>
      </c>
      <c r="Y58" s="4" t="s">
        <v>40</v>
      </c>
      <c r="Z58" s="4">
        <v>5000</v>
      </c>
      <c r="AA58" s="4">
        <v>50</v>
      </c>
      <c r="AB58" s="9">
        <v>4150</v>
      </c>
      <c r="AC58" s="9">
        <v>5100</v>
      </c>
      <c r="AD58" s="9">
        <v>5700</v>
      </c>
      <c r="AE58" s="9">
        <v>5950</v>
      </c>
      <c r="AF58" s="9">
        <v>7475</v>
      </c>
      <c r="AG58" s="9">
        <v>5650</v>
      </c>
      <c r="AH58" s="9">
        <v>7150</v>
      </c>
      <c r="AI58" s="9">
        <v>7275</v>
      </c>
      <c r="AJ58" s="9">
        <v>7600</v>
      </c>
      <c r="AK58" s="4">
        <v>56050</v>
      </c>
      <c r="AL58" s="10">
        <v>6227.7777777777774</v>
      </c>
      <c r="AM58" s="11">
        <f t="shared" si="4"/>
        <v>7600</v>
      </c>
      <c r="AN58" s="10">
        <f t="shared" si="5"/>
        <v>230427.77777777775</v>
      </c>
      <c r="AO58" s="10">
        <v>2.3042777777777776</v>
      </c>
      <c r="AP58" s="12">
        <v>2.1081249641798851E-3</v>
      </c>
      <c r="AQ58" s="13">
        <v>0.79650557827702917</v>
      </c>
      <c r="AR58" s="4" t="s">
        <v>121</v>
      </c>
      <c r="AS58" s="4">
        <v>5850</v>
      </c>
      <c r="AT58" s="4" t="s">
        <v>42</v>
      </c>
      <c r="AU58" s="14">
        <f t="shared" si="2"/>
        <v>292.30769230769232</v>
      </c>
      <c r="AV58" s="15" t="b">
        <f t="shared" si="3"/>
        <v>0</v>
      </c>
      <c r="AW58" s="16">
        <v>23.092105263157894</v>
      </c>
      <c r="AX58" s="10">
        <v>216450</v>
      </c>
      <c r="AY58" s="4">
        <v>1.5</v>
      </c>
      <c r="AZ58" s="4">
        <v>10000</v>
      </c>
      <c r="BA58" s="4">
        <v>5000</v>
      </c>
    </row>
    <row r="59" spans="1:53" s="4" customFormat="1" x14ac:dyDescent="0.25">
      <c r="A59" s="2" t="s">
        <v>243</v>
      </c>
      <c r="B59" s="2"/>
      <c r="C59" s="3" t="s">
        <v>31</v>
      </c>
      <c r="D59" s="3"/>
      <c r="E59" s="2"/>
      <c r="F59" s="4">
        <v>2850</v>
      </c>
      <c r="G59" s="4">
        <v>95</v>
      </c>
      <c r="H59" s="5" t="s">
        <v>32</v>
      </c>
      <c r="I59" s="6" t="s">
        <v>44</v>
      </c>
      <c r="J59" s="7" t="s">
        <v>45</v>
      </c>
      <c r="K59" s="8" t="s">
        <v>35</v>
      </c>
      <c r="L59" s="4" t="s">
        <v>244</v>
      </c>
      <c r="M59" s="5">
        <v>95</v>
      </c>
      <c r="N59" s="8" t="s">
        <v>37</v>
      </c>
      <c r="O59" s="4">
        <v>1</v>
      </c>
      <c r="P59" s="4">
        <v>7</v>
      </c>
      <c r="Q59" s="5">
        <v>5</v>
      </c>
      <c r="R59" s="4">
        <v>3</v>
      </c>
      <c r="S59" s="5">
        <f>O59+P59+Q59+R59</f>
        <v>16</v>
      </c>
      <c r="T59" s="4">
        <v>7</v>
      </c>
      <c r="U59" s="4">
        <f t="shared" si="6"/>
        <v>16</v>
      </c>
      <c r="V59" s="8" t="s">
        <v>245</v>
      </c>
      <c r="W59" s="8"/>
      <c r="X59" s="8" t="s">
        <v>39</v>
      </c>
      <c r="Y59" s="4" t="s">
        <v>40</v>
      </c>
      <c r="Z59" s="4">
        <v>1000</v>
      </c>
      <c r="AA59" s="4">
        <v>25</v>
      </c>
      <c r="AB59" s="9">
        <v>3225</v>
      </c>
      <c r="AC59" s="9">
        <v>2900</v>
      </c>
      <c r="AD59" s="9">
        <v>400</v>
      </c>
      <c r="AE59" s="9">
        <v>1025</v>
      </c>
      <c r="AF59" s="9">
        <v>725</v>
      </c>
      <c r="AG59" s="9">
        <v>2100</v>
      </c>
      <c r="AH59" s="9">
        <v>3250</v>
      </c>
      <c r="AI59" s="9">
        <v>3675</v>
      </c>
      <c r="AJ59" s="9">
        <v>4350</v>
      </c>
      <c r="AK59" s="4">
        <v>21650</v>
      </c>
      <c r="AL59" s="10">
        <v>2405.5555555555557</v>
      </c>
      <c r="AM59" s="11">
        <f t="shared" si="4"/>
        <v>4350</v>
      </c>
      <c r="AN59" s="10">
        <f t="shared" si="5"/>
        <v>228527.77777777778</v>
      </c>
      <c r="AO59" s="10">
        <v>2.285277777777778</v>
      </c>
      <c r="AP59" s="12">
        <v>2.0907423488087272E-3</v>
      </c>
      <c r="AQ59" s="13">
        <v>0.79859632062583785</v>
      </c>
      <c r="AR59" s="4" t="s">
        <v>246</v>
      </c>
      <c r="AS59" s="4">
        <v>2850</v>
      </c>
      <c r="AT59" s="4" t="s">
        <v>42</v>
      </c>
      <c r="AU59" s="14">
        <f t="shared" si="2"/>
        <v>167.30769230769232</v>
      </c>
      <c r="AV59" s="15" t="b">
        <f t="shared" si="3"/>
        <v>0</v>
      </c>
      <c r="AW59" s="16">
        <v>19.655172413793103</v>
      </c>
      <c r="AX59" s="10">
        <v>270750</v>
      </c>
      <c r="AY59" s="4">
        <v>1.5</v>
      </c>
      <c r="AZ59" s="4">
        <v>10000</v>
      </c>
      <c r="BA59" s="4">
        <v>5000</v>
      </c>
    </row>
    <row r="60" spans="1:53" s="4" customFormat="1" x14ac:dyDescent="0.25">
      <c r="A60" s="2" t="s">
        <v>247</v>
      </c>
      <c r="B60" s="2"/>
      <c r="C60" s="3" t="s">
        <v>31</v>
      </c>
      <c r="D60" s="3"/>
      <c r="E60" s="2"/>
      <c r="F60" s="4">
        <v>12445</v>
      </c>
      <c r="G60" s="4">
        <v>5.5812499999999998</v>
      </c>
      <c r="H60" s="5" t="s">
        <v>32</v>
      </c>
      <c r="I60" s="6" t="s">
        <v>44</v>
      </c>
      <c r="J60" s="7" t="s">
        <v>103</v>
      </c>
      <c r="K60" s="8" t="s">
        <v>88</v>
      </c>
      <c r="L60" s="4" t="s">
        <v>248</v>
      </c>
      <c r="M60" s="5">
        <v>5.5812499999999998</v>
      </c>
      <c r="N60" s="8" t="s">
        <v>90</v>
      </c>
      <c r="O60" s="4">
        <v>1</v>
      </c>
      <c r="P60" s="4">
        <v>2</v>
      </c>
      <c r="Q60" s="5">
        <v>1</v>
      </c>
      <c r="R60" s="4">
        <v>2</v>
      </c>
      <c r="S60" s="4">
        <v>6</v>
      </c>
      <c r="T60" s="4">
        <v>2</v>
      </c>
      <c r="U60" s="4">
        <f t="shared" si="6"/>
        <v>6</v>
      </c>
      <c r="V60" s="8" t="s">
        <v>120</v>
      </c>
      <c r="W60" s="8"/>
      <c r="X60" s="8" t="s">
        <v>48</v>
      </c>
      <c r="Y60" s="4" t="s">
        <v>92</v>
      </c>
      <c r="Z60" s="4">
        <v>5000</v>
      </c>
      <c r="AA60" s="4">
        <v>95</v>
      </c>
      <c r="AB60" s="9">
        <v>13850</v>
      </c>
      <c r="AC60" s="9">
        <v>27060</v>
      </c>
      <c r="AD60" s="9">
        <v>18000</v>
      </c>
      <c r="AE60" s="9">
        <v>26250</v>
      </c>
      <c r="AF60" s="9">
        <v>29095</v>
      </c>
      <c r="AG60" s="9">
        <v>46835</v>
      </c>
      <c r="AH60" s="9">
        <v>61370</v>
      </c>
      <c r="AI60" s="9">
        <v>65000</v>
      </c>
      <c r="AJ60" s="9">
        <v>69630</v>
      </c>
      <c r="AK60" s="4">
        <v>357090</v>
      </c>
      <c r="AL60" s="10">
        <v>39676.666666666664</v>
      </c>
      <c r="AM60" s="11">
        <f t="shared" si="4"/>
        <v>69630</v>
      </c>
      <c r="AN60" s="10">
        <f t="shared" si="5"/>
        <v>221445.39583333331</v>
      </c>
      <c r="AO60" s="10">
        <v>2.2144539583333334</v>
      </c>
      <c r="AP60" s="12">
        <v>2.025947442886668E-3</v>
      </c>
      <c r="AQ60" s="13">
        <v>0.8006222680687245</v>
      </c>
      <c r="AR60" s="4" t="s">
        <v>246</v>
      </c>
      <c r="AS60" s="4">
        <v>12445</v>
      </c>
      <c r="AT60" s="4" t="s">
        <v>92</v>
      </c>
      <c r="AU60" s="14">
        <f t="shared" si="2"/>
        <v>2678.0769230769229</v>
      </c>
      <c r="AV60" s="15" t="b">
        <f t="shared" si="3"/>
        <v>0</v>
      </c>
      <c r="AW60" s="16">
        <v>5.3619129685480393</v>
      </c>
      <c r="AX60" s="10">
        <v>69458.65625</v>
      </c>
      <c r="AY60" s="4">
        <v>1.5</v>
      </c>
      <c r="AZ60" s="4">
        <v>10000</v>
      </c>
      <c r="BA60" s="4">
        <v>5000</v>
      </c>
    </row>
    <row r="61" spans="1:53" s="4" customFormat="1" x14ac:dyDescent="0.25">
      <c r="A61" s="2" t="s">
        <v>249</v>
      </c>
      <c r="B61" s="2"/>
      <c r="C61" s="3" t="s">
        <v>31</v>
      </c>
      <c r="D61" s="3"/>
      <c r="E61" s="2"/>
      <c r="F61" s="4">
        <v>125</v>
      </c>
      <c r="G61" s="4">
        <v>1001.875</v>
      </c>
      <c r="H61" s="5" t="s">
        <v>32</v>
      </c>
      <c r="I61" s="6" t="s">
        <v>44</v>
      </c>
      <c r="J61" s="7" t="s">
        <v>81</v>
      </c>
      <c r="K61" s="8" t="s">
        <v>136</v>
      </c>
      <c r="L61" s="4" t="s">
        <v>250</v>
      </c>
      <c r="M61" s="5">
        <v>1001.875</v>
      </c>
      <c r="N61" s="8" t="s">
        <v>37</v>
      </c>
      <c r="O61" s="4">
        <v>1</v>
      </c>
      <c r="P61" s="4">
        <v>20</v>
      </c>
      <c r="Q61" s="5">
        <v>5</v>
      </c>
      <c r="R61" s="4">
        <v>5</v>
      </c>
      <c r="S61" s="5">
        <f>O61+P61+Q61+R61</f>
        <v>31</v>
      </c>
      <c r="T61" s="20">
        <v>30</v>
      </c>
      <c r="U61" s="4">
        <f t="shared" si="6"/>
        <v>31</v>
      </c>
      <c r="V61" s="8" t="s">
        <v>138</v>
      </c>
      <c r="W61" s="8"/>
      <c r="X61" s="8" t="s">
        <v>39</v>
      </c>
      <c r="Y61" s="4" t="s">
        <v>40</v>
      </c>
      <c r="Z61" s="4">
        <v>100</v>
      </c>
      <c r="AA61" s="4">
        <v>25</v>
      </c>
      <c r="AB61" s="9">
        <v>250</v>
      </c>
      <c r="AC61" s="9">
        <v>275</v>
      </c>
      <c r="AD61" s="9">
        <v>250</v>
      </c>
      <c r="AE61" s="9">
        <v>75</v>
      </c>
      <c r="AF61" s="9">
        <v>150</v>
      </c>
      <c r="AG61" s="9">
        <v>400</v>
      </c>
      <c r="AH61" s="9">
        <v>200</v>
      </c>
      <c r="AI61" s="9">
        <v>200</v>
      </c>
      <c r="AJ61" s="9">
        <v>175</v>
      </c>
      <c r="AK61" s="4">
        <v>1975</v>
      </c>
      <c r="AL61" s="10">
        <v>219.44444444444446</v>
      </c>
      <c r="AM61" s="11">
        <f t="shared" si="4"/>
        <v>400</v>
      </c>
      <c r="AN61" s="10">
        <f t="shared" si="5"/>
        <v>219855.90277777778</v>
      </c>
      <c r="AO61" s="10">
        <v>2.1985590277777778</v>
      </c>
      <c r="AP61" s="12">
        <v>2.0114055763499057E-3</v>
      </c>
      <c r="AQ61" s="13">
        <v>0.80263367364507443</v>
      </c>
      <c r="AR61" s="4" t="s">
        <v>246</v>
      </c>
      <c r="AS61" s="4">
        <v>125</v>
      </c>
      <c r="AT61" s="4" t="s">
        <v>42</v>
      </c>
      <c r="AU61" s="14">
        <f t="shared" si="2"/>
        <v>15.384615384615385</v>
      </c>
      <c r="AV61" s="15" t="b">
        <f t="shared" si="3"/>
        <v>0</v>
      </c>
      <c r="AW61" s="16">
        <v>9.375</v>
      </c>
      <c r="AX61" s="10">
        <v>125234.375</v>
      </c>
      <c r="AY61" s="4">
        <v>1.5</v>
      </c>
      <c r="AZ61" s="4">
        <v>10000</v>
      </c>
      <c r="BA61" s="4">
        <v>5000</v>
      </c>
    </row>
    <row r="62" spans="1:53" s="4" customFormat="1" ht="75" x14ac:dyDescent="0.25">
      <c r="A62" s="3" t="s">
        <v>251</v>
      </c>
      <c r="B62" s="3"/>
      <c r="C62" s="3" t="s">
        <v>31</v>
      </c>
      <c r="D62" s="3"/>
      <c r="E62" s="2"/>
      <c r="F62" s="4">
        <v>35.259999999999991</v>
      </c>
      <c r="G62" s="4">
        <v>235</v>
      </c>
      <c r="H62" s="5" t="s">
        <v>32</v>
      </c>
      <c r="I62" s="6" t="s">
        <v>44</v>
      </c>
      <c r="J62" s="7" t="s">
        <v>103</v>
      </c>
      <c r="K62" s="8" t="s">
        <v>127</v>
      </c>
      <c r="L62" s="4" t="s">
        <v>252</v>
      </c>
      <c r="M62" s="5">
        <v>235</v>
      </c>
      <c r="N62" s="8" t="s">
        <v>90</v>
      </c>
      <c r="O62" s="4">
        <v>1</v>
      </c>
      <c r="P62" s="4">
        <v>15</v>
      </c>
      <c r="Q62" s="5">
        <v>1</v>
      </c>
      <c r="R62" s="4">
        <v>5</v>
      </c>
      <c r="S62" s="4">
        <v>22</v>
      </c>
      <c r="T62" s="4">
        <v>25</v>
      </c>
      <c r="U62" s="4">
        <f t="shared" si="6"/>
        <v>22</v>
      </c>
      <c r="V62" s="8" t="s">
        <v>253</v>
      </c>
      <c r="W62" s="8"/>
      <c r="X62" s="8" t="s">
        <v>48</v>
      </c>
      <c r="Y62" s="4" t="s">
        <v>40</v>
      </c>
      <c r="Z62" s="4">
        <v>1000</v>
      </c>
      <c r="AA62" s="4">
        <v>20</v>
      </c>
      <c r="AB62" s="9">
        <v>752</v>
      </c>
      <c r="AC62" s="9">
        <v>928</v>
      </c>
      <c r="AD62" s="9">
        <v>1380.9</v>
      </c>
      <c r="AE62" s="9">
        <v>465</v>
      </c>
      <c r="AF62" s="9">
        <v>350</v>
      </c>
      <c r="AG62" s="9">
        <v>674.9</v>
      </c>
      <c r="AH62" s="9">
        <v>775</v>
      </c>
      <c r="AI62" s="9">
        <v>1352.1</v>
      </c>
      <c r="AJ62" s="9">
        <v>1141</v>
      </c>
      <c r="AK62" s="4">
        <v>7818.9</v>
      </c>
      <c r="AL62" s="10">
        <v>868.76666666666665</v>
      </c>
      <c r="AM62" s="11">
        <f t="shared" si="4"/>
        <v>1380.9</v>
      </c>
      <c r="AN62" s="10">
        <f t="shared" si="5"/>
        <v>204160.16666666666</v>
      </c>
      <c r="AO62" s="10">
        <v>2.0416016666666668</v>
      </c>
      <c r="AP62" s="12">
        <v>1.867809290146411E-3</v>
      </c>
      <c r="AQ62" s="13">
        <v>0.80839917763115077</v>
      </c>
      <c r="AR62" s="4" t="s">
        <v>246</v>
      </c>
      <c r="AS62" s="4">
        <v>35.259999999999991</v>
      </c>
      <c r="AT62" s="4" t="s">
        <v>42</v>
      </c>
      <c r="AU62" s="14">
        <f t="shared" si="2"/>
        <v>53.111538461538466</v>
      </c>
      <c r="AV62" s="15" t="b">
        <f t="shared" si="3"/>
        <v>0</v>
      </c>
      <c r="AW62" s="16">
        <v>0.76602215946122076</v>
      </c>
      <c r="AX62" s="10">
        <v>8286.0999999999985</v>
      </c>
      <c r="AY62" s="4">
        <v>1.5</v>
      </c>
      <c r="AZ62" s="4">
        <v>10000</v>
      </c>
      <c r="BA62" s="4">
        <v>5000</v>
      </c>
    </row>
    <row r="63" spans="1:53" s="4" customFormat="1" ht="90" x14ac:dyDescent="0.25">
      <c r="A63" s="3" t="s">
        <v>254</v>
      </c>
      <c r="B63" s="3"/>
      <c r="C63" s="3" t="s">
        <v>31</v>
      </c>
      <c r="D63" s="3"/>
      <c r="E63" s="2"/>
      <c r="F63" s="4">
        <v>120</v>
      </c>
      <c r="G63" s="4">
        <v>1180.6095</v>
      </c>
      <c r="H63" s="5" t="s">
        <v>32</v>
      </c>
      <c r="I63" s="6" t="s">
        <v>44</v>
      </c>
      <c r="J63" s="7" t="s">
        <v>113</v>
      </c>
      <c r="K63" s="8" t="s">
        <v>136</v>
      </c>
      <c r="L63" s="4" t="s">
        <v>255</v>
      </c>
      <c r="M63" s="5">
        <v>1180.6095</v>
      </c>
      <c r="N63" s="8" t="s">
        <v>37</v>
      </c>
      <c r="O63" s="4">
        <v>1</v>
      </c>
      <c r="P63" s="4">
        <v>20</v>
      </c>
      <c r="Q63" s="5">
        <v>5</v>
      </c>
      <c r="R63" s="4">
        <v>5</v>
      </c>
      <c r="S63" s="5">
        <f>O63+P63+Q63+R63</f>
        <v>31</v>
      </c>
      <c r="T63" s="4">
        <v>30</v>
      </c>
      <c r="U63" s="4">
        <f t="shared" si="6"/>
        <v>31</v>
      </c>
      <c r="V63" s="8" t="s">
        <v>96</v>
      </c>
      <c r="W63" s="8"/>
      <c r="X63" s="8" t="s">
        <v>39</v>
      </c>
      <c r="Y63" s="4" t="s">
        <v>40</v>
      </c>
      <c r="Z63" s="4">
        <v>100</v>
      </c>
      <c r="AA63" s="4">
        <v>25</v>
      </c>
      <c r="AB63" s="9">
        <v>230</v>
      </c>
      <c r="AC63" s="9">
        <v>340</v>
      </c>
      <c r="AD63" s="9">
        <v>100</v>
      </c>
      <c r="AE63" s="9">
        <v>170</v>
      </c>
      <c r="AF63" s="9">
        <v>40</v>
      </c>
      <c r="AG63" s="9">
        <v>160</v>
      </c>
      <c r="AH63" s="9">
        <v>120</v>
      </c>
      <c r="AI63" s="9">
        <v>190</v>
      </c>
      <c r="AJ63" s="9">
        <v>185</v>
      </c>
      <c r="AK63" s="4">
        <v>1535</v>
      </c>
      <c r="AL63" s="10">
        <v>170.55555555555554</v>
      </c>
      <c r="AM63" s="11">
        <f t="shared" si="4"/>
        <v>340</v>
      </c>
      <c r="AN63" s="10">
        <f t="shared" si="5"/>
        <v>201359.50916666666</v>
      </c>
      <c r="AO63" s="10">
        <v>2.0135950916666667</v>
      </c>
      <c r="AP63" s="12">
        <v>1.8421867890364904E-3</v>
      </c>
      <c r="AQ63" s="13">
        <v>0.81024136442018724</v>
      </c>
      <c r="AR63" s="4" t="s">
        <v>246</v>
      </c>
      <c r="AS63" s="4">
        <v>120</v>
      </c>
      <c r="AT63" s="4" t="s">
        <v>42</v>
      </c>
      <c r="AU63" s="14">
        <f t="shared" si="2"/>
        <v>13.076923076923077</v>
      </c>
      <c r="AV63" s="15" t="b">
        <f t="shared" si="3"/>
        <v>0</v>
      </c>
      <c r="AW63" s="16">
        <v>10.588235294117647</v>
      </c>
      <c r="AX63" s="10">
        <v>141673.14000000001</v>
      </c>
      <c r="AY63" s="4">
        <v>1.5</v>
      </c>
      <c r="AZ63" s="4">
        <v>10000</v>
      </c>
      <c r="BA63" s="4">
        <v>5000</v>
      </c>
    </row>
    <row r="64" spans="1:53" s="4" customFormat="1" x14ac:dyDescent="0.25">
      <c r="A64" s="2" t="s">
        <v>256</v>
      </c>
      <c r="B64" s="2"/>
      <c r="C64" s="3" t="s">
        <v>31</v>
      </c>
      <c r="D64" s="3"/>
      <c r="E64" s="2"/>
      <c r="F64" s="4">
        <v>240.270000000001</v>
      </c>
      <c r="G64" s="4">
        <v>110</v>
      </c>
      <c r="H64" s="5" t="e">
        <v>#N/A</v>
      </c>
      <c r="I64" s="6" t="s">
        <v>44</v>
      </c>
      <c r="J64" s="7" t="s">
        <v>155</v>
      </c>
      <c r="K64" s="8" t="s">
        <v>257</v>
      </c>
      <c r="L64" s="4" t="s">
        <v>258</v>
      </c>
      <c r="M64" s="5">
        <v>110</v>
      </c>
      <c r="N64" s="8" t="s">
        <v>90</v>
      </c>
      <c r="O64" s="22">
        <v>1</v>
      </c>
      <c r="P64" s="22">
        <v>7</v>
      </c>
      <c r="Q64" s="23">
        <v>1</v>
      </c>
      <c r="R64" s="22">
        <v>3</v>
      </c>
      <c r="S64" s="22">
        <v>12</v>
      </c>
      <c r="T64" s="22">
        <v>10</v>
      </c>
      <c r="U64" s="4">
        <f t="shared" si="6"/>
        <v>12</v>
      </c>
      <c r="V64" s="8" t="s">
        <v>259</v>
      </c>
      <c r="W64" s="8"/>
      <c r="X64" s="8" t="s">
        <v>48</v>
      </c>
      <c r="Y64" s="2" t="s">
        <v>40</v>
      </c>
      <c r="Z64" s="4">
        <v>500</v>
      </c>
      <c r="AA64" s="4">
        <v>20</v>
      </c>
      <c r="AB64" s="9">
        <v>2889</v>
      </c>
      <c r="AC64" s="9">
        <v>2211</v>
      </c>
      <c r="AD64" s="9">
        <v>995</v>
      </c>
      <c r="AE64" s="9">
        <v>795</v>
      </c>
      <c r="AF64" s="9">
        <v>1064.8900000000001</v>
      </c>
      <c r="AG64" s="9">
        <v>1225</v>
      </c>
      <c r="AH64" s="9">
        <v>1902.69</v>
      </c>
      <c r="AI64" s="9">
        <v>2740.8499999999995</v>
      </c>
      <c r="AJ64" s="9">
        <v>2513.9300000000003</v>
      </c>
      <c r="AK64" s="4">
        <v>16337.359999999999</v>
      </c>
      <c r="AL64" s="10">
        <v>1815.2622222222224</v>
      </c>
      <c r="AM64" s="11">
        <f t="shared" si="4"/>
        <v>2889</v>
      </c>
      <c r="AN64" s="10">
        <f t="shared" si="5"/>
        <v>199678.84444444443</v>
      </c>
      <c r="AO64" s="10">
        <v>1.9967884444444446</v>
      </c>
      <c r="AP64" s="12">
        <v>1.8268108161763523E-3</v>
      </c>
      <c r="AQ64" s="13">
        <v>0.81206817523636354</v>
      </c>
      <c r="AR64" s="4" t="s">
        <v>246</v>
      </c>
      <c r="AS64" s="4">
        <v>240.270000000001</v>
      </c>
      <c r="AT64" s="4" t="s">
        <v>42</v>
      </c>
      <c r="AU64" s="14">
        <f t="shared" si="2"/>
        <v>111.11538461538461</v>
      </c>
      <c r="AV64" s="15" t="b">
        <f t="shared" si="3"/>
        <v>0</v>
      </c>
      <c r="AW64" s="16">
        <v>2.4950155763239978</v>
      </c>
      <c r="AX64" s="10">
        <v>26429.70000000011</v>
      </c>
      <c r="AY64" s="4">
        <v>1.5</v>
      </c>
      <c r="AZ64" s="4">
        <v>10000</v>
      </c>
      <c r="BA64" s="4">
        <v>5000</v>
      </c>
    </row>
    <row r="65" spans="1:53" s="4" customFormat="1" ht="135" x14ac:dyDescent="0.25">
      <c r="A65" s="2" t="s">
        <v>260</v>
      </c>
      <c r="B65" s="2"/>
      <c r="C65" s="3" t="s">
        <v>31</v>
      </c>
      <c r="D65" s="3"/>
      <c r="E65" s="2"/>
      <c r="F65" s="4">
        <v>175</v>
      </c>
      <c r="G65" s="4">
        <v>1832</v>
      </c>
      <c r="H65" s="5" t="s">
        <v>32</v>
      </c>
      <c r="I65" s="6" t="s">
        <v>44</v>
      </c>
      <c r="J65" s="7" t="s">
        <v>113</v>
      </c>
      <c r="K65" s="8" t="s">
        <v>136</v>
      </c>
      <c r="L65" s="4" t="s">
        <v>261</v>
      </c>
      <c r="M65" s="5">
        <v>1832</v>
      </c>
      <c r="N65" s="8" t="s">
        <v>37</v>
      </c>
      <c r="O65" s="4">
        <v>1</v>
      </c>
      <c r="P65" s="4">
        <v>20</v>
      </c>
      <c r="Q65" s="5">
        <v>5</v>
      </c>
      <c r="R65" s="4">
        <v>5</v>
      </c>
      <c r="S65" s="5">
        <f>O65+P65+Q65+R65</f>
        <v>31</v>
      </c>
      <c r="T65" s="20">
        <v>30</v>
      </c>
      <c r="U65" s="4">
        <f t="shared" si="6"/>
        <v>31</v>
      </c>
      <c r="V65" s="24" t="s">
        <v>262</v>
      </c>
      <c r="W65" s="24"/>
      <c r="X65" s="8" t="s">
        <v>39</v>
      </c>
      <c r="Y65" s="4" t="s">
        <v>40</v>
      </c>
      <c r="Z65" s="4">
        <v>100</v>
      </c>
      <c r="AA65" s="4">
        <v>5</v>
      </c>
      <c r="AB65" s="9">
        <v>195</v>
      </c>
      <c r="AC65" s="9">
        <v>60</v>
      </c>
      <c r="AD65" s="9">
        <v>0</v>
      </c>
      <c r="AE65" s="9">
        <v>40</v>
      </c>
      <c r="AF65" s="9">
        <v>160</v>
      </c>
      <c r="AG65" s="9">
        <v>180</v>
      </c>
      <c r="AH65" s="9">
        <v>120</v>
      </c>
      <c r="AI65" s="9">
        <v>95</v>
      </c>
      <c r="AJ65" s="9">
        <v>130</v>
      </c>
      <c r="AK65" s="4">
        <v>980</v>
      </c>
      <c r="AL65" s="10">
        <v>108.88888888888889</v>
      </c>
      <c r="AM65" s="11">
        <f t="shared" si="4"/>
        <v>195</v>
      </c>
      <c r="AN65" s="10">
        <f t="shared" si="5"/>
        <v>199484.44444444444</v>
      </c>
      <c r="AO65" s="10">
        <v>1.9948444444444444</v>
      </c>
      <c r="AP65" s="12">
        <v>1.8250323001615346E-3</v>
      </c>
      <c r="AQ65" s="13">
        <v>0.81389320753652505</v>
      </c>
      <c r="AR65" s="4" t="s">
        <v>246</v>
      </c>
      <c r="AS65" s="4">
        <v>175</v>
      </c>
      <c r="AT65" s="4" t="s">
        <v>42</v>
      </c>
      <c r="AU65" s="14">
        <f t="shared" si="2"/>
        <v>7.5</v>
      </c>
      <c r="AV65" s="15" t="b">
        <f t="shared" si="3"/>
        <v>0</v>
      </c>
      <c r="AW65" s="16">
        <v>26.923076923076923</v>
      </c>
      <c r="AX65" s="10">
        <v>320600</v>
      </c>
      <c r="AY65" s="4">
        <v>1.5</v>
      </c>
      <c r="AZ65" s="4">
        <v>10000</v>
      </c>
      <c r="BA65" s="4">
        <v>5000</v>
      </c>
    </row>
    <row r="66" spans="1:53" s="4" customFormat="1" x14ac:dyDescent="0.25">
      <c r="A66" s="2" t="s">
        <v>263</v>
      </c>
      <c r="B66" s="2"/>
      <c r="C66" s="3" t="s">
        <v>31</v>
      </c>
      <c r="D66" s="3"/>
      <c r="E66" s="2"/>
      <c r="F66" s="4">
        <v>2450</v>
      </c>
      <c r="G66" s="4">
        <v>816</v>
      </c>
      <c r="H66" s="5" t="s">
        <v>32</v>
      </c>
      <c r="I66" s="6" t="s">
        <v>44</v>
      </c>
      <c r="J66" s="7" t="s">
        <v>81</v>
      </c>
      <c r="K66" s="8" t="s">
        <v>35</v>
      </c>
      <c r="L66" s="4" t="s">
        <v>264</v>
      </c>
      <c r="M66" s="5">
        <v>816</v>
      </c>
      <c r="N66" s="8" t="s">
        <v>37</v>
      </c>
      <c r="O66" s="4">
        <v>1</v>
      </c>
      <c r="P66" s="4">
        <v>7</v>
      </c>
      <c r="Q66" s="5">
        <v>5</v>
      </c>
      <c r="R66" s="4">
        <v>3</v>
      </c>
      <c r="S66" s="5">
        <f>O66+P66+Q66+R66</f>
        <v>16</v>
      </c>
      <c r="T66" s="4">
        <v>5</v>
      </c>
      <c r="U66" s="4">
        <f t="shared" si="6"/>
        <v>16</v>
      </c>
      <c r="V66" s="8" t="s">
        <v>265</v>
      </c>
      <c r="W66" s="8"/>
      <c r="X66" s="8" t="s">
        <v>48</v>
      </c>
      <c r="Y66" s="4" t="s">
        <v>40</v>
      </c>
      <c r="Z66" s="4">
        <v>500</v>
      </c>
      <c r="AA66" s="4">
        <v>25</v>
      </c>
      <c r="AB66" s="9">
        <v>225</v>
      </c>
      <c r="AC66" s="9">
        <v>350</v>
      </c>
      <c r="AD66" s="9">
        <v>275</v>
      </c>
      <c r="AE66" s="9">
        <v>150</v>
      </c>
      <c r="AF66" s="9">
        <v>225</v>
      </c>
      <c r="AG66" s="9">
        <v>375</v>
      </c>
      <c r="AH66" s="9">
        <v>175</v>
      </c>
      <c r="AI66" s="9">
        <v>225</v>
      </c>
      <c r="AJ66" s="9">
        <v>200</v>
      </c>
      <c r="AK66" s="4">
        <v>2200</v>
      </c>
      <c r="AL66" s="10">
        <v>244.44444444444446</v>
      </c>
      <c r="AM66" s="11">
        <f t="shared" si="4"/>
        <v>375</v>
      </c>
      <c r="AN66" s="10">
        <f t="shared" si="5"/>
        <v>199466.66666666669</v>
      </c>
      <c r="AO66" s="10">
        <v>1.9946666666666668</v>
      </c>
      <c r="AP66" s="12">
        <v>1.8248696558071848E-3</v>
      </c>
      <c r="AQ66" s="13">
        <v>0.81571807719233225</v>
      </c>
      <c r="AR66" s="4" t="s">
        <v>246</v>
      </c>
      <c r="AS66" s="4">
        <v>2450</v>
      </c>
      <c r="AT66" s="4" t="s">
        <v>42</v>
      </c>
      <c r="AU66" s="14">
        <f t="shared" ref="AU66:AU115" si="7">AM66/26</f>
        <v>14.423076923076923</v>
      </c>
      <c r="AV66" s="15" t="b">
        <f t="shared" ref="AV66:AV115" si="8">IF(AU66&gt;=Z66,TRUE,FALSE)</f>
        <v>0</v>
      </c>
      <c r="AW66" s="17">
        <v>196</v>
      </c>
      <c r="AX66" s="10">
        <v>1999200</v>
      </c>
      <c r="AY66" s="4">
        <v>1.5</v>
      </c>
      <c r="AZ66" s="4">
        <v>10000</v>
      </c>
      <c r="BA66" s="4">
        <v>5000</v>
      </c>
    </row>
    <row r="67" spans="1:53" s="4" customFormat="1" x14ac:dyDescent="0.25">
      <c r="A67" s="2" t="s">
        <v>266</v>
      </c>
      <c r="B67" s="2"/>
      <c r="C67" s="3" t="s">
        <v>31</v>
      </c>
      <c r="D67" s="3"/>
      <c r="E67" s="2"/>
      <c r="F67" s="4">
        <v>2425</v>
      </c>
      <c r="G67" s="4">
        <v>350</v>
      </c>
      <c r="H67" s="5" t="s">
        <v>32</v>
      </c>
      <c r="I67" s="6" t="s">
        <v>44</v>
      </c>
      <c r="J67" s="7" t="s">
        <v>45</v>
      </c>
      <c r="K67" s="8" t="s">
        <v>69</v>
      </c>
      <c r="L67" s="4" t="s">
        <v>267</v>
      </c>
      <c r="M67" s="5">
        <v>350</v>
      </c>
      <c r="N67" s="8" t="s">
        <v>37</v>
      </c>
      <c r="O67" s="4">
        <v>1</v>
      </c>
      <c r="P67" s="4">
        <v>20</v>
      </c>
      <c r="Q67" s="5">
        <v>15</v>
      </c>
      <c r="R67" s="4">
        <v>10</v>
      </c>
      <c r="S67" s="5">
        <f>O67+P67+Q67+R67</f>
        <v>46</v>
      </c>
      <c r="T67" s="4">
        <v>15</v>
      </c>
      <c r="U67" s="4">
        <f t="shared" si="6"/>
        <v>46</v>
      </c>
      <c r="V67" s="8" t="s">
        <v>268</v>
      </c>
      <c r="W67" s="8"/>
      <c r="X67" s="8" t="s">
        <v>39</v>
      </c>
      <c r="Y67" s="4" t="s">
        <v>40</v>
      </c>
      <c r="Z67" s="4">
        <v>3000</v>
      </c>
      <c r="AA67" s="4">
        <v>25</v>
      </c>
      <c r="AB67" s="9">
        <v>0</v>
      </c>
      <c r="AC67" s="9">
        <v>50</v>
      </c>
      <c r="AD67" s="9">
        <v>175</v>
      </c>
      <c r="AE67" s="9">
        <v>990</v>
      </c>
      <c r="AF67" s="9">
        <v>825</v>
      </c>
      <c r="AG67" s="9">
        <v>800</v>
      </c>
      <c r="AH67" s="9">
        <v>350</v>
      </c>
      <c r="AI67" s="9">
        <v>800</v>
      </c>
      <c r="AJ67" s="9">
        <v>1050</v>
      </c>
      <c r="AK67" s="4">
        <v>5040</v>
      </c>
      <c r="AL67" s="10">
        <v>560</v>
      </c>
      <c r="AM67" s="11">
        <f t="shared" ref="AM67:AM72" si="9">MAX(AB67:AJ67)</f>
        <v>1050</v>
      </c>
      <c r="AN67" s="10">
        <f t="shared" ref="AN67:AN115" si="10">(AK67/9)*M67</f>
        <v>196000</v>
      </c>
      <c r="AO67" s="10">
        <v>1.96</v>
      </c>
      <c r="AP67" s="12">
        <v>1.7931540067089315E-3</v>
      </c>
      <c r="AQ67" s="13">
        <v>0.81751123119904123</v>
      </c>
      <c r="AR67" s="4" t="s">
        <v>246</v>
      </c>
      <c r="AS67" s="4">
        <v>2425</v>
      </c>
      <c r="AT67" s="4" t="s">
        <v>42</v>
      </c>
      <c r="AU67" s="14">
        <f t="shared" si="7"/>
        <v>40.384615384615387</v>
      </c>
      <c r="AV67" s="15" t="b">
        <f t="shared" si="8"/>
        <v>0</v>
      </c>
      <c r="AW67" s="17">
        <v>69.285714285714292</v>
      </c>
      <c r="AX67" s="10">
        <v>848750</v>
      </c>
      <c r="AY67" s="4">
        <v>1.5</v>
      </c>
      <c r="AZ67" s="4">
        <v>10000</v>
      </c>
      <c r="BA67" s="4">
        <v>5000</v>
      </c>
    </row>
    <row r="68" spans="1:53" s="4" customFormat="1" x14ac:dyDescent="0.25">
      <c r="A68" s="2" t="s">
        <v>269</v>
      </c>
      <c r="B68" s="2"/>
      <c r="C68" s="3" t="s">
        <v>31</v>
      </c>
      <c r="D68" s="3"/>
      <c r="E68" s="2"/>
      <c r="F68" s="4">
        <v>3934</v>
      </c>
      <c r="G68" s="4">
        <v>45</v>
      </c>
      <c r="H68" s="5" t="s">
        <v>270</v>
      </c>
      <c r="I68" s="6" t="s">
        <v>44</v>
      </c>
      <c r="J68" s="7" t="s">
        <v>150</v>
      </c>
      <c r="K68" s="8" t="s">
        <v>151</v>
      </c>
      <c r="L68" s="4" t="s">
        <v>271</v>
      </c>
      <c r="M68" s="5">
        <v>45</v>
      </c>
      <c r="N68" s="8" t="s">
        <v>90</v>
      </c>
      <c r="O68" s="4">
        <v>1</v>
      </c>
      <c r="P68" s="4">
        <v>10</v>
      </c>
      <c r="Q68" s="5">
        <v>1</v>
      </c>
      <c r="R68" s="4">
        <v>4</v>
      </c>
      <c r="S68" s="4">
        <v>16</v>
      </c>
      <c r="T68" s="4">
        <v>15</v>
      </c>
      <c r="U68" s="4">
        <f t="shared" si="6"/>
        <v>16</v>
      </c>
      <c r="V68" s="8" t="s">
        <v>231</v>
      </c>
      <c r="W68" s="8"/>
      <c r="X68" s="8" t="s">
        <v>48</v>
      </c>
      <c r="Y68" s="4" t="s">
        <v>92</v>
      </c>
      <c r="Z68" s="4">
        <v>5000</v>
      </c>
      <c r="AA68" s="4">
        <v>50</v>
      </c>
      <c r="AB68" s="9">
        <v>5300</v>
      </c>
      <c r="AC68" s="9">
        <v>6650</v>
      </c>
      <c r="AD68" s="9">
        <v>3862</v>
      </c>
      <c r="AE68" s="9">
        <v>4000</v>
      </c>
      <c r="AF68" s="9">
        <v>3300</v>
      </c>
      <c r="AG68" s="9">
        <v>2441</v>
      </c>
      <c r="AH68" s="9">
        <v>3550</v>
      </c>
      <c r="AI68" s="9">
        <v>5050</v>
      </c>
      <c r="AJ68" s="9">
        <v>4800</v>
      </c>
      <c r="AK68" s="4">
        <v>38953</v>
      </c>
      <c r="AL68" s="10">
        <v>4328.1111111111113</v>
      </c>
      <c r="AM68" s="11">
        <f t="shared" si="9"/>
        <v>6650</v>
      </c>
      <c r="AN68" s="10">
        <f t="shared" si="10"/>
        <v>194765</v>
      </c>
      <c r="AO68" s="10">
        <v>1.9476500000000001</v>
      </c>
      <c r="AP68" s="12">
        <v>1.7818553067176788E-3</v>
      </c>
      <c r="AQ68" s="13">
        <v>0.81929308650575894</v>
      </c>
      <c r="AR68" s="4" t="s">
        <v>246</v>
      </c>
      <c r="AS68" s="4">
        <v>3934</v>
      </c>
      <c r="AT68" s="4" t="s">
        <v>92</v>
      </c>
      <c r="AU68" s="14">
        <f t="shared" si="7"/>
        <v>255.76923076923077</v>
      </c>
      <c r="AV68" s="15" t="b">
        <f t="shared" si="8"/>
        <v>0</v>
      </c>
      <c r="AW68" s="16">
        <v>17.747368421052631</v>
      </c>
      <c r="AX68" s="10">
        <v>177030</v>
      </c>
      <c r="AY68" s="4">
        <v>1.5</v>
      </c>
      <c r="AZ68" s="4">
        <v>10000</v>
      </c>
      <c r="BA68" s="4">
        <v>5000</v>
      </c>
    </row>
    <row r="69" spans="1:53" s="4" customFormat="1" x14ac:dyDescent="0.25">
      <c r="A69" s="2" t="s">
        <v>272</v>
      </c>
      <c r="B69" s="2"/>
      <c r="C69" s="3" t="s">
        <v>31</v>
      </c>
      <c r="D69" s="3"/>
      <c r="E69" s="2"/>
      <c r="F69" s="4">
        <v>11862</v>
      </c>
      <c r="G69" s="4">
        <v>5.89</v>
      </c>
      <c r="H69" s="5" t="s">
        <v>273</v>
      </c>
      <c r="I69" s="6" t="s">
        <v>44</v>
      </c>
      <c r="J69" s="7" t="s">
        <v>274</v>
      </c>
      <c r="K69" s="8" t="s">
        <v>88</v>
      </c>
      <c r="L69" s="4" t="s">
        <v>275</v>
      </c>
      <c r="M69" s="5">
        <v>5.89</v>
      </c>
      <c r="N69" s="8" t="s">
        <v>90</v>
      </c>
      <c r="O69" s="4">
        <v>1</v>
      </c>
      <c r="P69" s="4">
        <v>2</v>
      </c>
      <c r="Q69" s="5">
        <v>1</v>
      </c>
      <c r="R69" s="4">
        <v>2</v>
      </c>
      <c r="S69" s="4">
        <v>6</v>
      </c>
      <c r="T69" s="4">
        <v>2</v>
      </c>
      <c r="U69" s="4">
        <f t="shared" si="6"/>
        <v>6</v>
      </c>
      <c r="V69" s="8" t="s">
        <v>276</v>
      </c>
      <c r="W69" s="8"/>
      <c r="X69" s="8" t="s">
        <v>48</v>
      </c>
      <c r="Y69" s="4" t="s">
        <v>92</v>
      </c>
      <c r="Z69" s="4">
        <v>5000</v>
      </c>
      <c r="AA69" s="4">
        <v>88</v>
      </c>
      <c r="AB69" s="9">
        <v>60875</v>
      </c>
      <c r="AC69" s="9">
        <v>32434</v>
      </c>
      <c r="AD69" s="9">
        <v>11464</v>
      </c>
      <c r="AE69" s="9">
        <v>11008</v>
      </c>
      <c r="AF69" s="9">
        <v>7832</v>
      </c>
      <c r="AG69" s="9">
        <v>13535</v>
      </c>
      <c r="AH69" s="9">
        <v>50961</v>
      </c>
      <c r="AI69" s="9">
        <v>59671</v>
      </c>
      <c r="AJ69" s="9">
        <v>45739</v>
      </c>
      <c r="AK69" s="4">
        <v>293519</v>
      </c>
      <c r="AL69" s="10">
        <v>32613.222222222223</v>
      </c>
      <c r="AM69" s="11">
        <f t="shared" si="9"/>
        <v>60875</v>
      </c>
      <c r="AN69" s="10">
        <f t="shared" si="10"/>
        <v>192091.87888888887</v>
      </c>
      <c r="AO69" s="10">
        <v>1.9209187888888886</v>
      </c>
      <c r="AP69" s="12">
        <v>1.7573996034992748E-3</v>
      </c>
      <c r="AQ69" s="13">
        <v>0.82105048610925824</v>
      </c>
      <c r="AR69" s="4" t="s">
        <v>246</v>
      </c>
      <c r="AS69" s="4">
        <v>11862</v>
      </c>
      <c r="AT69" s="4" t="s">
        <v>92</v>
      </c>
      <c r="AU69" s="14">
        <f t="shared" si="7"/>
        <v>2341.3461538461538</v>
      </c>
      <c r="AV69" s="15" t="b">
        <f t="shared" si="8"/>
        <v>0</v>
      </c>
      <c r="AW69" s="16">
        <v>5.8457494866529771</v>
      </c>
      <c r="AX69" s="10">
        <v>69867.179999999993</v>
      </c>
      <c r="AY69" s="4">
        <v>1.5</v>
      </c>
      <c r="AZ69" s="4">
        <v>10000</v>
      </c>
      <c r="BA69" s="4">
        <v>5000</v>
      </c>
    </row>
    <row r="70" spans="1:53" s="4" customFormat="1" x14ac:dyDescent="0.25">
      <c r="A70" s="2" t="s">
        <v>277</v>
      </c>
      <c r="B70" s="2"/>
      <c r="C70" s="3" t="s">
        <v>31</v>
      </c>
      <c r="D70" s="3"/>
      <c r="E70" s="2"/>
      <c r="F70" s="4">
        <v>686.06000000000006</v>
      </c>
      <c r="G70" s="4">
        <v>235</v>
      </c>
      <c r="H70" s="5" t="s">
        <v>219</v>
      </c>
      <c r="I70" s="6" t="s">
        <v>33</v>
      </c>
      <c r="J70" s="7" t="s">
        <v>175</v>
      </c>
      <c r="K70" s="8" t="s">
        <v>127</v>
      </c>
      <c r="L70" s="4" t="s">
        <v>278</v>
      </c>
      <c r="M70" s="5">
        <v>235</v>
      </c>
      <c r="N70" s="8" t="s">
        <v>90</v>
      </c>
      <c r="O70" s="4">
        <v>1</v>
      </c>
      <c r="P70" s="4">
        <v>15</v>
      </c>
      <c r="Q70" s="5">
        <v>1</v>
      </c>
      <c r="R70" s="4">
        <v>5</v>
      </c>
      <c r="S70" s="4">
        <v>22</v>
      </c>
      <c r="T70" s="4">
        <v>30</v>
      </c>
      <c r="U70" s="4">
        <f t="shared" si="6"/>
        <v>22</v>
      </c>
      <c r="V70" s="8" t="s">
        <v>279</v>
      </c>
      <c r="W70" s="8"/>
      <c r="X70" s="8" t="s">
        <v>48</v>
      </c>
      <c r="Y70" s="4" t="s">
        <v>40</v>
      </c>
      <c r="Z70" s="4">
        <v>1000</v>
      </c>
      <c r="AA70" s="4">
        <v>20</v>
      </c>
      <c r="AB70" s="9">
        <v>1348</v>
      </c>
      <c r="AC70" s="9">
        <v>1346.14</v>
      </c>
      <c r="AD70" s="9">
        <v>36</v>
      </c>
      <c r="AE70" s="9">
        <v>275</v>
      </c>
      <c r="AF70" s="9">
        <v>400</v>
      </c>
      <c r="AG70" s="9">
        <v>572</v>
      </c>
      <c r="AH70" s="9">
        <v>1533.42</v>
      </c>
      <c r="AI70" s="9">
        <v>1163.72</v>
      </c>
      <c r="AJ70" s="9">
        <v>667.42</v>
      </c>
      <c r="AK70" s="4">
        <v>7341.7000000000007</v>
      </c>
      <c r="AL70" s="10">
        <v>815.74444444444453</v>
      </c>
      <c r="AM70" s="11">
        <f t="shared" si="9"/>
        <v>1533.42</v>
      </c>
      <c r="AN70" s="10">
        <f t="shared" si="10"/>
        <v>191699.94444444447</v>
      </c>
      <c r="AO70" s="10">
        <v>1.9169994444444447</v>
      </c>
      <c r="AP70" s="12">
        <v>1.753813895236914E-3</v>
      </c>
      <c r="AQ70" s="13">
        <v>0.82280430000449511</v>
      </c>
      <c r="AR70" s="4" t="s">
        <v>246</v>
      </c>
      <c r="AS70" s="4">
        <v>686.06000000000006</v>
      </c>
      <c r="AT70" s="4" t="s">
        <v>42</v>
      </c>
      <c r="AU70" s="14">
        <f t="shared" si="7"/>
        <v>58.977692307692308</v>
      </c>
      <c r="AV70" s="15" t="b">
        <f t="shared" si="8"/>
        <v>0</v>
      </c>
      <c r="AW70" s="16">
        <v>13.422154399968697</v>
      </c>
      <c r="AX70" s="10">
        <v>161224.1</v>
      </c>
      <c r="AY70" s="4">
        <v>1.5</v>
      </c>
      <c r="AZ70" s="4">
        <v>10000</v>
      </c>
      <c r="BA70" s="4">
        <v>5000</v>
      </c>
    </row>
    <row r="71" spans="1:53" s="4" customFormat="1" ht="150" x14ac:dyDescent="0.25">
      <c r="A71" s="3" t="s">
        <v>280</v>
      </c>
      <c r="B71" s="3"/>
      <c r="C71" s="3" t="s">
        <v>31</v>
      </c>
      <c r="D71" s="3"/>
      <c r="E71" s="2"/>
      <c r="F71" s="4">
        <v>27500</v>
      </c>
      <c r="G71" s="4">
        <v>3.1920000000000002</v>
      </c>
      <c r="H71" s="5" t="s">
        <v>32</v>
      </c>
      <c r="I71" s="6" t="s">
        <v>33</v>
      </c>
      <c r="J71" s="7" t="s">
        <v>281</v>
      </c>
      <c r="K71" s="8" t="s">
        <v>176</v>
      </c>
      <c r="L71" s="4" t="s">
        <v>282</v>
      </c>
      <c r="M71" s="5">
        <v>3.1920000000000002</v>
      </c>
      <c r="N71" s="8" t="s">
        <v>90</v>
      </c>
      <c r="O71" s="4">
        <v>1</v>
      </c>
      <c r="P71" s="4">
        <v>7</v>
      </c>
      <c r="Q71" s="5">
        <v>1</v>
      </c>
      <c r="R71" s="4">
        <v>2</v>
      </c>
      <c r="S71" s="4">
        <v>11</v>
      </c>
      <c r="T71" s="4">
        <v>3</v>
      </c>
      <c r="U71" s="4">
        <f t="shared" si="6"/>
        <v>11</v>
      </c>
      <c r="V71" s="8" t="s">
        <v>178</v>
      </c>
      <c r="W71" s="8"/>
      <c r="X71" s="8" t="s">
        <v>48</v>
      </c>
      <c r="Y71" s="4" t="s">
        <v>92</v>
      </c>
      <c r="Z71" s="4">
        <v>5000</v>
      </c>
      <c r="AA71" s="4">
        <v>1000</v>
      </c>
      <c r="AB71" s="9">
        <v>76748</v>
      </c>
      <c r="AC71" s="9">
        <v>77400</v>
      </c>
      <c r="AD71" s="9">
        <v>44000</v>
      </c>
      <c r="AE71" s="9">
        <v>56000</v>
      </c>
      <c r="AF71" s="9">
        <v>19500</v>
      </c>
      <c r="AG71" s="9">
        <v>60244</v>
      </c>
      <c r="AH71" s="9">
        <v>63000</v>
      </c>
      <c r="AI71" s="9">
        <v>60500</v>
      </c>
      <c r="AJ71" s="9">
        <v>79000</v>
      </c>
      <c r="AK71" s="4">
        <v>536392</v>
      </c>
      <c r="AL71" s="10">
        <v>59599.111111111109</v>
      </c>
      <c r="AM71" s="11">
        <f t="shared" si="9"/>
        <v>79000</v>
      </c>
      <c r="AN71" s="10">
        <f t="shared" si="10"/>
        <v>190240.36266666668</v>
      </c>
      <c r="AO71" s="10">
        <v>1.9024036266666668</v>
      </c>
      <c r="AP71" s="12">
        <v>1.740460553844355E-3</v>
      </c>
      <c r="AQ71" s="13">
        <v>0.82454476055833947</v>
      </c>
      <c r="AR71" s="4" t="s">
        <v>246</v>
      </c>
      <c r="AS71" s="4">
        <v>27500</v>
      </c>
      <c r="AT71" s="4" t="s">
        <v>92</v>
      </c>
      <c r="AU71" s="14">
        <f t="shared" si="7"/>
        <v>3038.4615384615386</v>
      </c>
      <c r="AV71" s="15" t="b">
        <f t="shared" si="8"/>
        <v>0</v>
      </c>
      <c r="AW71" s="16">
        <v>10.443037974683543</v>
      </c>
      <c r="AX71" s="10">
        <v>87780</v>
      </c>
      <c r="AY71" s="4">
        <v>1.5</v>
      </c>
      <c r="AZ71" s="4">
        <v>10000</v>
      </c>
      <c r="BA71" s="4">
        <v>5000</v>
      </c>
    </row>
    <row r="72" spans="1:53" s="4" customFormat="1" ht="30" x14ac:dyDescent="0.25">
      <c r="A72" s="3" t="s">
        <v>283</v>
      </c>
      <c r="B72" s="3"/>
      <c r="C72" s="3" t="s">
        <v>31</v>
      </c>
      <c r="D72" s="3"/>
      <c r="E72" s="2"/>
      <c r="F72" s="4">
        <v>17340</v>
      </c>
      <c r="G72" s="4">
        <v>10</v>
      </c>
      <c r="H72" s="5" t="e">
        <v>#N/A</v>
      </c>
      <c r="I72" s="6" t="s">
        <v>44</v>
      </c>
      <c r="J72" s="7" t="s">
        <v>155</v>
      </c>
      <c r="K72" s="8" t="s">
        <v>151</v>
      </c>
      <c r="L72" s="4" t="s">
        <v>284</v>
      </c>
      <c r="M72" s="5">
        <v>10</v>
      </c>
      <c r="N72" s="8" t="s">
        <v>90</v>
      </c>
      <c r="O72" s="4">
        <v>1</v>
      </c>
      <c r="P72" s="4">
        <v>10</v>
      </c>
      <c r="Q72" s="5">
        <v>1</v>
      </c>
      <c r="R72" s="4">
        <v>4</v>
      </c>
      <c r="S72" s="4">
        <v>16</v>
      </c>
      <c r="T72" s="4">
        <v>15</v>
      </c>
      <c r="U72" s="4">
        <f t="shared" si="6"/>
        <v>16</v>
      </c>
      <c r="V72" s="8" t="s">
        <v>285</v>
      </c>
      <c r="W72" s="8"/>
      <c r="X72" s="8" t="s">
        <v>48</v>
      </c>
      <c r="Y72" s="4" t="s">
        <v>92</v>
      </c>
      <c r="Z72" s="4">
        <v>5000</v>
      </c>
      <c r="AA72" s="4">
        <v>150</v>
      </c>
      <c r="AB72" s="9">
        <v>27315</v>
      </c>
      <c r="AC72" s="9">
        <v>19040</v>
      </c>
      <c r="AD72" s="9">
        <v>15700</v>
      </c>
      <c r="AE72" s="9">
        <v>6350</v>
      </c>
      <c r="AF72" s="9">
        <v>11030</v>
      </c>
      <c r="AG72" s="9">
        <v>13200</v>
      </c>
      <c r="AH72" s="9">
        <v>20080</v>
      </c>
      <c r="AI72" s="9">
        <v>27695</v>
      </c>
      <c r="AJ72" s="9">
        <v>24950</v>
      </c>
      <c r="AK72" s="4">
        <v>165360</v>
      </c>
      <c r="AL72" s="10">
        <v>18373.333333333332</v>
      </c>
      <c r="AM72" s="11">
        <f t="shared" si="9"/>
        <v>27695</v>
      </c>
      <c r="AN72" s="10">
        <f t="shared" si="10"/>
        <v>183733.33333333331</v>
      </c>
      <c r="AO72" s="10">
        <v>1.837333333333333</v>
      </c>
      <c r="AP72" s="12">
        <v>1.68092940220742E-3</v>
      </c>
      <c r="AQ72" s="13">
        <v>0.82622568996054691</v>
      </c>
      <c r="AR72" s="4" t="s">
        <v>246</v>
      </c>
      <c r="AS72" s="4">
        <v>17340</v>
      </c>
      <c r="AT72" s="4" t="s">
        <v>92</v>
      </c>
      <c r="AU72" s="14">
        <f t="shared" si="7"/>
        <v>1065.1923076923076</v>
      </c>
      <c r="AV72" s="15" t="b">
        <f t="shared" si="8"/>
        <v>0</v>
      </c>
      <c r="AW72" s="16">
        <v>18.783173858097129</v>
      </c>
      <c r="AX72" s="10">
        <v>173400</v>
      </c>
      <c r="AY72" s="4">
        <v>1.5</v>
      </c>
      <c r="AZ72" s="4">
        <v>10000</v>
      </c>
      <c r="BA72" s="4">
        <v>5000</v>
      </c>
    </row>
    <row r="73" spans="1:53" s="4" customFormat="1" x14ac:dyDescent="0.25">
      <c r="A73" s="2" t="s">
        <v>286</v>
      </c>
      <c r="B73" s="2"/>
      <c r="C73" s="3" t="s">
        <v>31</v>
      </c>
      <c r="D73" s="3"/>
      <c r="E73" s="2"/>
      <c r="F73" s="4">
        <v>1548.346</v>
      </c>
      <c r="G73" s="4">
        <v>190</v>
      </c>
      <c r="H73" s="5" t="s">
        <v>273</v>
      </c>
      <c r="I73" s="6" t="s">
        <v>44</v>
      </c>
      <c r="J73" s="7" t="s">
        <v>132</v>
      </c>
      <c r="K73" s="8" t="s">
        <v>127</v>
      </c>
      <c r="L73" s="4" t="s">
        <v>287</v>
      </c>
      <c r="M73" s="5">
        <v>190</v>
      </c>
      <c r="N73" s="8" t="s">
        <v>90</v>
      </c>
      <c r="O73" s="4">
        <v>1</v>
      </c>
      <c r="P73" s="4">
        <v>15</v>
      </c>
      <c r="Q73" s="5">
        <v>1</v>
      </c>
      <c r="R73" s="4">
        <v>5</v>
      </c>
      <c r="S73" s="4">
        <v>22</v>
      </c>
      <c r="T73" s="4">
        <v>25</v>
      </c>
      <c r="U73" s="4">
        <f t="shared" ref="U73:U107" si="11">SUM(O73:R73)</f>
        <v>22</v>
      </c>
      <c r="V73" s="8" t="s">
        <v>288</v>
      </c>
      <c r="W73" s="8"/>
      <c r="X73" s="8" t="s">
        <v>48</v>
      </c>
      <c r="Y73" s="4" t="s">
        <v>40</v>
      </c>
      <c r="Z73" s="4">
        <v>1000</v>
      </c>
      <c r="AA73" s="4">
        <v>5</v>
      </c>
      <c r="AB73" s="9">
        <v>1880</v>
      </c>
      <c r="AC73" s="9">
        <v>1103.5999999999999</v>
      </c>
      <c r="AD73" s="9">
        <v>40</v>
      </c>
      <c r="AE73" s="9">
        <v>422</v>
      </c>
      <c r="AF73" s="9">
        <v>300</v>
      </c>
      <c r="AG73" s="9">
        <v>406.3</v>
      </c>
      <c r="AH73" s="9">
        <v>1446</v>
      </c>
      <c r="AI73" s="9">
        <v>1596.43</v>
      </c>
      <c r="AJ73" s="9">
        <v>1351.9159999999999</v>
      </c>
      <c r="AK73" s="4">
        <v>8546.2459999999992</v>
      </c>
      <c r="AL73" s="10">
        <v>949.58288888888876</v>
      </c>
      <c r="AM73" s="11">
        <v>1880</v>
      </c>
      <c r="AN73" s="10">
        <f t="shared" si="10"/>
        <v>180420.74888888886</v>
      </c>
      <c r="AO73" s="10">
        <v>1.8042074888888886</v>
      </c>
      <c r="AP73" s="12">
        <v>1.6506234120588624E-3</v>
      </c>
      <c r="AQ73" s="13">
        <v>0.82787631337260581</v>
      </c>
      <c r="AR73" s="4" t="s">
        <v>246</v>
      </c>
      <c r="AS73" s="4">
        <v>1548.346</v>
      </c>
      <c r="AT73" s="4" t="s">
        <v>42</v>
      </c>
      <c r="AU73" s="14">
        <f t="shared" si="7"/>
        <v>72.307692307692307</v>
      </c>
      <c r="AV73" s="15" t="b">
        <f t="shared" si="8"/>
        <v>0</v>
      </c>
      <c r="AW73" s="16">
        <v>24.707648936170212</v>
      </c>
      <c r="AX73" s="10">
        <v>294185.74</v>
      </c>
      <c r="AY73" s="4">
        <v>1.5</v>
      </c>
      <c r="AZ73" s="4">
        <v>10000</v>
      </c>
      <c r="BA73" s="4">
        <v>5000</v>
      </c>
    </row>
    <row r="74" spans="1:53" s="4" customFormat="1" x14ac:dyDescent="0.25">
      <c r="A74" s="2" t="s">
        <v>289</v>
      </c>
      <c r="B74" s="2"/>
      <c r="C74" s="3" t="s">
        <v>31</v>
      </c>
      <c r="D74" s="3"/>
      <c r="E74" s="2"/>
      <c r="F74" s="4">
        <v>4520</v>
      </c>
      <c r="G74" s="4">
        <v>10</v>
      </c>
      <c r="H74" s="5" t="s">
        <v>233</v>
      </c>
      <c r="I74" s="6" t="s">
        <v>44</v>
      </c>
      <c r="J74" s="7" t="s">
        <v>94</v>
      </c>
      <c r="K74" s="8" t="s">
        <v>151</v>
      </c>
      <c r="L74" s="4" t="s">
        <v>290</v>
      </c>
      <c r="M74" s="5">
        <v>10</v>
      </c>
      <c r="N74" s="8" t="s">
        <v>90</v>
      </c>
      <c r="O74" s="4">
        <v>1</v>
      </c>
      <c r="P74" s="4">
        <v>10</v>
      </c>
      <c r="Q74" s="5">
        <v>1</v>
      </c>
      <c r="R74" s="4">
        <v>4</v>
      </c>
      <c r="S74" s="4">
        <v>16</v>
      </c>
      <c r="T74" s="4">
        <v>15</v>
      </c>
      <c r="U74" s="4">
        <f t="shared" si="11"/>
        <v>16</v>
      </c>
      <c r="V74" s="8" t="s">
        <v>221</v>
      </c>
      <c r="W74" s="8"/>
      <c r="X74" s="8" t="s">
        <v>48</v>
      </c>
      <c r="Y74" s="4" t="s">
        <v>92</v>
      </c>
      <c r="Z74" s="4">
        <v>5000</v>
      </c>
      <c r="AA74" s="4">
        <v>100</v>
      </c>
      <c r="AB74" s="9">
        <v>41350</v>
      </c>
      <c r="AC74" s="9">
        <v>43110</v>
      </c>
      <c r="AD74" s="9">
        <v>10350</v>
      </c>
      <c r="AE74" s="9">
        <v>0</v>
      </c>
      <c r="AF74" s="9">
        <v>2450</v>
      </c>
      <c r="AG74" s="9">
        <v>0</v>
      </c>
      <c r="AH74" s="9">
        <v>17550</v>
      </c>
      <c r="AI74" s="9">
        <v>23670</v>
      </c>
      <c r="AJ74" s="9">
        <v>23498</v>
      </c>
      <c r="AK74" s="4">
        <v>161978</v>
      </c>
      <c r="AL74" s="10">
        <v>17997.555555555555</v>
      </c>
      <c r="AM74" s="11">
        <v>43110</v>
      </c>
      <c r="AN74" s="10">
        <f t="shared" si="10"/>
        <v>179975.55555555556</v>
      </c>
      <c r="AO74" s="10">
        <v>1.7997555555555556</v>
      </c>
      <c r="AP74" s="12">
        <v>1.6465504518066855E-3</v>
      </c>
      <c r="AQ74" s="13">
        <v>0.82952286382441254</v>
      </c>
      <c r="AR74" s="4" t="s">
        <v>246</v>
      </c>
      <c r="AS74" s="4">
        <v>4520</v>
      </c>
      <c r="AT74" s="4" t="s">
        <v>92</v>
      </c>
      <c r="AU74" s="14">
        <f t="shared" si="7"/>
        <v>1658.0769230769231</v>
      </c>
      <c r="AV74" s="15" t="b">
        <f t="shared" si="8"/>
        <v>0</v>
      </c>
      <c r="AW74" s="16">
        <v>3.1454418928322894</v>
      </c>
      <c r="AX74" s="10">
        <v>45200</v>
      </c>
      <c r="AY74" s="4">
        <v>1.5</v>
      </c>
      <c r="AZ74" s="4">
        <v>10000</v>
      </c>
      <c r="BA74" s="4">
        <v>5000</v>
      </c>
    </row>
    <row r="75" spans="1:53" s="4" customFormat="1" x14ac:dyDescent="0.25">
      <c r="A75" s="2" t="s">
        <v>291</v>
      </c>
      <c r="B75" s="2"/>
      <c r="C75" s="3" t="s">
        <v>31</v>
      </c>
      <c r="D75" s="3"/>
      <c r="E75" s="2"/>
      <c r="F75" s="4">
        <v>2190</v>
      </c>
      <c r="G75" s="4">
        <v>81</v>
      </c>
      <c r="H75" s="5" t="s">
        <v>32</v>
      </c>
      <c r="I75" s="6" t="s">
        <v>44</v>
      </c>
      <c r="J75" s="7" t="s">
        <v>94</v>
      </c>
      <c r="K75" s="8" t="s">
        <v>35</v>
      </c>
      <c r="L75" s="4" t="s">
        <v>292</v>
      </c>
      <c r="M75" s="5">
        <v>81</v>
      </c>
      <c r="N75" s="8" t="s">
        <v>37</v>
      </c>
      <c r="O75" s="4">
        <v>1</v>
      </c>
      <c r="P75" s="4">
        <v>7</v>
      </c>
      <c r="Q75" s="5">
        <v>5</v>
      </c>
      <c r="R75" s="4">
        <v>3</v>
      </c>
      <c r="S75" s="5">
        <f>O75+P75+Q75+R75</f>
        <v>16</v>
      </c>
      <c r="T75" s="4">
        <v>7</v>
      </c>
      <c r="U75" s="4">
        <f t="shared" si="11"/>
        <v>16</v>
      </c>
      <c r="V75" s="8" t="s">
        <v>224</v>
      </c>
      <c r="W75" s="8"/>
      <c r="X75" s="8" t="s">
        <v>39</v>
      </c>
      <c r="Y75" s="4" t="s">
        <v>40</v>
      </c>
      <c r="Z75" s="4">
        <v>1000</v>
      </c>
      <c r="AA75" s="4">
        <v>10</v>
      </c>
      <c r="AB75" s="9">
        <v>1380</v>
      </c>
      <c r="AC75" s="9">
        <v>1300</v>
      </c>
      <c r="AD75" s="9">
        <v>430</v>
      </c>
      <c r="AE75" s="9">
        <v>100</v>
      </c>
      <c r="AF75" s="9">
        <v>700</v>
      </c>
      <c r="AG75" s="9">
        <v>2140</v>
      </c>
      <c r="AH75" s="9">
        <v>4950</v>
      </c>
      <c r="AI75" s="9">
        <v>4780</v>
      </c>
      <c r="AJ75" s="9">
        <v>4200</v>
      </c>
      <c r="AK75" s="4">
        <v>19980</v>
      </c>
      <c r="AL75" s="10">
        <v>2220</v>
      </c>
      <c r="AM75" s="11">
        <v>4950</v>
      </c>
      <c r="AN75" s="10">
        <f t="shared" si="10"/>
        <v>179820</v>
      </c>
      <c r="AO75" s="10">
        <v>1.7982</v>
      </c>
      <c r="AP75" s="12">
        <v>1.6451273137061226E-3</v>
      </c>
      <c r="AQ75" s="13">
        <v>0.83116799113811868</v>
      </c>
      <c r="AR75" s="4" t="s">
        <v>246</v>
      </c>
      <c r="AS75" s="4">
        <v>2190</v>
      </c>
      <c r="AT75" s="4" t="s">
        <v>42</v>
      </c>
      <c r="AU75" s="14">
        <f t="shared" si="7"/>
        <v>190.38461538461539</v>
      </c>
      <c r="AV75" s="15" t="b">
        <f t="shared" si="8"/>
        <v>0</v>
      </c>
      <c r="AW75" s="16">
        <v>13.272727272727273</v>
      </c>
      <c r="AX75" s="10">
        <v>177390</v>
      </c>
      <c r="AY75" s="4">
        <v>1.5</v>
      </c>
      <c r="AZ75" s="4">
        <v>10000</v>
      </c>
      <c r="BA75" s="4">
        <v>5000</v>
      </c>
    </row>
    <row r="76" spans="1:53" s="4" customFormat="1" x14ac:dyDescent="0.25">
      <c r="A76" s="2" t="s">
        <v>293</v>
      </c>
      <c r="B76" s="2"/>
      <c r="C76" s="3" t="s">
        <v>31</v>
      </c>
      <c r="D76" s="3"/>
      <c r="E76" s="2"/>
      <c r="F76" s="4">
        <v>704.5</v>
      </c>
      <c r="G76" s="4">
        <v>625</v>
      </c>
      <c r="H76" s="5" t="s">
        <v>294</v>
      </c>
      <c r="I76" s="6" t="s">
        <v>33</v>
      </c>
      <c r="J76" s="7" t="s">
        <v>175</v>
      </c>
      <c r="K76" s="8" t="s">
        <v>35</v>
      </c>
      <c r="L76" s="4" t="s">
        <v>295</v>
      </c>
      <c r="M76" s="5">
        <v>625</v>
      </c>
      <c r="N76" s="8" t="s">
        <v>37</v>
      </c>
      <c r="O76" s="4">
        <v>1</v>
      </c>
      <c r="P76" s="4">
        <v>7</v>
      </c>
      <c r="Q76" s="5">
        <v>5</v>
      </c>
      <c r="R76" s="4">
        <v>3</v>
      </c>
      <c r="S76" s="5">
        <f>O76+P76+Q76+R76</f>
        <v>16</v>
      </c>
      <c r="T76" s="4">
        <v>5</v>
      </c>
      <c r="U76" s="4">
        <f t="shared" si="11"/>
        <v>16</v>
      </c>
      <c r="V76" s="8" t="s">
        <v>296</v>
      </c>
      <c r="W76" s="8"/>
      <c r="X76" s="8" t="s">
        <v>48</v>
      </c>
      <c r="Y76" s="4" t="s">
        <v>40</v>
      </c>
      <c r="Z76" s="4">
        <v>300</v>
      </c>
      <c r="AA76" s="4">
        <v>20</v>
      </c>
      <c r="AB76" s="9">
        <v>707.65</v>
      </c>
      <c r="AC76" s="9">
        <v>75</v>
      </c>
      <c r="AD76" s="9">
        <v>145</v>
      </c>
      <c r="AE76" s="9">
        <v>70</v>
      </c>
      <c r="AF76" s="9">
        <v>300</v>
      </c>
      <c r="AG76" s="9">
        <v>200</v>
      </c>
      <c r="AH76" s="9">
        <v>230</v>
      </c>
      <c r="AI76" s="9">
        <v>582.5</v>
      </c>
      <c r="AJ76" s="9">
        <v>250</v>
      </c>
      <c r="AK76" s="4">
        <v>2560.15</v>
      </c>
      <c r="AL76" s="10">
        <v>284.46111111111111</v>
      </c>
      <c r="AM76" s="11">
        <v>707.65</v>
      </c>
      <c r="AN76" s="10">
        <f t="shared" si="10"/>
        <v>177788.19444444444</v>
      </c>
      <c r="AO76" s="10">
        <v>1.7778819444444445</v>
      </c>
      <c r="AP76" s="12">
        <v>1.6265388429265416E-3</v>
      </c>
      <c r="AQ76" s="13">
        <v>0.8327945299810452</v>
      </c>
      <c r="AR76" s="4" t="s">
        <v>246</v>
      </c>
      <c r="AS76" s="4">
        <v>704.5</v>
      </c>
      <c r="AT76" s="4" t="s">
        <v>42</v>
      </c>
      <c r="AU76" s="14">
        <f t="shared" si="7"/>
        <v>27.217307692307692</v>
      </c>
      <c r="AV76" s="15" t="b">
        <f t="shared" si="8"/>
        <v>0</v>
      </c>
      <c r="AW76" s="16">
        <v>29.866459407899388</v>
      </c>
      <c r="AX76" s="10">
        <v>440312.5</v>
      </c>
      <c r="AY76" s="4">
        <v>1.5</v>
      </c>
      <c r="AZ76" s="4">
        <v>10000</v>
      </c>
      <c r="BA76" s="4">
        <v>5000</v>
      </c>
    </row>
    <row r="77" spans="1:53" s="4" customFormat="1" ht="30" x14ac:dyDescent="0.25">
      <c r="A77" s="3" t="s">
        <v>297</v>
      </c>
      <c r="B77" s="3"/>
      <c r="C77" s="3" t="s">
        <v>31</v>
      </c>
      <c r="D77" s="3"/>
      <c r="E77" s="2"/>
      <c r="F77" s="4">
        <v>787.75400000000002</v>
      </c>
      <c r="G77" s="4">
        <v>235</v>
      </c>
      <c r="H77" s="5" t="s">
        <v>32</v>
      </c>
      <c r="I77" s="6" t="s">
        <v>44</v>
      </c>
      <c r="J77" s="7" t="s">
        <v>113</v>
      </c>
      <c r="K77" s="8" t="s">
        <v>127</v>
      </c>
      <c r="L77" s="4" t="s">
        <v>298</v>
      </c>
      <c r="M77" s="5">
        <v>235</v>
      </c>
      <c r="N77" s="8" t="s">
        <v>90</v>
      </c>
      <c r="O77" s="4">
        <v>1</v>
      </c>
      <c r="P77" s="4">
        <v>15</v>
      </c>
      <c r="Q77" s="5">
        <v>1</v>
      </c>
      <c r="R77" s="4">
        <v>5</v>
      </c>
      <c r="S77" s="4">
        <v>22</v>
      </c>
      <c r="T77" s="4">
        <v>25</v>
      </c>
      <c r="U77" s="4">
        <f t="shared" si="11"/>
        <v>22</v>
      </c>
      <c r="V77" s="8" t="s">
        <v>134</v>
      </c>
      <c r="W77" s="8"/>
      <c r="X77" s="8" t="s">
        <v>48</v>
      </c>
      <c r="Y77" s="4" t="s">
        <v>40</v>
      </c>
      <c r="Z77" s="4">
        <v>500</v>
      </c>
      <c r="AA77" s="4">
        <v>20</v>
      </c>
      <c r="AB77" s="9">
        <v>1487</v>
      </c>
      <c r="AC77" s="9">
        <v>897</v>
      </c>
      <c r="AD77" s="9">
        <v>893</v>
      </c>
      <c r="AE77" s="9">
        <v>229</v>
      </c>
      <c r="AF77" s="9">
        <v>983.92000000000007</v>
      </c>
      <c r="AG77" s="9">
        <v>888.18000000000006</v>
      </c>
      <c r="AH77" s="9">
        <v>594</v>
      </c>
      <c r="AI77" s="9">
        <v>777</v>
      </c>
      <c r="AJ77" s="9">
        <v>0</v>
      </c>
      <c r="AK77" s="4">
        <v>6749.1</v>
      </c>
      <c r="AL77" s="10">
        <v>749.90000000000009</v>
      </c>
      <c r="AM77" s="11">
        <v>1487</v>
      </c>
      <c r="AN77" s="10">
        <f t="shared" si="10"/>
        <v>176226.50000000003</v>
      </c>
      <c r="AO77" s="10">
        <v>1.7622650000000002</v>
      </c>
      <c r="AP77" s="12">
        <v>1.6122512987923039E-3</v>
      </c>
      <c r="AQ77" s="13">
        <v>0.83440678127983747</v>
      </c>
      <c r="AR77" s="4" t="s">
        <v>246</v>
      </c>
      <c r="AS77" s="4">
        <v>787.75400000000002</v>
      </c>
      <c r="AT77" s="4" t="s">
        <v>42</v>
      </c>
      <c r="AU77" s="14">
        <f t="shared" si="7"/>
        <v>57.192307692307693</v>
      </c>
      <c r="AV77" s="15" t="b">
        <f t="shared" si="8"/>
        <v>0</v>
      </c>
      <c r="AW77" s="16">
        <v>15.892817753866845</v>
      </c>
      <c r="AX77" s="10">
        <v>185122.19</v>
      </c>
      <c r="AY77" s="4">
        <v>1.5</v>
      </c>
      <c r="AZ77" s="4">
        <v>10000</v>
      </c>
      <c r="BA77" s="4">
        <v>5000</v>
      </c>
    </row>
    <row r="78" spans="1:53" s="4" customFormat="1" x14ac:dyDescent="0.25">
      <c r="A78" s="2" t="s">
        <v>299</v>
      </c>
      <c r="B78" s="2"/>
      <c r="C78" s="3" t="s">
        <v>31</v>
      </c>
      <c r="D78" s="3"/>
      <c r="E78" s="2"/>
      <c r="F78" s="4">
        <v>0</v>
      </c>
      <c r="G78" s="4">
        <v>200</v>
      </c>
      <c r="H78" s="5" t="s">
        <v>273</v>
      </c>
      <c r="I78" s="6" t="s">
        <v>44</v>
      </c>
      <c r="J78" s="7" t="s">
        <v>132</v>
      </c>
      <c r="K78" s="8" t="s">
        <v>127</v>
      </c>
      <c r="L78" s="4" t="s">
        <v>300</v>
      </c>
      <c r="M78" s="5">
        <v>200</v>
      </c>
      <c r="N78" s="8" t="s">
        <v>90</v>
      </c>
      <c r="O78" s="4">
        <v>1</v>
      </c>
      <c r="P78" s="4">
        <v>15</v>
      </c>
      <c r="Q78" s="5">
        <v>1</v>
      </c>
      <c r="R78" s="4">
        <v>5</v>
      </c>
      <c r="S78" s="4">
        <v>22</v>
      </c>
      <c r="T78" s="4">
        <v>25</v>
      </c>
      <c r="U78" s="4">
        <f t="shared" si="11"/>
        <v>22</v>
      </c>
      <c r="V78" s="8" t="s">
        <v>134</v>
      </c>
      <c r="W78" s="8"/>
      <c r="X78" s="8" t="s">
        <v>48</v>
      </c>
      <c r="Y78" s="4" t="s">
        <v>40</v>
      </c>
      <c r="Z78" s="4">
        <v>1000</v>
      </c>
      <c r="AA78" s="4">
        <v>7</v>
      </c>
      <c r="AB78" s="9">
        <v>1590</v>
      </c>
      <c r="AC78" s="9">
        <v>1036.9100000000001</v>
      </c>
      <c r="AD78" s="9">
        <v>120</v>
      </c>
      <c r="AE78" s="9">
        <v>376</v>
      </c>
      <c r="AF78" s="9">
        <v>270</v>
      </c>
      <c r="AG78" s="9">
        <v>534.80999999999995</v>
      </c>
      <c r="AH78" s="9">
        <v>1153.4000000000001</v>
      </c>
      <c r="AI78" s="9">
        <v>1531</v>
      </c>
      <c r="AJ78" s="9">
        <v>1253.0180000000003</v>
      </c>
      <c r="AK78" s="4">
        <v>7865.137999999999</v>
      </c>
      <c r="AL78" s="10">
        <v>873.90422222222219</v>
      </c>
      <c r="AM78" s="11">
        <v>1590</v>
      </c>
      <c r="AN78" s="10">
        <f t="shared" si="10"/>
        <v>174780.8444444444</v>
      </c>
      <c r="AO78" s="10">
        <v>1.7478084444444444</v>
      </c>
      <c r="AP78" s="12">
        <v>1.5990253648547246E-3</v>
      </c>
      <c r="AQ78" s="13">
        <v>0.83600580664469215</v>
      </c>
      <c r="AR78" s="4" t="s">
        <v>246</v>
      </c>
      <c r="AS78" s="4">
        <v>0</v>
      </c>
      <c r="AT78" s="4" t="s">
        <v>42</v>
      </c>
      <c r="AU78" s="14">
        <f t="shared" si="7"/>
        <v>61.153846153846153</v>
      </c>
      <c r="AV78" s="15" t="b">
        <f t="shared" si="8"/>
        <v>0</v>
      </c>
      <c r="AW78" s="16">
        <v>0</v>
      </c>
      <c r="AX78" s="10">
        <v>0</v>
      </c>
      <c r="AY78" s="4">
        <v>1.5</v>
      </c>
      <c r="AZ78" s="4">
        <v>10000</v>
      </c>
      <c r="BA78" s="4">
        <v>5000</v>
      </c>
    </row>
    <row r="79" spans="1:53" s="4" customFormat="1" x14ac:dyDescent="0.25">
      <c r="A79" s="2" t="s">
        <v>301</v>
      </c>
      <c r="B79" s="2"/>
      <c r="C79" s="3" t="s">
        <v>31</v>
      </c>
      <c r="D79" s="3"/>
      <c r="E79" s="2"/>
      <c r="F79" s="4">
        <v>3435</v>
      </c>
      <c r="G79" s="4">
        <v>55</v>
      </c>
      <c r="H79" s="5" t="e">
        <v>#N/A</v>
      </c>
      <c r="I79" s="6" t="s">
        <v>44</v>
      </c>
      <c r="J79" s="7" t="s">
        <v>155</v>
      </c>
      <c r="K79" s="8" t="s">
        <v>35</v>
      </c>
      <c r="L79" s="4" t="s">
        <v>302</v>
      </c>
      <c r="M79" s="5">
        <v>55</v>
      </c>
      <c r="N79" s="8" t="s">
        <v>37</v>
      </c>
      <c r="O79" s="4">
        <v>1</v>
      </c>
      <c r="P79" s="4">
        <v>3</v>
      </c>
      <c r="Q79" s="5">
        <v>1</v>
      </c>
      <c r="R79" s="4">
        <v>2</v>
      </c>
      <c r="S79" s="5">
        <f>O79+P79+Q79+R79</f>
        <v>7</v>
      </c>
      <c r="T79" s="4">
        <v>5</v>
      </c>
      <c r="U79" s="4">
        <f t="shared" si="11"/>
        <v>7</v>
      </c>
      <c r="V79" s="8" t="s">
        <v>157</v>
      </c>
      <c r="W79" s="8"/>
      <c r="X79" s="8" t="s">
        <v>48</v>
      </c>
      <c r="Y79" s="4" t="s">
        <v>40</v>
      </c>
      <c r="Z79" s="4">
        <v>1000</v>
      </c>
      <c r="AA79" s="4">
        <v>20</v>
      </c>
      <c r="AB79" s="9">
        <v>8499.84</v>
      </c>
      <c r="AC79" s="9">
        <v>6713.7</v>
      </c>
      <c r="AD79" s="9">
        <v>1976</v>
      </c>
      <c r="AE79" s="9">
        <v>2345</v>
      </c>
      <c r="AF79" s="9">
        <v>0</v>
      </c>
      <c r="AG79" s="9">
        <v>0</v>
      </c>
      <c r="AH79" s="9">
        <v>4115.6000000000004</v>
      </c>
      <c r="AI79" s="9">
        <v>3752</v>
      </c>
      <c r="AJ79" s="9">
        <v>0</v>
      </c>
      <c r="AK79" s="4">
        <v>27402.14</v>
      </c>
      <c r="AL79" s="10">
        <v>3044.6822222222222</v>
      </c>
      <c r="AM79" s="11">
        <v>8499.84</v>
      </c>
      <c r="AN79" s="10">
        <f t="shared" si="10"/>
        <v>167457.52222222221</v>
      </c>
      <c r="AO79" s="10">
        <v>1.6745752222222221</v>
      </c>
      <c r="AP79" s="12">
        <v>1.5320261577873862E-3</v>
      </c>
      <c r="AQ79" s="13">
        <v>0.83753783280247951</v>
      </c>
      <c r="AR79" s="4" t="s">
        <v>246</v>
      </c>
      <c r="AS79" s="4">
        <v>3435</v>
      </c>
      <c r="AT79" s="4" t="s">
        <v>42</v>
      </c>
      <c r="AU79" s="14">
        <f t="shared" si="7"/>
        <v>326.91692307692307</v>
      </c>
      <c r="AV79" s="15" t="b">
        <f t="shared" si="8"/>
        <v>0</v>
      </c>
      <c r="AW79" s="16">
        <v>12.123757623672915</v>
      </c>
      <c r="AX79" s="10">
        <v>188925</v>
      </c>
      <c r="AY79" s="4">
        <v>1.5</v>
      </c>
      <c r="AZ79" s="4">
        <v>10000</v>
      </c>
      <c r="BA79" s="4">
        <v>5000</v>
      </c>
    </row>
    <row r="80" spans="1:53" s="4" customFormat="1" x14ac:dyDescent="0.25">
      <c r="A80" s="2" t="s">
        <v>303</v>
      </c>
      <c r="B80" s="2"/>
      <c r="C80" s="3" t="s">
        <v>31</v>
      </c>
      <c r="D80" s="3"/>
      <c r="E80" s="2"/>
      <c r="F80" s="4">
        <v>1964</v>
      </c>
      <c r="G80" s="4">
        <v>414.75</v>
      </c>
      <c r="H80" s="5" t="s">
        <v>32</v>
      </c>
      <c r="I80" s="6" t="s">
        <v>44</v>
      </c>
      <c r="J80" s="7" t="s">
        <v>45</v>
      </c>
      <c r="K80" s="8" t="s">
        <v>35</v>
      </c>
      <c r="L80" s="4" t="s">
        <v>304</v>
      </c>
      <c r="M80" s="5">
        <v>414.75</v>
      </c>
      <c r="N80" s="8" t="s">
        <v>37</v>
      </c>
      <c r="O80" s="4">
        <v>1</v>
      </c>
      <c r="P80" s="4">
        <v>7</v>
      </c>
      <c r="Q80" s="5">
        <v>5</v>
      </c>
      <c r="R80" s="4">
        <v>3</v>
      </c>
      <c r="S80" s="5">
        <f>O80+P80+Q80+R80</f>
        <v>16</v>
      </c>
      <c r="T80" s="4">
        <v>15</v>
      </c>
      <c r="U80" s="4">
        <f t="shared" si="11"/>
        <v>16</v>
      </c>
      <c r="V80" s="8" t="s">
        <v>305</v>
      </c>
      <c r="W80" s="8"/>
      <c r="X80" s="8" t="s">
        <v>39</v>
      </c>
      <c r="Y80" s="4" t="s">
        <v>40</v>
      </c>
      <c r="Z80" s="4">
        <v>250</v>
      </c>
      <c r="AA80" s="4">
        <v>30</v>
      </c>
      <c r="AB80" s="9">
        <v>600</v>
      </c>
      <c r="AC80" s="9">
        <v>0</v>
      </c>
      <c r="AD80" s="9">
        <v>0</v>
      </c>
      <c r="AE80" s="9">
        <v>330</v>
      </c>
      <c r="AF80" s="9">
        <v>210</v>
      </c>
      <c r="AG80" s="9">
        <v>330</v>
      </c>
      <c r="AH80" s="9">
        <v>750</v>
      </c>
      <c r="AI80" s="9">
        <v>605</v>
      </c>
      <c r="AJ80" s="9">
        <v>695</v>
      </c>
      <c r="AK80" s="4">
        <v>3520</v>
      </c>
      <c r="AL80" s="10">
        <v>391.11111111111109</v>
      </c>
      <c r="AM80" s="11">
        <v>750</v>
      </c>
      <c r="AN80" s="10">
        <f t="shared" si="10"/>
        <v>162213.33333333331</v>
      </c>
      <c r="AO80" s="10">
        <v>1.6221333333333332</v>
      </c>
      <c r="AP80" s="12">
        <v>1.4840484112667251E-3</v>
      </c>
      <c r="AQ80" s="13">
        <v>0.83902188121374621</v>
      </c>
      <c r="AR80" s="4" t="s">
        <v>246</v>
      </c>
      <c r="AS80" s="4">
        <v>1964</v>
      </c>
      <c r="AT80" s="4" t="s">
        <v>42</v>
      </c>
      <c r="AU80" s="14">
        <f t="shared" si="7"/>
        <v>28.846153846153847</v>
      </c>
      <c r="AV80" s="15" t="b">
        <f t="shared" si="8"/>
        <v>0</v>
      </c>
      <c r="AW80" s="17">
        <v>78.56</v>
      </c>
      <c r="AX80" s="10">
        <v>814569</v>
      </c>
      <c r="AY80" s="4">
        <v>1.5</v>
      </c>
      <c r="AZ80" s="4">
        <v>10000</v>
      </c>
      <c r="BA80" s="4">
        <v>5000</v>
      </c>
    </row>
    <row r="81" spans="1:53" s="4" customFormat="1" x14ac:dyDescent="0.25">
      <c r="A81" s="2" t="s">
        <v>306</v>
      </c>
      <c r="B81" s="2"/>
      <c r="C81" s="3" t="s">
        <v>31</v>
      </c>
      <c r="D81" s="3"/>
      <c r="E81" s="2"/>
      <c r="F81" s="4">
        <v>1740</v>
      </c>
      <c r="G81" s="4">
        <v>46.6</v>
      </c>
      <c r="H81" s="5" t="s">
        <v>32</v>
      </c>
      <c r="I81" s="6" t="s">
        <v>44</v>
      </c>
      <c r="J81" s="7" t="s">
        <v>81</v>
      </c>
      <c r="K81" s="8" t="s">
        <v>215</v>
      </c>
      <c r="L81" s="4" t="s">
        <v>307</v>
      </c>
      <c r="M81" s="5">
        <v>46.6</v>
      </c>
      <c r="N81" s="8" t="s">
        <v>90</v>
      </c>
      <c r="O81" s="4">
        <v>1</v>
      </c>
      <c r="P81" s="4">
        <v>4</v>
      </c>
      <c r="Q81" s="5">
        <v>1</v>
      </c>
      <c r="R81" s="4">
        <v>2</v>
      </c>
      <c r="S81" s="4">
        <v>8</v>
      </c>
      <c r="T81" s="4">
        <v>0</v>
      </c>
      <c r="U81" s="4">
        <f t="shared" si="11"/>
        <v>8</v>
      </c>
      <c r="V81" s="8" t="s">
        <v>217</v>
      </c>
      <c r="W81" s="8"/>
      <c r="X81" s="8" t="s">
        <v>48</v>
      </c>
      <c r="Y81" s="4" t="s">
        <v>92</v>
      </c>
      <c r="Z81" s="4">
        <v>1000</v>
      </c>
      <c r="AA81" s="4">
        <v>10</v>
      </c>
      <c r="AB81" s="9">
        <v>2190</v>
      </c>
      <c r="AC81" s="9">
        <v>4180</v>
      </c>
      <c r="AD81" s="9">
        <v>3890</v>
      </c>
      <c r="AE81" s="9">
        <v>2650</v>
      </c>
      <c r="AF81" s="9">
        <v>2870</v>
      </c>
      <c r="AG81" s="9">
        <v>5620</v>
      </c>
      <c r="AH81" s="9">
        <v>4200</v>
      </c>
      <c r="AI81" s="9">
        <v>2130</v>
      </c>
      <c r="AJ81" s="9">
        <v>3420</v>
      </c>
      <c r="AK81" s="4">
        <v>31150</v>
      </c>
      <c r="AL81" s="10">
        <v>3461.1111111111113</v>
      </c>
      <c r="AM81" s="11">
        <v>5620</v>
      </c>
      <c r="AN81" s="10">
        <f t="shared" si="10"/>
        <v>161287.77777777778</v>
      </c>
      <c r="AO81" s="10">
        <v>1.6128777777777779</v>
      </c>
      <c r="AP81" s="12">
        <v>1.4755807395683774E-3</v>
      </c>
      <c r="AQ81" s="13">
        <v>0.84049746195331454</v>
      </c>
      <c r="AR81" s="4" t="s">
        <v>246</v>
      </c>
      <c r="AS81" s="4">
        <v>1740</v>
      </c>
      <c r="AT81" s="4" t="s">
        <v>92</v>
      </c>
      <c r="AU81" s="14">
        <f t="shared" si="7"/>
        <v>216.15384615384616</v>
      </c>
      <c r="AV81" s="15" t="b">
        <f t="shared" si="8"/>
        <v>0</v>
      </c>
      <c r="AW81" s="16">
        <v>9.2882562277580067</v>
      </c>
      <c r="AX81" s="10">
        <v>81084</v>
      </c>
      <c r="AY81" s="4">
        <v>1.5</v>
      </c>
      <c r="AZ81" s="4">
        <v>10000</v>
      </c>
      <c r="BA81" s="4">
        <v>5000</v>
      </c>
    </row>
    <row r="82" spans="1:53" s="4" customFormat="1" x14ac:dyDescent="0.25">
      <c r="A82" s="2" t="s">
        <v>308</v>
      </c>
      <c r="B82" s="2"/>
      <c r="C82" s="3" t="s">
        <v>31</v>
      </c>
      <c r="D82" s="3"/>
      <c r="E82" s="2"/>
      <c r="F82" s="4">
        <v>1680</v>
      </c>
      <c r="G82" s="4">
        <v>48</v>
      </c>
      <c r="H82" s="5" t="s">
        <v>32</v>
      </c>
      <c r="I82" s="6" t="s">
        <v>44</v>
      </c>
      <c r="J82" s="7" t="s">
        <v>126</v>
      </c>
      <c r="K82" s="8" t="s">
        <v>215</v>
      </c>
      <c r="L82" s="4" t="s">
        <v>309</v>
      </c>
      <c r="M82" s="5">
        <v>48</v>
      </c>
      <c r="N82" s="8" t="s">
        <v>90</v>
      </c>
      <c r="O82" s="4">
        <v>1</v>
      </c>
      <c r="P82" s="4">
        <v>4</v>
      </c>
      <c r="Q82" s="5">
        <v>1</v>
      </c>
      <c r="R82" s="4">
        <v>2</v>
      </c>
      <c r="S82" s="4">
        <v>8</v>
      </c>
      <c r="T82" s="4">
        <v>5</v>
      </c>
      <c r="U82" s="4">
        <f t="shared" si="11"/>
        <v>8</v>
      </c>
      <c r="V82" s="8" t="s">
        <v>217</v>
      </c>
      <c r="W82" s="8"/>
      <c r="X82" s="8" t="s">
        <v>48</v>
      </c>
      <c r="Y82" s="4" t="s">
        <v>92</v>
      </c>
      <c r="Z82" s="4">
        <v>1000</v>
      </c>
      <c r="AA82" s="4">
        <v>10</v>
      </c>
      <c r="AB82" s="9">
        <v>4020</v>
      </c>
      <c r="AC82" s="9">
        <v>3580</v>
      </c>
      <c r="AD82" s="9">
        <v>2930</v>
      </c>
      <c r="AE82" s="9">
        <v>3165</v>
      </c>
      <c r="AF82" s="9">
        <v>2285</v>
      </c>
      <c r="AG82" s="9">
        <v>1900</v>
      </c>
      <c r="AH82" s="9">
        <v>4700</v>
      </c>
      <c r="AI82" s="9">
        <v>5000</v>
      </c>
      <c r="AJ82" s="9">
        <v>2590</v>
      </c>
      <c r="AK82" s="4">
        <v>30170</v>
      </c>
      <c r="AL82" s="10">
        <v>3352.2222222222222</v>
      </c>
      <c r="AM82" s="11">
        <v>5000</v>
      </c>
      <c r="AN82" s="10">
        <f t="shared" si="10"/>
        <v>160906.66666666666</v>
      </c>
      <c r="AO82" s="10">
        <v>1.6090666666666666</v>
      </c>
      <c r="AP82" s="12">
        <v>1.4720940512219988E-3</v>
      </c>
      <c r="AQ82" s="13">
        <v>0.84196955600453649</v>
      </c>
      <c r="AR82" s="4" t="s">
        <v>246</v>
      </c>
      <c r="AS82" s="4">
        <v>1680</v>
      </c>
      <c r="AT82" s="4" t="s">
        <v>92</v>
      </c>
      <c r="AU82" s="14">
        <f t="shared" si="7"/>
        <v>192.30769230769232</v>
      </c>
      <c r="AV82" s="15" t="b">
        <f t="shared" si="8"/>
        <v>0</v>
      </c>
      <c r="AW82" s="16">
        <v>10.08</v>
      </c>
      <c r="AX82" s="10">
        <v>80640</v>
      </c>
      <c r="AY82" s="4">
        <v>1.5</v>
      </c>
      <c r="AZ82" s="4">
        <v>10000</v>
      </c>
      <c r="BA82" s="4">
        <v>5000</v>
      </c>
    </row>
    <row r="83" spans="1:53" s="4" customFormat="1" ht="30" x14ac:dyDescent="0.25">
      <c r="A83" s="3" t="s">
        <v>310</v>
      </c>
      <c r="B83" s="3"/>
      <c r="C83" s="3" t="s">
        <v>31</v>
      </c>
      <c r="D83" s="3"/>
      <c r="E83" s="2"/>
      <c r="F83" s="4">
        <v>155</v>
      </c>
      <c r="G83" s="4">
        <v>791.30950000000007</v>
      </c>
      <c r="H83" s="5" t="s">
        <v>32</v>
      </c>
      <c r="I83" s="6" t="s">
        <v>44</v>
      </c>
      <c r="J83" s="7" t="s">
        <v>126</v>
      </c>
      <c r="K83" s="8" t="s">
        <v>136</v>
      </c>
      <c r="L83" s="4" t="s">
        <v>311</v>
      </c>
      <c r="M83" s="5">
        <v>791.30950000000007</v>
      </c>
      <c r="N83" s="8" t="s">
        <v>37</v>
      </c>
      <c r="O83" s="4">
        <v>1</v>
      </c>
      <c r="P83" s="4">
        <v>20</v>
      </c>
      <c r="Q83" s="5">
        <v>5</v>
      </c>
      <c r="R83" s="4">
        <v>5</v>
      </c>
      <c r="S83" s="5">
        <f>O83+P83+Q83+R83</f>
        <v>31</v>
      </c>
      <c r="T83" s="20">
        <v>30</v>
      </c>
      <c r="U83" s="4">
        <f t="shared" si="11"/>
        <v>31</v>
      </c>
      <c r="V83" s="8" t="s">
        <v>312</v>
      </c>
      <c r="W83" s="8"/>
      <c r="X83" s="8" t="s">
        <v>39</v>
      </c>
      <c r="Y83" s="4" t="s">
        <v>40</v>
      </c>
      <c r="Z83" s="4">
        <v>100</v>
      </c>
      <c r="AA83" s="4">
        <v>1</v>
      </c>
      <c r="AB83" s="9">
        <v>260</v>
      </c>
      <c r="AC83" s="9">
        <v>120</v>
      </c>
      <c r="AD83" s="9">
        <v>145</v>
      </c>
      <c r="AE83" s="9">
        <v>180</v>
      </c>
      <c r="AF83" s="9">
        <v>170</v>
      </c>
      <c r="AG83" s="9">
        <v>145</v>
      </c>
      <c r="AH83" s="9">
        <v>190</v>
      </c>
      <c r="AI83" s="9">
        <v>330</v>
      </c>
      <c r="AJ83" s="9">
        <v>290</v>
      </c>
      <c r="AK83" s="4">
        <v>1830</v>
      </c>
      <c r="AL83" s="10">
        <v>203.33333333333334</v>
      </c>
      <c r="AM83" s="11">
        <v>330</v>
      </c>
      <c r="AN83" s="10">
        <f t="shared" si="10"/>
        <v>160899.59833333336</v>
      </c>
      <c r="AO83" s="10">
        <v>1.6089959833333336</v>
      </c>
      <c r="AP83" s="12">
        <v>1.4720293848432368E-3</v>
      </c>
      <c r="AQ83" s="13">
        <v>0.84344158538937974</v>
      </c>
      <c r="AR83" s="4" t="s">
        <v>246</v>
      </c>
      <c r="AS83" s="4">
        <v>155</v>
      </c>
      <c r="AT83" s="4" t="s">
        <v>42</v>
      </c>
      <c r="AU83" s="14">
        <f t="shared" si="7"/>
        <v>12.692307692307692</v>
      </c>
      <c r="AV83" s="15" t="b">
        <f t="shared" si="8"/>
        <v>0</v>
      </c>
      <c r="AW83" s="16">
        <v>14.090909090909092</v>
      </c>
      <c r="AX83" s="10">
        <v>122652.97250000002</v>
      </c>
      <c r="AY83" s="4">
        <v>1.5</v>
      </c>
      <c r="AZ83" s="4">
        <v>10000</v>
      </c>
      <c r="BA83" s="4">
        <v>5000</v>
      </c>
    </row>
    <row r="84" spans="1:53" s="4" customFormat="1" x14ac:dyDescent="0.25">
      <c r="A84" s="2" t="s">
        <v>313</v>
      </c>
      <c r="B84" s="2"/>
      <c r="C84" s="3" t="s">
        <v>31</v>
      </c>
      <c r="D84" s="3"/>
      <c r="E84" s="2"/>
      <c r="F84" s="4">
        <v>1516.65</v>
      </c>
      <c r="G84" s="4">
        <v>190</v>
      </c>
      <c r="H84" s="5" t="s">
        <v>314</v>
      </c>
      <c r="I84" s="6" t="s">
        <v>44</v>
      </c>
      <c r="J84" s="7" t="s">
        <v>132</v>
      </c>
      <c r="K84" s="8" t="s">
        <v>127</v>
      </c>
      <c r="L84" s="4" t="s">
        <v>315</v>
      </c>
      <c r="M84" s="5">
        <v>190</v>
      </c>
      <c r="N84" s="8" t="s">
        <v>90</v>
      </c>
      <c r="O84" s="4">
        <v>1</v>
      </c>
      <c r="P84" s="4">
        <v>15</v>
      </c>
      <c r="Q84" s="5">
        <v>1</v>
      </c>
      <c r="R84" s="4">
        <v>5</v>
      </c>
      <c r="S84" s="4">
        <v>22</v>
      </c>
      <c r="T84" s="4">
        <v>25</v>
      </c>
      <c r="U84" s="4">
        <f t="shared" si="11"/>
        <v>22</v>
      </c>
      <c r="V84" s="8" t="s">
        <v>147</v>
      </c>
      <c r="W84" s="8"/>
      <c r="X84" s="8" t="s">
        <v>48</v>
      </c>
      <c r="Y84" s="4" t="s">
        <v>40</v>
      </c>
      <c r="Z84" s="4">
        <v>1000</v>
      </c>
      <c r="AA84" s="4">
        <v>20</v>
      </c>
      <c r="AB84" s="9">
        <v>1481</v>
      </c>
      <c r="AC84" s="9">
        <v>1258.4000000000001</v>
      </c>
      <c r="AD84" s="9">
        <v>784.4</v>
      </c>
      <c r="AE84" s="9">
        <v>288</v>
      </c>
      <c r="AF84" s="9">
        <v>325.74</v>
      </c>
      <c r="AG84" s="9">
        <v>435</v>
      </c>
      <c r="AH84" s="9">
        <v>665</v>
      </c>
      <c r="AI84" s="9">
        <v>769</v>
      </c>
      <c r="AJ84" s="9">
        <v>1465.44</v>
      </c>
      <c r="AK84" s="4">
        <v>7471.98</v>
      </c>
      <c r="AL84" s="10">
        <v>830.21999999999991</v>
      </c>
      <c r="AM84" s="11">
        <v>1481</v>
      </c>
      <c r="AN84" s="10">
        <f t="shared" si="10"/>
        <v>157741.79999999999</v>
      </c>
      <c r="AO84" s="10">
        <v>1.577418</v>
      </c>
      <c r="AP84" s="12">
        <v>1.4431394933442801E-3</v>
      </c>
      <c r="AQ84" s="13">
        <v>0.84488472488272404</v>
      </c>
      <c r="AR84" s="4" t="s">
        <v>246</v>
      </c>
      <c r="AS84" s="4">
        <v>1516.65</v>
      </c>
      <c r="AT84" s="4" t="s">
        <v>42</v>
      </c>
      <c r="AU84" s="14">
        <f t="shared" si="7"/>
        <v>56.96153846153846</v>
      </c>
      <c r="AV84" s="15" t="b">
        <f t="shared" si="8"/>
        <v>0</v>
      </c>
      <c r="AW84" s="16">
        <v>30.722147197839298</v>
      </c>
      <c r="AX84" s="10">
        <v>288163.5</v>
      </c>
      <c r="AY84" s="4">
        <v>1.5</v>
      </c>
      <c r="AZ84" s="4">
        <v>10000</v>
      </c>
      <c r="BA84" s="4">
        <v>5000</v>
      </c>
    </row>
    <row r="85" spans="1:53" s="4" customFormat="1" ht="30" x14ac:dyDescent="0.25">
      <c r="A85" s="3" t="s">
        <v>316</v>
      </c>
      <c r="B85" s="3"/>
      <c r="C85" s="3" t="s">
        <v>31</v>
      </c>
      <c r="D85" s="3"/>
      <c r="E85" s="2"/>
      <c r="F85" s="4">
        <v>18045</v>
      </c>
      <c r="G85" s="4">
        <v>4.5339999999999998</v>
      </c>
      <c r="H85" s="5" t="s">
        <v>32</v>
      </c>
      <c r="I85" s="6" t="s">
        <v>44</v>
      </c>
      <c r="J85" s="7" t="s">
        <v>317</v>
      </c>
      <c r="K85" s="8" t="s">
        <v>88</v>
      </c>
      <c r="L85" s="4" t="s">
        <v>318</v>
      </c>
      <c r="M85" s="5">
        <v>4.5339999999999998</v>
      </c>
      <c r="N85" s="8" t="s">
        <v>90</v>
      </c>
      <c r="O85" s="4">
        <v>1</v>
      </c>
      <c r="P85" s="4">
        <v>2</v>
      </c>
      <c r="Q85" s="5">
        <v>1</v>
      </c>
      <c r="R85" s="4">
        <v>2</v>
      </c>
      <c r="S85" s="4">
        <v>6</v>
      </c>
      <c r="T85" s="4">
        <v>2</v>
      </c>
      <c r="U85" s="4">
        <f t="shared" si="11"/>
        <v>6</v>
      </c>
      <c r="V85" s="8" t="s">
        <v>319</v>
      </c>
      <c r="W85" s="8"/>
      <c r="X85" s="8" t="s">
        <v>48</v>
      </c>
      <c r="Y85" s="4" t="s">
        <v>92</v>
      </c>
      <c r="Z85" s="4">
        <v>5000</v>
      </c>
      <c r="AA85" s="4">
        <v>65</v>
      </c>
      <c r="AB85" s="9">
        <v>82860</v>
      </c>
      <c r="AC85" s="9">
        <v>63785</v>
      </c>
      <c r="AD85" s="9">
        <v>26620</v>
      </c>
      <c r="AE85" s="9">
        <v>0</v>
      </c>
      <c r="AF85" s="9">
        <v>700</v>
      </c>
      <c r="AG85" s="9">
        <v>21445</v>
      </c>
      <c r="AH85" s="9">
        <v>38115</v>
      </c>
      <c r="AI85" s="9">
        <v>23435</v>
      </c>
      <c r="AJ85" s="9">
        <v>53725</v>
      </c>
      <c r="AK85" s="4">
        <v>310685</v>
      </c>
      <c r="AL85" s="10">
        <v>34520.555555555555</v>
      </c>
      <c r="AM85" s="11">
        <v>82860</v>
      </c>
      <c r="AN85" s="10">
        <f t="shared" si="10"/>
        <v>156516.19888888887</v>
      </c>
      <c r="AO85" s="10">
        <v>1.5651619888888888</v>
      </c>
      <c r="AP85" s="12">
        <v>1.4319267813901178E-3</v>
      </c>
      <c r="AQ85" s="13">
        <v>0.84631665166411418</v>
      </c>
      <c r="AR85" s="4" t="s">
        <v>246</v>
      </c>
      <c r="AS85" s="4">
        <v>18045</v>
      </c>
      <c r="AT85" s="4" t="s">
        <v>92</v>
      </c>
      <c r="AU85" s="14">
        <f t="shared" si="7"/>
        <v>3186.9230769230771</v>
      </c>
      <c r="AV85" s="15" t="b">
        <f t="shared" si="8"/>
        <v>0</v>
      </c>
      <c r="AW85" s="16">
        <v>6.5333091962346126</v>
      </c>
      <c r="AX85" s="10">
        <v>81816.03</v>
      </c>
      <c r="AY85" s="4">
        <v>1.5</v>
      </c>
      <c r="AZ85" s="4">
        <v>10000</v>
      </c>
      <c r="BA85" s="4">
        <v>5000</v>
      </c>
    </row>
    <row r="86" spans="1:53" s="4" customFormat="1" ht="30" x14ac:dyDescent="0.25">
      <c r="A86" s="3" t="s">
        <v>320</v>
      </c>
      <c r="B86" s="3"/>
      <c r="C86" s="3" t="s">
        <v>31</v>
      </c>
      <c r="D86" s="3"/>
      <c r="E86" s="2"/>
      <c r="F86" s="4">
        <v>3204</v>
      </c>
      <c r="G86" s="4">
        <v>11</v>
      </c>
      <c r="H86" s="5" t="s">
        <v>321</v>
      </c>
      <c r="I86" s="6" t="s">
        <v>44</v>
      </c>
      <c r="J86" s="7" t="s">
        <v>103</v>
      </c>
      <c r="K86" s="8" t="s">
        <v>322</v>
      </c>
      <c r="L86" s="4" t="s">
        <v>323</v>
      </c>
      <c r="M86" s="5">
        <v>11</v>
      </c>
      <c r="N86" s="8" t="s">
        <v>90</v>
      </c>
      <c r="O86" s="4">
        <v>1</v>
      </c>
      <c r="P86" s="4">
        <v>10</v>
      </c>
      <c r="Q86" s="5">
        <v>1</v>
      </c>
      <c r="R86" s="4">
        <v>4</v>
      </c>
      <c r="S86" s="4">
        <v>16</v>
      </c>
      <c r="T86" s="4">
        <v>5</v>
      </c>
      <c r="U86" s="4">
        <f t="shared" si="11"/>
        <v>16</v>
      </c>
      <c r="V86" s="8" t="s">
        <v>221</v>
      </c>
      <c r="W86" s="8"/>
      <c r="X86" s="8" t="s">
        <v>48</v>
      </c>
      <c r="Y86" s="4" t="s">
        <v>92</v>
      </c>
      <c r="Z86" s="4">
        <v>15000</v>
      </c>
      <c r="AA86" s="4">
        <v>36</v>
      </c>
      <c r="AB86" s="9">
        <v>9100</v>
      </c>
      <c r="AC86" s="9">
        <v>22428</v>
      </c>
      <c r="AD86" s="9">
        <v>16392</v>
      </c>
      <c r="AE86" s="9">
        <v>8064</v>
      </c>
      <c r="AF86" s="9">
        <v>9720</v>
      </c>
      <c r="AG86" s="9">
        <v>3240</v>
      </c>
      <c r="AH86" s="9">
        <v>12924</v>
      </c>
      <c r="AI86" s="9">
        <v>25116</v>
      </c>
      <c r="AJ86" s="9">
        <v>20836</v>
      </c>
      <c r="AK86" s="4">
        <v>127820</v>
      </c>
      <c r="AL86" s="10">
        <v>14202.222222222223</v>
      </c>
      <c r="AM86" s="11">
        <v>25116</v>
      </c>
      <c r="AN86" s="10">
        <f t="shared" si="10"/>
        <v>156224.44444444444</v>
      </c>
      <c r="AO86" s="10">
        <v>1.5622444444444443</v>
      </c>
      <c r="AP86" s="12">
        <v>1.4292575943950633E-3</v>
      </c>
      <c r="AQ86" s="13">
        <v>0.84774590925850923</v>
      </c>
      <c r="AR86" s="4" t="s">
        <v>246</v>
      </c>
      <c r="AS86" s="4">
        <v>3204</v>
      </c>
      <c r="AT86" s="4" t="s">
        <v>92</v>
      </c>
      <c r="AU86" s="14">
        <f t="shared" si="7"/>
        <v>966</v>
      </c>
      <c r="AV86" s="15" t="b">
        <f t="shared" si="8"/>
        <v>0</v>
      </c>
      <c r="AW86" s="16">
        <v>3.8270425226946965</v>
      </c>
      <c r="AX86" s="10">
        <v>35244</v>
      </c>
      <c r="AY86" s="4">
        <v>1.5</v>
      </c>
      <c r="AZ86" s="4">
        <v>10000</v>
      </c>
      <c r="BA86" s="4">
        <v>5000</v>
      </c>
    </row>
    <row r="87" spans="1:53" s="4" customFormat="1" x14ac:dyDescent="0.25">
      <c r="A87" s="2" t="s">
        <v>324</v>
      </c>
      <c r="B87" s="2"/>
      <c r="C87" s="3" t="s">
        <v>31</v>
      </c>
      <c r="D87" s="3"/>
      <c r="E87" s="2"/>
      <c r="F87" s="4">
        <v>1597.02</v>
      </c>
      <c r="G87" s="4">
        <v>110</v>
      </c>
      <c r="H87" s="5" t="e">
        <v>#N/A</v>
      </c>
      <c r="I87" s="6" t="s">
        <v>44</v>
      </c>
      <c r="J87" s="7" t="s">
        <v>155</v>
      </c>
      <c r="K87" s="8" t="s">
        <v>257</v>
      </c>
      <c r="L87" s="4" t="s">
        <v>325</v>
      </c>
      <c r="M87" s="5">
        <v>110</v>
      </c>
      <c r="N87" s="8" t="s">
        <v>90</v>
      </c>
      <c r="O87" s="22">
        <v>1</v>
      </c>
      <c r="P87" s="22">
        <v>7</v>
      </c>
      <c r="Q87" s="23">
        <v>1</v>
      </c>
      <c r="R87" s="22">
        <v>3</v>
      </c>
      <c r="S87" s="22">
        <v>12</v>
      </c>
      <c r="T87" s="22">
        <v>10</v>
      </c>
      <c r="U87" s="4">
        <f t="shared" si="11"/>
        <v>12</v>
      </c>
      <c r="V87" s="8" t="s">
        <v>259</v>
      </c>
      <c r="W87" s="8"/>
      <c r="X87" s="8" t="s">
        <v>48</v>
      </c>
      <c r="Y87" s="2" t="s">
        <v>40</v>
      </c>
      <c r="Z87" s="4">
        <v>500</v>
      </c>
      <c r="AA87" s="4">
        <v>20</v>
      </c>
      <c r="AB87" s="9">
        <v>3787</v>
      </c>
      <c r="AC87" s="9">
        <v>3116</v>
      </c>
      <c r="AD87" s="9">
        <v>860</v>
      </c>
      <c r="AE87" s="9">
        <v>1298</v>
      </c>
      <c r="AF87" s="9">
        <v>20</v>
      </c>
      <c r="AG87" s="9">
        <v>0</v>
      </c>
      <c r="AH87" s="9">
        <v>1985.33</v>
      </c>
      <c r="AI87" s="9">
        <v>1698.66</v>
      </c>
      <c r="AJ87" s="9">
        <v>0</v>
      </c>
      <c r="AK87" s="4">
        <v>12764.99</v>
      </c>
      <c r="AL87" s="10">
        <v>1418.3322222222223</v>
      </c>
      <c r="AM87" s="11">
        <v>3787</v>
      </c>
      <c r="AN87" s="10">
        <f t="shared" si="10"/>
        <v>156016.54444444444</v>
      </c>
      <c r="AO87" s="10">
        <v>1.5601654444444444</v>
      </c>
      <c r="AP87" s="12">
        <v>1.4273555703236615E-3</v>
      </c>
      <c r="AQ87" s="13">
        <v>0.84917326482883293</v>
      </c>
      <c r="AR87" s="4" t="s">
        <v>246</v>
      </c>
      <c r="AS87" s="4">
        <v>1597.02</v>
      </c>
      <c r="AT87" s="4" t="s">
        <v>42</v>
      </c>
      <c r="AU87" s="14">
        <f t="shared" si="7"/>
        <v>145.65384615384616</v>
      </c>
      <c r="AV87" s="15" t="b">
        <f t="shared" si="8"/>
        <v>0</v>
      </c>
      <c r="AW87" s="16">
        <v>12.651333509374174</v>
      </c>
      <c r="AX87" s="10">
        <v>175672.2</v>
      </c>
      <c r="AY87" s="4">
        <v>1.5</v>
      </c>
      <c r="AZ87" s="4">
        <v>10000</v>
      </c>
      <c r="BA87" s="4">
        <v>5000</v>
      </c>
    </row>
    <row r="88" spans="1:53" s="4" customFormat="1" x14ac:dyDescent="0.25">
      <c r="A88" s="2" t="s">
        <v>326</v>
      </c>
      <c r="B88" s="2"/>
      <c r="C88" s="3" t="s">
        <v>31</v>
      </c>
      <c r="D88" s="3"/>
      <c r="E88" s="2"/>
      <c r="F88" s="4">
        <v>10750</v>
      </c>
      <c r="G88" s="4">
        <v>30</v>
      </c>
      <c r="H88" s="5" t="s">
        <v>32</v>
      </c>
      <c r="I88" s="6" t="s">
        <v>33</v>
      </c>
      <c r="J88" s="7" t="s">
        <v>241</v>
      </c>
      <c r="K88" s="8" t="s">
        <v>35</v>
      </c>
      <c r="L88" s="4" t="s">
        <v>327</v>
      </c>
      <c r="M88" s="5">
        <v>30</v>
      </c>
      <c r="N88" s="8" t="s">
        <v>37</v>
      </c>
      <c r="O88" s="4">
        <v>1</v>
      </c>
      <c r="P88" s="4">
        <v>5</v>
      </c>
      <c r="Q88" s="5">
        <v>4</v>
      </c>
      <c r="R88" s="4">
        <v>3</v>
      </c>
      <c r="S88" s="5">
        <f>O88+P88+Q88+R88</f>
        <v>13</v>
      </c>
      <c r="T88" s="4">
        <v>5</v>
      </c>
      <c r="U88" s="4">
        <f t="shared" si="11"/>
        <v>13</v>
      </c>
      <c r="V88" s="8" t="s">
        <v>192</v>
      </c>
      <c r="W88" s="8"/>
      <c r="X88" s="8" t="s">
        <v>39</v>
      </c>
      <c r="Y88" s="4" t="s">
        <v>40</v>
      </c>
      <c r="Z88" s="4">
        <v>5000</v>
      </c>
      <c r="AA88" s="4">
        <v>50</v>
      </c>
      <c r="AB88" s="9">
        <v>4350</v>
      </c>
      <c r="AC88" s="9">
        <v>5000</v>
      </c>
      <c r="AD88" s="9">
        <v>4000</v>
      </c>
      <c r="AE88" s="9">
        <v>3250</v>
      </c>
      <c r="AF88" s="9">
        <v>4500</v>
      </c>
      <c r="AG88" s="9">
        <v>4200</v>
      </c>
      <c r="AH88" s="9">
        <v>5850</v>
      </c>
      <c r="AI88" s="9">
        <v>8050</v>
      </c>
      <c r="AJ88" s="9">
        <v>7250</v>
      </c>
      <c r="AK88" s="4">
        <v>46450</v>
      </c>
      <c r="AL88" s="10">
        <v>5161.1111111111113</v>
      </c>
      <c r="AM88" s="11">
        <v>8050</v>
      </c>
      <c r="AN88" s="10">
        <f t="shared" si="10"/>
        <v>154833.33333333334</v>
      </c>
      <c r="AO88" s="10">
        <v>1.5483333333333333</v>
      </c>
      <c r="AP88" s="12">
        <v>1.4165306736671746E-3</v>
      </c>
      <c r="AQ88" s="13">
        <v>0.85058979550250013</v>
      </c>
      <c r="AR88" s="4" t="s">
        <v>246</v>
      </c>
      <c r="AS88" s="4">
        <v>10750</v>
      </c>
      <c r="AT88" s="4" t="s">
        <v>42</v>
      </c>
      <c r="AU88" s="14">
        <f t="shared" si="7"/>
        <v>309.61538461538464</v>
      </c>
      <c r="AV88" s="15" t="b">
        <f t="shared" si="8"/>
        <v>0</v>
      </c>
      <c r="AW88" s="16">
        <v>40.062111801242239</v>
      </c>
      <c r="AX88" s="10">
        <v>322500</v>
      </c>
      <c r="AY88" s="4">
        <v>1.5</v>
      </c>
      <c r="AZ88" s="4">
        <v>10000</v>
      </c>
      <c r="BA88" s="4">
        <v>5000</v>
      </c>
    </row>
    <row r="89" spans="1:53" s="4" customFormat="1" x14ac:dyDescent="0.25">
      <c r="A89" s="2" t="s">
        <v>328</v>
      </c>
      <c r="B89" s="2"/>
      <c r="C89" s="3" t="s">
        <v>31</v>
      </c>
      <c r="D89" s="3"/>
      <c r="E89" s="2"/>
      <c r="F89" s="4">
        <v>1880</v>
      </c>
      <c r="G89" s="4">
        <v>33.75</v>
      </c>
      <c r="H89" s="5" t="s">
        <v>32</v>
      </c>
      <c r="I89" s="6" t="s">
        <v>44</v>
      </c>
      <c r="J89" s="7" t="s">
        <v>113</v>
      </c>
      <c r="K89" s="8" t="s">
        <v>215</v>
      </c>
      <c r="L89" s="4" t="s">
        <v>329</v>
      </c>
      <c r="M89" s="5">
        <v>33.75</v>
      </c>
      <c r="N89" s="8" t="s">
        <v>90</v>
      </c>
      <c r="O89" s="4">
        <v>1</v>
      </c>
      <c r="P89" s="4">
        <v>4</v>
      </c>
      <c r="Q89" s="5">
        <v>1</v>
      </c>
      <c r="R89" s="4">
        <v>2</v>
      </c>
      <c r="S89" s="4">
        <v>8</v>
      </c>
      <c r="T89" s="4">
        <v>7</v>
      </c>
      <c r="U89" s="4">
        <f t="shared" si="11"/>
        <v>8</v>
      </c>
      <c r="V89" s="8" t="s">
        <v>217</v>
      </c>
      <c r="W89" s="8"/>
      <c r="X89" s="8" t="s">
        <v>48</v>
      </c>
      <c r="Y89" s="4" t="s">
        <v>92</v>
      </c>
      <c r="Z89" s="4">
        <v>1000</v>
      </c>
      <c r="AA89" s="4">
        <v>10</v>
      </c>
      <c r="AB89" s="9">
        <v>2010</v>
      </c>
      <c r="AC89" s="9">
        <v>2990</v>
      </c>
      <c r="AD89" s="9">
        <v>4260</v>
      </c>
      <c r="AE89" s="9">
        <v>5320</v>
      </c>
      <c r="AF89" s="9">
        <v>4360</v>
      </c>
      <c r="AG89" s="9">
        <v>6670</v>
      </c>
      <c r="AH89" s="9">
        <v>5215</v>
      </c>
      <c r="AI89" s="9">
        <v>5110</v>
      </c>
      <c r="AJ89" s="9">
        <v>4710</v>
      </c>
      <c r="AK89" s="4">
        <v>40645</v>
      </c>
      <c r="AL89" s="10">
        <v>4516.1111111111113</v>
      </c>
      <c r="AM89" s="11">
        <v>6670</v>
      </c>
      <c r="AN89" s="10">
        <f t="shared" si="10"/>
        <v>152418.75</v>
      </c>
      <c r="AO89" s="10">
        <v>1.5241875</v>
      </c>
      <c r="AP89" s="12">
        <v>1.3944402666329946E-3</v>
      </c>
      <c r="AQ89" s="13">
        <v>0.85198423576913318</v>
      </c>
      <c r="AR89" s="4" t="s">
        <v>246</v>
      </c>
      <c r="AS89" s="4">
        <v>1880</v>
      </c>
      <c r="AT89" s="4" t="s">
        <v>92</v>
      </c>
      <c r="AU89" s="14">
        <f t="shared" si="7"/>
        <v>256.53846153846155</v>
      </c>
      <c r="AV89" s="15" t="b">
        <f t="shared" si="8"/>
        <v>0</v>
      </c>
      <c r="AW89" s="16">
        <v>8.4557721139430289</v>
      </c>
      <c r="AX89" s="10">
        <v>63450</v>
      </c>
      <c r="AY89" s="4">
        <v>1.5</v>
      </c>
      <c r="AZ89" s="4">
        <v>10000</v>
      </c>
      <c r="BA89" s="4">
        <v>5000</v>
      </c>
    </row>
    <row r="90" spans="1:53" s="4" customFormat="1" x14ac:dyDescent="0.25">
      <c r="A90" s="2" t="s">
        <v>330</v>
      </c>
      <c r="B90" s="2"/>
      <c r="C90" s="3" t="s">
        <v>31</v>
      </c>
      <c r="D90" s="3"/>
      <c r="E90" s="2"/>
      <c r="F90" s="4">
        <v>1695</v>
      </c>
      <c r="G90" s="4">
        <v>38.5</v>
      </c>
      <c r="H90" s="5" t="s">
        <v>32</v>
      </c>
      <c r="I90" s="6" t="s">
        <v>44</v>
      </c>
      <c r="J90" s="7" t="s">
        <v>113</v>
      </c>
      <c r="K90" s="8" t="s">
        <v>215</v>
      </c>
      <c r="L90" s="4" t="s">
        <v>331</v>
      </c>
      <c r="M90" s="5">
        <v>38.5</v>
      </c>
      <c r="N90" s="8" t="s">
        <v>90</v>
      </c>
      <c r="O90" s="4">
        <v>1</v>
      </c>
      <c r="P90" s="4">
        <v>4</v>
      </c>
      <c r="Q90" s="5">
        <v>1</v>
      </c>
      <c r="R90" s="4">
        <v>2</v>
      </c>
      <c r="S90" s="4">
        <v>8</v>
      </c>
      <c r="T90" s="4">
        <v>7</v>
      </c>
      <c r="U90" s="4">
        <f t="shared" si="11"/>
        <v>8</v>
      </c>
      <c r="V90" s="8" t="s">
        <v>217</v>
      </c>
      <c r="W90" s="8"/>
      <c r="X90" s="8" t="s">
        <v>48</v>
      </c>
      <c r="Y90" s="4" t="s">
        <v>92</v>
      </c>
      <c r="Z90" s="4">
        <v>1000</v>
      </c>
      <c r="AA90" s="4">
        <v>10</v>
      </c>
      <c r="AB90" s="9">
        <v>2900</v>
      </c>
      <c r="AC90" s="9">
        <v>3310</v>
      </c>
      <c r="AD90" s="9">
        <v>2920</v>
      </c>
      <c r="AE90" s="9">
        <v>6010</v>
      </c>
      <c r="AF90" s="9">
        <v>6150</v>
      </c>
      <c r="AG90" s="9">
        <v>2960</v>
      </c>
      <c r="AH90" s="9">
        <v>1740</v>
      </c>
      <c r="AI90" s="9">
        <v>4380</v>
      </c>
      <c r="AJ90" s="9">
        <v>4480</v>
      </c>
      <c r="AK90" s="4">
        <v>34850</v>
      </c>
      <c r="AL90" s="10">
        <v>3872.2222222222222</v>
      </c>
      <c r="AM90" s="11">
        <v>6150</v>
      </c>
      <c r="AN90" s="10">
        <f t="shared" si="10"/>
        <v>149080.55555555556</v>
      </c>
      <c r="AO90" s="10">
        <v>1.4908055555555557</v>
      </c>
      <c r="AP90" s="12">
        <v>1.3638999771267239E-3</v>
      </c>
      <c r="AQ90" s="13">
        <v>0.85334813574625989</v>
      </c>
      <c r="AR90" s="4" t="s">
        <v>246</v>
      </c>
      <c r="AS90" s="4">
        <v>1695</v>
      </c>
      <c r="AT90" s="4" t="s">
        <v>92</v>
      </c>
      <c r="AU90" s="14">
        <f t="shared" si="7"/>
        <v>236.53846153846155</v>
      </c>
      <c r="AV90" s="15" t="b">
        <f t="shared" si="8"/>
        <v>0</v>
      </c>
      <c r="AW90" s="16">
        <v>8.2682926829268286</v>
      </c>
      <c r="AX90" s="10">
        <v>65257.5</v>
      </c>
      <c r="AY90" s="4">
        <v>1.5</v>
      </c>
      <c r="AZ90" s="4">
        <v>10000</v>
      </c>
      <c r="BA90" s="4">
        <v>5000</v>
      </c>
    </row>
    <row r="91" spans="1:53" s="4" customFormat="1" ht="30" x14ac:dyDescent="0.25">
      <c r="A91" s="3" t="s">
        <v>332</v>
      </c>
      <c r="B91" s="3"/>
      <c r="C91" s="3" t="s">
        <v>31</v>
      </c>
      <c r="D91" s="3"/>
      <c r="E91" s="2"/>
      <c r="F91" s="4">
        <v>75</v>
      </c>
      <c r="G91" s="4">
        <v>1021.2483999999999</v>
      </c>
      <c r="H91" s="5" t="s">
        <v>32</v>
      </c>
      <c r="I91" s="6" t="s">
        <v>44</v>
      </c>
      <c r="J91" s="7" t="s">
        <v>45</v>
      </c>
      <c r="K91" s="8" t="s">
        <v>136</v>
      </c>
      <c r="L91" s="4" t="s">
        <v>333</v>
      </c>
      <c r="M91" s="5">
        <v>1021.2483999999999</v>
      </c>
      <c r="N91" s="8" t="s">
        <v>37</v>
      </c>
      <c r="O91" s="4">
        <v>1</v>
      </c>
      <c r="P91" s="4">
        <v>20</v>
      </c>
      <c r="Q91" s="5">
        <v>5</v>
      </c>
      <c r="R91" s="4">
        <v>5</v>
      </c>
      <c r="S91" s="5">
        <f>O91+P91+Q91+R91</f>
        <v>31</v>
      </c>
      <c r="T91" s="20">
        <v>30</v>
      </c>
      <c r="U91" s="4">
        <f t="shared" si="11"/>
        <v>31</v>
      </c>
      <c r="V91" s="8" t="s">
        <v>96</v>
      </c>
      <c r="W91" s="8"/>
      <c r="X91" s="8" t="s">
        <v>39</v>
      </c>
      <c r="Y91" s="4" t="s">
        <v>40</v>
      </c>
      <c r="Z91" s="4">
        <v>100</v>
      </c>
      <c r="AA91" s="4">
        <v>5</v>
      </c>
      <c r="AB91" s="9">
        <v>140.6</v>
      </c>
      <c r="AC91" s="9">
        <v>200</v>
      </c>
      <c r="AD91" s="9">
        <v>30</v>
      </c>
      <c r="AE91" s="9">
        <v>60</v>
      </c>
      <c r="AF91" s="9">
        <v>115</v>
      </c>
      <c r="AG91" s="9">
        <v>130</v>
      </c>
      <c r="AH91" s="9">
        <v>135</v>
      </c>
      <c r="AI91" s="9">
        <v>255</v>
      </c>
      <c r="AJ91" s="9">
        <v>212.48</v>
      </c>
      <c r="AK91" s="4">
        <v>1278.08</v>
      </c>
      <c r="AL91" s="10">
        <v>142.00888888888889</v>
      </c>
      <c r="AM91" s="11">
        <v>255</v>
      </c>
      <c r="AN91" s="10">
        <f t="shared" si="10"/>
        <v>145026.35056355555</v>
      </c>
      <c r="AO91" s="10">
        <v>1.4502635056355555</v>
      </c>
      <c r="AP91" s="12">
        <v>1.3268090897521109E-3</v>
      </c>
      <c r="AQ91" s="13">
        <v>0.85601901309327111</v>
      </c>
      <c r="AR91" s="4" t="s">
        <v>246</v>
      </c>
      <c r="AS91" s="4">
        <v>75</v>
      </c>
      <c r="AT91" s="4" t="s">
        <v>42</v>
      </c>
      <c r="AU91" s="14">
        <f t="shared" si="7"/>
        <v>9.8076923076923084</v>
      </c>
      <c r="AV91" s="15" t="b">
        <f t="shared" si="8"/>
        <v>0</v>
      </c>
      <c r="AW91" s="16">
        <v>8.8235294117647065</v>
      </c>
      <c r="AX91" s="10">
        <v>76593.62999999999</v>
      </c>
      <c r="AY91" s="4">
        <v>1.5</v>
      </c>
      <c r="AZ91" s="4">
        <v>10000</v>
      </c>
      <c r="BA91" s="4">
        <v>5000</v>
      </c>
    </row>
    <row r="92" spans="1:53" s="4" customFormat="1" ht="30" x14ac:dyDescent="0.25">
      <c r="A92" s="3" t="s">
        <v>334</v>
      </c>
      <c r="B92" s="3"/>
      <c r="C92" s="3" t="s">
        <v>31</v>
      </c>
      <c r="D92" s="3"/>
      <c r="E92" s="2"/>
      <c r="F92" s="4">
        <v>1270</v>
      </c>
      <c r="G92" s="4">
        <v>38.75</v>
      </c>
      <c r="H92" s="5" t="s">
        <v>32</v>
      </c>
      <c r="I92" s="6" t="s">
        <v>44</v>
      </c>
      <c r="J92" s="7" t="s">
        <v>113</v>
      </c>
      <c r="K92" s="8" t="s">
        <v>215</v>
      </c>
      <c r="L92" s="4" t="s">
        <v>335</v>
      </c>
      <c r="M92" s="5">
        <v>38.75</v>
      </c>
      <c r="N92" s="8" t="s">
        <v>90</v>
      </c>
      <c r="O92" s="4">
        <v>1</v>
      </c>
      <c r="P92" s="4">
        <v>4</v>
      </c>
      <c r="Q92" s="5">
        <v>1</v>
      </c>
      <c r="R92" s="4">
        <v>2</v>
      </c>
      <c r="S92" s="4">
        <v>8</v>
      </c>
      <c r="T92" s="4">
        <v>5</v>
      </c>
      <c r="U92" s="4">
        <f t="shared" si="11"/>
        <v>8</v>
      </c>
      <c r="V92" s="8" t="s">
        <v>217</v>
      </c>
      <c r="W92" s="8"/>
      <c r="X92" s="8" t="s">
        <v>48</v>
      </c>
      <c r="Y92" s="4" t="s">
        <v>92</v>
      </c>
      <c r="Z92" s="4">
        <v>1000</v>
      </c>
      <c r="AA92" s="4">
        <v>10</v>
      </c>
      <c r="AB92" s="9">
        <v>4020</v>
      </c>
      <c r="AC92" s="9">
        <v>5610</v>
      </c>
      <c r="AD92" s="9">
        <v>5230</v>
      </c>
      <c r="AE92" s="9">
        <v>4960</v>
      </c>
      <c r="AF92" s="9">
        <v>860</v>
      </c>
      <c r="AG92" s="9">
        <v>4390</v>
      </c>
      <c r="AH92" s="9">
        <v>2690</v>
      </c>
      <c r="AI92" s="9">
        <v>2598</v>
      </c>
      <c r="AJ92" s="9">
        <v>3010</v>
      </c>
      <c r="AK92" s="4">
        <v>33368</v>
      </c>
      <c r="AL92" s="10">
        <v>3707.5555555555557</v>
      </c>
      <c r="AM92" s="11">
        <v>5610</v>
      </c>
      <c r="AN92" s="10">
        <f t="shared" si="10"/>
        <v>143667.77777777778</v>
      </c>
      <c r="AO92" s="10">
        <v>1.4366777777777777</v>
      </c>
      <c r="AP92" s="12">
        <v>1.3143798538632174E-3</v>
      </c>
      <c r="AQ92" s="13">
        <v>0.85733339294713429</v>
      </c>
      <c r="AR92" s="4" t="s">
        <v>246</v>
      </c>
      <c r="AS92" s="4">
        <v>1270</v>
      </c>
      <c r="AT92" s="4" t="s">
        <v>92</v>
      </c>
      <c r="AU92" s="14">
        <f t="shared" si="7"/>
        <v>215.76923076923077</v>
      </c>
      <c r="AV92" s="15" t="b">
        <f t="shared" si="8"/>
        <v>0</v>
      </c>
      <c r="AW92" s="16">
        <v>6.7914438502673793</v>
      </c>
      <c r="AX92" s="10">
        <v>49212.5</v>
      </c>
      <c r="AY92" s="4">
        <v>1.5</v>
      </c>
      <c r="AZ92" s="4">
        <v>10000</v>
      </c>
      <c r="BA92" s="4">
        <v>5000</v>
      </c>
    </row>
    <row r="93" spans="1:53" s="4" customFormat="1" x14ac:dyDescent="0.25">
      <c r="A93" s="2" t="s">
        <v>336</v>
      </c>
      <c r="B93" s="2"/>
      <c r="C93" s="3" t="s">
        <v>31</v>
      </c>
      <c r="D93" s="3"/>
      <c r="E93" s="2"/>
      <c r="F93" s="4">
        <v>1575</v>
      </c>
      <c r="G93" s="4">
        <v>185.21525</v>
      </c>
      <c r="H93" s="5" t="s">
        <v>32</v>
      </c>
      <c r="I93" s="6" t="s">
        <v>44</v>
      </c>
      <c r="J93" s="7" t="s">
        <v>113</v>
      </c>
      <c r="K93" s="8" t="s">
        <v>35</v>
      </c>
      <c r="L93" s="4" t="s">
        <v>337</v>
      </c>
      <c r="M93" s="5">
        <v>185.21525</v>
      </c>
      <c r="N93" s="8" t="s">
        <v>37</v>
      </c>
      <c r="O93" s="4">
        <v>1</v>
      </c>
      <c r="P93" s="4">
        <v>7</v>
      </c>
      <c r="Q93" s="5">
        <v>5</v>
      </c>
      <c r="R93" s="4">
        <v>3</v>
      </c>
      <c r="S93" s="5">
        <f>O93+P93+Q93+R93</f>
        <v>16</v>
      </c>
      <c r="T93" s="4">
        <v>10</v>
      </c>
      <c r="U93" s="4">
        <f t="shared" si="11"/>
        <v>16</v>
      </c>
      <c r="V93" s="8" t="s">
        <v>338</v>
      </c>
      <c r="W93" s="8"/>
      <c r="X93" s="8" t="s">
        <v>48</v>
      </c>
      <c r="Y93" s="4" t="s">
        <v>40</v>
      </c>
      <c r="Z93" s="4">
        <v>500</v>
      </c>
      <c r="AA93" s="4">
        <v>25</v>
      </c>
      <c r="AB93" s="9">
        <v>600</v>
      </c>
      <c r="AC93" s="9">
        <v>500</v>
      </c>
      <c r="AD93" s="9">
        <v>600</v>
      </c>
      <c r="AE93" s="9">
        <v>1100</v>
      </c>
      <c r="AF93" s="9">
        <v>900</v>
      </c>
      <c r="AG93" s="9">
        <v>575</v>
      </c>
      <c r="AH93" s="9">
        <v>700</v>
      </c>
      <c r="AI93" s="9">
        <v>925</v>
      </c>
      <c r="AJ93" s="9">
        <v>950</v>
      </c>
      <c r="AK93" s="4">
        <v>6850</v>
      </c>
      <c r="AL93" s="10">
        <v>761.11111111111109</v>
      </c>
      <c r="AM93" s="11">
        <v>1100</v>
      </c>
      <c r="AN93" s="10">
        <f t="shared" si="10"/>
        <v>140969.38472222222</v>
      </c>
      <c r="AO93" s="10">
        <v>1.4096938472222222</v>
      </c>
      <c r="AP93" s="12">
        <v>1.2896929440711512E-3</v>
      </c>
      <c r="AQ93" s="13">
        <v>0.85992445643308046</v>
      </c>
      <c r="AR93" s="4" t="s">
        <v>246</v>
      </c>
      <c r="AS93" s="4">
        <v>1575</v>
      </c>
      <c r="AT93" s="4" t="s">
        <v>42</v>
      </c>
      <c r="AU93" s="14">
        <f t="shared" si="7"/>
        <v>42.307692307692307</v>
      </c>
      <c r="AV93" s="15" t="b">
        <f t="shared" si="8"/>
        <v>0</v>
      </c>
      <c r="AW93" s="16">
        <v>42.95454545454546</v>
      </c>
      <c r="AX93" s="10">
        <v>291714.01874999999</v>
      </c>
      <c r="AY93" s="4">
        <v>1.5</v>
      </c>
      <c r="AZ93" s="4">
        <v>10000</v>
      </c>
      <c r="BA93" s="4">
        <v>5000</v>
      </c>
    </row>
    <row r="94" spans="1:53" s="4" customFormat="1" x14ac:dyDescent="0.25">
      <c r="A94" s="2" t="s">
        <v>339</v>
      </c>
      <c r="B94" s="2"/>
      <c r="C94" s="3" t="s">
        <v>31</v>
      </c>
      <c r="D94" s="3"/>
      <c r="E94" s="2"/>
      <c r="F94" s="4">
        <v>34300</v>
      </c>
      <c r="G94" s="4">
        <v>2.5</v>
      </c>
      <c r="H94" s="5" t="s">
        <v>149</v>
      </c>
      <c r="I94" s="6" t="s">
        <v>44</v>
      </c>
      <c r="J94" s="7" t="s">
        <v>150</v>
      </c>
      <c r="K94" s="8" t="s">
        <v>340</v>
      </c>
      <c r="L94" s="4" t="s">
        <v>341</v>
      </c>
      <c r="M94" s="5">
        <v>2.5</v>
      </c>
      <c r="N94" s="8" t="s">
        <v>90</v>
      </c>
      <c r="O94" s="4">
        <v>1</v>
      </c>
      <c r="P94" s="4">
        <v>3</v>
      </c>
      <c r="Q94" s="5">
        <v>1</v>
      </c>
      <c r="R94" s="4">
        <v>2</v>
      </c>
      <c r="S94" s="4">
        <v>7</v>
      </c>
      <c r="T94" s="4">
        <v>2</v>
      </c>
      <c r="U94" s="4">
        <f t="shared" si="11"/>
        <v>7</v>
      </c>
      <c r="V94" s="8" t="s">
        <v>211</v>
      </c>
      <c r="W94" s="8"/>
      <c r="X94" s="8" t="s">
        <v>48</v>
      </c>
      <c r="Y94" s="4" t="s">
        <v>92</v>
      </c>
      <c r="Z94" s="4">
        <v>5000</v>
      </c>
      <c r="AA94" s="4">
        <v>2000</v>
      </c>
      <c r="AB94" s="9">
        <v>63000</v>
      </c>
      <c r="AC94" s="9">
        <v>76000</v>
      </c>
      <c r="AD94" s="9">
        <v>58500</v>
      </c>
      <c r="AE94" s="9">
        <v>37000</v>
      </c>
      <c r="AF94" s="9">
        <v>42500</v>
      </c>
      <c r="AG94" s="9">
        <v>40000</v>
      </c>
      <c r="AH94" s="9">
        <v>71500</v>
      </c>
      <c r="AI94" s="9">
        <v>64500</v>
      </c>
      <c r="AJ94" s="9">
        <v>48200</v>
      </c>
      <c r="AK94" s="4">
        <v>501200</v>
      </c>
      <c r="AL94" s="10">
        <v>55688.888888888891</v>
      </c>
      <c r="AM94" s="11">
        <v>76000</v>
      </c>
      <c r="AN94" s="10">
        <f t="shared" si="10"/>
        <v>139222.22222222222</v>
      </c>
      <c r="AO94" s="10">
        <v>1.3922222222222222</v>
      </c>
      <c r="AP94" s="12">
        <v>1.2737086000035663E-3</v>
      </c>
      <c r="AQ94" s="13">
        <v>0.86247698906487025</v>
      </c>
      <c r="AR94" s="4" t="s">
        <v>246</v>
      </c>
      <c r="AS94" s="4">
        <v>34300</v>
      </c>
      <c r="AT94" s="4" t="s">
        <v>92</v>
      </c>
      <c r="AU94" s="14">
        <f t="shared" si="7"/>
        <v>2923.0769230769229</v>
      </c>
      <c r="AV94" s="15" t="b">
        <f t="shared" si="8"/>
        <v>0</v>
      </c>
      <c r="AW94" s="16">
        <v>13.539473684210526</v>
      </c>
      <c r="AX94" s="10">
        <v>85750</v>
      </c>
      <c r="AY94" s="4">
        <v>1.5</v>
      </c>
      <c r="AZ94" s="4">
        <v>10000</v>
      </c>
      <c r="BA94" s="4">
        <v>5000</v>
      </c>
    </row>
    <row r="95" spans="1:53" s="4" customFormat="1" x14ac:dyDescent="0.25">
      <c r="A95" s="2" t="s">
        <v>342</v>
      </c>
      <c r="B95" s="2"/>
      <c r="C95" s="3" t="s">
        <v>31</v>
      </c>
      <c r="D95" s="3"/>
      <c r="E95" s="2"/>
      <c r="F95" s="4">
        <v>34300</v>
      </c>
      <c r="G95" s="4">
        <v>2.5</v>
      </c>
      <c r="H95" s="5" t="s">
        <v>149</v>
      </c>
      <c r="I95" s="6" t="s">
        <v>44</v>
      </c>
      <c r="J95" s="7" t="s">
        <v>150</v>
      </c>
      <c r="K95" s="8" t="s">
        <v>215</v>
      </c>
      <c r="L95" s="4" t="s">
        <v>343</v>
      </c>
      <c r="M95" s="5">
        <v>2.5</v>
      </c>
      <c r="N95" s="8" t="s">
        <v>90</v>
      </c>
      <c r="O95" s="4">
        <v>1</v>
      </c>
      <c r="P95" s="4">
        <v>4</v>
      </c>
      <c r="Q95" s="5">
        <v>1</v>
      </c>
      <c r="R95" s="4">
        <v>2</v>
      </c>
      <c r="S95" s="4">
        <v>8</v>
      </c>
      <c r="T95" s="4">
        <v>2</v>
      </c>
      <c r="U95" s="4">
        <f t="shared" si="11"/>
        <v>8</v>
      </c>
      <c r="V95" s="8" t="s">
        <v>211</v>
      </c>
      <c r="W95" s="8"/>
      <c r="X95" s="8" t="s">
        <v>48</v>
      </c>
      <c r="Y95" s="4" t="s">
        <v>92</v>
      </c>
      <c r="Z95" s="4">
        <v>5000</v>
      </c>
      <c r="AA95" s="4">
        <v>2000</v>
      </c>
      <c r="AB95" s="9">
        <v>63000</v>
      </c>
      <c r="AC95" s="9">
        <v>76000</v>
      </c>
      <c r="AD95" s="9">
        <v>58500</v>
      </c>
      <c r="AE95" s="9">
        <v>37000</v>
      </c>
      <c r="AF95" s="9">
        <v>42500</v>
      </c>
      <c r="AG95" s="9">
        <v>40000</v>
      </c>
      <c r="AH95" s="9">
        <v>71500</v>
      </c>
      <c r="AI95" s="9">
        <v>64500</v>
      </c>
      <c r="AJ95" s="9">
        <v>48200</v>
      </c>
      <c r="AK95" s="4">
        <v>501200</v>
      </c>
      <c r="AL95" s="10">
        <v>55688.888888888891</v>
      </c>
      <c r="AM95" s="11">
        <v>76000</v>
      </c>
      <c r="AN95" s="10">
        <f t="shared" si="10"/>
        <v>139222.22222222222</v>
      </c>
      <c r="AO95" s="10">
        <v>1.3922222222222222</v>
      </c>
      <c r="AP95" s="12">
        <v>1.2737086000035663E-3</v>
      </c>
      <c r="AQ95" s="13">
        <v>0.86375069766487378</v>
      </c>
      <c r="AR95" s="4" t="s">
        <v>246</v>
      </c>
      <c r="AS95" s="4">
        <v>34300</v>
      </c>
      <c r="AT95" s="4" t="s">
        <v>92</v>
      </c>
      <c r="AU95" s="14">
        <f t="shared" si="7"/>
        <v>2923.0769230769229</v>
      </c>
      <c r="AV95" s="15" t="b">
        <f t="shared" si="8"/>
        <v>0</v>
      </c>
      <c r="AW95" s="16">
        <v>13.539473684210526</v>
      </c>
      <c r="AX95" s="10">
        <v>85750</v>
      </c>
      <c r="AY95" s="4">
        <v>1.5</v>
      </c>
      <c r="AZ95" s="4">
        <v>10000</v>
      </c>
      <c r="BA95" s="4">
        <v>5000</v>
      </c>
    </row>
    <row r="96" spans="1:53" s="4" customFormat="1" x14ac:dyDescent="0.25">
      <c r="A96" s="2" t="s">
        <v>344</v>
      </c>
      <c r="B96" s="2"/>
      <c r="C96" s="3" t="s">
        <v>31</v>
      </c>
      <c r="D96" s="3"/>
      <c r="E96" s="2"/>
      <c r="F96" s="4">
        <v>34300</v>
      </c>
      <c r="G96" s="4">
        <v>2.5</v>
      </c>
      <c r="H96" s="5" t="s">
        <v>149</v>
      </c>
      <c r="I96" s="6" t="s">
        <v>44</v>
      </c>
      <c r="J96" s="7" t="s">
        <v>150</v>
      </c>
      <c r="K96" s="8" t="s">
        <v>340</v>
      </c>
      <c r="L96" s="4" t="s">
        <v>345</v>
      </c>
      <c r="M96" s="5">
        <v>2.5</v>
      </c>
      <c r="N96" s="8" t="s">
        <v>90</v>
      </c>
      <c r="O96" s="4">
        <v>1</v>
      </c>
      <c r="P96" s="4">
        <v>3</v>
      </c>
      <c r="Q96" s="5">
        <v>1</v>
      </c>
      <c r="R96" s="4">
        <v>2</v>
      </c>
      <c r="S96" s="4">
        <v>7</v>
      </c>
      <c r="T96" s="4">
        <v>2</v>
      </c>
      <c r="U96" s="4">
        <f t="shared" si="11"/>
        <v>7</v>
      </c>
      <c r="V96" s="8" t="s">
        <v>211</v>
      </c>
      <c r="W96" s="8"/>
      <c r="X96" s="8" t="s">
        <v>48</v>
      </c>
      <c r="Y96" s="4" t="s">
        <v>92</v>
      </c>
      <c r="Z96" s="4">
        <v>5000</v>
      </c>
      <c r="AA96" s="4">
        <v>2000</v>
      </c>
      <c r="AB96" s="9">
        <v>62100</v>
      </c>
      <c r="AC96" s="9">
        <v>76000</v>
      </c>
      <c r="AD96" s="9">
        <v>58500</v>
      </c>
      <c r="AE96" s="9">
        <v>37000</v>
      </c>
      <c r="AF96" s="9">
        <v>42500</v>
      </c>
      <c r="AG96" s="9">
        <v>40000</v>
      </c>
      <c r="AH96" s="9">
        <v>71500</v>
      </c>
      <c r="AI96" s="9">
        <v>64500</v>
      </c>
      <c r="AJ96" s="9">
        <v>48200</v>
      </c>
      <c r="AK96" s="4">
        <v>500300</v>
      </c>
      <c r="AL96" s="10">
        <v>55588.888888888891</v>
      </c>
      <c r="AM96" s="11">
        <v>76000</v>
      </c>
      <c r="AN96" s="10">
        <f t="shared" si="10"/>
        <v>138972.22222222222</v>
      </c>
      <c r="AO96" s="10">
        <v>1.3897222222222221</v>
      </c>
      <c r="AP96" s="12">
        <v>1.2714214137705192E-3</v>
      </c>
      <c r="AQ96" s="13">
        <v>0.86502211907864435</v>
      </c>
      <c r="AR96" s="4" t="s">
        <v>246</v>
      </c>
      <c r="AS96" s="4">
        <v>34300</v>
      </c>
      <c r="AT96" s="4" t="s">
        <v>92</v>
      </c>
      <c r="AU96" s="14">
        <f t="shared" si="7"/>
        <v>2923.0769230769229</v>
      </c>
      <c r="AV96" s="15" t="b">
        <f t="shared" si="8"/>
        <v>0</v>
      </c>
      <c r="AW96" s="16">
        <v>13.539473684210526</v>
      </c>
      <c r="AX96" s="10">
        <v>85750</v>
      </c>
      <c r="AY96" s="4">
        <v>1.5</v>
      </c>
      <c r="AZ96" s="4">
        <v>10000</v>
      </c>
      <c r="BA96" s="4">
        <v>5000</v>
      </c>
    </row>
    <row r="97" spans="1:53" s="4" customFormat="1" x14ac:dyDescent="0.25">
      <c r="A97" s="2" t="s">
        <v>346</v>
      </c>
      <c r="B97" s="2"/>
      <c r="C97" s="3" t="s">
        <v>31</v>
      </c>
      <c r="D97" s="3"/>
      <c r="E97" s="2"/>
      <c r="F97" s="4">
        <v>584.75</v>
      </c>
      <c r="G97" s="4">
        <v>195</v>
      </c>
      <c r="H97" s="5" t="s">
        <v>233</v>
      </c>
      <c r="I97" s="6" t="s">
        <v>44</v>
      </c>
      <c r="J97" s="7" t="s">
        <v>94</v>
      </c>
      <c r="K97" s="8" t="s">
        <v>127</v>
      </c>
      <c r="L97" s="4" t="s">
        <v>347</v>
      </c>
      <c r="M97" s="5">
        <v>195</v>
      </c>
      <c r="N97" s="8" t="s">
        <v>90</v>
      </c>
      <c r="O97" s="4">
        <v>1</v>
      </c>
      <c r="P97" s="4">
        <v>15</v>
      </c>
      <c r="Q97" s="5">
        <v>1</v>
      </c>
      <c r="R97" s="4">
        <v>5</v>
      </c>
      <c r="S97" s="4">
        <v>22</v>
      </c>
      <c r="T97" s="4">
        <v>25</v>
      </c>
      <c r="U97" s="4">
        <f t="shared" si="11"/>
        <v>22</v>
      </c>
      <c r="V97" s="8" t="s">
        <v>134</v>
      </c>
      <c r="W97" s="8"/>
      <c r="X97" s="8" t="s">
        <v>48</v>
      </c>
      <c r="Y97" s="4" t="s">
        <v>40</v>
      </c>
      <c r="Z97" s="4">
        <v>500</v>
      </c>
      <c r="AA97" s="4">
        <v>14</v>
      </c>
      <c r="AB97" s="9">
        <v>1480.8</v>
      </c>
      <c r="AC97" s="9">
        <v>1526</v>
      </c>
      <c r="AD97" s="9">
        <v>610.02</v>
      </c>
      <c r="AE97" s="9">
        <v>0</v>
      </c>
      <c r="AF97" s="9">
        <v>0</v>
      </c>
      <c r="AG97" s="9">
        <v>0</v>
      </c>
      <c r="AH97" s="9">
        <v>735</v>
      </c>
      <c r="AI97" s="9">
        <v>846.22</v>
      </c>
      <c r="AJ97" s="9">
        <v>1177.56</v>
      </c>
      <c r="AK97" s="4">
        <v>6375.6</v>
      </c>
      <c r="AL97" s="10">
        <v>708.40000000000009</v>
      </c>
      <c r="AM97" s="11">
        <v>1526</v>
      </c>
      <c r="AN97" s="10">
        <f t="shared" si="10"/>
        <v>138138.00000000003</v>
      </c>
      <c r="AO97" s="10">
        <v>1.3813800000000003</v>
      </c>
      <c r="AP97" s="12">
        <v>1.263789327442645E-3</v>
      </c>
      <c r="AQ97" s="13">
        <v>0.86628590840608699</v>
      </c>
      <c r="AR97" s="4" t="s">
        <v>246</v>
      </c>
      <c r="AS97" s="4">
        <v>584.75</v>
      </c>
      <c r="AT97" s="4" t="s">
        <v>42</v>
      </c>
      <c r="AU97" s="14">
        <f t="shared" si="7"/>
        <v>58.692307692307693</v>
      </c>
      <c r="AV97" s="15" t="b">
        <f t="shared" si="8"/>
        <v>0</v>
      </c>
      <c r="AW97" s="16">
        <v>11.495740498034076</v>
      </c>
      <c r="AX97" s="10">
        <v>114026.25</v>
      </c>
      <c r="AY97" s="4">
        <v>1.5</v>
      </c>
      <c r="AZ97" s="4">
        <v>10000</v>
      </c>
      <c r="BA97" s="4">
        <v>5000</v>
      </c>
    </row>
    <row r="98" spans="1:53" s="4" customFormat="1" x14ac:dyDescent="0.25">
      <c r="A98" s="2" t="s">
        <v>348</v>
      </c>
      <c r="B98" s="2"/>
      <c r="C98" s="3" t="s">
        <v>31</v>
      </c>
      <c r="D98" s="3"/>
      <c r="E98" s="2"/>
      <c r="F98" s="4">
        <v>265</v>
      </c>
      <c r="G98" s="4">
        <v>900</v>
      </c>
      <c r="H98" s="5" t="s">
        <v>32</v>
      </c>
      <c r="I98" s="6" t="s">
        <v>44</v>
      </c>
      <c r="J98" s="7" t="s">
        <v>113</v>
      </c>
      <c r="K98" s="8" t="s">
        <v>35</v>
      </c>
      <c r="L98" s="4" t="s">
        <v>349</v>
      </c>
      <c r="M98" s="5">
        <v>900</v>
      </c>
      <c r="N98" s="8" t="s">
        <v>37</v>
      </c>
      <c r="O98" s="4">
        <v>1</v>
      </c>
      <c r="P98" s="4">
        <v>7</v>
      </c>
      <c r="Q98" s="5">
        <v>1</v>
      </c>
      <c r="R98" s="4">
        <v>3</v>
      </c>
      <c r="S98" s="5">
        <f>O98+P98+Q98+R98</f>
        <v>12</v>
      </c>
      <c r="T98" s="4">
        <v>7</v>
      </c>
      <c r="U98" s="4">
        <f t="shared" si="11"/>
        <v>12</v>
      </c>
      <c r="V98" s="8" t="s">
        <v>350</v>
      </c>
      <c r="W98" s="8"/>
      <c r="X98" s="8" t="s">
        <v>48</v>
      </c>
      <c r="Y98" s="4" t="s">
        <v>40</v>
      </c>
      <c r="Z98" s="4">
        <v>50</v>
      </c>
      <c r="AA98" s="4">
        <v>25</v>
      </c>
      <c r="AB98" s="9">
        <v>15</v>
      </c>
      <c r="AC98" s="9">
        <v>25</v>
      </c>
      <c r="AD98" s="9">
        <v>90</v>
      </c>
      <c r="AE98" s="9">
        <v>330</v>
      </c>
      <c r="AF98" s="9">
        <v>175</v>
      </c>
      <c r="AG98" s="9">
        <v>125</v>
      </c>
      <c r="AH98" s="9">
        <v>225</v>
      </c>
      <c r="AI98" s="9">
        <v>175</v>
      </c>
      <c r="AJ98" s="9">
        <v>200</v>
      </c>
      <c r="AK98" s="4">
        <v>1360</v>
      </c>
      <c r="AL98" s="10">
        <v>151.11111111111111</v>
      </c>
      <c r="AM98" s="11">
        <v>330</v>
      </c>
      <c r="AN98" s="10">
        <f t="shared" si="10"/>
        <v>136000</v>
      </c>
      <c r="AO98" s="10">
        <v>1.36</v>
      </c>
      <c r="AP98" s="12">
        <v>1.244229310777626E-3</v>
      </c>
      <c r="AQ98" s="13">
        <v>0.86877573933938201</v>
      </c>
      <c r="AR98" s="4" t="s">
        <v>246</v>
      </c>
      <c r="AS98" s="4">
        <v>265</v>
      </c>
      <c r="AT98" s="4" t="s">
        <v>42</v>
      </c>
      <c r="AU98" s="14">
        <f t="shared" si="7"/>
        <v>12.692307692307692</v>
      </c>
      <c r="AV98" s="15" t="b">
        <f t="shared" si="8"/>
        <v>0</v>
      </c>
      <c r="AW98" s="16">
        <v>24.09090909090909</v>
      </c>
      <c r="AX98" s="10">
        <v>238500</v>
      </c>
      <c r="AY98" s="4">
        <v>1.5</v>
      </c>
      <c r="AZ98" s="4">
        <v>10000</v>
      </c>
      <c r="BA98" s="4">
        <v>5000</v>
      </c>
    </row>
    <row r="99" spans="1:53" s="4" customFormat="1" x14ac:dyDescent="0.25">
      <c r="A99" s="2" t="s">
        <v>351</v>
      </c>
      <c r="B99" s="2"/>
      <c r="C99" s="3" t="s">
        <v>31</v>
      </c>
      <c r="D99" s="3"/>
      <c r="E99" s="2"/>
      <c r="F99" s="4">
        <v>150</v>
      </c>
      <c r="G99" s="4">
        <v>880</v>
      </c>
      <c r="H99" s="5" t="s">
        <v>294</v>
      </c>
      <c r="I99" s="6" t="s">
        <v>33</v>
      </c>
      <c r="J99" s="7" t="s">
        <v>175</v>
      </c>
      <c r="K99" s="8" t="s">
        <v>35</v>
      </c>
      <c r="L99" s="4" t="s">
        <v>352</v>
      </c>
      <c r="M99" s="5">
        <v>880</v>
      </c>
      <c r="N99" s="8" t="s">
        <v>37</v>
      </c>
      <c r="O99" s="4">
        <v>1</v>
      </c>
      <c r="P99" s="4">
        <v>7</v>
      </c>
      <c r="Q99" s="5">
        <v>5</v>
      </c>
      <c r="R99" s="4">
        <v>3</v>
      </c>
      <c r="S99" s="5">
        <f>O99+P99+Q99+R99</f>
        <v>16</v>
      </c>
      <c r="T99" s="4">
        <v>5</v>
      </c>
      <c r="U99" s="4">
        <f t="shared" si="11"/>
        <v>16</v>
      </c>
      <c r="V99" s="8" t="s">
        <v>353</v>
      </c>
      <c r="W99" s="8"/>
      <c r="X99" s="8" t="s">
        <v>39</v>
      </c>
      <c r="Y99" s="4" t="s">
        <v>40</v>
      </c>
      <c r="Z99" s="4">
        <v>100</v>
      </c>
      <c r="AA99" s="4">
        <v>15</v>
      </c>
      <c r="AB99" s="9">
        <v>405</v>
      </c>
      <c r="AC99" s="9">
        <v>90</v>
      </c>
      <c r="AD99" s="9">
        <v>91.2</v>
      </c>
      <c r="AE99" s="9">
        <v>25</v>
      </c>
      <c r="AF99" s="9">
        <v>170</v>
      </c>
      <c r="AG99" s="9">
        <v>90</v>
      </c>
      <c r="AH99" s="9">
        <v>90</v>
      </c>
      <c r="AI99" s="9">
        <v>255</v>
      </c>
      <c r="AJ99" s="9">
        <v>166</v>
      </c>
      <c r="AK99" s="4">
        <v>1382.2</v>
      </c>
      <c r="AL99" s="10">
        <v>153.57777777777778</v>
      </c>
      <c r="AM99" s="11">
        <v>405</v>
      </c>
      <c r="AN99" s="10">
        <f t="shared" si="10"/>
        <v>135148.44444444444</v>
      </c>
      <c r="AO99" s="10">
        <v>1.3514844444444445</v>
      </c>
      <c r="AP99" s="12">
        <v>1.2364386462042601E-3</v>
      </c>
      <c r="AQ99" s="13">
        <v>0.87001217798558628</v>
      </c>
      <c r="AR99" s="4" t="s">
        <v>246</v>
      </c>
      <c r="AS99" s="4">
        <v>150</v>
      </c>
      <c r="AT99" s="4" t="s">
        <v>42</v>
      </c>
      <c r="AU99" s="14">
        <f t="shared" si="7"/>
        <v>15.576923076923077</v>
      </c>
      <c r="AV99" s="15" t="b">
        <f t="shared" si="8"/>
        <v>0</v>
      </c>
      <c r="AW99" s="16">
        <v>11.111111111111111</v>
      </c>
      <c r="AX99" s="10">
        <v>132000</v>
      </c>
      <c r="AY99" s="4">
        <v>1.5</v>
      </c>
      <c r="AZ99" s="4">
        <v>10000</v>
      </c>
      <c r="BA99" s="4">
        <v>5000</v>
      </c>
    </row>
    <row r="100" spans="1:53" s="4" customFormat="1" x14ac:dyDescent="0.25">
      <c r="A100" s="2" t="s">
        <v>354</v>
      </c>
      <c r="B100" s="2"/>
      <c r="C100" s="3" t="s">
        <v>31</v>
      </c>
      <c r="D100" s="3"/>
      <c r="E100" s="2"/>
      <c r="F100" s="4">
        <v>9300</v>
      </c>
      <c r="G100" s="4">
        <v>5.5</v>
      </c>
      <c r="H100" s="5" t="s">
        <v>355</v>
      </c>
      <c r="I100" s="6" t="s">
        <v>44</v>
      </c>
      <c r="J100" s="7" t="s">
        <v>103</v>
      </c>
      <c r="K100" s="8" t="s">
        <v>151</v>
      </c>
      <c r="L100" s="4" t="s">
        <v>356</v>
      </c>
      <c r="M100" s="5">
        <v>5.5</v>
      </c>
      <c r="N100" s="8" t="s">
        <v>90</v>
      </c>
      <c r="O100" s="4">
        <v>1</v>
      </c>
      <c r="P100" s="4">
        <v>10</v>
      </c>
      <c r="Q100" s="5">
        <v>1</v>
      </c>
      <c r="R100" s="4">
        <v>4</v>
      </c>
      <c r="S100" s="4">
        <v>16</v>
      </c>
      <c r="T100" s="4">
        <v>15</v>
      </c>
      <c r="U100" s="4">
        <f t="shared" si="11"/>
        <v>16</v>
      </c>
      <c r="V100" s="8" t="s">
        <v>153</v>
      </c>
      <c r="W100" s="8"/>
      <c r="X100" s="8" t="s">
        <v>48</v>
      </c>
      <c r="Y100" s="4" t="s">
        <v>92</v>
      </c>
      <c r="Z100" s="4">
        <v>5000</v>
      </c>
      <c r="AA100" s="4">
        <v>150</v>
      </c>
      <c r="AB100" s="9">
        <v>37200</v>
      </c>
      <c r="AC100" s="9">
        <v>28550</v>
      </c>
      <c r="AD100" s="9">
        <v>29525</v>
      </c>
      <c r="AE100" s="9">
        <v>4875</v>
      </c>
      <c r="AF100" s="9">
        <v>14950</v>
      </c>
      <c r="AG100" s="9">
        <v>28275</v>
      </c>
      <c r="AH100" s="9">
        <v>22425</v>
      </c>
      <c r="AI100" s="9">
        <v>28475</v>
      </c>
      <c r="AJ100" s="9">
        <v>22000</v>
      </c>
      <c r="AK100" s="4">
        <v>216275</v>
      </c>
      <c r="AL100" s="10">
        <v>24030.555555555555</v>
      </c>
      <c r="AM100" s="11">
        <v>37200</v>
      </c>
      <c r="AN100" s="10">
        <f t="shared" si="10"/>
        <v>132168.05555555556</v>
      </c>
      <c r="AO100" s="10">
        <v>1.3216805555555555</v>
      </c>
      <c r="AP100" s="12">
        <v>1.2091718284610873E-3</v>
      </c>
      <c r="AQ100" s="13">
        <v>0.87244624908473578</v>
      </c>
      <c r="AR100" s="4" t="s">
        <v>246</v>
      </c>
      <c r="AS100" s="4">
        <v>9300</v>
      </c>
      <c r="AT100" s="4" t="s">
        <v>92</v>
      </c>
      <c r="AU100" s="14">
        <f t="shared" si="7"/>
        <v>1430.7692307692307</v>
      </c>
      <c r="AV100" s="15" t="b">
        <f t="shared" si="8"/>
        <v>0</v>
      </c>
      <c r="AW100" s="16">
        <v>7.5</v>
      </c>
      <c r="AX100" s="10">
        <v>51150</v>
      </c>
      <c r="AY100" s="4">
        <v>1.5</v>
      </c>
      <c r="AZ100" s="4">
        <v>10000</v>
      </c>
      <c r="BA100" s="4">
        <v>5000</v>
      </c>
    </row>
    <row r="101" spans="1:53" s="4" customFormat="1" x14ac:dyDescent="0.25">
      <c r="A101" s="2" t="s">
        <v>357</v>
      </c>
      <c r="B101" s="2"/>
      <c r="C101" s="3" t="s">
        <v>31</v>
      </c>
      <c r="D101" s="3"/>
      <c r="E101" s="2"/>
      <c r="F101" s="4">
        <v>59600</v>
      </c>
      <c r="G101" s="4">
        <v>1.1000000000000001</v>
      </c>
      <c r="H101" s="5" t="s">
        <v>131</v>
      </c>
      <c r="I101" s="6" t="s">
        <v>44</v>
      </c>
      <c r="J101" s="7" t="s">
        <v>132</v>
      </c>
      <c r="K101" s="8" t="s">
        <v>358</v>
      </c>
      <c r="L101" s="4" t="s">
        <v>359</v>
      </c>
      <c r="M101" s="5">
        <v>1.1000000000000001</v>
      </c>
      <c r="N101" s="8" t="s">
        <v>90</v>
      </c>
      <c r="O101" s="4">
        <v>1</v>
      </c>
      <c r="P101" s="4">
        <v>10</v>
      </c>
      <c r="Q101" s="5">
        <v>1</v>
      </c>
      <c r="R101" s="4">
        <v>3</v>
      </c>
      <c r="S101" s="4">
        <v>15</v>
      </c>
      <c r="T101" s="4">
        <v>7</v>
      </c>
      <c r="U101" s="4">
        <f t="shared" si="11"/>
        <v>15</v>
      </c>
      <c r="V101" s="8" t="s">
        <v>360</v>
      </c>
      <c r="W101" s="8"/>
      <c r="X101" s="8" t="s">
        <v>48</v>
      </c>
      <c r="Y101" s="4" t="s">
        <v>92</v>
      </c>
      <c r="Z101" s="4">
        <v>10000</v>
      </c>
      <c r="AA101" s="4">
        <v>2000</v>
      </c>
      <c r="AB101" s="9">
        <v>183700</v>
      </c>
      <c r="AC101" s="9">
        <v>252030</v>
      </c>
      <c r="AD101" s="9">
        <v>50000</v>
      </c>
      <c r="AE101" s="9">
        <v>2000</v>
      </c>
      <c r="AF101" s="9">
        <v>52000</v>
      </c>
      <c r="AG101" s="9">
        <v>72000</v>
      </c>
      <c r="AH101" s="9">
        <v>152400</v>
      </c>
      <c r="AI101" s="9">
        <v>168100</v>
      </c>
      <c r="AJ101" s="9">
        <v>140950</v>
      </c>
      <c r="AK101" s="4">
        <v>1073180</v>
      </c>
      <c r="AL101" s="10">
        <v>119242.22222222222</v>
      </c>
      <c r="AM101" s="11">
        <v>252030</v>
      </c>
      <c r="AN101" s="10">
        <f t="shared" si="10"/>
        <v>131166.44444444444</v>
      </c>
      <c r="AO101" s="10">
        <v>1.3116644444444443</v>
      </c>
      <c r="AP101" s="12">
        <v>1.2000083438842857E-3</v>
      </c>
      <c r="AQ101" s="13">
        <v>0.87485512489612649</v>
      </c>
      <c r="AR101" s="4" t="s">
        <v>246</v>
      </c>
      <c r="AS101" s="4">
        <v>59600</v>
      </c>
      <c r="AT101" s="4" t="s">
        <v>92</v>
      </c>
      <c r="AU101" s="14">
        <f t="shared" si="7"/>
        <v>9693.461538461539</v>
      </c>
      <c r="AV101" s="15" t="b">
        <f t="shared" si="8"/>
        <v>0</v>
      </c>
      <c r="AW101" s="16">
        <v>7.0943935245804068</v>
      </c>
      <c r="AX101" s="10">
        <v>65560</v>
      </c>
      <c r="AY101" s="4">
        <v>1.5</v>
      </c>
      <c r="AZ101" s="4">
        <v>10000</v>
      </c>
      <c r="BA101" s="4">
        <v>5000</v>
      </c>
    </row>
    <row r="102" spans="1:53" s="4" customFormat="1" x14ac:dyDescent="0.25">
      <c r="A102" s="2" t="s">
        <v>361</v>
      </c>
      <c r="B102" s="2"/>
      <c r="C102" s="3" t="s">
        <v>31</v>
      </c>
      <c r="D102" s="3"/>
      <c r="E102" s="2"/>
      <c r="F102" s="4">
        <v>14540</v>
      </c>
      <c r="G102" s="4">
        <v>6</v>
      </c>
      <c r="H102" s="5" t="s">
        <v>362</v>
      </c>
      <c r="I102" s="6" t="s">
        <v>33</v>
      </c>
      <c r="J102" s="7" t="s">
        <v>175</v>
      </c>
      <c r="K102" s="8" t="s">
        <v>151</v>
      </c>
      <c r="L102" s="4" t="s">
        <v>363</v>
      </c>
      <c r="M102" s="5">
        <v>6</v>
      </c>
      <c r="N102" s="8" t="s">
        <v>90</v>
      </c>
      <c r="O102" s="4">
        <v>1</v>
      </c>
      <c r="P102" s="4">
        <v>10</v>
      </c>
      <c r="Q102" s="5">
        <v>1</v>
      </c>
      <c r="R102" s="4">
        <v>4</v>
      </c>
      <c r="S102" s="4">
        <v>16</v>
      </c>
      <c r="T102" s="4">
        <v>15</v>
      </c>
      <c r="U102" s="4">
        <f t="shared" si="11"/>
        <v>16</v>
      </c>
      <c r="V102" s="8" t="s">
        <v>221</v>
      </c>
      <c r="W102" s="8"/>
      <c r="X102" s="8" t="s">
        <v>48</v>
      </c>
      <c r="Y102" s="4" t="s">
        <v>92</v>
      </c>
      <c r="Z102" s="4">
        <v>5000</v>
      </c>
      <c r="AA102" s="4">
        <v>250</v>
      </c>
      <c r="AB102" s="9">
        <v>23037</v>
      </c>
      <c r="AC102" s="9">
        <v>51308</v>
      </c>
      <c r="AD102" s="9">
        <v>1360</v>
      </c>
      <c r="AE102" s="9">
        <v>0</v>
      </c>
      <c r="AF102" s="9">
        <v>0</v>
      </c>
      <c r="AG102" s="9">
        <v>15240</v>
      </c>
      <c r="AH102" s="9">
        <v>56418</v>
      </c>
      <c r="AI102" s="9">
        <v>27370</v>
      </c>
      <c r="AJ102" s="9">
        <v>21620</v>
      </c>
      <c r="AK102" s="4">
        <v>196353</v>
      </c>
      <c r="AL102" s="10">
        <v>21817</v>
      </c>
      <c r="AM102" s="11">
        <v>56418</v>
      </c>
      <c r="AN102" s="10">
        <f t="shared" si="10"/>
        <v>130902</v>
      </c>
      <c r="AO102" s="10">
        <v>1.3090200000000001</v>
      </c>
      <c r="AP102" s="12">
        <v>1.1975890091133292E-3</v>
      </c>
      <c r="AQ102" s="13">
        <v>0.87605271390523987</v>
      </c>
      <c r="AR102" s="4" t="s">
        <v>246</v>
      </c>
      <c r="AS102" s="4">
        <v>14540</v>
      </c>
      <c r="AT102" s="4" t="s">
        <v>92</v>
      </c>
      <c r="AU102" s="14">
        <f t="shared" si="7"/>
        <v>2169.9230769230771</v>
      </c>
      <c r="AV102" s="15" t="b">
        <f t="shared" si="8"/>
        <v>0</v>
      </c>
      <c r="AW102" s="16">
        <v>7.7315750292459855</v>
      </c>
      <c r="AX102" s="10">
        <v>87240</v>
      </c>
      <c r="AY102" s="4">
        <v>1.5</v>
      </c>
      <c r="AZ102" s="4">
        <v>10000</v>
      </c>
      <c r="BA102" s="4">
        <v>5000</v>
      </c>
    </row>
    <row r="103" spans="1:53" s="4" customFormat="1" x14ac:dyDescent="0.25">
      <c r="A103" s="2" t="s">
        <v>364</v>
      </c>
      <c r="B103" s="2"/>
      <c r="C103" s="3" t="s">
        <v>31</v>
      </c>
      <c r="D103" s="3"/>
      <c r="E103" s="2"/>
      <c r="F103" s="4">
        <v>150</v>
      </c>
      <c r="G103" s="4">
        <v>1280</v>
      </c>
      <c r="H103" s="5" t="s">
        <v>32</v>
      </c>
      <c r="I103" s="6" t="s">
        <v>44</v>
      </c>
      <c r="J103" s="7" t="s">
        <v>45</v>
      </c>
      <c r="K103" s="8" t="s">
        <v>35</v>
      </c>
      <c r="L103" s="4" t="s">
        <v>365</v>
      </c>
      <c r="M103" s="5">
        <v>1280</v>
      </c>
      <c r="N103" s="8" t="s">
        <v>37</v>
      </c>
      <c r="O103" s="4">
        <v>1</v>
      </c>
      <c r="P103" s="4">
        <v>7</v>
      </c>
      <c r="Q103" s="5">
        <v>1</v>
      </c>
      <c r="R103" s="4">
        <v>3</v>
      </c>
      <c r="S103" s="5">
        <f>O103+P103+Q103+R103</f>
        <v>12</v>
      </c>
      <c r="T103" s="4">
        <v>6</v>
      </c>
      <c r="U103" s="4">
        <f t="shared" si="11"/>
        <v>12</v>
      </c>
      <c r="V103" s="8" t="s">
        <v>182</v>
      </c>
      <c r="W103" s="8"/>
      <c r="X103" s="8" t="s">
        <v>48</v>
      </c>
      <c r="Y103" s="4" t="s">
        <v>40</v>
      </c>
      <c r="Z103" s="4">
        <v>50</v>
      </c>
      <c r="AA103" s="4">
        <v>25</v>
      </c>
      <c r="AB103" s="9">
        <v>125</v>
      </c>
      <c r="AC103" s="9">
        <v>25</v>
      </c>
      <c r="AD103" s="9">
        <v>0</v>
      </c>
      <c r="AE103" s="9">
        <v>50</v>
      </c>
      <c r="AF103" s="9">
        <v>25</v>
      </c>
      <c r="AG103" s="9">
        <v>75</v>
      </c>
      <c r="AH103" s="9">
        <v>200</v>
      </c>
      <c r="AI103" s="9">
        <v>175</v>
      </c>
      <c r="AJ103" s="9">
        <v>225</v>
      </c>
      <c r="AK103" s="4">
        <v>900</v>
      </c>
      <c r="AL103" s="10">
        <v>100</v>
      </c>
      <c r="AM103" s="11">
        <v>225</v>
      </c>
      <c r="AN103" s="10">
        <f t="shared" si="10"/>
        <v>128000</v>
      </c>
      <c r="AO103" s="10">
        <v>1.28</v>
      </c>
      <c r="AP103" s="12">
        <v>1.1710393513201184E-3</v>
      </c>
      <c r="AQ103" s="13">
        <v>0.87961360467218175</v>
      </c>
      <c r="AR103" s="4" t="s">
        <v>246</v>
      </c>
      <c r="AS103" s="4">
        <v>150</v>
      </c>
      <c r="AT103" s="4" t="s">
        <v>42</v>
      </c>
      <c r="AU103" s="14">
        <f t="shared" si="7"/>
        <v>8.6538461538461533</v>
      </c>
      <c r="AV103" s="15" t="b">
        <f t="shared" si="8"/>
        <v>0</v>
      </c>
      <c r="AW103" s="16">
        <v>20</v>
      </c>
      <c r="AX103" s="10">
        <v>192000</v>
      </c>
      <c r="AY103" s="4">
        <v>1.5</v>
      </c>
      <c r="AZ103" s="4">
        <v>10000</v>
      </c>
      <c r="BA103" s="4">
        <v>5000</v>
      </c>
    </row>
    <row r="104" spans="1:53" s="4" customFormat="1" x14ac:dyDescent="0.25">
      <c r="A104" s="2" t="s">
        <v>366</v>
      </c>
      <c r="B104" s="2"/>
      <c r="C104" s="3" t="s">
        <v>31</v>
      </c>
      <c r="D104" s="3"/>
      <c r="E104" s="2"/>
      <c r="F104" s="4">
        <v>1350</v>
      </c>
      <c r="G104" s="4">
        <v>175</v>
      </c>
      <c r="H104" s="5" t="s">
        <v>32</v>
      </c>
      <c r="I104" s="6" t="s">
        <v>44</v>
      </c>
      <c r="J104" s="7" t="s">
        <v>45</v>
      </c>
      <c r="K104" s="8" t="s">
        <v>35</v>
      </c>
      <c r="L104" s="4" t="s">
        <v>367</v>
      </c>
      <c r="M104" s="5">
        <v>175</v>
      </c>
      <c r="N104" s="8" t="s">
        <v>37</v>
      </c>
      <c r="O104" s="4">
        <v>1</v>
      </c>
      <c r="P104" s="4">
        <v>7</v>
      </c>
      <c r="Q104" s="5">
        <v>5</v>
      </c>
      <c r="R104" s="4">
        <v>3</v>
      </c>
      <c r="S104" s="5">
        <f>O104+P104+Q104+R104</f>
        <v>16</v>
      </c>
      <c r="T104" s="4">
        <v>10</v>
      </c>
      <c r="U104" s="4">
        <f t="shared" si="11"/>
        <v>16</v>
      </c>
      <c r="V104" s="8" t="s">
        <v>368</v>
      </c>
      <c r="W104" s="8"/>
      <c r="X104" s="8" t="s">
        <v>39</v>
      </c>
      <c r="Y104" s="4" t="s">
        <v>40</v>
      </c>
      <c r="Z104" s="4">
        <v>500</v>
      </c>
      <c r="AA104" s="4">
        <v>25</v>
      </c>
      <c r="AB104" s="9">
        <v>850</v>
      </c>
      <c r="AC104" s="9">
        <v>925</v>
      </c>
      <c r="AD104" s="9">
        <v>275</v>
      </c>
      <c r="AE104" s="9">
        <v>250</v>
      </c>
      <c r="AF104" s="9">
        <v>575</v>
      </c>
      <c r="AG104" s="9">
        <v>650</v>
      </c>
      <c r="AH104" s="9">
        <v>950</v>
      </c>
      <c r="AI104" s="9">
        <v>1050</v>
      </c>
      <c r="AJ104" s="9">
        <v>1050</v>
      </c>
      <c r="AK104" s="4">
        <v>6575</v>
      </c>
      <c r="AL104" s="10">
        <v>730.55555555555554</v>
      </c>
      <c r="AM104" s="11">
        <v>1050</v>
      </c>
      <c r="AN104" s="10">
        <f t="shared" si="10"/>
        <v>127847.22222222222</v>
      </c>
      <c r="AO104" s="10">
        <v>1.2784722222222222</v>
      </c>
      <c r="AP104" s="12">
        <v>1.1696416263999229E-3</v>
      </c>
      <c r="AQ104" s="13">
        <v>0.88078324629858162</v>
      </c>
      <c r="AR104" s="4" t="s">
        <v>246</v>
      </c>
      <c r="AS104" s="4">
        <v>1350</v>
      </c>
      <c r="AT104" s="4" t="s">
        <v>42</v>
      </c>
      <c r="AU104" s="14">
        <f t="shared" si="7"/>
        <v>40.384615384615387</v>
      </c>
      <c r="AV104" s="15" t="b">
        <f t="shared" si="8"/>
        <v>0</v>
      </c>
      <c r="AW104" s="16">
        <v>38.571428571428569</v>
      </c>
      <c r="AX104" s="10">
        <v>236250</v>
      </c>
      <c r="AY104" s="4">
        <v>1.5</v>
      </c>
      <c r="AZ104" s="4">
        <v>10000</v>
      </c>
      <c r="BA104" s="4">
        <v>5000</v>
      </c>
    </row>
    <row r="105" spans="1:53" s="4" customFormat="1" x14ac:dyDescent="0.25">
      <c r="A105" s="2" t="s">
        <v>369</v>
      </c>
      <c r="B105" s="2"/>
      <c r="C105" s="3" t="s">
        <v>31</v>
      </c>
      <c r="D105" s="3"/>
      <c r="E105" s="2"/>
      <c r="F105" s="4">
        <v>2625</v>
      </c>
      <c r="G105" s="4">
        <v>60</v>
      </c>
      <c r="H105" s="5" t="s">
        <v>32</v>
      </c>
      <c r="I105" s="6" t="s">
        <v>44</v>
      </c>
      <c r="J105" s="7" t="s">
        <v>370</v>
      </c>
      <c r="K105" s="8" t="s">
        <v>35</v>
      </c>
      <c r="L105" s="4" t="s">
        <v>371</v>
      </c>
      <c r="M105" s="5">
        <v>60</v>
      </c>
      <c r="N105" s="8" t="s">
        <v>37</v>
      </c>
      <c r="O105" s="4">
        <v>1</v>
      </c>
      <c r="P105" s="4">
        <v>7</v>
      </c>
      <c r="Q105" s="5">
        <v>5</v>
      </c>
      <c r="R105" s="4">
        <v>3</v>
      </c>
      <c r="S105" s="5">
        <f>O105+P105+Q105+R105</f>
        <v>16</v>
      </c>
      <c r="T105" s="4">
        <v>7</v>
      </c>
      <c r="U105" s="4">
        <f t="shared" si="11"/>
        <v>16</v>
      </c>
      <c r="V105" s="8" t="s">
        <v>372</v>
      </c>
      <c r="W105" s="8"/>
      <c r="X105" s="8" t="s">
        <v>39</v>
      </c>
      <c r="Y105" s="4" t="s">
        <v>40</v>
      </c>
      <c r="Z105" s="4">
        <v>5000</v>
      </c>
      <c r="AA105" s="4">
        <v>25</v>
      </c>
      <c r="AB105" s="9">
        <v>1450</v>
      </c>
      <c r="AC105" s="9">
        <v>1350</v>
      </c>
      <c r="AD105" s="9">
        <v>1550</v>
      </c>
      <c r="AE105" s="9">
        <v>2800</v>
      </c>
      <c r="AF105" s="9">
        <v>3125</v>
      </c>
      <c r="AG105" s="9">
        <v>1875</v>
      </c>
      <c r="AH105" s="9">
        <v>2125</v>
      </c>
      <c r="AI105" s="9">
        <v>2850</v>
      </c>
      <c r="AJ105" s="9">
        <v>1800</v>
      </c>
      <c r="AK105" s="4">
        <v>18925</v>
      </c>
      <c r="AL105" s="10">
        <v>2102.7777777777778</v>
      </c>
      <c r="AM105" s="11">
        <v>3125</v>
      </c>
      <c r="AN105" s="10">
        <f t="shared" si="10"/>
        <v>126166.66666666667</v>
      </c>
      <c r="AO105" s="10">
        <v>1.2616666666666667</v>
      </c>
      <c r="AP105" s="12">
        <v>1.1542666522777732E-3</v>
      </c>
      <c r="AQ105" s="13">
        <v>0.88193751295085943</v>
      </c>
      <c r="AR105" s="4" t="s">
        <v>246</v>
      </c>
      <c r="AS105" s="4">
        <v>2625</v>
      </c>
      <c r="AT105" s="4" t="s">
        <v>42</v>
      </c>
      <c r="AU105" s="14">
        <f t="shared" si="7"/>
        <v>120.19230769230769</v>
      </c>
      <c r="AV105" s="15" t="b">
        <f t="shared" si="8"/>
        <v>0</v>
      </c>
      <c r="AW105" s="16">
        <v>25.2</v>
      </c>
      <c r="AX105" s="10">
        <v>157500</v>
      </c>
      <c r="AY105" s="4">
        <v>1.5</v>
      </c>
      <c r="AZ105" s="4">
        <v>10000</v>
      </c>
      <c r="BA105" s="4">
        <v>5000</v>
      </c>
    </row>
    <row r="106" spans="1:53" s="4" customFormat="1" x14ac:dyDescent="0.25">
      <c r="A106" s="2" t="s">
        <v>373</v>
      </c>
      <c r="B106" s="2"/>
      <c r="C106" s="3" t="s">
        <v>31</v>
      </c>
      <c r="D106" s="3"/>
      <c r="E106" s="2"/>
      <c r="F106" s="4">
        <v>15850</v>
      </c>
      <c r="G106" s="4">
        <v>7.5</v>
      </c>
      <c r="H106" s="5" t="s">
        <v>374</v>
      </c>
      <c r="I106" s="6" t="s">
        <v>33</v>
      </c>
      <c r="J106" s="7" t="s">
        <v>175</v>
      </c>
      <c r="K106" s="8" t="s">
        <v>151</v>
      </c>
      <c r="L106" s="4" t="s">
        <v>375</v>
      </c>
      <c r="M106" s="5">
        <v>7.5</v>
      </c>
      <c r="N106" s="8" t="s">
        <v>90</v>
      </c>
      <c r="O106" s="4">
        <v>1</v>
      </c>
      <c r="P106" s="4">
        <v>10</v>
      </c>
      <c r="Q106" s="5">
        <v>1</v>
      </c>
      <c r="R106" s="4">
        <v>4</v>
      </c>
      <c r="S106" s="4">
        <v>16</v>
      </c>
      <c r="T106" s="4">
        <v>15</v>
      </c>
      <c r="U106" s="4">
        <f t="shared" si="11"/>
        <v>16</v>
      </c>
      <c r="V106" s="8" t="s">
        <v>221</v>
      </c>
      <c r="W106" s="8"/>
      <c r="X106" s="8" t="s">
        <v>48</v>
      </c>
      <c r="Y106" s="4" t="s">
        <v>92</v>
      </c>
      <c r="Z106" s="4">
        <v>5000</v>
      </c>
      <c r="AA106" s="4">
        <v>250</v>
      </c>
      <c r="AB106" s="9">
        <v>32035</v>
      </c>
      <c r="AC106" s="9">
        <v>29850</v>
      </c>
      <c r="AD106" s="9">
        <v>1400</v>
      </c>
      <c r="AE106" s="9">
        <v>0</v>
      </c>
      <c r="AF106" s="9">
        <v>0</v>
      </c>
      <c r="AG106" s="9">
        <v>0</v>
      </c>
      <c r="AH106" s="9">
        <v>32200</v>
      </c>
      <c r="AI106" s="9">
        <v>26875</v>
      </c>
      <c r="AJ106" s="9">
        <v>27450</v>
      </c>
      <c r="AK106" s="4">
        <v>149810</v>
      </c>
      <c r="AL106" s="10">
        <v>16645.555555555555</v>
      </c>
      <c r="AM106" s="11">
        <v>32200</v>
      </c>
      <c r="AN106" s="10">
        <f t="shared" si="10"/>
        <v>124841.66666666666</v>
      </c>
      <c r="AO106" s="10">
        <v>1.2484166666666665</v>
      </c>
      <c r="AP106" s="12">
        <v>1.1421445652426232E-3</v>
      </c>
      <c r="AQ106" s="13">
        <v>0.88307965751610207</v>
      </c>
      <c r="AR106" s="4" t="s">
        <v>246</v>
      </c>
      <c r="AS106" s="4">
        <v>15850</v>
      </c>
      <c r="AT106" s="4" t="s">
        <v>92</v>
      </c>
      <c r="AU106" s="14">
        <f t="shared" si="7"/>
        <v>1238.4615384615386</v>
      </c>
      <c r="AV106" s="15" t="b">
        <f t="shared" si="8"/>
        <v>0</v>
      </c>
      <c r="AW106" s="16">
        <v>14.767080745341616</v>
      </c>
      <c r="AX106" s="10">
        <v>118875</v>
      </c>
      <c r="AY106" s="4">
        <v>1.5</v>
      </c>
      <c r="AZ106" s="4">
        <v>10000</v>
      </c>
      <c r="BA106" s="4">
        <v>5000</v>
      </c>
    </row>
    <row r="107" spans="1:53" s="4" customFormat="1" ht="30" x14ac:dyDescent="0.25">
      <c r="A107" s="3" t="s">
        <v>376</v>
      </c>
      <c r="B107" s="3"/>
      <c r="C107" s="3" t="s">
        <v>31</v>
      </c>
      <c r="D107" s="3"/>
      <c r="E107" s="2"/>
      <c r="F107" s="4">
        <v>383.45</v>
      </c>
      <c r="G107" s="4">
        <v>195</v>
      </c>
      <c r="H107" s="5" t="s">
        <v>377</v>
      </c>
      <c r="I107" s="6" t="s">
        <v>44</v>
      </c>
      <c r="J107" s="7" t="s">
        <v>81</v>
      </c>
      <c r="K107" s="8" t="s">
        <v>127</v>
      </c>
      <c r="L107" s="4" t="s">
        <v>378</v>
      </c>
      <c r="M107" s="5">
        <v>195</v>
      </c>
      <c r="N107" s="8" t="s">
        <v>90</v>
      </c>
      <c r="O107" s="4">
        <v>1</v>
      </c>
      <c r="P107" s="4">
        <v>15</v>
      </c>
      <c r="Q107" s="5">
        <v>1</v>
      </c>
      <c r="R107" s="4">
        <v>5</v>
      </c>
      <c r="S107" s="4">
        <v>22</v>
      </c>
      <c r="T107" s="4">
        <v>25</v>
      </c>
      <c r="U107" s="4">
        <f t="shared" si="11"/>
        <v>22</v>
      </c>
      <c r="V107" s="8" t="s">
        <v>134</v>
      </c>
      <c r="W107" s="8"/>
      <c r="X107" s="8" t="s">
        <v>48</v>
      </c>
      <c r="Y107" s="4" t="s">
        <v>40</v>
      </c>
      <c r="Z107" s="4">
        <v>500</v>
      </c>
      <c r="AA107" s="4">
        <v>20</v>
      </c>
      <c r="AB107" s="9">
        <v>200</v>
      </c>
      <c r="AC107" s="9">
        <v>980.13</v>
      </c>
      <c r="AD107" s="9">
        <v>400</v>
      </c>
      <c r="AE107" s="9">
        <v>761</v>
      </c>
      <c r="AF107" s="9">
        <v>880.2</v>
      </c>
      <c r="AG107" s="9">
        <v>913.6400000000001</v>
      </c>
      <c r="AH107" s="9">
        <v>629</v>
      </c>
      <c r="AI107" s="9">
        <v>632</v>
      </c>
      <c r="AJ107" s="9">
        <v>343</v>
      </c>
      <c r="AK107" s="4">
        <v>5738.97</v>
      </c>
      <c r="AL107" s="10">
        <v>637.66333333333341</v>
      </c>
      <c r="AM107" s="11">
        <v>980.13</v>
      </c>
      <c r="AN107" s="10">
        <f t="shared" si="10"/>
        <v>124344.35000000002</v>
      </c>
      <c r="AO107" s="10">
        <v>1.2434435000000001</v>
      </c>
      <c r="AP107" s="12">
        <v>1.137594741908764E-3</v>
      </c>
      <c r="AQ107" s="13">
        <v>0.88421725225801084</v>
      </c>
      <c r="AR107" s="4" t="s">
        <v>246</v>
      </c>
      <c r="AS107" s="4">
        <v>383.45</v>
      </c>
      <c r="AT107" s="4" t="s">
        <v>42</v>
      </c>
      <c r="AU107" s="14">
        <f t="shared" si="7"/>
        <v>37.697307692307689</v>
      </c>
      <c r="AV107" s="15" t="b">
        <f t="shared" si="8"/>
        <v>0</v>
      </c>
      <c r="AW107" s="16">
        <v>11.736708395825044</v>
      </c>
      <c r="AX107" s="10">
        <v>74772.75</v>
      </c>
      <c r="AY107" s="4">
        <v>1.5</v>
      </c>
      <c r="AZ107" s="4">
        <v>10000</v>
      </c>
      <c r="BA107" s="4">
        <v>5000</v>
      </c>
    </row>
    <row r="108" spans="1:53" s="4" customFormat="1" ht="45" x14ac:dyDescent="0.25">
      <c r="A108" s="3" t="s">
        <v>379</v>
      </c>
      <c r="B108" s="3"/>
      <c r="C108" s="3" t="s">
        <v>31</v>
      </c>
      <c r="D108" s="3"/>
      <c r="E108" s="2"/>
      <c r="F108" s="4">
        <v>32000</v>
      </c>
      <c r="G108" s="4">
        <v>0.98</v>
      </c>
      <c r="H108" s="5" t="s">
        <v>32</v>
      </c>
      <c r="I108" s="6" t="s">
        <v>44</v>
      </c>
      <c r="J108" s="7" t="s">
        <v>103</v>
      </c>
      <c r="K108" s="8" t="s">
        <v>176</v>
      </c>
      <c r="L108" s="4" t="s">
        <v>380</v>
      </c>
      <c r="M108" s="5">
        <v>0.98</v>
      </c>
      <c r="N108" s="8" t="s">
        <v>90</v>
      </c>
      <c r="O108" s="4">
        <v>1</v>
      </c>
      <c r="P108" s="4">
        <v>7</v>
      </c>
      <c r="Q108" s="5">
        <v>1</v>
      </c>
      <c r="R108" s="4">
        <v>2</v>
      </c>
      <c r="S108" s="4">
        <v>11</v>
      </c>
      <c r="T108" s="4">
        <v>3</v>
      </c>
      <c r="U108" s="4">
        <f t="shared" ref="U108:U114" si="12">SUM(O108:R108)</f>
        <v>11</v>
      </c>
      <c r="V108" s="8" t="s">
        <v>178</v>
      </c>
      <c r="W108" s="8"/>
      <c r="X108" s="8" t="s">
        <v>48</v>
      </c>
      <c r="Y108" s="4" t="s">
        <v>92</v>
      </c>
      <c r="Z108" s="4">
        <v>5000</v>
      </c>
      <c r="AA108" s="4">
        <v>2000</v>
      </c>
      <c r="AB108" s="9">
        <v>76500</v>
      </c>
      <c r="AC108" s="9">
        <v>68000</v>
      </c>
      <c r="AD108" s="9">
        <v>114000</v>
      </c>
      <c r="AE108" s="9">
        <v>63000</v>
      </c>
      <c r="AF108" s="9">
        <v>74000</v>
      </c>
      <c r="AG108" s="9">
        <v>137000</v>
      </c>
      <c r="AH108" s="9">
        <v>156000</v>
      </c>
      <c r="AI108" s="9">
        <v>197500</v>
      </c>
      <c r="AJ108" s="9">
        <v>222000</v>
      </c>
      <c r="AK108" s="4">
        <v>1108000</v>
      </c>
      <c r="AL108" s="10">
        <v>123111.11111111111</v>
      </c>
      <c r="AM108" s="11">
        <v>222000</v>
      </c>
      <c r="AN108" s="10">
        <f t="shared" si="10"/>
        <v>120648.88888888889</v>
      </c>
      <c r="AO108" s="10">
        <v>1.2064888888888889</v>
      </c>
      <c r="AP108" s="12">
        <v>1.1037859107963868E-3</v>
      </c>
      <c r="AQ108" s="13">
        <v>0.88872503573659523</v>
      </c>
      <c r="AR108" s="4" t="s">
        <v>246</v>
      </c>
      <c r="AS108" s="4">
        <v>32000</v>
      </c>
      <c r="AT108" s="4" t="s">
        <v>92</v>
      </c>
      <c r="AU108" s="14">
        <f t="shared" si="7"/>
        <v>8538.461538461539</v>
      </c>
      <c r="AV108" s="15" t="b">
        <f t="shared" si="8"/>
        <v>1</v>
      </c>
      <c r="AW108" s="16">
        <v>4.3243243243243246</v>
      </c>
      <c r="AX108" s="10">
        <v>31360</v>
      </c>
      <c r="AY108" s="4">
        <v>1.5</v>
      </c>
      <c r="AZ108" s="4">
        <v>10000</v>
      </c>
      <c r="BA108" s="4">
        <v>5000</v>
      </c>
    </row>
    <row r="109" spans="1:53" s="4" customFormat="1" ht="30" x14ac:dyDescent="0.25">
      <c r="A109" s="3" t="s">
        <v>381</v>
      </c>
      <c r="B109" s="3"/>
      <c r="C109" s="3" t="s">
        <v>31</v>
      </c>
      <c r="D109" s="3"/>
      <c r="E109" s="2"/>
      <c r="F109" s="4">
        <v>125</v>
      </c>
      <c r="G109" s="4">
        <v>744.25</v>
      </c>
      <c r="H109" s="5" t="s">
        <v>32</v>
      </c>
      <c r="I109" s="6" t="s">
        <v>44</v>
      </c>
      <c r="J109" s="7" t="s">
        <v>113</v>
      </c>
      <c r="K109" s="8" t="s">
        <v>136</v>
      </c>
      <c r="L109" s="4" t="s">
        <v>382</v>
      </c>
      <c r="M109" s="5">
        <v>744.25</v>
      </c>
      <c r="N109" s="8" t="s">
        <v>37</v>
      </c>
      <c r="O109" s="4">
        <v>1</v>
      </c>
      <c r="P109" s="4">
        <v>20</v>
      </c>
      <c r="Q109" s="5">
        <v>5</v>
      </c>
      <c r="R109" s="4">
        <v>5</v>
      </c>
      <c r="S109" s="5">
        <f>O109+P109+Q109+R109</f>
        <v>31</v>
      </c>
      <c r="T109" s="4">
        <v>30</v>
      </c>
      <c r="U109" s="4">
        <f t="shared" si="12"/>
        <v>31</v>
      </c>
      <c r="V109" s="8" t="s">
        <v>138</v>
      </c>
      <c r="W109" s="8"/>
      <c r="X109" s="8" t="s">
        <v>39</v>
      </c>
      <c r="Y109" s="4" t="s">
        <v>40</v>
      </c>
      <c r="Z109" s="4">
        <v>100</v>
      </c>
      <c r="AA109" s="4">
        <v>25</v>
      </c>
      <c r="AB109" s="9">
        <v>175</v>
      </c>
      <c r="AC109" s="9">
        <v>50</v>
      </c>
      <c r="AD109" s="9">
        <v>150</v>
      </c>
      <c r="AE109" s="9">
        <v>200</v>
      </c>
      <c r="AF109" s="9">
        <v>250</v>
      </c>
      <c r="AG109" s="9">
        <v>120</v>
      </c>
      <c r="AH109" s="9">
        <v>144</v>
      </c>
      <c r="AI109" s="9">
        <v>218</v>
      </c>
      <c r="AJ109" s="9">
        <v>125</v>
      </c>
      <c r="AK109" s="4">
        <v>1432</v>
      </c>
      <c r="AL109" s="10">
        <v>159.11111111111111</v>
      </c>
      <c r="AM109" s="11">
        <v>250</v>
      </c>
      <c r="AN109" s="10">
        <f t="shared" si="10"/>
        <v>118418.44444444445</v>
      </c>
      <c r="AO109" s="10">
        <v>1.1841844444444445</v>
      </c>
      <c r="AP109" s="12">
        <v>1.0833801434887479E-3</v>
      </c>
      <c r="AQ109" s="13">
        <v>0.890905788393617</v>
      </c>
      <c r="AR109" s="4" t="s">
        <v>246</v>
      </c>
      <c r="AS109" s="4">
        <v>125</v>
      </c>
      <c r="AT109" s="4" t="s">
        <v>42</v>
      </c>
      <c r="AU109" s="14">
        <f t="shared" si="7"/>
        <v>9.615384615384615</v>
      </c>
      <c r="AV109" s="15" t="b">
        <f t="shared" si="8"/>
        <v>0</v>
      </c>
      <c r="AW109" s="16">
        <v>14.999999999999998</v>
      </c>
      <c r="AX109" s="10">
        <v>93031.25</v>
      </c>
      <c r="AY109" s="4">
        <v>1.5</v>
      </c>
      <c r="AZ109" s="4">
        <v>10000</v>
      </c>
      <c r="BA109" s="4">
        <v>5000</v>
      </c>
    </row>
    <row r="110" spans="1:53" s="4" customFormat="1" ht="30" x14ac:dyDescent="0.25">
      <c r="A110" s="3" t="s">
        <v>383</v>
      </c>
      <c r="B110" s="3"/>
      <c r="C110" s="3" t="s">
        <v>31</v>
      </c>
      <c r="D110" s="3"/>
      <c r="E110" s="2"/>
      <c r="F110" s="4">
        <v>650.47199999999998</v>
      </c>
      <c r="G110" s="4">
        <v>435.1</v>
      </c>
      <c r="H110" s="5" t="e">
        <v>#N/A</v>
      </c>
      <c r="I110" s="6" t="s">
        <v>44</v>
      </c>
      <c r="J110" s="7" t="s">
        <v>155</v>
      </c>
      <c r="K110" s="8" t="s">
        <v>127</v>
      </c>
      <c r="L110" s="4" t="s">
        <v>384</v>
      </c>
      <c r="M110" s="5">
        <v>435.1</v>
      </c>
      <c r="N110" s="8" t="s">
        <v>90</v>
      </c>
      <c r="O110" s="4">
        <v>1</v>
      </c>
      <c r="P110" s="4">
        <v>15</v>
      </c>
      <c r="Q110" s="5">
        <v>1</v>
      </c>
      <c r="R110" s="4">
        <v>5</v>
      </c>
      <c r="S110" s="4">
        <v>22</v>
      </c>
      <c r="T110" s="4">
        <v>25</v>
      </c>
      <c r="U110" s="4">
        <f t="shared" si="12"/>
        <v>22</v>
      </c>
      <c r="V110" s="8" t="s">
        <v>385</v>
      </c>
      <c r="W110" s="8"/>
      <c r="X110" s="8" t="s">
        <v>39</v>
      </c>
      <c r="Y110" s="4" t="s">
        <v>40</v>
      </c>
      <c r="Z110" s="4">
        <v>500</v>
      </c>
      <c r="AA110" s="4">
        <v>20</v>
      </c>
      <c r="AB110" s="9">
        <v>348</v>
      </c>
      <c r="AC110" s="9">
        <v>421</v>
      </c>
      <c r="AD110" s="9">
        <v>212</v>
      </c>
      <c r="AE110" s="9">
        <v>82</v>
      </c>
      <c r="AF110" s="9">
        <v>160</v>
      </c>
      <c r="AG110" s="9">
        <v>171</v>
      </c>
      <c r="AH110" s="9">
        <v>284</v>
      </c>
      <c r="AI110" s="9">
        <v>368.29999999999995</v>
      </c>
      <c r="AJ110" s="9">
        <v>337.2</v>
      </c>
      <c r="AK110" s="4">
        <v>2383.5</v>
      </c>
      <c r="AL110" s="10">
        <v>264.83333333333331</v>
      </c>
      <c r="AM110" s="11">
        <v>421</v>
      </c>
      <c r="AN110" s="10">
        <f t="shared" si="10"/>
        <v>115228.98333333334</v>
      </c>
      <c r="AO110" s="10">
        <v>1.1522898333333333</v>
      </c>
      <c r="AP110" s="12">
        <v>1.0542005773120579E-3</v>
      </c>
      <c r="AQ110" s="13">
        <v>0.8919599889709291</v>
      </c>
      <c r="AR110" s="4" t="s">
        <v>246</v>
      </c>
      <c r="AS110" s="4">
        <v>650.47199999999998</v>
      </c>
      <c r="AT110" s="4" t="s">
        <v>42</v>
      </c>
      <c r="AU110" s="14">
        <f t="shared" si="7"/>
        <v>16.192307692307693</v>
      </c>
      <c r="AV110" s="15" t="b">
        <f t="shared" si="8"/>
        <v>0</v>
      </c>
      <c r="AW110" s="16">
        <v>46.351923990498811</v>
      </c>
      <c r="AX110" s="10">
        <v>283020.36719999998</v>
      </c>
      <c r="AY110" s="4">
        <v>1.5</v>
      </c>
      <c r="AZ110" s="4">
        <v>10000</v>
      </c>
      <c r="BA110" s="4">
        <v>5000</v>
      </c>
    </row>
    <row r="111" spans="1:53" s="4" customFormat="1" ht="45" x14ac:dyDescent="0.25">
      <c r="A111" s="3" t="s">
        <v>386</v>
      </c>
      <c r="B111" s="3"/>
      <c r="C111" s="3" t="s">
        <v>31</v>
      </c>
      <c r="D111" s="3"/>
      <c r="E111" s="2"/>
      <c r="F111" s="4">
        <v>17100</v>
      </c>
      <c r="G111" s="4">
        <v>4.25</v>
      </c>
      <c r="H111" s="5" t="s">
        <v>32</v>
      </c>
      <c r="I111" s="6" t="s">
        <v>44</v>
      </c>
      <c r="J111" s="7" t="s">
        <v>103</v>
      </c>
      <c r="K111" s="8" t="s">
        <v>176</v>
      </c>
      <c r="L111" s="4" t="s">
        <v>387</v>
      </c>
      <c r="M111" s="5">
        <v>4.25</v>
      </c>
      <c r="N111" s="8" t="s">
        <v>90</v>
      </c>
      <c r="O111" s="4">
        <v>1</v>
      </c>
      <c r="P111" s="4">
        <v>7</v>
      </c>
      <c r="Q111" s="5">
        <v>1</v>
      </c>
      <c r="R111" s="4">
        <v>2</v>
      </c>
      <c r="S111" s="4">
        <v>11</v>
      </c>
      <c r="T111" s="4">
        <v>3</v>
      </c>
      <c r="U111" s="4">
        <f t="shared" si="12"/>
        <v>11</v>
      </c>
      <c r="V111" s="8" t="s">
        <v>178</v>
      </c>
      <c r="W111" s="8"/>
      <c r="X111" s="8" t="s">
        <v>48</v>
      </c>
      <c r="Y111" s="4" t="s">
        <v>92</v>
      </c>
      <c r="Z111" s="4">
        <v>5000</v>
      </c>
      <c r="AA111" s="4">
        <v>500</v>
      </c>
      <c r="AB111" s="9">
        <v>16500</v>
      </c>
      <c r="AC111" s="9">
        <v>14400</v>
      </c>
      <c r="AD111" s="9">
        <v>29600</v>
      </c>
      <c r="AE111" s="9">
        <v>20400</v>
      </c>
      <c r="AF111" s="9">
        <v>22500</v>
      </c>
      <c r="AG111" s="9">
        <v>29000</v>
      </c>
      <c r="AH111" s="9">
        <v>48000</v>
      </c>
      <c r="AI111" s="9">
        <v>9500</v>
      </c>
      <c r="AJ111" s="9">
        <v>49300</v>
      </c>
      <c r="AK111" s="4">
        <v>239200</v>
      </c>
      <c r="AL111" s="10">
        <v>26577.777777777777</v>
      </c>
      <c r="AM111" s="11">
        <v>49300</v>
      </c>
      <c r="AN111" s="10">
        <f t="shared" si="10"/>
        <v>112955.55555555555</v>
      </c>
      <c r="AO111" s="10">
        <v>1.1295555555555554</v>
      </c>
      <c r="AP111" s="12">
        <v>1.033401566451417E-3</v>
      </c>
      <c r="AQ111" s="13">
        <v>0.89299339053738047</v>
      </c>
      <c r="AR111" s="4" t="s">
        <v>246</v>
      </c>
      <c r="AS111" s="4">
        <v>17100</v>
      </c>
      <c r="AT111" s="4" t="s">
        <v>92</v>
      </c>
      <c r="AU111" s="14">
        <f t="shared" si="7"/>
        <v>1896.1538461538462</v>
      </c>
      <c r="AV111" s="15" t="b">
        <f t="shared" si="8"/>
        <v>0</v>
      </c>
      <c r="AW111" s="16">
        <v>10.405679513184584</v>
      </c>
      <c r="AX111" s="10">
        <v>72675</v>
      </c>
      <c r="AY111" s="4">
        <v>1.5</v>
      </c>
      <c r="AZ111" s="4">
        <v>10000</v>
      </c>
      <c r="BA111" s="4">
        <v>5000</v>
      </c>
    </row>
    <row r="112" spans="1:53" s="4" customFormat="1" x14ac:dyDescent="0.25">
      <c r="A112" s="2" t="s">
        <v>388</v>
      </c>
      <c r="B112" s="2"/>
      <c r="C112" s="3" t="s">
        <v>31</v>
      </c>
      <c r="D112" s="3"/>
      <c r="E112" s="2"/>
      <c r="F112" s="4">
        <v>700</v>
      </c>
      <c r="G112" s="4">
        <v>195</v>
      </c>
      <c r="H112" s="5" t="s">
        <v>32</v>
      </c>
      <c r="I112" s="6" t="s">
        <v>44</v>
      </c>
      <c r="J112" s="7" t="s">
        <v>113</v>
      </c>
      <c r="K112" s="8" t="s">
        <v>127</v>
      </c>
      <c r="L112" s="4" t="s">
        <v>389</v>
      </c>
      <c r="M112" s="5">
        <v>195</v>
      </c>
      <c r="N112" s="8" t="s">
        <v>90</v>
      </c>
      <c r="O112" s="4">
        <v>1</v>
      </c>
      <c r="P112" s="4">
        <v>15</v>
      </c>
      <c r="Q112" s="5">
        <v>1</v>
      </c>
      <c r="R112" s="4">
        <v>5</v>
      </c>
      <c r="S112" s="4">
        <v>22</v>
      </c>
      <c r="T112" s="4">
        <v>25</v>
      </c>
      <c r="U112" s="4">
        <f t="shared" si="12"/>
        <v>22</v>
      </c>
      <c r="V112" s="8" t="s">
        <v>390</v>
      </c>
      <c r="W112" s="8"/>
      <c r="X112" s="8" t="s">
        <v>48</v>
      </c>
      <c r="Y112" s="4" t="s">
        <v>40</v>
      </c>
      <c r="Z112" s="4">
        <v>500</v>
      </c>
      <c r="AA112" s="4">
        <v>20</v>
      </c>
      <c r="AB112" s="9">
        <v>1096</v>
      </c>
      <c r="AC112" s="9">
        <v>1766.94</v>
      </c>
      <c r="AD112" s="9">
        <v>218.97</v>
      </c>
      <c r="AE112" s="9">
        <v>599</v>
      </c>
      <c r="AF112" s="9">
        <v>280</v>
      </c>
      <c r="AG112" s="9">
        <v>116</v>
      </c>
      <c r="AH112" s="9">
        <v>215</v>
      </c>
      <c r="AI112" s="9">
        <v>425</v>
      </c>
      <c r="AJ112" s="9">
        <v>450</v>
      </c>
      <c r="AK112" s="4">
        <v>5166.91</v>
      </c>
      <c r="AL112" s="10">
        <v>574.10111111111109</v>
      </c>
      <c r="AM112" s="11">
        <v>1766.94</v>
      </c>
      <c r="AN112" s="10">
        <f t="shared" si="10"/>
        <v>111949.71666666666</v>
      </c>
      <c r="AO112" s="10">
        <v>1.1194971666666667</v>
      </c>
      <c r="AP112" s="12">
        <v>1.0241994030140966E-3</v>
      </c>
      <c r="AQ112" s="13">
        <v>0.89607566694955476</v>
      </c>
      <c r="AR112" s="4" t="s">
        <v>246</v>
      </c>
      <c r="AS112" s="4">
        <v>700</v>
      </c>
      <c r="AT112" s="4" t="s">
        <v>42</v>
      </c>
      <c r="AU112" s="14">
        <f t="shared" si="7"/>
        <v>67.959230769230771</v>
      </c>
      <c r="AV112" s="15" t="b">
        <f t="shared" si="8"/>
        <v>0</v>
      </c>
      <c r="AW112" s="16">
        <v>11.884953648680769</v>
      </c>
      <c r="AX112" s="10">
        <v>136500</v>
      </c>
      <c r="AY112" s="4">
        <v>1.5</v>
      </c>
      <c r="AZ112" s="4">
        <v>10000</v>
      </c>
      <c r="BA112" s="4">
        <v>5000</v>
      </c>
    </row>
    <row r="113" spans="1:53" s="4" customFormat="1" x14ac:dyDescent="0.25">
      <c r="A113" s="2" t="s">
        <v>391</v>
      </c>
      <c r="B113" s="2"/>
      <c r="C113" s="3" t="s">
        <v>31</v>
      </c>
      <c r="D113" s="3"/>
      <c r="E113" s="2"/>
      <c r="F113" s="4">
        <v>25105</v>
      </c>
      <c r="G113" s="4">
        <v>7.5</v>
      </c>
      <c r="H113" s="5" t="s">
        <v>294</v>
      </c>
      <c r="I113" s="6" t="s">
        <v>33</v>
      </c>
      <c r="J113" s="7" t="s">
        <v>175</v>
      </c>
      <c r="K113" s="8" t="s">
        <v>151</v>
      </c>
      <c r="L113" s="4" t="s">
        <v>392</v>
      </c>
      <c r="M113" s="5">
        <v>7.5</v>
      </c>
      <c r="N113" s="8" t="s">
        <v>90</v>
      </c>
      <c r="O113" s="4">
        <v>1</v>
      </c>
      <c r="P113" s="4">
        <v>10</v>
      </c>
      <c r="Q113" s="5">
        <v>1</v>
      </c>
      <c r="R113" s="4">
        <v>4</v>
      </c>
      <c r="S113" s="4">
        <v>16</v>
      </c>
      <c r="T113" s="4">
        <v>15</v>
      </c>
      <c r="U113" s="4">
        <f t="shared" si="12"/>
        <v>16</v>
      </c>
      <c r="V113" s="8" t="s">
        <v>221</v>
      </c>
      <c r="W113" s="8"/>
      <c r="X113" s="8" t="s">
        <v>48</v>
      </c>
      <c r="Y113" s="4" t="s">
        <v>92</v>
      </c>
      <c r="Z113" s="4">
        <v>10000</v>
      </c>
      <c r="AA113" s="4">
        <v>250</v>
      </c>
      <c r="AB113" s="9">
        <v>39930</v>
      </c>
      <c r="AC113" s="9">
        <v>7780</v>
      </c>
      <c r="AD113" s="9">
        <v>5350</v>
      </c>
      <c r="AE113" s="9">
        <v>4950</v>
      </c>
      <c r="AF113" s="9">
        <v>11150</v>
      </c>
      <c r="AG113" s="9">
        <v>11725</v>
      </c>
      <c r="AH113" s="9">
        <v>11285</v>
      </c>
      <c r="AI113" s="9">
        <v>27825</v>
      </c>
      <c r="AJ113" s="9">
        <v>13100</v>
      </c>
      <c r="AK113" s="4">
        <v>133095</v>
      </c>
      <c r="AL113" s="10">
        <v>14788.333333333334</v>
      </c>
      <c r="AM113" s="11">
        <v>39930</v>
      </c>
      <c r="AN113" s="10">
        <f t="shared" si="10"/>
        <v>110912.5</v>
      </c>
      <c r="AO113" s="10">
        <v>1.1091249999999999</v>
      </c>
      <c r="AP113" s="12">
        <v>1.0147101722913488E-3</v>
      </c>
      <c r="AQ113" s="13">
        <v>0.89810960448694777</v>
      </c>
      <c r="AR113" s="4" t="s">
        <v>246</v>
      </c>
      <c r="AS113" s="4">
        <v>25105</v>
      </c>
      <c r="AT113" s="4" t="s">
        <v>92</v>
      </c>
      <c r="AU113" s="14">
        <f t="shared" si="7"/>
        <v>1535.7692307692307</v>
      </c>
      <c r="AV113" s="15" t="b">
        <f t="shared" si="8"/>
        <v>0</v>
      </c>
      <c r="AW113" s="16">
        <v>18.861758076634111</v>
      </c>
      <c r="AX113" s="10">
        <v>188287.5</v>
      </c>
      <c r="AY113" s="4">
        <v>1.5</v>
      </c>
      <c r="AZ113" s="4">
        <v>10000</v>
      </c>
      <c r="BA113" s="4">
        <v>5000</v>
      </c>
    </row>
    <row r="114" spans="1:53" s="4" customFormat="1" ht="30" x14ac:dyDescent="0.25">
      <c r="A114" s="3" t="s">
        <v>393</v>
      </c>
      <c r="B114" s="3"/>
      <c r="C114" s="3" t="s">
        <v>31</v>
      </c>
      <c r="D114" s="3"/>
      <c r="E114" s="2"/>
      <c r="F114" s="4">
        <v>33752</v>
      </c>
      <c r="G114" s="4">
        <v>3.9060000000000001</v>
      </c>
      <c r="H114" s="5" t="s">
        <v>32</v>
      </c>
      <c r="I114" s="6" t="s">
        <v>44</v>
      </c>
      <c r="J114" s="7" t="s">
        <v>113</v>
      </c>
      <c r="K114" s="8" t="s">
        <v>176</v>
      </c>
      <c r="L114" s="4" t="s">
        <v>394</v>
      </c>
      <c r="M114" s="5">
        <v>3.9060000000000001</v>
      </c>
      <c r="N114" s="8" t="s">
        <v>90</v>
      </c>
      <c r="O114" s="4">
        <v>1</v>
      </c>
      <c r="P114" s="4">
        <v>7</v>
      </c>
      <c r="Q114" s="5">
        <v>1</v>
      </c>
      <c r="R114" s="4">
        <v>2</v>
      </c>
      <c r="S114" s="4">
        <v>11</v>
      </c>
      <c r="T114" s="4">
        <v>3</v>
      </c>
      <c r="U114" s="4">
        <f t="shared" si="12"/>
        <v>11</v>
      </c>
      <c r="V114" s="8" t="s">
        <v>211</v>
      </c>
      <c r="W114" s="8"/>
      <c r="X114" s="8" t="s">
        <v>48</v>
      </c>
      <c r="Y114" s="4" t="s">
        <v>92</v>
      </c>
      <c r="Z114" s="4">
        <v>5000</v>
      </c>
      <c r="AA114" s="4">
        <v>500</v>
      </c>
      <c r="AB114" s="9">
        <v>32700</v>
      </c>
      <c r="AC114" s="9">
        <v>29780</v>
      </c>
      <c r="AD114" s="9">
        <v>18000</v>
      </c>
      <c r="AE114" s="9">
        <v>29500</v>
      </c>
      <c r="AF114" s="9">
        <v>34500</v>
      </c>
      <c r="AG114" s="9">
        <v>16350</v>
      </c>
      <c r="AH114" s="9">
        <v>35500</v>
      </c>
      <c r="AI114" s="9">
        <v>24500</v>
      </c>
      <c r="AJ114" s="9">
        <v>30000</v>
      </c>
      <c r="AK114" s="4">
        <v>250830</v>
      </c>
      <c r="AL114" s="10">
        <v>27870</v>
      </c>
      <c r="AM114" s="11">
        <v>35500</v>
      </c>
      <c r="AN114" s="10">
        <f t="shared" si="10"/>
        <v>108860.22</v>
      </c>
      <c r="AO114" s="10">
        <v>1.0886022</v>
      </c>
      <c r="AP114" s="12">
        <v>9.9593438604191715E-4</v>
      </c>
      <c r="AQ114" s="13">
        <v>0.90212361871986713</v>
      </c>
      <c r="AR114" s="4" t="s">
        <v>246</v>
      </c>
      <c r="AS114" s="4">
        <v>33752</v>
      </c>
      <c r="AT114" s="4" t="s">
        <v>92</v>
      </c>
      <c r="AU114" s="14">
        <f t="shared" si="7"/>
        <v>1365.3846153846155</v>
      </c>
      <c r="AV114" s="15" t="b">
        <f t="shared" si="8"/>
        <v>0</v>
      </c>
      <c r="AW114" s="16">
        <v>28.522816901408454</v>
      </c>
      <c r="AX114" s="10">
        <v>131835.31200000001</v>
      </c>
      <c r="AY114" s="4">
        <v>1.5</v>
      </c>
      <c r="AZ114" s="4">
        <v>10000</v>
      </c>
      <c r="BA114" s="4">
        <v>5000</v>
      </c>
    </row>
    <row r="115" spans="1:53" s="4" customFormat="1" ht="30" x14ac:dyDescent="0.25">
      <c r="A115" s="3" t="s">
        <v>395</v>
      </c>
      <c r="B115" s="3"/>
      <c r="C115" s="3" t="s">
        <v>31</v>
      </c>
      <c r="D115" s="3"/>
      <c r="E115" s="2"/>
      <c r="F115" s="4">
        <v>150</v>
      </c>
      <c r="G115" s="4">
        <v>770.58500000000004</v>
      </c>
      <c r="H115" s="5" t="s">
        <v>32</v>
      </c>
      <c r="I115" s="6" t="s">
        <v>44</v>
      </c>
      <c r="J115" s="7" t="s">
        <v>113</v>
      </c>
      <c r="K115" s="8" t="s">
        <v>136</v>
      </c>
      <c r="L115" s="4" t="s">
        <v>396</v>
      </c>
      <c r="M115" s="5">
        <v>770.58500000000004</v>
      </c>
      <c r="N115" s="8" t="s">
        <v>37</v>
      </c>
      <c r="O115" s="4">
        <v>1</v>
      </c>
      <c r="P115" s="4">
        <v>20</v>
      </c>
      <c r="Q115" s="5">
        <v>5</v>
      </c>
      <c r="R115" s="4">
        <v>5</v>
      </c>
      <c r="S115" s="5">
        <f>O115+P115+Q115+R115</f>
        <v>31</v>
      </c>
      <c r="T115" s="4">
        <v>30</v>
      </c>
      <c r="U115" s="4">
        <f>SUM(O115:R115)</f>
        <v>31</v>
      </c>
      <c r="V115" s="8" t="s">
        <v>397</v>
      </c>
      <c r="W115" s="8"/>
      <c r="X115" s="8" t="s">
        <v>39</v>
      </c>
      <c r="Y115" s="4" t="s">
        <v>40</v>
      </c>
      <c r="Z115" s="4">
        <v>100</v>
      </c>
      <c r="AA115" s="4">
        <v>25</v>
      </c>
      <c r="AB115" s="9">
        <v>200</v>
      </c>
      <c r="AC115" s="9">
        <v>250</v>
      </c>
      <c r="AD115" s="9">
        <v>25</v>
      </c>
      <c r="AE115" s="9">
        <v>100</v>
      </c>
      <c r="AF115" s="9">
        <v>50</v>
      </c>
      <c r="AG115" s="9">
        <v>200</v>
      </c>
      <c r="AH115" s="9">
        <v>50</v>
      </c>
      <c r="AI115" s="9">
        <v>225</v>
      </c>
      <c r="AJ115" s="9">
        <v>150</v>
      </c>
      <c r="AK115" s="4">
        <v>1250</v>
      </c>
      <c r="AL115" s="10">
        <v>138.88888888888889</v>
      </c>
      <c r="AM115" s="11">
        <v>250</v>
      </c>
      <c r="AN115" s="10">
        <f t="shared" si="10"/>
        <v>107025.69444444445</v>
      </c>
      <c r="AO115" s="10">
        <v>1.0702569444444445</v>
      </c>
      <c r="AP115" s="12">
        <v>9.7915077966255807E-4</v>
      </c>
      <c r="AQ115" s="13">
        <v>0.90310276949952972</v>
      </c>
      <c r="AR115" s="4" t="s">
        <v>246</v>
      </c>
      <c r="AS115" s="4">
        <v>150</v>
      </c>
      <c r="AT115" s="4" t="s">
        <v>42</v>
      </c>
      <c r="AU115" s="14">
        <f t="shared" si="7"/>
        <v>9.615384615384615</v>
      </c>
      <c r="AV115" s="15" t="b">
        <f t="shared" si="8"/>
        <v>0</v>
      </c>
      <c r="AW115" s="16">
        <v>18</v>
      </c>
      <c r="AX115" s="10">
        <v>115587.75</v>
      </c>
      <c r="AY115" s="4">
        <v>1.5</v>
      </c>
      <c r="AZ115" s="4">
        <v>10000</v>
      </c>
      <c r="BA115" s="4">
        <v>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Zahid Raza</dc:creator>
  <cp:lastModifiedBy>Md Zahid Raza</cp:lastModifiedBy>
  <dcterms:created xsi:type="dcterms:W3CDTF">2017-05-14T14:28:39Z</dcterms:created>
  <dcterms:modified xsi:type="dcterms:W3CDTF">2017-05-14T14:47:44Z</dcterms:modified>
</cp:coreProperties>
</file>