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s\AlexVideo\receiver\D0411\scripts\"/>
    </mc:Choice>
  </mc:AlternateContent>
  <xr:revisionPtr revIDLastSave="0" documentId="13_ncr:1_{63C48D70-B9CD-4D17-83FC-70B2CD91A6D3}" xr6:coauthVersionLast="47" xr6:coauthVersionMax="47" xr10:uidLastSave="{00000000-0000-0000-0000-000000000000}"/>
  <bookViews>
    <workbookView xWindow="-28725" yWindow="75" windowWidth="31290" windowHeight="15075" xr2:uid="{0E92F24A-9A72-411F-A4AA-3DEDFFA6C1B2}"/>
  </bookViews>
  <sheets>
    <sheet name="RGB2YCbCr&amp;BK" sheetId="6" r:id="rId1"/>
    <sheet name="DDS" sheetId="7" r:id="rId2"/>
    <sheet name="גיליון1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6" l="1"/>
  <c r="T26" i="6"/>
  <c r="T25" i="6"/>
  <c r="Z11" i="6"/>
  <c r="Z13" i="6" s="1"/>
  <c r="Y11" i="6"/>
  <c r="Y12" i="6" s="1"/>
  <c r="X11" i="6"/>
  <c r="X12" i="6" s="1"/>
  <c r="W11" i="6"/>
  <c r="W12" i="6" s="1"/>
  <c r="V11" i="6"/>
  <c r="Z8" i="6"/>
  <c r="Y8" i="6"/>
  <c r="X8" i="6"/>
  <c r="W8" i="6"/>
  <c r="V8" i="6"/>
  <c r="Z7" i="6"/>
  <c r="Y7" i="6"/>
  <c r="X7" i="6"/>
  <c r="W7" i="6"/>
  <c r="V7" i="6"/>
  <c r="Z6" i="6"/>
  <c r="Y6" i="6"/>
  <c r="X6" i="6"/>
  <c r="W6" i="6"/>
  <c r="V6" i="6"/>
  <c r="D11" i="8"/>
  <c r="E11" i="8" s="1"/>
  <c r="C14" i="8"/>
  <c r="D14" i="8" s="1"/>
  <c r="E14" i="8" s="1"/>
  <c r="B14" i="8"/>
  <c r="C13" i="8"/>
  <c r="D13" i="8" s="1"/>
  <c r="E13" i="8" s="1"/>
  <c r="C12" i="8"/>
  <c r="D12" i="8" s="1"/>
  <c r="E12" i="8" s="1"/>
  <c r="C11" i="8"/>
  <c r="B4" i="8"/>
  <c r="B5" i="8" s="1"/>
  <c r="D3" i="8"/>
  <c r="E3" i="8" s="1"/>
  <c r="H25" i="6"/>
  <c r="H26" i="6"/>
  <c r="H27" i="6"/>
  <c r="F2" i="6"/>
  <c r="D12" i="6"/>
  <c r="C12" i="6"/>
  <c r="B12" i="6"/>
  <c r="N8" i="6"/>
  <c r="M8" i="6"/>
  <c r="L8" i="6"/>
  <c r="K8" i="6"/>
  <c r="J8" i="6"/>
  <c r="D8" i="6"/>
  <c r="D19" i="6" s="1"/>
  <c r="D23" i="6" s="1"/>
  <c r="C8" i="6"/>
  <c r="C19" i="6" s="1"/>
  <c r="C23" i="6" s="1"/>
  <c r="B8" i="6"/>
  <c r="B19" i="6" s="1"/>
  <c r="B27" i="6" s="1"/>
  <c r="N7" i="6"/>
  <c r="M7" i="6"/>
  <c r="L7" i="6"/>
  <c r="K7" i="6"/>
  <c r="J7" i="6"/>
  <c r="D7" i="6"/>
  <c r="D18" i="6" s="1"/>
  <c r="D22" i="6" s="1"/>
  <c r="C7" i="6"/>
  <c r="C18" i="6" s="1"/>
  <c r="C22" i="6" s="1"/>
  <c r="B7" i="6"/>
  <c r="B18" i="6" s="1"/>
  <c r="B26" i="6" s="1"/>
  <c r="N6" i="6"/>
  <c r="M6" i="6"/>
  <c r="L6" i="6"/>
  <c r="K6" i="6"/>
  <c r="J6" i="6"/>
  <c r="D6" i="6"/>
  <c r="D17" i="6" s="1"/>
  <c r="D21" i="6" s="1"/>
  <c r="C6" i="6"/>
  <c r="C17" i="6" s="1"/>
  <c r="C21" i="6" s="1"/>
  <c r="B6" i="6"/>
  <c r="B17" i="6" s="1"/>
  <c r="B25" i="6" s="1"/>
  <c r="X13" i="6" l="1"/>
  <c r="X19" i="6" s="1"/>
  <c r="V13" i="6"/>
  <c r="V14" i="6" s="1"/>
  <c r="Z12" i="6"/>
  <c r="Z19" i="6"/>
  <c r="Z18" i="6"/>
  <c r="Z17" i="6"/>
  <c r="Z14" i="6"/>
  <c r="C26" i="6"/>
  <c r="V12" i="6"/>
  <c r="Y13" i="6"/>
  <c r="W13" i="6"/>
  <c r="C27" i="6"/>
  <c r="D27" i="6"/>
  <c r="D26" i="6"/>
  <c r="D25" i="6"/>
  <c r="C25" i="6"/>
  <c r="D4" i="8"/>
  <c r="E4" i="8" s="1"/>
  <c r="B6" i="8"/>
  <c r="D6" i="8" s="1"/>
  <c r="E6" i="8" s="1"/>
  <c r="D5" i="8"/>
  <c r="E5" i="8" s="1"/>
  <c r="B21" i="6"/>
  <c r="E17" i="6"/>
  <c r="E18" i="6"/>
  <c r="B22" i="6"/>
  <c r="E19" i="6"/>
  <c r="B23" i="6"/>
  <c r="X14" i="6" l="1"/>
  <c r="V17" i="6"/>
  <c r="V25" i="6" s="1"/>
  <c r="V18" i="6"/>
  <c r="V22" i="6" s="1"/>
  <c r="X17" i="6"/>
  <c r="X21" i="6" s="1"/>
  <c r="X18" i="6"/>
  <c r="X26" i="6" s="1"/>
  <c r="V19" i="6"/>
  <c r="V23" i="6" s="1"/>
  <c r="Z21" i="6"/>
  <c r="Z25" i="6"/>
  <c r="Z22" i="6"/>
  <c r="Z26" i="6"/>
  <c r="X23" i="6"/>
  <c r="X27" i="6"/>
  <c r="W14" i="6"/>
  <c r="W19" i="6"/>
  <c r="W20" i="6" s="1"/>
  <c r="W24" i="6" s="1"/>
  <c r="W18" i="6"/>
  <c r="W17" i="6"/>
  <c r="Y14" i="6"/>
  <c r="Y19" i="6"/>
  <c r="Y18" i="6"/>
  <c r="Y17" i="6"/>
  <c r="Z23" i="6"/>
  <c r="Z27" i="6"/>
  <c r="F17" i="6"/>
  <c r="F25" i="6" s="1"/>
  <c r="E25" i="6"/>
  <c r="F19" i="6"/>
  <c r="F27" i="6" s="1"/>
  <c r="E27" i="6"/>
  <c r="F18" i="6"/>
  <c r="F26" i="6" s="1"/>
  <c r="E26" i="6"/>
  <c r="E23" i="6"/>
  <c r="E22" i="6"/>
  <c r="E21" i="6"/>
  <c r="V26" i="6" l="1"/>
  <c r="AA19" i="6"/>
  <c r="AA23" i="6" s="1"/>
  <c r="V21" i="6"/>
  <c r="Y20" i="6"/>
  <c r="Y24" i="6" s="1"/>
  <c r="X22" i="6"/>
  <c r="X25" i="6"/>
  <c r="AA18" i="6"/>
  <c r="AA26" i="6" s="1"/>
  <c r="V27" i="6"/>
  <c r="Y22" i="6"/>
  <c r="Y26" i="6"/>
  <c r="Y23" i="6"/>
  <c r="Y27" i="6"/>
  <c r="W25" i="6"/>
  <c r="W21" i="6"/>
  <c r="Y21" i="6"/>
  <c r="Y25" i="6"/>
  <c r="W22" i="6"/>
  <c r="W26" i="6"/>
  <c r="W23" i="6"/>
  <c r="W27" i="6"/>
  <c r="AA17" i="6"/>
  <c r="G17" i="6"/>
  <c r="G25" i="6" s="1"/>
  <c r="F21" i="6"/>
  <c r="F22" i="6"/>
  <c r="G18" i="6"/>
  <c r="G26" i="6" s="1"/>
  <c r="G19" i="6"/>
  <c r="G27" i="6" s="1"/>
  <c r="F23" i="6"/>
  <c r="AA27" i="6" l="1"/>
  <c r="AB19" i="6"/>
  <c r="AB27" i="6" s="1"/>
  <c r="AB18" i="6"/>
  <c r="AC18" i="6" s="1"/>
  <c r="AA22" i="6"/>
  <c r="AB17" i="6"/>
  <c r="AA25" i="6"/>
  <c r="AA21" i="6"/>
  <c r="J11" i="6"/>
  <c r="G23" i="6"/>
  <c r="K11" i="6"/>
  <c r="M11" i="6"/>
  <c r="G22" i="6"/>
  <c r="L11" i="6"/>
  <c r="N11" i="6"/>
  <c r="G21" i="6"/>
  <c r="AB22" i="6" l="1"/>
  <c r="AB26" i="6"/>
  <c r="AC19" i="6"/>
  <c r="AC27" i="6" s="1"/>
  <c r="AB23" i="6"/>
  <c r="AC26" i="6"/>
  <c r="AC22" i="6"/>
  <c r="AB25" i="6"/>
  <c r="AC17" i="6"/>
  <c r="AB21" i="6"/>
  <c r="L13" i="6"/>
  <c r="L12" i="6"/>
  <c r="M12" i="6"/>
  <c r="M13" i="6"/>
  <c r="K12" i="6"/>
  <c r="K13" i="6"/>
  <c r="J12" i="6"/>
  <c r="J13" i="6"/>
  <c r="N13" i="6"/>
  <c r="N12" i="6"/>
  <c r="AC23" i="6" l="1"/>
  <c r="AC25" i="6"/>
  <c r="AC21" i="6"/>
  <c r="K19" i="6"/>
  <c r="K14" i="6"/>
  <c r="K17" i="6"/>
  <c r="K18" i="6"/>
  <c r="M17" i="6"/>
  <c r="M18" i="6"/>
  <c r="M14" i="6"/>
  <c r="M19" i="6"/>
  <c r="N17" i="6"/>
  <c r="N18" i="6"/>
  <c r="N14" i="6"/>
  <c r="N19" i="6"/>
  <c r="L19" i="6"/>
  <c r="L17" i="6"/>
  <c r="L14" i="6"/>
  <c r="L18" i="6"/>
  <c r="J19" i="6"/>
  <c r="J18" i="6"/>
  <c r="J26" i="6" s="1"/>
  <c r="J17" i="6"/>
  <c r="J25" i="6" s="1"/>
  <c r="J14" i="6"/>
  <c r="J27" i="6" l="1"/>
  <c r="K20" i="6"/>
  <c r="K24" i="6" s="1"/>
  <c r="K21" i="6"/>
  <c r="K25" i="6"/>
  <c r="N22" i="6"/>
  <c r="N26" i="6"/>
  <c r="L21" i="6"/>
  <c r="L25" i="6"/>
  <c r="M22" i="6"/>
  <c r="M26" i="6"/>
  <c r="L23" i="6"/>
  <c r="L27" i="6"/>
  <c r="M21" i="6"/>
  <c r="M25" i="6"/>
  <c r="N21" i="6"/>
  <c r="N25" i="6"/>
  <c r="K23" i="6"/>
  <c r="K27" i="6"/>
  <c r="L22" i="6"/>
  <c r="L26" i="6"/>
  <c r="M20" i="6"/>
  <c r="M24" i="6" s="1"/>
  <c r="M23" i="6"/>
  <c r="M27" i="6"/>
  <c r="N23" i="6"/>
  <c r="N27" i="6"/>
  <c r="K22" i="6"/>
  <c r="K26" i="6"/>
  <c r="O17" i="6"/>
  <c r="J21" i="6"/>
  <c r="J22" i="6"/>
  <c r="O18" i="6"/>
  <c r="O19" i="6"/>
  <c r="J23" i="6"/>
  <c r="P18" i="6" l="1"/>
  <c r="P22" i="6" s="1"/>
  <c r="O26" i="6"/>
  <c r="P19" i="6"/>
  <c r="P23" i="6" s="1"/>
  <c r="O27" i="6"/>
  <c r="P17" i="6"/>
  <c r="P21" i="6" s="1"/>
  <c r="O25" i="6"/>
  <c r="O23" i="6"/>
  <c r="O22" i="6"/>
  <c r="O21" i="6"/>
  <c r="Q17" i="6" l="1"/>
  <c r="P25" i="6"/>
  <c r="Q19" i="6"/>
  <c r="P27" i="6"/>
  <c r="Q18" i="6"/>
  <c r="P26" i="6"/>
  <c r="Q21" i="6" l="1"/>
  <c r="Q25" i="6"/>
  <c r="Q23" i="6"/>
  <c r="Q27" i="6"/>
  <c r="Q22" i="6"/>
  <c r="Q26" i="6"/>
</calcChain>
</file>

<file path=xl/sharedStrings.xml><?xml version="1.0" encoding="utf-8"?>
<sst xmlns="http://schemas.openxmlformats.org/spreadsheetml/2006/main" count="230" uniqueCount="116">
  <si>
    <t>R</t>
  </si>
  <si>
    <t>G</t>
  </si>
  <si>
    <t>B</t>
  </si>
  <si>
    <t>Y</t>
  </si>
  <si>
    <t>Cb</t>
  </si>
  <si>
    <t>Cr</t>
  </si>
  <si>
    <t>Cr1</t>
  </si>
  <si>
    <t>Cb1</t>
  </si>
  <si>
    <t>enter RGB</t>
  </si>
  <si>
    <t>YCbCr</t>
  </si>
  <si>
    <t>DDS FTW 
REG_MSB 
0x09</t>
  </si>
  <si>
    <t>DDS FTW 
REG_MSB-1 
0x08</t>
  </si>
  <si>
    <t>DDS OUTPUT 
FREQUENCY
[MHz]</t>
  </si>
  <si>
    <t>5 bit PIXEL
VALUE</t>
  </si>
  <si>
    <t>00111100</t>
  </si>
  <si>
    <t>00000000</t>
  </si>
  <si>
    <t>58.593750000</t>
  </si>
  <si>
    <t>00000</t>
  </si>
  <si>
    <t>00110000</t>
  </si>
  <si>
    <t>58.776855469</t>
  </si>
  <si>
    <t>00001</t>
  </si>
  <si>
    <t>01100000</t>
  </si>
  <si>
    <t>58.959960938</t>
  </si>
  <si>
    <t>00010</t>
  </si>
  <si>
    <t>10010000</t>
  </si>
  <si>
    <t>59.143066406</t>
  </si>
  <si>
    <t>00011</t>
  </si>
  <si>
    <t>11000000</t>
  </si>
  <si>
    <t>59.326171875</t>
  </si>
  <si>
    <t>00100</t>
  </si>
  <si>
    <t>11110000</t>
  </si>
  <si>
    <t>59.509277344</t>
  </si>
  <si>
    <t>00101</t>
  </si>
  <si>
    <t>00111101</t>
  </si>
  <si>
    <t>00100000</t>
  </si>
  <si>
    <t>59.692382813</t>
  </si>
  <si>
    <t>00110</t>
  </si>
  <si>
    <t>01010000</t>
  </si>
  <si>
    <t>59.875488281</t>
  </si>
  <si>
    <t>00111</t>
  </si>
  <si>
    <t>10000000</t>
  </si>
  <si>
    <t>60.058593750</t>
  </si>
  <si>
    <t>01000</t>
  </si>
  <si>
    <t>10110000</t>
  </si>
  <si>
    <t>60.241699219</t>
  </si>
  <si>
    <t>01001</t>
  </si>
  <si>
    <t>11100000</t>
  </si>
  <si>
    <t>60.424804688</t>
  </si>
  <si>
    <t>01010</t>
  </si>
  <si>
    <t>00111110</t>
  </si>
  <si>
    <t>00010000</t>
  </si>
  <si>
    <t>60.607910156</t>
  </si>
  <si>
    <t>01011</t>
  </si>
  <si>
    <t>01000000</t>
  </si>
  <si>
    <t>60.791015625</t>
  </si>
  <si>
    <t>01100</t>
  </si>
  <si>
    <t>01110000</t>
  </si>
  <si>
    <t>60.974121094</t>
  </si>
  <si>
    <t>01101</t>
  </si>
  <si>
    <t>10100000</t>
  </si>
  <si>
    <t>61.157226563</t>
  </si>
  <si>
    <t>01110</t>
  </si>
  <si>
    <t>11010000</t>
  </si>
  <si>
    <t>61.340332031</t>
  </si>
  <si>
    <t>01111</t>
  </si>
  <si>
    <t>00111111</t>
  </si>
  <si>
    <t>61.523437500</t>
  </si>
  <si>
    <t>10000</t>
  </si>
  <si>
    <t>61.706542969</t>
  </si>
  <si>
    <t>10001</t>
  </si>
  <si>
    <t>61.889648438</t>
  </si>
  <si>
    <t>10010</t>
  </si>
  <si>
    <t>62.072753906</t>
  </si>
  <si>
    <t>10011</t>
  </si>
  <si>
    <t>62.255859375</t>
  </si>
  <si>
    <t>10100</t>
  </si>
  <si>
    <t>62.438964844</t>
  </si>
  <si>
    <t>10101</t>
  </si>
  <si>
    <t>62.622070313</t>
  </si>
  <si>
    <t>10110</t>
  </si>
  <si>
    <t>62.805175781</t>
  </si>
  <si>
    <t>10111</t>
  </si>
  <si>
    <t>62.988281250</t>
  </si>
  <si>
    <t>11000</t>
  </si>
  <si>
    <t>63.171386719</t>
  </si>
  <si>
    <t>11001</t>
  </si>
  <si>
    <t>63.354492188</t>
  </si>
  <si>
    <t>11010</t>
  </si>
  <si>
    <t>01000001</t>
  </si>
  <si>
    <t>63.537597656</t>
  </si>
  <si>
    <t>11011</t>
  </si>
  <si>
    <t>63.720703125</t>
  </si>
  <si>
    <t>11100</t>
  </si>
  <si>
    <t>63.903808594</t>
  </si>
  <si>
    <t>11101</t>
  </si>
  <si>
    <t>64.086914063</t>
  </si>
  <si>
    <t>11110</t>
  </si>
  <si>
    <t>64.270019531</t>
  </si>
  <si>
    <t>11111</t>
  </si>
  <si>
    <t xml:space="preserve">pixel </t>
  </si>
  <si>
    <t>line</t>
  </si>
  <si>
    <t>total</t>
  </si>
  <si>
    <t>hex</t>
  </si>
  <si>
    <t>full</t>
  </si>
  <si>
    <t>chessMath</t>
  </si>
  <si>
    <t>MemAdd</t>
  </si>
  <si>
    <t xml:space="preserve">trasmit </t>
  </si>
  <si>
    <t>Pixel calculations</t>
  </si>
  <si>
    <t xml:space="preserve">frame time </t>
  </si>
  <si>
    <t>Cam times</t>
  </si>
  <si>
    <t xml:space="preserve">Line time </t>
  </si>
  <si>
    <t>clocks</t>
  </si>
  <si>
    <t>480 LINES</t>
  </si>
  <si>
    <t>wait time</t>
  </si>
  <si>
    <t>time [uSec]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</si>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</sst>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0DF3-BB24-4F34-9F73-6D280FDB1221}">
  <dimension ref="A1:AM27"/>
  <sheetViews>
    <sheetView tabSelected="1" workbookViewId="0">
      <selection activeCell="E11" sqref="E11"/>
    </sheetView>
  </sheetViews>
  <sheetFormatPr defaultRowHeight="15" x14ac:dyDescent="0.25"/>
  <cols>
    <col min="2" max="2" width="11.42578125" customWidth="1"/>
    <col min="5" max="5" width="12.7109375" customWidth="1"/>
    <col min="6" max="6" width="12.42578125" customWidth="1"/>
    <col min="12" max="12" width="11.28515625" customWidth="1"/>
    <col min="13" max="13" width="13.7109375" customWidth="1"/>
    <col min="24" max="24" width="11.28515625" customWidth="1"/>
    <col min="25" max="25" width="13.7109375" customWidth="1"/>
  </cols>
  <sheetData>
    <row r="1" spans="1:39" x14ac:dyDescent="0.25">
      <c r="B1" t="s">
        <v>0</v>
      </c>
      <c r="C1" t="s">
        <v>2</v>
      </c>
      <c r="D1" t="s">
        <v>1</v>
      </c>
      <c r="F1">
        <v>32</v>
      </c>
      <c r="J1" t="s">
        <v>6</v>
      </c>
      <c r="K1" t="s">
        <v>5</v>
      </c>
      <c r="L1" t="s">
        <v>7</v>
      </c>
      <c r="M1" t="s">
        <v>4</v>
      </c>
      <c r="N1" t="s">
        <v>3</v>
      </c>
      <c r="V1" t="s">
        <v>6</v>
      </c>
      <c r="W1" t="s">
        <v>5</v>
      </c>
      <c r="X1" t="s">
        <v>7</v>
      </c>
      <c r="Y1" t="s">
        <v>4</v>
      </c>
      <c r="Z1" t="s">
        <v>3</v>
      </c>
      <c r="AJ1" t="s">
        <v>0</v>
      </c>
      <c r="AK1" t="s">
        <v>1</v>
      </c>
      <c r="AL1" t="s">
        <v>2</v>
      </c>
    </row>
    <row r="2" spans="1:39" x14ac:dyDescent="0.25">
      <c r="A2" t="s">
        <v>3</v>
      </c>
      <c r="B2">
        <v>0.29899999999999999</v>
      </c>
      <c r="C2">
        <v>0.114</v>
      </c>
      <c r="D2">
        <v>0.58699999999999997</v>
      </c>
      <c r="F2">
        <f>F1/2</f>
        <v>16</v>
      </c>
      <c r="I2" t="s">
        <v>1</v>
      </c>
      <c r="J2">
        <v>0</v>
      </c>
      <c r="K2">
        <v>-0.71399999999999997</v>
      </c>
      <c r="L2">
        <v>0</v>
      </c>
      <c r="M2">
        <v>-0.34399999999999997</v>
      </c>
      <c r="N2">
        <v>1</v>
      </c>
      <c r="U2" t="s">
        <v>1</v>
      </c>
      <c r="V2">
        <v>0</v>
      </c>
      <c r="W2">
        <v>-0.71399999999999997</v>
      </c>
      <c r="X2">
        <v>0</v>
      </c>
      <c r="Y2">
        <v>-0.34399999999999997</v>
      </c>
      <c r="Z2">
        <v>1</v>
      </c>
      <c r="AI2" t="s">
        <v>3</v>
      </c>
      <c r="AJ2">
        <v>0.29899999999999999</v>
      </c>
      <c r="AK2">
        <v>0.58699999999999997</v>
      </c>
      <c r="AL2">
        <v>0.114</v>
      </c>
      <c r="AM2">
        <v>0.40300000000000002</v>
      </c>
    </row>
    <row r="3" spans="1:39" x14ac:dyDescent="0.25">
      <c r="A3" t="s">
        <v>4</v>
      </c>
      <c r="B3">
        <v>-0.16900000000000001</v>
      </c>
      <c r="C3">
        <v>0.5</v>
      </c>
      <c r="D3">
        <v>-0.33100000000000002</v>
      </c>
      <c r="I3" t="s">
        <v>2</v>
      </c>
      <c r="J3">
        <v>0</v>
      </c>
      <c r="K3">
        <v>0</v>
      </c>
      <c r="L3">
        <v>1</v>
      </c>
      <c r="M3">
        <v>0.77300000000000002</v>
      </c>
      <c r="N3">
        <v>1</v>
      </c>
      <c r="U3" t="s">
        <v>2</v>
      </c>
      <c r="V3">
        <v>0</v>
      </c>
      <c r="W3">
        <v>0</v>
      </c>
      <c r="X3">
        <v>1</v>
      </c>
      <c r="Y3">
        <v>0.77300000000000002</v>
      </c>
      <c r="Z3">
        <v>1</v>
      </c>
      <c r="AI3" t="s">
        <v>4</v>
      </c>
      <c r="AJ3">
        <v>-0.16900000000000001</v>
      </c>
      <c r="AK3">
        <v>-0.33100000000000002</v>
      </c>
      <c r="AL3">
        <v>0.5</v>
      </c>
    </row>
    <row r="4" spans="1:39" x14ac:dyDescent="0.25">
      <c r="A4" t="s">
        <v>5</v>
      </c>
      <c r="B4">
        <v>0.5</v>
      </c>
      <c r="C4">
        <v>-8.1000000000000003E-2</v>
      </c>
      <c r="D4">
        <v>-0.41899999999999998</v>
      </c>
      <c r="I4" t="s">
        <v>0</v>
      </c>
      <c r="J4">
        <v>1</v>
      </c>
      <c r="K4">
        <v>0.40300000000000002</v>
      </c>
      <c r="L4">
        <v>0</v>
      </c>
      <c r="M4">
        <v>0</v>
      </c>
      <c r="N4">
        <v>1</v>
      </c>
      <c r="U4" t="s">
        <v>0</v>
      </c>
      <c r="V4">
        <v>1</v>
      </c>
      <c r="W4">
        <v>0.40300000000000002</v>
      </c>
      <c r="X4">
        <v>0</v>
      </c>
      <c r="Y4">
        <v>0</v>
      </c>
      <c r="Z4">
        <v>1</v>
      </c>
      <c r="AI4" t="s">
        <v>5</v>
      </c>
      <c r="AJ4">
        <v>0.5</v>
      </c>
      <c r="AK4">
        <v>-0.41899999999999998</v>
      </c>
      <c r="AL4">
        <v>-8.1000000000000003E-2</v>
      </c>
      <c r="AM4">
        <v>0.77300000000000002</v>
      </c>
    </row>
    <row r="6" spans="1:39" x14ac:dyDescent="0.25">
      <c r="A6" t="s">
        <v>3</v>
      </c>
      <c r="B6">
        <f>ROUND($F$1*B2,0)</f>
        <v>10</v>
      </c>
      <c r="C6">
        <f t="shared" ref="C6:D6" si="0">ROUND($F$1*C2,0)</f>
        <v>4</v>
      </c>
      <c r="D6">
        <f t="shared" si="0"/>
        <v>19</v>
      </c>
      <c r="I6" t="s">
        <v>1</v>
      </c>
      <c r="J6">
        <f>ROUND($F$1*J2,0)</f>
        <v>0</v>
      </c>
      <c r="K6">
        <f t="shared" ref="K6:N6" si="1">ROUND($F$1*K2,0)</f>
        <v>-23</v>
      </c>
      <c r="L6">
        <f t="shared" si="1"/>
        <v>0</v>
      </c>
      <c r="M6">
        <f t="shared" si="1"/>
        <v>-11</v>
      </c>
      <c r="N6">
        <f t="shared" si="1"/>
        <v>32</v>
      </c>
      <c r="U6" t="s">
        <v>1</v>
      </c>
      <c r="V6">
        <f>ROUND($F$1*V2,0)</f>
        <v>0</v>
      </c>
      <c r="W6">
        <f t="shared" ref="W6:Z6" si="2">ROUND($F$1*W2,0)</f>
        <v>-23</v>
      </c>
      <c r="X6">
        <f t="shared" si="2"/>
        <v>0</v>
      </c>
      <c r="Y6">
        <f t="shared" si="2"/>
        <v>-11</v>
      </c>
      <c r="Z6">
        <f t="shared" si="2"/>
        <v>32</v>
      </c>
      <c r="AJ6" t="s">
        <v>3</v>
      </c>
      <c r="AK6" t="s">
        <v>4</v>
      </c>
      <c r="AL6" t="s">
        <v>5</v>
      </c>
    </row>
    <row r="7" spans="1:39" x14ac:dyDescent="0.25">
      <c r="A7" t="s">
        <v>4</v>
      </c>
      <c r="B7">
        <f t="shared" ref="B7:D8" si="3">ROUND($F$1*B3,0)</f>
        <v>-5</v>
      </c>
      <c r="C7">
        <f t="shared" si="3"/>
        <v>16</v>
      </c>
      <c r="D7">
        <f t="shared" si="3"/>
        <v>-11</v>
      </c>
      <c r="I7" t="s">
        <v>2</v>
      </c>
      <c r="J7">
        <f t="shared" ref="J7:N8" si="4">ROUND($F$1*J3,0)</f>
        <v>0</v>
      </c>
      <c r="K7">
        <f t="shared" si="4"/>
        <v>0</v>
      </c>
      <c r="L7">
        <f t="shared" si="4"/>
        <v>32</v>
      </c>
      <c r="M7">
        <f t="shared" si="4"/>
        <v>25</v>
      </c>
      <c r="N7">
        <f t="shared" si="4"/>
        <v>32</v>
      </c>
      <c r="U7" t="s">
        <v>2</v>
      </c>
      <c r="V7">
        <f t="shared" ref="V7:Z7" si="5">ROUND($F$1*V3,0)</f>
        <v>0</v>
      </c>
      <c r="W7">
        <f t="shared" si="5"/>
        <v>0</v>
      </c>
      <c r="X7">
        <f t="shared" si="5"/>
        <v>32</v>
      </c>
      <c r="Y7">
        <f t="shared" si="5"/>
        <v>25</v>
      </c>
      <c r="Z7">
        <f t="shared" si="5"/>
        <v>32</v>
      </c>
      <c r="AI7" t="s">
        <v>0</v>
      </c>
      <c r="AJ7">
        <v>1</v>
      </c>
      <c r="AK7">
        <v>0</v>
      </c>
      <c r="AL7">
        <v>1.403</v>
      </c>
    </row>
    <row r="8" spans="1:39" x14ac:dyDescent="0.25">
      <c r="A8" t="s">
        <v>5</v>
      </c>
      <c r="B8">
        <f t="shared" si="3"/>
        <v>16</v>
      </c>
      <c r="C8">
        <f t="shared" si="3"/>
        <v>-3</v>
      </c>
      <c r="D8">
        <f t="shared" si="3"/>
        <v>-13</v>
      </c>
      <c r="I8" t="s">
        <v>0</v>
      </c>
      <c r="J8">
        <f t="shared" si="4"/>
        <v>32</v>
      </c>
      <c r="K8">
        <f t="shared" si="4"/>
        <v>13</v>
      </c>
      <c r="L8">
        <f t="shared" si="4"/>
        <v>0</v>
      </c>
      <c r="M8">
        <f t="shared" si="4"/>
        <v>0</v>
      </c>
      <c r="N8">
        <f t="shared" si="4"/>
        <v>32</v>
      </c>
      <c r="U8" t="s">
        <v>0</v>
      </c>
      <c r="V8">
        <f t="shared" ref="V8:Z8" si="6">ROUND($F$1*V4,0)</f>
        <v>32</v>
      </c>
      <c r="W8">
        <f t="shared" si="6"/>
        <v>13</v>
      </c>
      <c r="X8">
        <f t="shared" si="6"/>
        <v>0</v>
      </c>
      <c r="Y8">
        <f t="shared" si="6"/>
        <v>0</v>
      </c>
      <c r="Z8">
        <f t="shared" si="6"/>
        <v>32</v>
      </c>
      <c r="AI8" t="s">
        <v>1</v>
      </c>
      <c r="AJ8">
        <v>1</v>
      </c>
      <c r="AK8">
        <v>-0.34399999999999997</v>
      </c>
      <c r="AL8">
        <v>-0.71399999999999997</v>
      </c>
    </row>
    <row r="9" spans="1:39" x14ac:dyDescent="0.25">
      <c r="AI9" t="s">
        <v>2</v>
      </c>
      <c r="AJ9">
        <v>1</v>
      </c>
      <c r="AK9">
        <v>1.7729999999999999</v>
      </c>
      <c r="AL9">
        <v>0</v>
      </c>
    </row>
    <row r="11" spans="1:39" x14ac:dyDescent="0.25">
      <c r="A11" t="s">
        <v>8</v>
      </c>
      <c r="B11">
        <v>0</v>
      </c>
      <c r="C11">
        <v>0</v>
      </c>
      <c r="D11">
        <v>0</v>
      </c>
      <c r="H11" t="s">
        <v>9</v>
      </c>
      <c r="J11">
        <f>G19</f>
        <v>16</v>
      </c>
      <c r="K11">
        <f>G19</f>
        <v>16</v>
      </c>
      <c r="L11">
        <f>G18</f>
        <v>16</v>
      </c>
      <c r="M11">
        <f>G18</f>
        <v>16</v>
      </c>
      <c r="N11">
        <f>G17</f>
        <v>0</v>
      </c>
      <c r="T11" t="s">
        <v>9</v>
      </c>
      <c r="V11">
        <f>S19</f>
        <v>16</v>
      </c>
      <c r="W11">
        <f>S19</f>
        <v>16</v>
      </c>
      <c r="X11">
        <f>S18</f>
        <v>16</v>
      </c>
      <c r="Y11">
        <f>S18</f>
        <v>16</v>
      </c>
      <c r="Z11">
        <f>S17</f>
        <v>0</v>
      </c>
    </row>
    <row r="12" spans="1:39" x14ac:dyDescent="0.25">
      <c r="B12" t="str">
        <f>DEC2HEX(B11)</f>
        <v>0</v>
      </c>
      <c r="C12" t="str">
        <f>DEC2HEX(C11)</f>
        <v>0</v>
      </c>
      <c r="D12" t="str">
        <f t="shared" ref="D12" si="7">DEC2HEX(D11)</f>
        <v>0</v>
      </c>
      <c r="J12" t="str">
        <f>DEC2HEX(J11)</f>
        <v>10</v>
      </c>
      <c r="K12" t="str">
        <f t="shared" ref="K12:N12" si="8">DEC2HEX(K11)</f>
        <v>10</v>
      </c>
      <c r="L12" t="str">
        <f t="shared" si="8"/>
        <v>10</v>
      </c>
      <c r="M12" t="str">
        <f t="shared" si="8"/>
        <v>10</v>
      </c>
      <c r="N12" t="str">
        <f t="shared" si="8"/>
        <v>0</v>
      </c>
      <c r="V12" t="str">
        <f>DEC2HEX(V11)</f>
        <v>10</v>
      </c>
      <c r="W12" t="str">
        <f t="shared" ref="W12:Z12" si="9">DEC2HEX(W11)</f>
        <v>10</v>
      </c>
      <c r="X12" t="str">
        <f t="shared" si="9"/>
        <v>10</v>
      </c>
      <c r="Y12" t="str">
        <f t="shared" si="9"/>
        <v>10</v>
      </c>
      <c r="Z12" t="str">
        <f t="shared" si="9"/>
        <v>0</v>
      </c>
    </row>
    <row r="13" spans="1:39" x14ac:dyDescent="0.25">
      <c r="J13">
        <f>J11-$F$2</f>
        <v>0</v>
      </c>
      <c r="K13">
        <f>K11-$F$2</f>
        <v>0</v>
      </c>
      <c r="L13">
        <f>L11-$F$2</f>
        <v>0</v>
      </c>
      <c r="M13">
        <f>M11-$F$2</f>
        <v>0</v>
      </c>
      <c r="N13">
        <f>N11</f>
        <v>0</v>
      </c>
      <c r="V13">
        <f>V11-$F$2</f>
        <v>0</v>
      </c>
      <c r="W13">
        <f>W11-$F$2</f>
        <v>0</v>
      </c>
      <c r="X13">
        <f>X11-$F$2</f>
        <v>0</v>
      </c>
      <c r="Y13">
        <f>Y11-$F$2</f>
        <v>0</v>
      </c>
      <c r="Z13">
        <f>Z11</f>
        <v>0</v>
      </c>
    </row>
    <row r="14" spans="1:39" x14ac:dyDescent="0.25">
      <c r="J14" t="str">
        <f>DEC2HEX(J13)</f>
        <v>0</v>
      </c>
      <c r="K14" t="str">
        <f t="shared" ref="K14:N14" si="10">DEC2HEX(K13)</f>
        <v>0</v>
      </c>
      <c r="L14" t="str">
        <f t="shared" si="10"/>
        <v>0</v>
      </c>
      <c r="M14" t="str">
        <f t="shared" si="10"/>
        <v>0</v>
      </c>
      <c r="N14" t="str">
        <f t="shared" si="10"/>
        <v>0</v>
      </c>
      <c r="V14" t="str">
        <f>DEC2HEX(V13)</f>
        <v>0</v>
      </c>
      <c r="W14" t="str">
        <f t="shared" ref="W14:Z14" si="11">DEC2HEX(W13)</f>
        <v>0</v>
      </c>
      <c r="X14" t="str">
        <f t="shared" si="11"/>
        <v>0</v>
      </c>
      <c r="Y14" t="str">
        <f t="shared" si="11"/>
        <v>0</v>
      </c>
      <c r="Z14" t="str">
        <f t="shared" si="11"/>
        <v>0</v>
      </c>
    </row>
    <row r="16" spans="1:39" x14ac:dyDescent="0.25">
      <c r="B16" t="s">
        <v>0</v>
      </c>
      <c r="C16" t="s">
        <v>2</v>
      </c>
      <c r="D16" t="s">
        <v>1</v>
      </c>
      <c r="J16" t="s">
        <v>6</v>
      </c>
      <c r="K16" t="s">
        <v>5</v>
      </c>
      <c r="L16" t="s">
        <v>7</v>
      </c>
      <c r="M16" t="s">
        <v>4</v>
      </c>
      <c r="N16" t="s">
        <v>3</v>
      </c>
      <c r="V16" t="s">
        <v>6</v>
      </c>
      <c r="W16" t="s">
        <v>5</v>
      </c>
      <c r="X16" t="s">
        <v>7</v>
      </c>
      <c r="Y16" t="s">
        <v>4</v>
      </c>
      <c r="Z16" t="s">
        <v>3</v>
      </c>
    </row>
    <row r="17" spans="1:29" x14ac:dyDescent="0.25">
      <c r="A17" t="s">
        <v>3</v>
      </c>
      <c r="B17">
        <f t="shared" ref="B17:D19" si="12">B$11*B6</f>
        <v>0</v>
      </c>
      <c r="C17">
        <f t="shared" si="12"/>
        <v>0</v>
      </c>
      <c r="D17">
        <f t="shared" si="12"/>
        <v>0</v>
      </c>
      <c r="E17">
        <f>SUM(B17:D17)</f>
        <v>0</v>
      </c>
      <c r="F17">
        <f>INT(E17/$F$1)</f>
        <v>0</v>
      </c>
      <c r="G17">
        <f>F17</f>
        <v>0</v>
      </c>
      <c r="I17" t="s">
        <v>1</v>
      </c>
      <c r="J17">
        <f>J$13*J6</f>
        <v>0</v>
      </c>
      <c r="K17">
        <f t="shared" ref="K17:N17" si="13">K$13*K6</f>
        <v>0</v>
      </c>
      <c r="L17">
        <f t="shared" si="13"/>
        <v>0</v>
      </c>
      <c r="M17">
        <f t="shared" si="13"/>
        <v>0</v>
      </c>
      <c r="N17">
        <f t="shared" si="13"/>
        <v>0</v>
      </c>
      <c r="O17">
        <f>SUM(J17:N17)</f>
        <v>0</v>
      </c>
      <c r="P17">
        <f>INT(O17/$F$1)</f>
        <v>0</v>
      </c>
      <c r="Q17">
        <f>IF(P17&gt;($F$1-2),$F$1-1,IF(P17&lt;0,0,P17))</f>
        <v>0</v>
      </c>
      <c r="R17" t="s">
        <v>3</v>
      </c>
      <c r="S17">
        <v>0</v>
      </c>
      <c r="U17" t="s">
        <v>1</v>
      </c>
      <c r="V17">
        <f>V$13*V6</f>
        <v>0</v>
      </c>
      <c r="W17">
        <f t="shared" ref="W17:Z17" si="14">W$13*W6</f>
        <v>0</v>
      </c>
      <c r="X17">
        <f t="shared" si="14"/>
        <v>0</v>
      </c>
      <c r="Y17">
        <f t="shared" si="14"/>
        <v>0</v>
      </c>
      <c r="Z17">
        <f t="shared" si="14"/>
        <v>0</v>
      </c>
      <c r="AA17">
        <f>SUM(V17:Z17)</f>
        <v>0</v>
      </c>
      <c r="AB17">
        <f>INT(AA17/$F$1)</f>
        <v>0</v>
      </c>
      <c r="AC17">
        <f>IF(AB17&gt;($F$1-2),$F$1-1,IF(AB17&lt;0,0,AB17))</f>
        <v>0</v>
      </c>
    </row>
    <row r="18" spans="1:29" x14ac:dyDescent="0.25">
      <c r="A18" t="s">
        <v>4</v>
      </c>
      <c r="B18">
        <f t="shared" si="12"/>
        <v>0</v>
      </c>
      <c r="C18">
        <f t="shared" si="12"/>
        <v>0</v>
      </c>
      <c r="D18">
        <f>D$11*D7</f>
        <v>0</v>
      </c>
      <c r="E18">
        <f>SUM(B18:D18)</f>
        <v>0</v>
      </c>
      <c r="F18">
        <f t="shared" ref="F18:F19" si="15">INT(E18/$F$1)</f>
        <v>0</v>
      </c>
      <c r="G18">
        <f>IF(F18+$F$2&gt;($F$1-1),$F$1-1,F18+$F$2)</f>
        <v>16</v>
      </c>
      <c r="I18" t="s">
        <v>2</v>
      </c>
      <c r="J18">
        <f t="shared" ref="J18:N19" si="16">J$13*J7</f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ref="O18:O19" si="17">SUM(J18:N18)</f>
        <v>0</v>
      </c>
      <c r="P18">
        <f t="shared" ref="P18:P19" si="18">INT(O18/$F$1)</f>
        <v>0</v>
      </c>
      <c r="Q18">
        <f t="shared" ref="Q18:Q19" si="19">IF(P18&gt;($F$1-2),$F$1-1,IF(P18&lt;0,0,P18))</f>
        <v>0</v>
      </c>
      <c r="R18" t="s">
        <v>4</v>
      </c>
      <c r="S18">
        <v>16</v>
      </c>
      <c r="U18" t="s">
        <v>2</v>
      </c>
      <c r="V18">
        <f t="shared" ref="V18:Z18" si="20">V$13*V7</f>
        <v>0</v>
      </c>
      <c r="W18">
        <f t="shared" si="20"/>
        <v>0</v>
      </c>
      <c r="X18">
        <f t="shared" si="20"/>
        <v>0</v>
      </c>
      <c r="Y18">
        <f t="shared" si="20"/>
        <v>0</v>
      </c>
      <c r="Z18">
        <f t="shared" si="20"/>
        <v>0</v>
      </c>
      <c r="AA18">
        <f t="shared" ref="AA18:AA19" si="21">SUM(V18:Z18)</f>
        <v>0</v>
      </c>
      <c r="AB18">
        <f t="shared" ref="AB18:AB19" si="22">INT(AA18/$F$1)</f>
        <v>0</v>
      </c>
      <c r="AC18">
        <f t="shared" ref="AC18:AC19" si="23">IF(AB18&gt;($F$1-2),$F$1-1,IF(AB18&lt;0,0,AB18))</f>
        <v>0</v>
      </c>
    </row>
    <row r="19" spans="1:29" x14ac:dyDescent="0.25">
      <c r="A19" t="s">
        <v>5</v>
      </c>
      <c r="B19">
        <f t="shared" si="12"/>
        <v>0</v>
      </c>
      <c r="C19">
        <f t="shared" si="12"/>
        <v>0</v>
      </c>
      <c r="D19">
        <f>D$11*D8</f>
        <v>0</v>
      </c>
      <c r="E19">
        <f>SUM(B19:D19)</f>
        <v>0</v>
      </c>
      <c r="F19">
        <f t="shared" si="15"/>
        <v>0</v>
      </c>
      <c r="G19">
        <f>IF(F19+$F$2&gt;($F$1-1),$F$1-1,F19+$F$2)</f>
        <v>16</v>
      </c>
      <c r="I19" t="s"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  <c r="O19">
        <f t="shared" si="17"/>
        <v>0</v>
      </c>
      <c r="P19">
        <f t="shared" si="18"/>
        <v>0</v>
      </c>
      <c r="Q19">
        <f t="shared" si="19"/>
        <v>0</v>
      </c>
      <c r="R19" t="s">
        <v>5</v>
      </c>
      <c r="S19">
        <v>16</v>
      </c>
      <c r="U19" t="s">
        <v>0</v>
      </c>
      <c r="V19">
        <f t="shared" ref="V19:Z19" si="24">V$13*V8</f>
        <v>0</v>
      </c>
      <c r="W19">
        <f t="shared" si="24"/>
        <v>0</v>
      </c>
      <c r="X19">
        <f t="shared" si="24"/>
        <v>0</v>
      </c>
      <c r="Y19">
        <f t="shared" si="24"/>
        <v>0</v>
      </c>
      <c r="Z19">
        <f t="shared" si="24"/>
        <v>0</v>
      </c>
      <c r="AA19">
        <f t="shared" si="21"/>
        <v>0</v>
      </c>
      <c r="AB19">
        <f t="shared" si="22"/>
        <v>0</v>
      </c>
      <c r="AC19">
        <f t="shared" si="23"/>
        <v>0</v>
      </c>
    </row>
    <row r="20" spans="1:29" x14ac:dyDescent="0.25">
      <c r="K20">
        <f>J19+K19</f>
        <v>0</v>
      </c>
      <c r="M20">
        <f>L18+M18</f>
        <v>0</v>
      </c>
      <c r="W20">
        <f>V19+W19</f>
        <v>0</v>
      </c>
      <c r="Y20">
        <f>X18+Y18</f>
        <v>0</v>
      </c>
    </row>
    <row r="21" spans="1:29" x14ac:dyDescent="0.25">
      <c r="A21" t="s">
        <v>3</v>
      </c>
      <c r="B21" t="str">
        <f t="shared" ref="B21:G23" si="25">DEC2HEX(B17)</f>
        <v>0</v>
      </c>
      <c r="C21" t="str">
        <f t="shared" si="25"/>
        <v>0</v>
      </c>
      <c r="D21" t="str">
        <f t="shared" si="25"/>
        <v>0</v>
      </c>
      <c r="E21" t="str">
        <f t="shared" si="25"/>
        <v>0</v>
      </c>
      <c r="F21" t="str">
        <f t="shared" si="25"/>
        <v>0</v>
      </c>
      <c r="G21" t="str">
        <f t="shared" si="25"/>
        <v>0</v>
      </c>
      <c r="I21" t="s">
        <v>1</v>
      </c>
      <c r="J21" t="str">
        <f>DEC2HEX(J17)</f>
        <v>0</v>
      </c>
      <c r="K21" t="str">
        <f t="shared" ref="K21:P21" si="26">DEC2HEX(K17)</f>
        <v>0</v>
      </c>
      <c r="L21" t="str">
        <f t="shared" si="26"/>
        <v>0</v>
      </c>
      <c r="M21" t="str">
        <f t="shared" si="26"/>
        <v>0</v>
      </c>
      <c r="N21" t="str">
        <f t="shared" si="26"/>
        <v>0</v>
      </c>
      <c r="O21" t="str">
        <f t="shared" si="26"/>
        <v>0</v>
      </c>
      <c r="P21" t="str">
        <f t="shared" si="26"/>
        <v>0</v>
      </c>
      <c r="Q21" t="str">
        <f t="shared" ref="Q21" si="27">DEC2HEX(Q17)</f>
        <v>0</v>
      </c>
      <c r="U21" t="s">
        <v>1</v>
      </c>
      <c r="V21" t="str">
        <f>DEC2HEX(V17)</f>
        <v>0</v>
      </c>
      <c r="W21" t="str">
        <f t="shared" ref="W21:AC23" si="28">DEC2HEX(W17)</f>
        <v>0</v>
      </c>
      <c r="X21" t="str">
        <f t="shared" si="28"/>
        <v>0</v>
      </c>
      <c r="Y21" t="str">
        <f t="shared" si="28"/>
        <v>0</v>
      </c>
      <c r="Z21" t="str">
        <f t="shared" si="28"/>
        <v>0</v>
      </c>
      <c r="AA21" t="str">
        <f t="shared" si="28"/>
        <v>0</v>
      </c>
      <c r="AB21" t="str">
        <f t="shared" si="28"/>
        <v>0</v>
      </c>
      <c r="AC21" t="str">
        <f t="shared" si="28"/>
        <v>0</v>
      </c>
    </row>
    <row r="22" spans="1:29" x14ac:dyDescent="0.25">
      <c r="A22" t="s">
        <v>4</v>
      </c>
      <c r="B22" t="str">
        <f t="shared" si="25"/>
        <v>0</v>
      </c>
      <c r="C22" t="str">
        <f t="shared" si="25"/>
        <v>0</v>
      </c>
      <c r="D22" t="str">
        <f t="shared" si="25"/>
        <v>0</v>
      </c>
      <c r="E22" t="str">
        <f t="shared" si="25"/>
        <v>0</v>
      </c>
      <c r="F22" t="str">
        <f t="shared" si="25"/>
        <v>0</v>
      </c>
      <c r="G22" t="str">
        <f t="shared" si="25"/>
        <v>10</v>
      </c>
      <c r="I22" t="s">
        <v>2</v>
      </c>
      <c r="J22" t="str">
        <f t="shared" ref="J22:P24" si="29">DEC2HEX(J18)</f>
        <v>0</v>
      </c>
      <c r="K22" t="str">
        <f t="shared" si="29"/>
        <v>0</v>
      </c>
      <c r="L22" t="str">
        <f t="shared" si="29"/>
        <v>0</v>
      </c>
      <c r="M22" t="str">
        <f t="shared" si="29"/>
        <v>0</v>
      </c>
      <c r="N22" t="str">
        <f t="shared" si="29"/>
        <v>0</v>
      </c>
      <c r="O22" t="str">
        <f t="shared" si="29"/>
        <v>0</v>
      </c>
      <c r="P22" t="str">
        <f t="shared" si="29"/>
        <v>0</v>
      </c>
      <c r="Q22" t="str">
        <f t="shared" ref="Q22" si="30">DEC2HEX(Q18)</f>
        <v>0</v>
      </c>
      <c r="U22" t="s">
        <v>2</v>
      </c>
      <c r="V22" t="str">
        <f t="shared" ref="V22:AB22" si="31">DEC2HEX(V18)</f>
        <v>0</v>
      </c>
      <c r="W22" t="str">
        <f t="shared" si="31"/>
        <v>0</v>
      </c>
      <c r="X22" t="str">
        <f t="shared" si="31"/>
        <v>0</v>
      </c>
      <c r="Y22" t="str">
        <f t="shared" si="31"/>
        <v>0</v>
      </c>
      <c r="Z22" t="str">
        <f t="shared" si="31"/>
        <v>0</v>
      </c>
      <c r="AA22" t="str">
        <f t="shared" si="31"/>
        <v>0</v>
      </c>
      <c r="AB22" t="str">
        <f t="shared" si="31"/>
        <v>0</v>
      </c>
      <c r="AC22" t="str">
        <f t="shared" si="28"/>
        <v>0</v>
      </c>
    </row>
    <row r="23" spans="1:29" x14ac:dyDescent="0.25">
      <c r="A23" t="s">
        <v>5</v>
      </c>
      <c r="B23" t="str">
        <f t="shared" si="25"/>
        <v>0</v>
      </c>
      <c r="C23" t="str">
        <f t="shared" si="25"/>
        <v>0</v>
      </c>
      <c r="D23" t="str">
        <f t="shared" si="25"/>
        <v>0</v>
      </c>
      <c r="E23" t="str">
        <f t="shared" si="25"/>
        <v>0</v>
      </c>
      <c r="F23" t="str">
        <f t="shared" si="25"/>
        <v>0</v>
      </c>
      <c r="G23" t="str">
        <f t="shared" si="25"/>
        <v>10</v>
      </c>
      <c r="I23" t="s">
        <v>0</v>
      </c>
      <c r="J23" t="str">
        <f t="shared" si="29"/>
        <v>0</v>
      </c>
      <c r="K23" t="str">
        <f t="shared" si="29"/>
        <v>0</v>
      </c>
      <c r="L23" t="str">
        <f t="shared" si="29"/>
        <v>0</v>
      </c>
      <c r="M23" t="str">
        <f t="shared" si="29"/>
        <v>0</v>
      </c>
      <c r="N23" t="str">
        <f t="shared" si="29"/>
        <v>0</v>
      </c>
      <c r="O23" t="str">
        <f t="shared" si="29"/>
        <v>0</v>
      </c>
      <c r="P23" t="str">
        <f t="shared" si="29"/>
        <v>0</v>
      </c>
      <c r="Q23" t="str">
        <f t="shared" ref="Q23" si="32">DEC2HEX(Q19)</f>
        <v>0</v>
      </c>
      <c r="U23" t="s">
        <v>0</v>
      </c>
      <c r="V23" t="str">
        <f t="shared" ref="V23:AB23" si="33">DEC2HEX(V19)</f>
        <v>0</v>
      </c>
      <c r="W23" t="str">
        <f t="shared" si="33"/>
        <v>0</v>
      </c>
      <c r="X23" t="str">
        <f t="shared" si="33"/>
        <v>0</v>
      </c>
      <c r="Y23" t="str">
        <f t="shared" si="33"/>
        <v>0</v>
      </c>
      <c r="Z23" t="str">
        <f t="shared" si="33"/>
        <v>0</v>
      </c>
      <c r="AA23" t="str">
        <f t="shared" si="33"/>
        <v>0</v>
      </c>
      <c r="AB23" t="str">
        <f t="shared" si="33"/>
        <v>0</v>
      </c>
      <c r="AC23" t="str">
        <f t="shared" si="28"/>
        <v>0</v>
      </c>
    </row>
    <row r="24" spans="1:29" x14ac:dyDescent="0.25">
      <c r="K24" t="str">
        <f t="shared" si="29"/>
        <v>0</v>
      </c>
      <c r="M24" t="str">
        <f t="shared" si="29"/>
        <v>0</v>
      </c>
      <c r="W24" t="str">
        <f t="shared" ref="W24:AC24" si="34">DEC2HEX(W20)</f>
        <v>0</v>
      </c>
      <c r="Y24" t="str">
        <f t="shared" ref="Y24:AC24" si="35">DEC2HEX(Y20)</f>
        <v>0</v>
      </c>
    </row>
    <row r="25" spans="1:29" x14ac:dyDescent="0.25">
      <c r="B25" t="str">
        <f>DEC2HEX(-1*B17)</f>
        <v>0</v>
      </c>
      <c r="C25" t="str">
        <f t="shared" ref="C25:D25" si="36">DEC2HEX(-1*C17)</f>
        <v>0</v>
      </c>
      <c r="D25" t="str">
        <f t="shared" si="36"/>
        <v>0</v>
      </c>
      <c r="E25" t="str">
        <f t="shared" ref="E25:G25" si="37">DEC2HEX(-1*E17)</f>
        <v>0</v>
      </c>
      <c r="F25" t="str">
        <f t="shared" si="37"/>
        <v>0</v>
      </c>
      <c r="G25" t="str">
        <f t="shared" si="37"/>
        <v>0</v>
      </c>
      <c r="H25" t="str">
        <f t="shared" ref="H25:Q25" si="38">DEC2HEX(-1*H17)</f>
        <v>0</v>
      </c>
      <c r="J25" t="str">
        <f t="shared" si="38"/>
        <v>0</v>
      </c>
      <c r="K25" t="str">
        <f t="shared" si="38"/>
        <v>0</v>
      </c>
      <c r="L25" t="str">
        <f t="shared" si="38"/>
        <v>0</v>
      </c>
      <c r="M25" t="str">
        <f t="shared" si="38"/>
        <v>0</v>
      </c>
      <c r="N25" t="str">
        <f t="shared" si="38"/>
        <v>0</v>
      </c>
      <c r="O25" t="str">
        <f t="shared" si="38"/>
        <v>0</v>
      </c>
      <c r="P25" t="str">
        <f t="shared" si="38"/>
        <v>0</v>
      </c>
      <c r="Q25" t="str">
        <f t="shared" si="38"/>
        <v>0</v>
      </c>
      <c r="T25" t="str">
        <f t="shared" ref="T25:AC25" si="39">DEC2HEX(-1*T17)</f>
        <v>0</v>
      </c>
      <c r="V25" t="str">
        <f t="shared" ref="V25:AC25" si="40">DEC2HEX(-1*V17)</f>
        <v>0</v>
      </c>
      <c r="W25" t="str">
        <f t="shared" si="40"/>
        <v>0</v>
      </c>
      <c r="X25" t="str">
        <f t="shared" si="40"/>
        <v>0</v>
      </c>
      <c r="Y25" t="str">
        <f t="shared" si="40"/>
        <v>0</v>
      </c>
      <c r="Z25" t="str">
        <f t="shared" si="40"/>
        <v>0</v>
      </c>
      <c r="AA25" t="str">
        <f t="shared" si="40"/>
        <v>0</v>
      </c>
      <c r="AB25" t="str">
        <f t="shared" si="40"/>
        <v>0</v>
      </c>
      <c r="AC25" t="str">
        <f t="shared" si="40"/>
        <v>0</v>
      </c>
    </row>
    <row r="26" spans="1:29" x14ac:dyDescent="0.25">
      <c r="B26" t="str">
        <f t="shared" ref="B26:D27" si="41">DEC2HEX(-1*B18)</f>
        <v>0</v>
      </c>
      <c r="C26" t="str">
        <f t="shared" si="41"/>
        <v>0</v>
      </c>
      <c r="D26" t="str">
        <f t="shared" si="41"/>
        <v>0</v>
      </c>
      <c r="E26" t="str">
        <f t="shared" ref="E26:G26" si="42">DEC2HEX(-1*E18)</f>
        <v>0</v>
      </c>
      <c r="F26" t="str">
        <f t="shared" si="42"/>
        <v>0</v>
      </c>
      <c r="G26" t="str">
        <f t="shared" si="42"/>
        <v>FFFFFFFFF0</v>
      </c>
      <c r="H26" t="str">
        <f t="shared" ref="H26:Q26" si="43">DEC2HEX(-1*H18)</f>
        <v>0</v>
      </c>
      <c r="J26" t="str">
        <f t="shared" si="43"/>
        <v>0</v>
      </c>
      <c r="K26" t="str">
        <f t="shared" si="43"/>
        <v>0</v>
      </c>
      <c r="L26" t="str">
        <f t="shared" si="43"/>
        <v>0</v>
      </c>
      <c r="M26" t="str">
        <f t="shared" si="43"/>
        <v>0</v>
      </c>
      <c r="N26" t="str">
        <f t="shared" si="43"/>
        <v>0</v>
      </c>
      <c r="O26" t="str">
        <f t="shared" si="43"/>
        <v>0</v>
      </c>
      <c r="P26" t="str">
        <f t="shared" si="43"/>
        <v>0</v>
      </c>
      <c r="Q26" t="str">
        <f t="shared" si="43"/>
        <v>0</v>
      </c>
      <c r="T26" t="str">
        <f t="shared" ref="T26:AC26" si="44">DEC2HEX(-1*T18)</f>
        <v>0</v>
      </c>
      <c r="V26" t="str">
        <f t="shared" ref="V26:AC26" si="45">DEC2HEX(-1*V18)</f>
        <v>0</v>
      </c>
      <c r="W26" t="str">
        <f t="shared" si="45"/>
        <v>0</v>
      </c>
      <c r="X26" t="str">
        <f t="shared" si="45"/>
        <v>0</v>
      </c>
      <c r="Y26" t="str">
        <f t="shared" si="45"/>
        <v>0</v>
      </c>
      <c r="Z26" t="str">
        <f t="shared" si="45"/>
        <v>0</v>
      </c>
      <c r="AA26" t="str">
        <f t="shared" si="45"/>
        <v>0</v>
      </c>
      <c r="AB26" t="str">
        <f t="shared" si="45"/>
        <v>0</v>
      </c>
      <c r="AC26" t="str">
        <f t="shared" si="45"/>
        <v>0</v>
      </c>
    </row>
    <row r="27" spans="1:29" x14ac:dyDescent="0.25">
      <c r="B27" t="str">
        <f t="shared" si="41"/>
        <v>0</v>
      </c>
      <c r="C27" t="str">
        <f t="shared" si="41"/>
        <v>0</v>
      </c>
      <c r="D27" t="str">
        <f t="shared" si="41"/>
        <v>0</v>
      </c>
      <c r="E27" t="str">
        <f t="shared" ref="E27:G27" si="46">DEC2HEX(-1*E19)</f>
        <v>0</v>
      </c>
      <c r="F27" t="str">
        <f t="shared" si="46"/>
        <v>0</v>
      </c>
      <c r="G27" t="str">
        <f t="shared" si="46"/>
        <v>FFFFFFFFF0</v>
      </c>
      <c r="H27" t="str">
        <f t="shared" ref="H27:Q27" si="47">DEC2HEX(-1*H19)</f>
        <v>0</v>
      </c>
      <c r="J27" t="str">
        <f t="shared" si="47"/>
        <v>0</v>
      </c>
      <c r="K27" t="str">
        <f t="shared" si="47"/>
        <v>0</v>
      </c>
      <c r="L27" t="str">
        <f t="shared" si="47"/>
        <v>0</v>
      </c>
      <c r="M27" t="str">
        <f t="shared" si="47"/>
        <v>0</v>
      </c>
      <c r="N27" t="str">
        <f t="shared" si="47"/>
        <v>0</v>
      </c>
      <c r="O27" t="str">
        <f t="shared" si="47"/>
        <v>0</v>
      </c>
      <c r="P27" t="str">
        <f t="shared" si="47"/>
        <v>0</v>
      </c>
      <c r="Q27" t="str">
        <f t="shared" si="47"/>
        <v>0</v>
      </c>
      <c r="T27" t="str">
        <f t="shared" ref="T27:AC27" si="48">DEC2HEX(-1*T19)</f>
        <v>0</v>
      </c>
      <c r="V27" t="str">
        <f t="shared" ref="V27:AC27" si="49">DEC2HEX(-1*V19)</f>
        <v>0</v>
      </c>
      <c r="W27" t="str">
        <f t="shared" si="49"/>
        <v>0</v>
      </c>
      <c r="X27" t="str">
        <f t="shared" si="49"/>
        <v>0</v>
      </c>
      <c r="Y27" t="str">
        <f t="shared" si="49"/>
        <v>0</v>
      </c>
      <c r="Z27" t="str">
        <f t="shared" si="49"/>
        <v>0</v>
      </c>
      <c r="AA27" t="str">
        <f t="shared" si="49"/>
        <v>0</v>
      </c>
      <c r="AB27" t="str">
        <f t="shared" si="49"/>
        <v>0</v>
      </c>
      <c r="AC27" t="str">
        <f t="shared" si="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BE61-0C43-4158-B380-7163369F2382}">
  <dimension ref="A1:D42"/>
  <sheetViews>
    <sheetView workbookViewId="0">
      <selection activeCell="J34" sqref="A1:XFD1048576"/>
    </sheetView>
  </sheetViews>
  <sheetFormatPr defaultRowHeight="15" x14ac:dyDescent="0.25"/>
  <cols>
    <col min="1" max="1" width="18" style="16" customWidth="1"/>
    <col min="2" max="2" width="16.42578125" style="17" customWidth="1"/>
    <col min="3" max="3" width="21.7109375" style="16" customWidth="1"/>
    <col min="4" max="4" width="20.5703125" style="16" customWidth="1"/>
  </cols>
  <sheetData>
    <row r="1" spans="1:4" s="5" customFormat="1" ht="45" x14ac:dyDescent="0.25">
      <c r="A1" s="1" t="s">
        <v>10</v>
      </c>
      <c r="B1" s="2" t="s">
        <v>11</v>
      </c>
      <c r="C1" s="3" t="s">
        <v>12</v>
      </c>
      <c r="D1" s="4" t="s">
        <v>13</v>
      </c>
    </row>
    <row r="2" spans="1:4" x14ac:dyDescent="0.25">
      <c r="A2" s="6" t="s">
        <v>14</v>
      </c>
      <c r="B2" s="7" t="s">
        <v>15</v>
      </c>
      <c r="C2" s="8" t="s">
        <v>16</v>
      </c>
      <c r="D2" s="9" t="s">
        <v>17</v>
      </c>
    </row>
    <row r="3" spans="1:4" x14ac:dyDescent="0.25">
      <c r="A3" s="6" t="s">
        <v>14</v>
      </c>
      <c r="B3" s="7" t="s">
        <v>18</v>
      </c>
      <c r="C3" s="8" t="s">
        <v>19</v>
      </c>
      <c r="D3" s="9" t="s">
        <v>20</v>
      </c>
    </row>
    <row r="4" spans="1:4" x14ac:dyDescent="0.25">
      <c r="A4" s="6" t="s">
        <v>14</v>
      </c>
      <c r="B4" s="7" t="s">
        <v>21</v>
      </c>
      <c r="C4" s="8" t="s">
        <v>22</v>
      </c>
      <c r="D4" s="9" t="s">
        <v>23</v>
      </c>
    </row>
    <row r="5" spans="1:4" x14ac:dyDescent="0.25">
      <c r="A5" s="6" t="s">
        <v>14</v>
      </c>
      <c r="B5" s="7" t="s">
        <v>24</v>
      </c>
      <c r="C5" s="8" t="s">
        <v>25</v>
      </c>
      <c r="D5" s="9" t="s">
        <v>26</v>
      </c>
    </row>
    <row r="6" spans="1:4" x14ac:dyDescent="0.25">
      <c r="A6" s="6" t="s">
        <v>14</v>
      </c>
      <c r="B6" s="7" t="s">
        <v>27</v>
      </c>
      <c r="C6" s="8" t="s">
        <v>28</v>
      </c>
      <c r="D6" s="9" t="s">
        <v>29</v>
      </c>
    </row>
    <row r="7" spans="1:4" x14ac:dyDescent="0.25">
      <c r="A7" s="6" t="s">
        <v>14</v>
      </c>
      <c r="B7" s="7" t="s">
        <v>30</v>
      </c>
      <c r="C7" s="8" t="s">
        <v>31</v>
      </c>
      <c r="D7" s="9" t="s">
        <v>32</v>
      </c>
    </row>
    <row r="8" spans="1:4" x14ac:dyDescent="0.25">
      <c r="A8" s="6" t="s">
        <v>33</v>
      </c>
      <c r="B8" s="7" t="s">
        <v>34</v>
      </c>
      <c r="C8" s="8" t="s">
        <v>35</v>
      </c>
      <c r="D8" s="9" t="s">
        <v>36</v>
      </c>
    </row>
    <row r="9" spans="1:4" x14ac:dyDescent="0.25">
      <c r="A9" s="6" t="s">
        <v>33</v>
      </c>
      <c r="B9" s="7" t="s">
        <v>37</v>
      </c>
      <c r="C9" s="8" t="s">
        <v>38</v>
      </c>
      <c r="D9" s="9" t="s">
        <v>39</v>
      </c>
    </row>
    <row r="10" spans="1:4" x14ac:dyDescent="0.25">
      <c r="A10" s="6" t="s">
        <v>33</v>
      </c>
      <c r="B10" s="7" t="s">
        <v>40</v>
      </c>
      <c r="C10" s="8" t="s">
        <v>41</v>
      </c>
      <c r="D10" s="9" t="s">
        <v>42</v>
      </c>
    </row>
    <row r="11" spans="1:4" x14ac:dyDescent="0.25">
      <c r="A11" s="6" t="s">
        <v>33</v>
      </c>
      <c r="B11" s="7" t="s">
        <v>43</v>
      </c>
      <c r="C11" s="8" t="s">
        <v>44</v>
      </c>
      <c r="D11" s="9" t="s">
        <v>45</v>
      </c>
    </row>
    <row r="12" spans="1:4" x14ac:dyDescent="0.25">
      <c r="A12" s="6" t="s">
        <v>33</v>
      </c>
      <c r="B12" s="7" t="s">
        <v>46</v>
      </c>
      <c r="C12" s="8" t="s">
        <v>47</v>
      </c>
      <c r="D12" s="9" t="s">
        <v>48</v>
      </c>
    </row>
    <row r="13" spans="1:4" x14ac:dyDescent="0.25">
      <c r="A13" s="6" t="s">
        <v>49</v>
      </c>
      <c r="B13" s="7" t="s">
        <v>50</v>
      </c>
      <c r="C13" s="8" t="s">
        <v>51</v>
      </c>
      <c r="D13" s="9" t="s">
        <v>52</v>
      </c>
    </row>
    <row r="14" spans="1:4" x14ac:dyDescent="0.25">
      <c r="A14" s="6" t="s">
        <v>49</v>
      </c>
      <c r="B14" s="7" t="s">
        <v>53</v>
      </c>
      <c r="C14" s="8" t="s">
        <v>54</v>
      </c>
      <c r="D14" s="9" t="s">
        <v>55</v>
      </c>
    </row>
    <row r="15" spans="1:4" x14ac:dyDescent="0.25">
      <c r="A15" s="6" t="s">
        <v>49</v>
      </c>
      <c r="B15" s="7" t="s">
        <v>56</v>
      </c>
      <c r="C15" s="8" t="s">
        <v>57</v>
      </c>
      <c r="D15" s="9" t="s">
        <v>58</v>
      </c>
    </row>
    <row r="16" spans="1:4" x14ac:dyDescent="0.25">
      <c r="A16" s="6" t="s">
        <v>49</v>
      </c>
      <c r="B16" s="7" t="s">
        <v>59</v>
      </c>
      <c r="C16" s="8" t="s">
        <v>60</v>
      </c>
      <c r="D16" s="9" t="s">
        <v>61</v>
      </c>
    </row>
    <row r="17" spans="1:4" x14ac:dyDescent="0.25">
      <c r="A17" s="6" t="s">
        <v>49</v>
      </c>
      <c r="B17" s="7" t="s">
        <v>62</v>
      </c>
      <c r="C17" s="8" t="s">
        <v>63</v>
      </c>
      <c r="D17" s="9" t="s">
        <v>64</v>
      </c>
    </row>
    <row r="18" spans="1:4" x14ac:dyDescent="0.25">
      <c r="A18" s="6" t="s">
        <v>65</v>
      </c>
      <c r="B18" s="7" t="s">
        <v>15</v>
      </c>
      <c r="C18" s="8" t="s">
        <v>66</v>
      </c>
      <c r="D18" s="9" t="s">
        <v>67</v>
      </c>
    </row>
    <row r="19" spans="1:4" x14ac:dyDescent="0.25">
      <c r="A19" s="6" t="s">
        <v>65</v>
      </c>
      <c r="B19" s="7" t="s">
        <v>18</v>
      </c>
      <c r="C19" s="8" t="s">
        <v>68</v>
      </c>
      <c r="D19" s="9" t="s">
        <v>69</v>
      </c>
    </row>
    <row r="20" spans="1:4" x14ac:dyDescent="0.25">
      <c r="A20" s="6" t="s">
        <v>65</v>
      </c>
      <c r="B20" s="7" t="s">
        <v>21</v>
      </c>
      <c r="C20" s="8" t="s">
        <v>70</v>
      </c>
      <c r="D20" s="9" t="s">
        <v>71</v>
      </c>
    </row>
    <row r="21" spans="1:4" x14ac:dyDescent="0.25">
      <c r="A21" s="6" t="s">
        <v>65</v>
      </c>
      <c r="B21" s="7" t="s">
        <v>24</v>
      </c>
      <c r="C21" s="8" t="s">
        <v>72</v>
      </c>
      <c r="D21" s="9" t="s">
        <v>73</v>
      </c>
    </row>
    <row r="22" spans="1:4" x14ac:dyDescent="0.25">
      <c r="A22" s="6" t="s">
        <v>65</v>
      </c>
      <c r="B22" s="7" t="s">
        <v>27</v>
      </c>
      <c r="C22" s="8" t="s">
        <v>74</v>
      </c>
      <c r="D22" s="9" t="s">
        <v>75</v>
      </c>
    </row>
    <row r="23" spans="1:4" x14ac:dyDescent="0.25">
      <c r="A23" s="6" t="s">
        <v>65</v>
      </c>
      <c r="B23" s="7" t="s">
        <v>30</v>
      </c>
      <c r="C23" s="8" t="s">
        <v>76</v>
      </c>
      <c r="D23" s="9" t="s">
        <v>77</v>
      </c>
    </row>
    <row r="24" spans="1:4" x14ac:dyDescent="0.25">
      <c r="A24" s="6" t="s">
        <v>53</v>
      </c>
      <c r="B24" s="7" t="s">
        <v>34</v>
      </c>
      <c r="C24" s="8" t="s">
        <v>78</v>
      </c>
      <c r="D24" s="9" t="s">
        <v>79</v>
      </c>
    </row>
    <row r="25" spans="1:4" x14ac:dyDescent="0.25">
      <c r="A25" s="6" t="s">
        <v>53</v>
      </c>
      <c r="B25" s="7" t="s">
        <v>37</v>
      </c>
      <c r="C25" s="8" t="s">
        <v>80</v>
      </c>
      <c r="D25" s="9" t="s">
        <v>81</v>
      </c>
    </row>
    <row r="26" spans="1:4" x14ac:dyDescent="0.25">
      <c r="A26" s="6" t="s">
        <v>53</v>
      </c>
      <c r="B26" s="7" t="s">
        <v>40</v>
      </c>
      <c r="C26" s="8" t="s">
        <v>82</v>
      </c>
      <c r="D26" s="9" t="s">
        <v>83</v>
      </c>
    </row>
    <row r="27" spans="1:4" x14ac:dyDescent="0.25">
      <c r="A27" s="6" t="s">
        <v>53</v>
      </c>
      <c r="B27" s="7" t="s">
        <v>43</v>
      </c>
      <c r="C27" s="8" t="s">
        <v>84</v>
      </c>
      <c r="D27" s="9" t="s">
        <v>85</v>
      </c>
    </row>
    <row r="28" spans="1:4" x14ac:dyDescent="0.25">
      <c r="A28" s="6" t="s">
        <v>53</v>
      </c>
      <c r="B28" s="7" t="s">
        <v>46</v>
      </c>
      <c r="C28" s="8" t="s">
        <v>86</v>
      </c>
      <c r="D28" s="9" t="s">
        <v>87</v>
      </c>
    </row>
    <row r="29" spans="1:4" x14ac:dyDescent="0.25">
      <c r="A29" s="6" t="s">
        <v>88</v>
      </c>
      <c r="B29" s="7" t="s">
        <v>50</v>
      </c>
      <c r="C29" s="8" t="s">
        <v>89</v>
      </c>
      <c r="D29" s="9" t="s">
        <v>90</v>
      </c>
    </row>
    <row r="30" spans="1:4" x14ac:dyDescent="0.25">
      <c r="A30" s="6" t="s">
        <v>88</v>
      </c>
      <c r="B30" s="7" t="s">
        <v>53</v>
      </c>
      <c r="C30" s="8" t="s">
        <v>91</v>
      </c>
      <c r="D30" s="9" t="s">
        <v>92</v>
      </c>
    </row>
    <row r="31" spans="1:4" x14ac:dyDescent="0.25">
      <c r="A31" s="6" t="s">
        <v>88</v>
      </c>
      <c r="B31" s="7" t="s">
        <v>56</v>
      </c>
      <c r="C31" s="8" t="s">
        <v>93</v>
      </c>
      <c r="D31" s="9" t="s">
        <v>94</v>
      </c>
    </row>
    <row r="32" spans="1:4" x14ac:dyDescent="0.25">
      <c r="A32" s="6" t="s">
        <v>88</v>
      </c>
      <c r="B32" s="7" t="s">
        <v>59</v>
      </c>
      <c r="C32" s="8" t="s">
        <v>95</v>
      </c>
      <c r="D32" s="9" t="s">
        <v>96</v>
      </c>
    </row>
    <row r="33" spans="1:4" ht="15.75" thickBot="1" x14ac:dyDescent="0.3">
      <c r="A33" s="10" t="s">
        <v>88</v>
      </c>
      <c r="B33" s="11" t="s">
        <v>62</v>
      </c>
      <c r="C33" s="12" t="s">
        <v>97</v>
      </c>
      <c r="D33" s="13" t="s">
        <v>98</v>
      </c>
    </row>
    <row r="34" spans="1:4" x14ac:dyDescent="0.25">
      <c r="A34" s="14"/>
      <c r="B34" s="15"/>
      <c r="C34" s="14"/>
      <c r="D34" s="14"/>
    </row>
    <row r="35" spans="1:4" x14ac:dyDescent="0.25">
      <c r="A35" s="14"/>
      <c r="B35" s="15"/>
      <c r="C35" s="14"/>
      <c r="D35" s="14"/>
    </row>
    <row r="36" spans="1:4" x14ac:dyDescent="0.25">
      <c r="A36" s="14"/>
      <c r="B36" s="15"/>
      <c r="C36" s="14"/>
      <c r="D36" s="14"/>
    </row>
    <row r="37" spans="1:4" x14ac:dyDescent="0.25">
      <c r="A37" s="14"/>
      <c r="B37" s="15"/>
      <c r="C37" s="14"/>
      <c r="D37" s="14"/>
    </row>
    <row r="38" spans="1:4" x14ac:dyDescent="0.25">
      <c r="A38" s="14"/>
      <c r="B38" s="15"/>
      <c r="C38" s="14"/>
      <c r="D38" s="14"/>
    </row>
    <row r="39" spans="1:4" x14ac:dyDescent="0.25">
      <c r="A39" s="14"/>
      <c r="B39" s="15"/>
      <c r="C39" s="14"/>
      <c r="D39" s="14"/>
    </row>
    <row r="40" spans="1:4" x14ac:dyDescent="0.25">
      <c r="A40" s="14"/>
      <c r="B40" s="15"/>
      <c r="C40" s="14"/>
      <c r="D40" s="14"/>
    </row>
    <row r="41" spans="1:4" x14ac:dyDescent="0.25">
      <c r="A41" s="14"/>
      <c r="B41" s="15"/>
      <c r="C41" s="14"/>
      <c r="D41" s="14"/>
    </row>
    <row r="42" spans="1:4" x14ac:dyDescent="0.25">
      <c r="A42" s="14"/>
      <c r="B42" s="15"/>
      <c r="C42" s="14"/>
      <c r="D4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813-2724-41C5-8256-BF291E5BDB8F}">
  <dimension ref="A1:E14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2" max="2" width="7.85546875" bestFit="1" customWidth="1"/>
    <col min="3" max="4" width="10.140625" bestFit="1" customWidth="1"/>
    <col min="5" max="5" width="10.7109375" bestFit="1" customWidth="1"/>
  </cols>
  <sheetData>
    <row r="1" spans="1:5" x14ac:dyDescent="0.25">
      <c r="A1" s="18" t="s">
        <v>107</v>
      </c>
      <c r="B1" s="18"/>
      <c r="C1" s="18"/>
      <c r="D1" s="18"/>
      <c r="E1" s="18"/>
    </row>
    <row r="2" spans="1:5" x14ac:dyDescent="0.25">
      <c r="B2" t="s">
        <v>99</v>
      </c>
      <c r="C2" t="s">
        <v>100</v>
      </c>
      <c r="D2" t="s">
        <v>101</v>
      </c>
      <c r="E2" t="s">
        <v>102</v>
      </c>
    </row>
    <row r="3" spans="1:5" x14ac:dyDescent="0.25">
      <c r="A3" t="s">
        <v>103</v>
      </c>
      <c r="B3">
        <v>640</v>
      </c>
      <c r="C3">
        <v>480</v>
      </c>
      <c r="D3">
        <f>B3*C3</f>
        <v>307200</v>
      </c>
      <c r="E3" t="str">
        <f>DEC2HEX(D3)</f>
        <v>4B000</v>
      </c>
    </row>
    <row r="4" spans="1:5" x14ac:dyDescent="0.25">
      <c r="A4" t="s">
        <v>104</v>
      </c>
      <c r="B4">
        <f>B3/2</f>
        <v>320</v>
      </c>
      <c r="C4">
        <v>480</v>
      </c>
      <c r="D4">
        <f>B4*C4</f>
        <v>153600</v>
      </c>
      <c r="E4" t="str">
        <f>DEC2HEX(D4)</f>
        <v>25800</v>
      </c>
    </row>
    <row r="5" spans="1:5" x14ac:dyDescent="0.25">
      <c r="A5" t="s">
        <v>105</v>
      </c>
      <c r="B5">
        <f>B4/4</f>
        <v>80</v>
      </c>
      <c r="C5">
        <v>480</v>
      </c>
      <c r="D5">
        <f>B5*C5</f>
        <v>38400</v>
      </c>
      <c r="E5" t="str">
        <f>DEC2HEX(D5)</f>
        <v>9600</v>
      </c>
    </row>
    <row r="6" spans="1:5" x14ac:dyDescent="0.25">
      <c r="A6" t="s">
        <v>106</v>
      </c>
      <c r="B6">
        <f>2*B5</f>
        <v>160</v>
      </c>
      <c r="C6">
        <v>480</v>
      </c>
      <c r="D6">
        <f>B6*C6</f>
        <v>76800</v>
      </c>
      <c r="E6" t="str">
        <f>DEC2HEX(D6)</f>
        <v>12C00</v>
      </c>
    </row>
    <row r="9" spans="1:5" x14ac:dyDescent="0.25">
      <c r="A9" s="18" t="s">
        <v>109</v>
      </c>
      <c r="B9" s="18"/>
      <c r="C9" s="18"/>
    </row>
    <row r="10" spans="1:5" x14ac:dyDescent="0.25">
      <c r="B10" t="s">
        <v>111</v>
      </c>
      <c r="C10" t="s">
        <v>114</v>
      </c>
      <c r="D10" t="s">
        <v>114</v>
      </c>
      <c r="E10" t="s">
        <v>115</v>
      </c>
    </row>
    <row r="11" spans="1:5" x14ac:dyDescent="0.25">
      <c r="A11" t="s">
        <v>108</v>
      </c>
      <c r="B11">
        <v>2097900</v>
      </c>
      <c r="C11">
        <f>B11*8</f>
        <v>16783200</v>
      </c>
      <c r="D11">
        <f>C11/1000</f>
        <v>16783.2</v>
      </c>
      <c r="E11">
        <f>D11/1000</f>
        <v>16.783200000000001</v>
      </c>
    </row>
    <row r="12" spans="1:5" x14ac:dyDescent="0.25">
      <c r="A12" t="s">
        <v>110</v>
      </c>
      <c r="B12">
        <v>3170</v>
      </c>
      <c r="C12">
        <f>B12*8</f>
        <v>25360</v>
      </c>
      <c r="D12">
        <f t="shared" ref="D12:E12" si="0">C12/1000</f>
        <v>25.36</v>
      </c>
      <c r="E12">
        <f t="shared" si="0"/>
        <v>2.5360000000000001E-2</v>
      </c>
    </row>
    <row r="13" spans="1:5" x14ac:dyDescent="0.25">
      <c r="A13" t="s">
        <v>112</v>
      </c>
      <c r="B13">
        <v>1520324</v>
      </c>
      <c r="C13">
        <f>B13*8</f>
        <v>12162592</v>
      </c>
      <c r="D13">
        <f t="shared" ref="D13:E13" si="1">C13/1000</f>
        <v>12162.592000000001</v>
      </c>
      <c r="E13">
        <f t="shared" si="1"/>
        <v>12.162592</v>
      </c>
    </row>
    <row r="14" spans="1:5" x14ac:dyDescent="0.25">
      <c r="A14" t="s">
        <v>113</v>
      </c>
      <c r="B14">
        <f>B11-B13</f>
        <v>577576</v>
      </c>
      <c r="C14">
        <f>C11-C13</f>
        <v>4620608</v>
      </c>
      <c r="D14">
        <f t="shared" ref="D14:E14" si="2">C14/1000</f>
        <v>4620.6080000000002</v>
      </c>
      <c r="E14">
        <f t="shared" si="2"/>
        <v>4.6206079999999998</v>
      </c>
    </row>
  </sheetData>
  <mergeCells count="2">
    <mergeCell ref="A1:E1"/>
    <mergeCell ref="A9:C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RGB2YCbCr&amp;BK</vt:lpstr>
      <vt:lpstr>DDS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Udi Edny</cp:lastModifiedBy>
  <dcterms:created xsi:type="dcterms:W3CDTF">2021-09-10T15:00:58Z</dcterms:created>
  <dcterms:modified xsi:type="dcterms:W3CDTF">2021-11-04T09:33:18Z</dcterms:modified>
</cp:coreProperties>
</file>