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8_{38669BD9-3D45-4513-A1F3-B8F1974E3A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2025'!$A$5:$T$78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1" l="1"/>
  <c r="M44" i="21"/>
  <c r="M48" i="21"/>
  <c r="M28" i="21"/>
  <c r="M8" i="21"/>
  <c r="M38" i="21"/>
  <c r="M47" i="21"/>
  <c r="M73" i="21"/>
  <c r="M74" i="21"/>
  <c r="M66" i="21"/>
  <c r="M42" i="21"/>
  <c r="M36" i="21"/>
  <c r="M56" i="21"/>
  <c r="M57" i="21"/>
  <c r="M49" i="21"/>
  <c r="M13" i="21"/>
  <c r="M24" i="21"/>
  <c r="M34" i="21"/>
  <c r="M71" i="21"/>
  <c r="M15" i="21"/>
  <c r="M67" i="21"/>
  <c r="M39" i="21"/>
  <c r="M10" i="21"/>
  <c r="M14" i="21"/>
  <c r="M31" i="21"/>
  <c r="M6" i="21"/>
  <c r="M76" i="21"/>
  <c r="M30" i="21"/>
  <c r="M17" i="21"/>
  <c r="M50" i="21"/>
  <c r="G50" i="21"/>
  <c r="M69" i="21"/>
  <c r="M59" i="21"/>
  <c r="M18" i="21"/>
  <c r="M35" i="21"/>
  <c r="M70" i="21"/>
  <c r="M23" i="21"/>
  <c r="M45" i="21"/>
  <c r="M29" i="21"/>
  <c r="M12" i="21"/>
  <c r="M65" i="21"/>
  <c r="M64" i="21"/>
  <c r="M25" i="21"/>
  <c r="M37" i="21"/>
  <c r="M16" i="21"/>
  <c r="M21" i="21"/>
  <c r="M60" i="21"/>
  <c r="G60" i="21"/>
  <c r="M63" i="21"/>
  <c r="M78" i="21"/>
  <c r="M61" i="21"/>
  <c r="M72" i="21"/>
  <c r="G72" i="21"/>
  <c r="M75" i="21"/>
  <c r="G75" i="21"/>
  <c r="M32" i="21"/>
  <c r="M33" i="21"/>
  <c r="G33" i="21"/>
  <c r="M62" i="21"/>
  <c r="G62" i="21"/>
  <c r="M55" i="21"/>
  <c r="G55" i="21"/>
  <c r="M41" i="21"/>
  <c r="G41" i="21"/>
  <c r="M40" i="21"/>
  <c r="G40" i="21"/>
  <c r="M51" i="21"/>
  <c r="G51" i="21"/>
  <c r="M52" i="21"/>
  <c r="G52" i="21"/>
  <c r="M11" i="21"/>
  <c r="M22" i="21"/>
  <c r="M27" i="21"/>
  <c r="F27" i="21"/>
  <c r="M46" i="21"/>
  <c r="F46" i="21"/>
  <c r="M77" i="21"/>
  <c r="F77" i="21"/>
  <c r="M43" i="21"/>
  <c r="G43" i="21"/>
  <c r="F43" i="21"/>
  <c r="M58" i="21"/>
  <c r="G58" i="21"/>
  <c r="F58" i="21"/>
  <c r="M26" i="21"/>
  <c r="G26" i="21"/>
  <c r="F26" i="21"/>
  <c r="M68" i="21"/>
  <c r="G68" i="21"/>
  <c r="F68" i="21"/>
  <c r="M20" i="21"/>
  <c r="G20" i="21"/>
  <c r="F20" i="21"/>
  <c r="M19" i="21"/>
  <c r="G19" i="21"/>
  <c r="F19" i="21"/>
  <c r="M53" i="21"/>
  <c r="F53" i="21"/>
  <c r="M7" i="21"/>
  <c r="F7" i="21"/>
  <c r="M9" i="21"/>
  <c r="G9" i="21"/>
  <c r="F9" i="21"/>
  <c r="S4" i="21"/>
  <c r="R4" i="21"/>
  <c r="Q4" i="21"/>
  <c r="P4" i="21"/>
  <c r="O4" i="21"/>
  <c r="N4" i="21"/>
  <c r="L4" i="21"/>
  <c r="K4" i="21"/>
  <c r="J4" i="21"/>
  <c r="M4" i="21" l="1"/>
</calcChain>
</file>

<file path=xl/sharedStrings.xml><?xml version="1.0" encoding="utf-8"?>
<sst xmlns="http://schemas.openxmlformats.org/spreadsheetml/2006/main" count="406" uniqueCount="232">
  <si>
    <t>Les éléments de paie CASABLANACA AERONAUTIQUE</t>
  </si>
  <si>
    <t>Sortie (STC)</t>
  </si>
  <si>
    <t>Entrée</t>
  </si>
  <si>
    <t>Mat 
CASA AERO</t>
  </si>
  <si>
    <t>NCIN</t>
  </si>
  <si>
    <t>Nom</t>
  </si>
  <si>
    <t>Prénom</t>
  </si>
  <si>
    <t>Qualification</t>
  </si>
  <si>
    <t>Date d'Entrée</t>
  </si>
  <si>
    <t>Date de Sortie</t>
  </si>
  <si>
    <t>Les codes 
analytique</t>
  </si>
  <si>
    <t>Contrat</t>
  </si>
  <si>
    <t xml:space="preserve">Heures 
Travaillées </t>
  </si>
  <si>
    <t>Absence en H</t>
  </si>
  <si>
    <t>Congé payé</t>
  </si>
  <si>
    <t>Heures travaillées
 (hors absence)</t>
  </si>
  <si>
    <t>HS 125%</t>
  </si>
  <si>
    <t>HS 150%</t>
  </si>
  <si>
    <t>Prime de nuit 
en Brut</t>
  </si>
  <si>
    <t>Prime de performance
 en Net</t>
  </si>
  <si>
    <t>les frais de transport NET</t>
  </si>
  <si>
    <t>Rappel prime de performance
 en NET</t>
  </si>
  <si>
    <t>Observation</t>
  </si>
  <si>
    <t>BJ434292</t>
  </si>
  <si>
    <t>ACHIR</t>
  </si>
  <si>
    <t>AYOUB</t>
  </si>
  <si>
    <t>CND</t>
  </si>
  <si>
    <t>GRH</t>
  </si>
  <si>
    <t>G007748W</t>
  </si>
  <si>
    <t>AHMED ABDELAZIZ</t>
  </si>
  <si>
    <t>MOHAMED</t>
  </si>
  <si>
    <t>HSE</t>
  </si>
  <si>
    <t>BA16107</t>
  </si>
  <si>
    <t>AJDAR</t>
  </si>
  <si>
    <t>ZIAD</t>
  </si>
  <si>
    <t>Peinture</t>
  </si>
  <si>
    <t>BH365641</t>
  </si>
  <si>
    <t>AMAR AMGHARI</t>
  </si>
  <si>
    <t>AMINE</t>
  </si>
  <si>
    <t>Achat</t>
  </si>
  <si>
    <t>STC</t>
  </si>
  <si>
    <t>WA268376</t>
  </si>
  <si>
    <t>ANSSARI</t>
  </si>
  <si>
    <t>HAMZA</t>
  </si>
  <si>
    <t>Chaudronnerie</t>
  </si>
  <si>
    <t>WA204251</t>
  </si>
  <si>
    <t>ARIBA</t>
  </si>
  <si>
    <t>BK515689</t>
  </si>
  <si>
    <t>BADRE</t>
  </si>
  <si>
    <t>IBRAHIM</t>
  </si>
  <si>
    <t>BL69200</t>
  </si>
  <si>
    <t>BELFQIH</t>
  </si>
  <si>
    <t>OMAR</t>
  </si>
  <si>
    <t>Magasin</t>
  </si>
  <si>
    <t>BE933624</t>
  </si>
  <si>
    <t>BELLOUK</t>
  </si>
  <si>
    <t>WA334696</t>
  </si>
  <si>
    <t>BOUALEM</t>
  </si>
  <si>
    <t>ISMAIL</t>
  </si>
  <si>
    <t>WA311903</t>
  </si>
  <si>
    <t>BOUAZIZA</t>
  </si>
  <si>
    <t>SAID</t>
  </si>
  <si>
    <t>Traitement de surface</t>
  </si>
  <si>
    <t>WB227761</t>
  </si>
  <si>
    <t>BOUHAMID</t>
  </si>
  <si>
    <t>WALID</t>
  </si>
  <si>
    <t>BB200517</t>
  </si>
  <si>
    <t>BOUKHRIS</t>
  </si>
  <si>
    <t>IMAD</t>
  </si>
  <si>
    <t>BK646602</t>
  </si>
  <si>
    <t>BRICHA</t>
  </si>
  <si>
    <t>MAHMOUD</t>
  </si>
  <si>
    <t>BK714831</t>
  </si>
  <si>
    <t>CHABAB</t>
  </si>
  <si>
    <t>BL127679</t>
  </si>
  <si>
    <t>CHAFI</t>
  </si>
  <si>
    <t>SALAH-EDDINE</t>
  </si>
  <si>
    <t>BK642847</t>
  </si>
  <si>
    <t>CHAFIK EL OUAZZANI</t>
  </si>
  <si>
    <t>ANAS</t>
  </si>
  <si>
    <t>Assemblage</t>
  </si>
  <si>
    <t>WA248555</t>
  </si>
  <si>
    <t>CHANNAFI</t>
  </si>
  <si>
    <t>HASNA</t>
  </si>
  <si>
    <t>BH634373</t>
  </si>
  <si>
    <t>CHAOUKY</t>
  </si>
  <si>
    <t>EL MUSTAPHA</t>
  </si>
  <si>
    <t>BK378766</t>
  </si>
  <si>
    <t>CHERDI</t>
  </si>
  <si>
    <t>JD78796</t>
  </si>
  <si>
    <t>DARIJ</t>
  </si>
  <si>
    <t>YOUNESS</t>
  </si>
  <si>
    <t>I636599</t>
  </si>
  <si>
    <t>ECHOUBI</t>
  </si>
  <si>
    <t>ZAKARIA</t>
  </si>
  <si>
    <t>BK712887</t>
  </si>
  <si>
    <t>EDDAHBY</t>
  </si>
  <si>
    <t>El mehdi</t>
  </si>
  <si>
    <t>BK736666</t>
  </si>
  <si>
    <t>EL BADRAOUY</t>
  </si>
  <si>
    <t>MOURAD</t>
  </si>
  <si>
    <t>BB198733</t>
  </si>
  <si>
    <t>EL BADRI</t>
  </si>
  <si>
    <t>YASSINE</t>
  </si>
  <si>
    <t>WA278910</t>
  </si>
  <si>
    <t>EL BAHRI</t>
  </si>
  <si>
    <t>BA9285</t>
  </si>
  <si>
    <t xml:space="preserve">EL MAHRATI </t>
  </si>
  <si>
    <t>ILYASS</t>
  </si>
  <si>
    <t>BK277862</t>
  </si>
  <si>
    <t>EL MAZROUAI</t>
  </si>
  <si>
    <t>ANOUAR</t>
  </si>
  <si>
    <t>HH29669</t>
  </si>
  <si>
    <t>ELANMATY</t>
  </si>
  <si>
    <t>BADR</t>
  </si>
  <si>
    <t>HH252802</t>
  </si>
  <si>
    <t>ELBARRA</t>
  </si>
  <si>
    <t>OUSSAMA</t>
  </si>
  <si>
    <t>WB165662</t>
  </si>
  <si>
    <t>ENNAKOUS</t>
  </si>
  <si>
    <t>ALI</t>
  </si>
  <si>
    <t>WA310544</t>
  </si>
  <si>
    <t>ER-RAJY</t>
  </si>
  <si>
    <t>WA248939</t>
  </si>
  <si>
    <t>ERREMI</t>
  </si>
  <si>
    <t>WA302969</t>
  </si>
  <si>
    <t>ERROKHSY</t>
  </si>
  <si>
    <t>Y510515</t>
  </si>
  <si>
    <t>ES-SAKET</t>
  </si>
  <si>
    <t>ABDELILAH</t>
  </si>
  <si>
    <t>BK738049</t>
  </si>
  <si>
    <t>ESSAKHRAOUI</t>
  </si>
  <si>
    <t>AYMEN</t>
  </si>
  <si>
    <t>BK724931</t>
  </si>
  <si>
    <t>ESSARDI</t>
  </si>
  <si>
    <t>ABDESLAM</t>
  </si>
  <si>
    <t>BK621003</t>
  </si>
  <si>
    <t>ESSOFYANI</t>
  </si>
  <si>
    <t>BH487077</t>
  </si>
  <si>
    <t>EZZARROUAL</t>
  </si>
  <si>
    <t>ABDELGHAFOUR</t>
  </si>
  <si>
    <t xml:space="preserve">Contrôle TS </t>
  </si>
  <si>
    <t>BK281528</t>
  </si>
  <si>
    <t>FARID</t>
  </si>
  <si>
    <t>YOUNES</t>
  </si>
  <si>
    <t>FRAINE</t>
  </si>
  <si>
    <t>AHMED</t>
  </si>
  <si>
    <t>Q353484</t>
  </si>
  <si>
    <t>FTOUH</t>
  </si>
  <si>
    <t>Q240094</t>
  </si>
  <si>
    <t>GUISMI</t>
  </si>
  <si>
    <t>WA266409</t>
  </si>
  <si>
    <t>HAJJI</t>
  </si>
  <si>
    <t>T301666</t>
  </si>
  <si>
    <t>HAMIMOUN</t>
  </si>
  <si>
    <t>WA264371</t>
  </si>
  <si>
    <t>HERCHI</t>
  </si>
  <si>
    <t>BRAHIM</t>
  </si>
  <si>
    <t>BK738740</t>
  </si>
  <si>
    <t>HIDAYA</t>
  </si>
  <si>
    <t>RAJA</t>
  </si>
  <si>
    <t>BK684852</t>
  </si>
  <si>
    <t>JAMAL</t>
  </si>
  <si>
    <t>MOUHCINE</t>
  </si>
  <si>
    <t>MJ9186</t>
  </si>
  <si>
    <t>JOUMIT</t>
  </si>
  <si>
    <t>YOUSSEF</t>
  </si>
  <si>
    <t>BK605395</t>
  </si>
  <si>
    <t>KINAOUI</t>
  </si>
  <si>
    <t>J532296</t>
  </si>
  <si>
    <t>LASRI</t>
  </si>
  <si>
    <t>MOHAMED AMINE</t>
  </si>
  <si>
    <t>Soudure</t>
  </si>
  <si>
    <t>WA279525</t>
  </si>
  <si>
    <t>LOUDADSI</t>
  </si>
  <si>
    <t>AIMAD</t>
  </si>
  <si>
    <t>BB206426</t>
  </si>
  <si>
    <t>LOUNSI</t>
  </si>
  <si>
    <t>REDOUANE</t>
  </si>
  <si>
    <t>Contrôle Tôlerie</t>
  </si>
  <si>
    <t>AS13447</t>
  </si>
  <si>
    <t>MARNI</t>
  </si>
  <si>
    <t>Logistique</t>
  </si>
  <si>
    <t>WA320371</t>
  </si>
  <si>
    <t>MAYA</t>
  </si>
  <si>
    <t>ASMAE</t>
  </si>
  <si>
    <t>BM44661</t>
  </si>
  <si>
    <t>MEFTAH</t>
  </si>
  <si>
    <t>MOHAMMED</t>
  </si>
  <si>
    <t>BB221063</t>
  </si>
  <si>
    <t>MEKAOUI</t>
  </si>
  <si>
    <t>LOUBNA</t>
  </si>
  <si>
    <t>BE782250</t>
  </si>
  <si>
    <t>MIHANE</t>
  </si>
  <si>
    <t>MERYEM</t>
  </si>
  <si>
    <t>Retouche peinture TS</t>
  </si>
  <si>
    <t>WA318184</t>
  </si>
  <si>
    <t>MORCHID</t>
  </si>
  <si>
    <t>IDRISS</t>
  </si>
  <si>
    <t>WA272020</t>
  </si>
  <si>
    <t>MOURCHAD</t>
  </si>
  <si>
    <t>BL142374</t>
  </si>
  <si>
    <t>NAFIA</t>
  </si>
  <si>
    <t>Q362931</t>
  </si>
  <si>
    <t>NANOUNI</t>
  </si>
  <si>
    <t>WA296818</t>
  </si>
  <si>
    <t>NASSREDDINE</t>
  </si>
  <si>
    <t>PB253531</t>
  </si>
  <si>
    <t>OUCHABOU</t>
  </si>
  <si>
    <t>WB206092</t>
  </si>
  <si>
    <t>RAHMAN</t>
  </si>
  <si>
    <t>BB92860</t>
  </si>
  <si>
    <t>RIDA</t>
  </si>
  <si>
    <t>WA287280</t>
  </si>
  <si>
    <t>SADDIK</t>
  </si>
  <si>
    <t>Méthode</t>
  </si>
  <si>
    <t>W482308</t>
  </si>
  <si>
    <t>SEBSOUB</t>
  </si>
  <si>
    <t>NOUREDDINE</t>
  </si>
  <si>
    <t>W407818</t>
  </si>
  <si>
    <t>SERRAR</t>
  </si>
  <si>
    <t>ABDELHADI</t>
  </si>
  <si>
    <t>HH123089</t>
  </si>
  <si>
    <t>TAMTAM</t>
  </si>
  <si>
    <t>BK279732</t>
  </si>
  <si>
    <t>TREY</t>
  </si>
  <si>
    <t>OTMANE</t>
  </si>
  <si>
    <t>T269477</t>
  </si>
  <si>
    <t>ZAHRAN</t>
  </si>
  <si>
    <t>OTHMAN</t>
  </si>
  <si>
    <t>BL149865</t>
  </si>
  <si>
    <t>KACEM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</si>
</sst>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charset val="1"/>
    </font>
    <font>
      <sz val="9"/>
      <color theme="1"/>
      <name val="Arial"/>
      <charset val="1"/>
    </font>
    <font>
      <b/>
      <sz val="9"/>
      <color rgb="FF000000"/>
      <name val="Arial"/>
      <charset val="1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2" xfId="0" applyFont="1" applyBorder="1"/>
    <xf numFmtId="0" fontId="9" fillId="4" borderId="2" xfId="0" applyFont="1" applyFill="1" applyBorder="1"/>
    <xf numFmtId="0" fontId="10" fillId="3" borderId="0" xfId="0" applyFont="1" applyFill="1"/>
    <xf numFmtId="0" fontId="9" fillId="3" borderId="0" xfId="0" applyFont="1" applyFill="1"/>
    <xf numFmtId="0" fontId="9" fillId="3" borderId="2" xfId="0" applyFont="1" applyFill="1" applyBorder="1"/>
    <xf numFmtId="0" fontId="9" fillId="4" borderId="0" xfId="0" applyFont="1" applyFill="1"/>
    <xf numFmtId="0" fontId="0" fillId="0" borderId="3" xfId="0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dimension ref="A1:T81"/>
  <sheetViews>
    <sheetView tabSelected="1" topLeftCell="A64" zoomScale="80" zoomScaleNormal="80" workbookViewId="0">
      <selection activeCell="B81" sqref="B81"/>
    </sheetView>
  </sheetViews>
  <sheetFormatPr defaultColWidth="11.42578125" defaultRowHeight="15"/>
  <cols>
    <col min="1" max="2" width="12.85546875" customWidth="1"/>
    <col min="3" max="4" width="24" customWidth="1"/>
    <col min="5" max="5" width="28.5703125" customWidth="1"/>
    <col min="6" max="6" width="21.7109375" customWidth="1"/>
    <col min="7" max="7" width="25.5703125" customWidth="1"/>
    <col min="8" max="8" width="23.140625" customWidth="1"/>
    <col min="9" max="9" width="14.140625" customWidth="1"/>
    <col min="10" max="10" width="18.7109375" customWidth="1"/>
    <col min="11" max="12" width="19.140625" customWidth="1"/>
    <col min="13" max="13" width="21.5703125" customWidth="1"/>
    <col min="14" max="14" width="16.5703125" customWidth="1"/>
    <col min="15" max="15" width="16.42578125" customWidth="1"/>
    <col min="16" max="16" width="19.140625" customWidth="1"/>
    <col min="17" max="18" width="21.7109375" customWidth="1"/>
    <col min="19" max="19" width="24.140625" customWidth="1"/>
    <col min="20" max="20" width="40.28515625" customWidth="1"/>
  </cols>
  <sheetData>
    <row r="1" spans="1:20" ht="23.25">
      <c r="A1" s="31">
        <v>45717</v>
      </c>
      <c r="B1" s="31"/>
      <c r="D1" s="47" t="s">
        <v>0</v>
      </c>
      <c r="E1" s="47"/>
      <c r="F1" s="47"/>
      <c r="G1" s="47"/>
      <c r="H1" s="20"/>
      <c r="J1" s="17"/>
      <c r="K1" s="17"/>
      <c r="L1" s="17"/>
      <c r="M1" s="17"/>
      <c r="N1" s="17"/>
      <c r="O1" s="17"/>
      <c r="Q1" s="18"/>
      <c r="R1" s="1"/>
      <c r="S1" s="1"/>
      <c r="T1" s="1"/>
    </row>
    <row r="2" spans="1:20" ht="21">
      <c r="A2" s="4"/>
      <c r="B2" s="4"/>
      <c r="C2" s="36" t="s">
        <v>1</v>
      </c>
      <c r="D2" s="3"/>
      <c r="E2" s="3"/>
      <c r="F2" s="26"/>
      <c r="H2" s="29"/>
      <c r="I2" s="29"/>
      <c r="J2" s="29"/>
      <c r="K2" s="3"/>
      <c r="L2" s="3"/>
      <c r="M2" s="3"/>
      <c r="N2" s="3"/>
      <c r="O2" s="3"/>
      <c r="P2" s="3"/>
      <c r="Q2" s="3"/>
      <c r="R2" s="7"/>
      <c r="S2" s="7"/>
      <c r="T2" s="7"/>
    </row>
    <row r="3" spans="1:20" ht="15.75">
      <c r="A3" s="8"/>
      <c r="B3" s="8"/>
      <c r="C3" s="36" t="s">
        <v>2</v>
      </c>
      <c r="D3" s="3"/>
      <c r="E3" s="3"/>
      <c r="F3" s="3"/>
      <c r="K3" s="3"/>
      <c r="L3" s="3"/>
      <c r="M3" s="3"/>
      <c r="N3" s="3"/>
      <c r="O3" s="3"/>
      <c r="P3" s="3"/>
      <c r="Q3" s="3"/>
      <c r="R3" s="5"/>
      <c r="S3" s="5"/>
      <c r="T3" s="2"/>
    </row>
    <row r="4" spans="1:20">
      <c r="A4" s="6"/>
      <c r="B4" s="6"/>
      <c r="C4" s="5"/>
      <c r="D4" s="5"/>
      <c r="E4" s="2"/>
      <c r="F4" s="2"/>
      <c r="G4" s="2"/>
      <c r="H4" s="6"/>
      <c r="I4" s="6"/>
      <c r="J4" s="9">
        <f>SUM(J6:J126)</f>
        <v>10460.86</v>
      </c>
      <c r="K4" s="9">
        <f t="shared" ref="K4:P4" si="0">SUM(K6:K126)</f>
        <v>93.5</v>
      </c>
      <c r="L4" s="9">
        <f t="shared" si="0"/>
        <v>1</v>
      </c>
      <c r="M4" s="9">
        <f t="shared" si="0"/>
        <v>10367.36</v>
      </c>
      <c r="N4" s="9">
        <f t="shared" si="0"/>
        <v>281</v>
      </c>
      <c r="O4" s="9">
        <f t="shared" si="0"/>
        <v>211</v>
      </c>
      <c r="P4" s="9">
        <f t="shared" si="0"/>
        <v>29073.545340314136</v>
      </c>
      <c r="Q4" s="9">
        <f>SUM(Q6:Q126)</f>
        <v>19387</v>
      </c>
      <c r="R4" s="9">
        <f>SUM(R6:R126)</f>
        <v>3570</v>
      </c>
      <c r="S4" s="9">
        <f>SUM(S6:S126)</f>
        <v>1844.44</v>
      </c>
      <c r="T4" s="9"/>
    </row>
    <row r="5" spans="1:20" ht="45.75">
      <c r="A5" s="27" t="s">
        <v>3</v>
      </c>
      <c r="B5" s="27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0" t="s">
        <v>10</v>
      </c>
      <c r="I5" s="11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1" t="s">
        <v>22</v>
      </c>
    </row>
    <row r="6" spans="1:20">
      <c r="A6" s="12">
        <v>1838</v>
      </c>
      <c r="B6" s="38" t="s">
        <v>23</v>
      </c>
      <c r="C6" s="12" t="s">
        <v>24</v>
      </c>
      <c r="D6" s="12" t="s">
        <v>25</v>
      </c>
      <c r="E6" s="12" t="s">
        <v>26</v>
      </c>
      <c r="F6" s="16">
        <v>45601</v>
      </c>
      <c r="G6" s="16"/>
      <c r="H6" s="12">
        <v>104000</v>
      </c>
      <c r="I6" s="12" t="s">
        <v>27</v>
      </c>
      <c r="J6" s="13">
        <v>191</v>
      </c>
      <c r="K6" s="14">
        <v>0</v>
      </c>
      <c r="L6" s="14">
        <v>0</v>
      </c>
      <c r="M6" s="14">
        <f>+J6-K6</f>
        <v>191</v>
      </c>
      <c r="N6" s="14">
        <v>30</v>
      </c>
      <c r="O6" s="14">
        <v>0</v>
      </c>
      <c r="P6" s="14">
        <v>800</v>
      </c>
      <c r="Q6" s="14">
        <v>350</v>
      </c>
      <c r="R6" s="14">
        <v>130</v>
      </c>
      <c r="S6" s="14">
        <v>0</v>
      </c>
      <c r="T6" s="12"/>
    </row>
    <row r="7" spans="1:20" ht="18.75">
      <c r="A7" s="12">
        <v>1546</v>
      </c>
      <c r="B7" s="38" t="s">
        <v>28</v>
      </c>
      <c r="C7" s="12" t="s">
        <v>29</v>
      </c>
      <c r="D7" s="12" t="s">
        <v>30</v>
      </c>
      <c r="E7" s="12" t="s">
        <v>31</v>
      </c>
      <c r="F7" s="16">
        <f>VLOOKUP(A7,[1]Intérimaires!$A:$I,9,0)</f>
        <v>45278</v>
      </c>
      <c r="G7" s="16"/>
      <c r="H7" s="12">
        <v>107130</v>
      </c>
      <c r="I7" s="12" t="s">
        <v>27</v>
      </c>
      <c r="J7" s="13">
        <v>191</v>
      </c>
      <c r="K7" s="14">
        <v>0</v>
      </c>
      <c r="L7" s="14">
        <v>0</v>
      </c>
      <c r="M7" s="14">
        <f>+J7-K7</f>
        <v>191</v>
      </c>
      <c r="N7" s="14">
        <v>0</v>
      </c>
      <c r="O7" s="14">
        <v>0</v>
      </c>
      <c r="P7" s="14">
        <v>0</v>
      </c>
      <c r="Q7" s="14">
        <v>350</v>
      </c>
      <c r="R7" s="14">
        <v>0</v>
      </c>
      <c r="S7" s="14">
        <v>0</v>
      </c>
      <c r="T7" s="25"/>
    </row>
    <row r="8" spans="1:20">
      <c r="A8" s="30">
        <v>1924</v>
      </c>
      <c r="B8" s="39" t="s">
        <v>32</v>
      </c>
      <c r="C8" s="30" t="s">
        <v>33</v>
      </c>
      <c r="D8" s="30" t="s">
        <v>34</v>
      </c>
      <c r="E8" s="34" t="s">
        <v>35</v>
      </c>
      <c r="F8" s="35">
        <v>45720</v>
      </c>
      <c r="G8" s="16"/>
      <c r="H8" s="12">
        <v>104000</v>
      </c>
      <c r="I8" s="12" t="s">
        <v>27</v>
      </c>
      <c r="J8" s="13">
        <v>176.31</v>
      </c>
      <c r="K8" s="14">
        <v>0</v>
      </c>
      <c r="L8" s="14">
        <v>0</v>
      </c>
      <c r="M8" s="14">
        <f>+J8-K8</f>
        <v>176.31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2"/>
    </row>
    <row r="9" spans="1:20">
      <c r="A9" s="23">
        <v>1195</v>
      </c>
      <c r="B9" s="40" t="s">
        <v>36</v>
      </c>
      <c r="C9" s="23" t="s">
        <v>37</v>
      </c>
      <c r="D9" s="23" t="s">
        <v>38</v>
      </c>
      <c r="E9" s="23" t="s">
        <v>39</v>
      </c>
      <c r="F9" s="24">
        <f>VLOOKUP(A9,[1]Intérimaires!$A:$I,9,0)</f>
        <v>44662</v>
      </c>
      <c r="G9" s="24">
        <f>VLOOKUP(A9,[2]Intérim!$A:$L,12,0)</f>
        <v>45716</v>
      </c>
      <c r="H9" s="12">
        <v>107800</v>
      </c>
      <c r="I9" s="12" t="s">
        <v>27</v>
      </c>
      <c r="J9" s="13">
        <v>0</v>
      </c>
      <c r="K9" s="14">
        <v>0</v>
      </c>
      <c r="L9" s="14">
        <v>0</v>
      </c>
      <c r="M9" s="14">
        <f>+J9-K9</f>
        <v>0</v>
      </c>
      <c r="N9" s="14">
        <v>0</v>
      </c>
      <c r="O9" s="14">
        <v>0</v>
      </c>
      <c r="P9" s="14">
        <v>0</v>
      </c>
      <c r="Q9" s="14">
        <v>350</v>
      </c>
      <c r="R9" s="14">
        <v>0</v>
      </c>
      <c r="S9" s="14">
        <v>0</v>
      </c>
      <c r="T9" s="14" t="s">
        <v>40</v>
      </c>
    </row>
    <row r="10" spans="1:20">
      <c r="A10" s="12">
        <v>1843</v>
      </c>
      <c r="B10" s="12" t="s">
        <v>41</v>
      </c>
      <c r="C10" s="12" t="s">
        <v>42</v>
      </c>
      <c r="D10" s="12" t="s">
        <v>43</v>
      </c>
      <c r="E10" s="12" t="s">
        <v>44</v>
      </c>
      <c r="F10" s="16">
        <v>45608</v>
      </c>
      <c r="G10" s="16"/>
      <c r="H10" s="12">
        <v>102100</v>
      </c>
      <c r="I10" s="12" t="s">
        <v>27</v>
      </c>
      <c r="J10" s="13">
        <v>191</v>
      </c>
      <c r="K10" s="14">
        <v>24</v>
      </c>
      <c r="L10" s="14">
        <v>0</v>
      </c>
      <c r="M10" s="14">
        <f>+J10-K10</f>
        <v>167</v>
      </c>
      <c r="N10" s="14">
        <v>0</v>
      </c>
      <c r="O10" s="14">
        <v>0</v>
      </c>
      <c r="P10" s="14">
        <v>699.47643979057591</v>
      </c>
      <c r="Q10" s="14">
        <v>350</v>
      </c>
      <c r="R10" s="14">
        <v>0</v>
      </c>
      <c r="S10" s="14">
        <v>0</v>
      </c>
      <c r="T10" s="12"/>
    </row>
    <row r="11" spans="1:20">
      <c r="A11" s="12">
        <v>1687</v>
      </c>
      <c r="B11" s="37" t="s">
        <v>45</v>
      </c>
      <c r="C11" s="12" t="s">
        <v>46</v>
      </c>
      <c r="D11" s="12" t="s">
        <v>30</v>
      </c>
      <c r="E11" s="12" t="s">
        <v>44</v>
      </c>
      <c r="F11" s="16">
        <v>45435</v>
      </c>
      <c r="G11" s="16"/>
      <c r="H11" s="12">
        <v>102100</v>
      </c>
      <c r="I11" s="12" t="s">
        <v>27</v>
      </c>
      <c r="J11" s="13">
        <v>191</v>
      </c>
      <c r="K11" s="14">
        <v>0</v>
      </c>
      <c r="L11" s="14">
        <v>0</v>
      </c>
      <c r="M11" s="14">
        <f>+J11-K11</f>
        <v>191</v>
      </c>
      <c r="N11" s="14">
        <v>0</v>
      </c>
      <c r="O11" s="14">
        <v>0</v>
      </c>
      <c r="P11" s="14">
        <v>800</v>
      </c>
      <c r="Q11" s="14">
        <v>350</v>
      </c>
      <c r="R11" s="14">
        <v>60</v>
      </c>
      <c r="S11" s="14">
        <v>0</v>
      </c>
      <c r="T11" s="12"/>
    </row>
    <row r="12" spans="1:20">
      <c r="A12" s="21">
        <v>1821</v>
      </c>
      <c r="B12" s="21" t="s">
        <v>47</v>
      </c>
      <c r="C12" s="21" t="s">
        <v>48</v>
      </c>
      <c r="D12" s="21" t="s">
        <v>49</v>
      </c>
      <c r="E12" s="21" t="s">
        <v>35</v>
      </c>
      <c r="F12" s="22">
        <v>45595</v>
      </c>
      <c r="G12" s="16"/>
      <c r="H12" s="12">
        <v>104000</v>
      </c>
      <c r="I12" s="12" t="s">
        <v>27</v>
      </c>
      <c r="J12" s="13">
        <v>191</v>
      </c>
      <c r="K12" s="14">
        <v>0</v>
      </c>
      <c r="L12" s="14">
        <v>0</v>
      </c>
      <c r="M12" s="14">
        <f>+J12-K12</f>
        <v>191</v>
      </c>
      <c r="N12" s="14">
        <v>15</v>
      </c>
      <c r="O12" s="14">
        <v>15</v>
      </c>
      <c r="P12" s="14">
        <v>800</v>
      </c>
      <c r="Q12" s="14">
        <v>350</v>
      </c>
      <c r="R12" s="14">
        <v>20</v>
      </c>
      <c r="S12" s="14">
        <v>0</v>
      </c>
      <c r="T12" s="12"/>
    </row>
    <row r="13" spans="1:20">
      <c r="A13" s="12">
        <v>1893</v>
      </c>
      <c r="B13" s="38" t="s">
        <v>50</v>
      </c>
      <c r="C13" s="12" t="s">
        <v>51</v>
      </c>
      <c r="D13" s="12" t="s">
        <v>52</v>
      </c>
      <c r="E13" s="12" t="s">
        <v>53</v>
      </c>
      <c r="F13" s="16">
        <v>45685</v>
      </c>
      <c r="G13" s="16"/>
      <c r="H13" s="12">
        <v>105000</v>
      </c>
      <c r="I13" s="12" t="s">
        <v>27</v>
      </c>
      <c r="J13" s="13">
        <v>191</v>
      </c>
      <c r="K13" s="14">
        <v>0</v>
      </c>
      <c r="L13" s="14">
        <v>0</v>
      </c>
      <c r="M13" s="14">
        <f>+J13-K13</f>
        <v>191</v>
      </c>
      <c r="N13" s="14">
        <v>49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2"/>
    </row>
    <row r="14" spans="1:20">
      <c r="A14" s="12">
        <v>1840</v>
      </c>
      <c r="B14" s="38" t="s">
        <v>54</v>
      </c>
      <c r="C14" s="12" t="s">
        <v>55</v>
      </c>
      <c r="D14" s="12" t="s">
        <v>30</v>
      </c>
      <c r="E14" s="12" t="s">
        <v>44</v>
      </c>
      <c r="F14" s="16">
        <v>45601</v>
      </c>
      <c r="G14" s="16"/>
      <c r="H14" s="12">
        <v>102100</v>
      </c>
      <c r="I14" s="12" t="s">
        <v>27</v>
      </c>
      <c r="J14" s="13">
        <v>191</v>
      </c>
      <c r="K14" s="14">
        <v>0</v>
      </c>
      <c r="L14" s="14">
        <v>0</v>
      </c>
      <c r="M14" s="14">
        <f>+J14-K14</f>
        <v>191</v>
      </c>
      <c r="N14" s="14">
        <v>0</v>
      </c>
      <c r="O14" s="14">
        <v>0</v>
      </c>
      <c r="P14" s="14">
        <v>800</v>
      </c>
      <c r="Q14" s="14">
        <v>350</v>
      </c>
      <c r="R14" s="14">
        <v>0</v>
      </c>
      <c r="S14" s="14">
        <v>0</v>
      </c>
      <c r="T14" s="12"/>
    </row>
    <row r="15" spans="1:20">
      <c r="A15" s="12">
        <v>1849</v>
      </c>
      <c r="B15" s="38" t="s">
        <v>56</v>
      </c>
      <c r="C15" s="12" t="s">
        <v>57</v>
      </c>
      <c r="D15" s="12" t="s">
        <v>58</v>
      </c>
      <c r="E15" s="12" t="s">
        <v>44</v>
      </c>
      <c r="F15" s="16">
        <v>45618</v>
      </c>
      <c r="G15" s="16"/>
      <c r="H15" s="12">
        <v>102100</v>
      </c>
      <c r="I15" s="12" t="s">
        <v>27</v>
      </c>
      <c r="J15" s="13">
        <v>191</v>
      </c>
      <c r="K15" s="14">
        <v>8</v>
      </c>
      <c r="L15" s="14">
        <v>0</v>
      </c>
      <c r="M15" s="14">
        <f>+J15-K15</f>
        <v>183</v>
      </c>
      <c r="N15" s="14">
        <v>0</v>
      </c>
      <c r="O15" s="14">
        <v>0</v>
      </c>
      <c r="P15" s="14">
        <v>766.49214659685867</v>
      </c>
      <c r="Q15" s="14">
        <v>312.5</v>
      </c>
      <c r="R15" s="14">
        <v>260</v>
      </c>
      <c r="S15" s="14">
        <v>0</v>
      </c>
      <c r="T15" s="12"/>
    </row>
    <row r="16" spans="1:20">
      <c r="A16" s="21">
        <v>1815</v>
      </c>
      <c r="B16" s="38" t="s">
        <v>59</v>
      </c>
      <c r="C16" s="21" t="s">
        <v>60</v>
      </c>
      <c r="D16" s="21" t="s">
        <v>61</v>
      </c>
      <c r="E16" s="12" t="s">
        <v>62</v>
      </c>
      <c r="F16" s="16">
        <v>45590</v>
      </c>
      <c r="G16" s="16"/>
      <c r="H16" s="12">
        <v>104000</v>
      </c>
      <c r="I16" s="12" t="s">
        <v>27</v>
      </c>
      <c r="J16" s="13">
        <v>191</v>
      </c>
      <c r="K16" s="14">
        <v>0</v>
      </c>
      <c r="L16" s="14">
        <v>0</v>
      </c>
      <c r="M16" s="14">
        <f>+J16-K16</f>
        <v>191</v>
      </c>
      <c r="N16" s="14">
        <v>0</v>
      </c>
      <c r="O16" s="14">
        <v>0</v>
      </c>
      <c r="P16" s="14">
        <v>800</v>
      </c>
      <c r="Q16" s="14">
        <v>350</v>
      </c>
      <c r="R16" s="14">
        <v>0</v>
      </c>
      <c r="S16" s="14">
        <v>0</v>
      </c>
      <c r="T16" s="12"/>
    </row>
    <row r="17" spans="1:20">
      <c r="A17" s="12">
        <v>1835</v>
      </c>
      <c r="B17" s="38" t="s">
        <v>63</v>
      </c>
      <c r="C17" s="12" t="s">
        <v>64</v>
      </c>
      <c r="D17" s="12" t="s">
        <v>65</v>
      </c>
      <c r="E17" s="12" t="s">
        <v>35</v>
      </c>
      <c r="F17" s="16">
        <v>45600</v>
      </c>
      <c r="G17" s="16"/>
      <c r="H17" s="12">
        <v>104000</v>
      </c>
      <c r="I17" s="12" t="s">
        <v>27</v>
      </c>
      <c r="J17" s="13">
        <v>191</v>
      </c>
      <c r="K17" s="14">
        <v>0</v>
      </c>
      <c r="L17" s="14">
        <v>0</v>
      </c>
      <c r="M17" s="14">
        <f>+J17-K17</f>
        <v>191</v>
      </c>
      <c r="N17" s="14">
        <v>0</v>
      </c>
      <c r="O17" s="14">
        <v>0</v>
      </c>
      <c r="P17" s="14">
        <v>800</v>
      </c>
      <c r="Q17" s="14">
        <v>350</v>
      </c>
      <c r="R17" s="14">
        <v>0</v>
      </c>
      <c r="S17" s="14">
        <v>0</v>
      </c>
      <c r="T17" s="12"/>
    </row>
    <row r="18" spans="1:20">
      <c r="A18" s="21">
        <v>1829</v>
      </c>
      <c r="B18" s="38" t="s">
        <v>66</v>
      </c>
      <c r="C18" s="21" t="s">
        <v>67</v>
      </c>
      <c r="D18" s="21" t="s">
        <v>68</v>
      </c>
      <c r="E18" s="21" t="s">
        <v>35</v>
      </c>
      <c r="F18" s="22">
        <v>45595</v>
      </c>
      <c r="G18" s="16"/>
      <c r="H18" s="12">
        <v>104000</v>
      </c>
      <c r="I18" s="12" t="s">
        <v>27</v>
      </c>
      <c r="J18" s="13">
        <v>191</v>
      </c>
      <c r="K18" s="14">
        <v>0</v>
      </c>
      <c r="L18" s="14">
        <v>0</v>
      </c>
      <c r="M18" s="14">
        <f>+J18-K18</f>
        <v>191</v>
      </c>
      <c r="N18" s="14">
        <v>0</v>
      </c>
      <c r="O18" s="14">
        <v>0</v>
      </c>
      <c r="P18" s="14">
        <v>800</v>
      </c>
      <c r="Q18" s="14">
        <v>350</v>
      </c>
      <c r="R18" s="14">
        <v>0</v>
      </c>
      <c r="S18" s="14">
        <v>0</v>
      </c>
      <c r="T18" s="12"/>
    </row>
    <row r="19" spans="1:20">
      <c r="A19" s="23">
        <v>1609</v>
      </c>
      <c r="B19" s="42" t="s">
        <v>69</v>
      </c>
      <c r="C19" s="23" t="s">
        <v>70</v>
      </c>
      <c r="D19" s="23" t="s">
        <v>71</v>
      </c>
      <c r="E19" s="23" t="s">
        <v>62</v>
      </c>
      <c r="F19" s="24">
        <f>VLOOKUP(A19,[1]Intérimaires!$A:$I,9,0)</f>
        <v>45362</v>
      </c>
      <c r="G19" s="24">
        <f>VLOOKUP(A19,[2]Intérim!$A:$L,12,0)</f>
        <v>45716</v>
      </c>
      <c r="H19" s="12">
        <v>104000</v>
      </c>
      <c r="I19" s="12" t="s">
        <v>27</v>
      </c>
      <c r="J19" s="13">
        <v>0</v>
      </c>
      <c r="K19" s="14">
        <v>0</v>
      </c>
      <c r="L19" s="14">
        <v>0</v>
      </c>
      <c r="M19" s="14">
        <f>+J19-K19</f>
        <v>0</v>
      </c>
      <c r="N19" s="14">
        <v>0</v>
      </c>
      <c r="O19" s="14">
        <v>0</v>
      </c>
      <c r="P19" s="14">
        <v>0</v>
      </c>
      <c r="Q19" s="14">
        <v>350</v>
      </c>
      <c r="R19" s="14">
        <v>0</v>
      </c>
      <c r="S19" s="14">
        <v>0</v>
      </c>
      <c r="T19" s="14" t="s">
        <v>40</v>
      </c>
    </row>
    <row r="20" spans="1:20">
      <c r="A20" s="23">
        <v>1610</v>
      </c>
      <c r="B20" s="42" t="s">
        <v>72</v>
      </c>
      <c r="C20" s="23" t="s">
        <v>73</v>
      </c>
      <c r="D20" s="23" t="s">
        <v>25</v>
      </c>
      <c r="E20" s="23" t="s">
        <v>35</v>
      </c>
      <c r="F20" s="24">
        <f>VLOOKUP(A20,[1]Intérimaires!$A:$I,9,0)</f>
        <v>45362</v>
      </c>
      <c r="G20" s="24">
        <f>VLOOKUP(A20,[2]Intérim!$A:$L,12,0)</f>
        <v>45716</v>
      </c>
      <c r="H20" s="12">
        <v>104000</v>
      </c>
      <c r="I20" s="12" t="s">
        <v>27</v>
      </c>
      <c r="J20" s="13">
        <v>0</v>
      </c>
      <c r="K20" s="14">
        <v>0</v>
      </c>
      <c r="L20" s="14">
        <v>0</v>
      </c>
      <c r="M20" s="14">
        <f>+J20-K20</f>
        <v>0</v>
      </c>
      <c r="N20" s="14">
        <v>0</v>
      </c>
      <c r="O20" s="14">
        <v>0</v>
      </c>
      <c r="P20" s="14">
        <v>0</v>
      </c>
      <c r="Q20" s="14">
        <v>350</v>
      </c>
      <c r="R20" s="14">
        <v>0</v>
      </c>
      <c r="S20" s="14">
        <v>0</v>
      </c>
      <c r="T20" s="14" t="s">
        <v>40</v>
      </c>
    </row>
    <row r="21" spans="1:20">
      <c r="A21" s="21">
        <v>1814</v>
      </c>
      <c r="B21" s="38" t="s">
        <v>74</v>
      </c>
      <c r="C21" s="21" t="s">
        <v>75</v>
      </c>
      <c r="D21" s="21" t="s">
        <v>76</v>
      </c>
      <c r="E21" s="12" t="s">
        <v>53</v>
      </c>
      <c r="F21" s="22">
        <v>45587</v>
      </c>
      <c r="G21" s="16"/>
      <c r="H21" s="12">
        <v>105000</v>
      </c>
      <c r="I21" s="12" t="s">
        <v>27</v>
      </c>
      <c r="J21" s="13">
        <v>191</v>
      </c>
      <c r="K21" s="14">
        <v>0</v>
      </c>
      <c r="L21" s="14">
        <v>0</v>
      </c>
      <c r="M21" s="14">
        <f>+J21-K21</f>
        <v>191</v>
      </c>
      <c r="N21" s="14">
        <v>38</v>
      </c>
      <c r="O21" s="14">
        <v>7.5</v>
      </c>
      <c r="P21" s="14">
        <v>0</v>
      </c>
      <c r="Q21" s="14">
        <v>350</v>
      </c>
      <c r="R21" s="14">
        <v>20</v>
      </c>
      <c r="S21" s="14">
        <v>444.44</v>
      </c>
      <c r="T21" s="12"/>
    </row>
    <row r="22" spans="1:20">
      <c r="A22" s="15">
        <v>1686</v>
      </c>
      <c r="B22" s="38" t="s">
        <v>77</v>
      </c>
      <c r="C22" s="12" t="s">
        <v>78</v>
      </c>
      <c r="D22" s="12" t="s">
        <v>79</v>
      </c>
      <c r="E22" s="15" t="s">
        <v>80</v>
      </c>
      <c r="F22" s="19">
        <v>45434</v>
      </c>
      <c r="G22" s="16"/>
      <c r="H22" s="12">
        <v>103000</v>
      </c>
      <c r="I22" s="12" t="s">
        <v>27</v>
      </c>
      <c r="J22" s="13">
        <v>191</v>
      </c>
      <c r="K22" s="14">
        <v>0</v>
      </c>
      <c r="L22" s="14">
        <v>0</v>
      </c>
      <c r="M22" s="14">
        <f>+J22-K22</f>
        <v>191</v>
      </c>
      <c r="N22" s="14">
        <v>0</v>
      </c>
      <c r="O22" s="14">
        <v>11</v>
      </c>
      <c r="P22" s="14">
        <v>0</v>
      </c>
      <c r="Q22" s="14">
        <v>350</v>
      </c>
      <c r="R22" s="14">
        <v>0</v>
      </c>
      <c r="S22" s="14">
        <v>0</v>
      </c>
      <c r="T22" s="12"/>
    </row>
    <row r="23" spans="1:20">
      <c r="A23" s="21">
        <v>1825</v>
      </c>
      <c r="B23" s="38" t="s">
        <v>81</v>
      </c>
      <c r="C23" s="21" t="s">
        <v>82</v>
      </c>
      <c r="D23" s="21" t="s">
        <v>83</v>
      </c>
      <c r="E23" s="21" t="s">
        <v>35</v>
      </c>
      <c r="F23" s="22">
        <v>45595</v>
      </c>
      <c r="G23" s="16"/>
      <c r="H23" s="12">
        <v>104000</v>
      </c>
      <c r="I23" s="12" t="s">
        <v>27</v>
      </c>
      <c r="J23" s="13">
        <v>191</v>
      </c>
      <c r="K23" s="14">
        <v>0</v>
      </c>
      <c r="L23" s="14">
        <v>0</v>
      </c>
      <c r="M23" s="14">
        <f>+J23-K23</f>
        <v>191</v>
      </c>
      <c r="N23" s="14">
        <v>6</v>
      </c>
      <c r="O23" s="14">
        <v>29</v>
      </c>
      <c r="P23" s="14">
        <v>800</v>
      </c>
      <c r="Q23" s="14">
        <v>350</v>
      </c>
      <c r="R23" s="14">
        <v>660</v>
      </c>
      <c r="S23" s="14">
        <v>0</v>
      </c>
      <c r="T23" s="12"/>
    </row>
    <row r="24" spans="1:20">
      <c r="A24" s="12">
        <v>1854</v>
      </c>
      <c r="B24" s="38" t="s">
        <v>84</v>
      </c>
      <c r="C24" s="12" t="s">
        <v>85</v>
      </c>
      <c r="D24" s="12" t="s">
        <v>86</v>
      </c>
      <c r="E24" s="12" t="s">
        <v>35</v>
      </c>
      <c r="F24" s="16">
        <v>45624</v>
      </c>
      <c r="G24" s="16"/>
      <c r="H24" s="12">
        <v>104000</v>
      </c>
      <c r="I24" s="12" t="s">
        <v>27</v>
      </c>
      <c r="J24" s="13">
        <v>191</v>
      </c>
      <c r="K24" s="14">
        <v>0</v>
      </c>
      <c r="L24" s="14">
        <v>0</v>
      </c>
      <c r="M24" s="14">
        <f>+J24-K24</f>
        <v>191</v>
      </c>
      <c r="N24" s="14">
        <v>0</v>
      </c>
      <c r="O24" s="14">
        <v>7.5</v>
      </c>
      <c r="P24" s="14">
        <v>800</v>
      </c>
      <c r="Q24" s="14">
        <v>350</v>
      </c>
      <c r="R24" s="14">
        <v>0</v>
      </c>
      <c r="S24" s="14">
        <v>0</v>
      </c>
      <c r="T24" s="12"/>
    </row>
    <row r="25" spans="1:20">
      <c r="A25" s="21">
        <v>1818</v>
      </c>
      <c r="B25" s="38" t="s">
        <v>87</v>
      </c>
      <c r="C25" s="21" t="s">
        <v>88</v>
      </c>
      <c r="D25" s="21" t="s">
        <v>79</v>
      </c>
      <c r="E25" s="21" t="s">
        <v>35</v>
      </c>
      <c r="F25" s="22">
        <v>45595</v>
      </c>
      <c r="G25" s="16"/>
      <c r="H25" s="12">
        <v>104000</v>
      </c>
      <c r="I25" s="12" t="s">
        <v>27</v>
      </c>
      <c r="J25" s="13">
        <v>191</v>
      </c>
      <c r="K25" s="14">
        <v>0</v>
      </c>
      <c r="L25" s="14">
        <v>0</v>
      </c>
      <c r="M25" s="14">
        <f>+J25-K25</f>
        <v>191</v>
      </c>
      <c r="N25" s="14">
        <v>0</v>
      </c>
      <c r="O25" s="14">
        <v>0</v>
      </c>
      <c r="P25" s="14">
        <v>800</v>
      </c>
      <c r="Q25" s="14">
        <v>350</v>
      </c>
      <c r="R25" s="14">
        <v>0</v>
      </c>
      <c r="S25" s="14">
        <v>0</v>
      </c>
      <c r="T25" s="12"/>
    </row>
    <row r="26" spans="1:20">
      <c r="A26" s="23">
        <v>1614</v>
      </c>
      <c r="B26" s="42" t="s">
        <v>89</v>
      </c>
      <c r="C26" s="23" t="s">
        <v>90</v>
      </c>
      <c r="D26" s="23" t="s">
        <v>91</v>
      </c>
      <c r="E26" s="23" t="s">
        <v>35</v>
      </c>
      <c r="F26" s="24">
        <f>VLOOKUP(A26,[1]Intérimaires!$A:$I,9,0)</f>
        <v>45366</v>
      </c>
      <c r="G26" s="24">
        <f>VLOOKUP(A26,[2]Intérim!$A:$L,12,0)</f>
        <v>45716</v>
      </c>
      <c r="H26" s="12">
        <v>104000</v>
      </c>
      <c r="I26" s="12" t="s">
        <v>27</v>
      </c>
      <c r="J26" s="13">
        <v>0</v>
      </c>
      <c r="K26" s="14">
        <v>0</v>
      </c>
      <c r="L26" s="14">
        <v>0</v>
      </c>
      <c r="M26" s="14">
        <f>+J26-K26</f>
        <v>0</v>
      </c>
      <c r="N26" s="14">
        <v>0</v>
      </c>
      <c r="O26" s="14">
        <v>0</v>
      </c>
      <c r="P26" s="14">
        <v>0</v>
      </c>
      <c r="Q26" s="14">
        <v>200</v>
      </c>
      <c r="R26" s="14">
        <v>0</v>
      </c>
      <c r="S26" s="14">
        <v>0</v>
      </c>
      <c r="T26" s="14" t="s">
        <v>40</v>
      </c>
    </row>
    <row r="27" spans="1:20">
      <c r="A27" s="12">
        <v>1675</v>
      </c>
      <c r="B27" s="38" t="s">
        <v>92</v>
      </c>
      <c r="C27" s="12" t="s">
        <v>93</v>
      </c>
      <c r="D27" s="12" t="s">
        <v>94</v>
      </c>
      <c r="E27" s="12" t="s">
        <v>62</v>
      </c>
      <c r="F27" s="16">
        <f>VLOOKUP(A27,[1]Intérimaires!$A:$I,9,0)</f>
        <v>45407</v>
      </c>
      <c r="G27" s="16"/>
      <c r="H27" s="12">
        <v>104000</v>
      </c>
      <c r="I27" s="12" t="s">
        <v>27</v>
      </c>
      <c r="J27" s="13">
        <v>191</v>
      </c>
      <c r="K27" s="14">
        <v>0</v>
      </c>
      <c r="L27" s="14">
        <v>0</v>
      </c>
      <c r="M27" s="14">
        <f>+J27-K27</f>
        <v>191</v>
      </c>
      <c r="N27" s="14">
        <v>8</v>
      </c>
      <c r="O27" s="14">
        <v>34</v>
      </c>
      <c r="P27" s="14">
        <v>800</v>
      </c>
      <c r="Q27" s="14">
        <v>350</v>
      </c>
      <c r="R27" s="14">
        <v>80</v>
      </c>
      <c r="S27" s="14">
        <v>0</v>
      </c>
      <c r="T27" s="12"/>
    </row>
    <row r="28" spans="1:20">
      <c r="A28" s="30">
        <v>1925</v>
      </c>
      <c r="B28" s="39" t="s">
        <v>95</v>
      </c>
      <c r="C28" s="30" t="s">
        <v>96</v>
      </c>
      <c r="D28" s="30" t="s">
        <v>97</v>
      </c>
      <c r="E28" s="34" t="s">
        <v>35</v>
      </c>
      <c r="F28" s="35">
        <v>45720</v>
      </c>
      <c r="G28" s="16"/>
      <c r="H28" s="12">
        <v>104000</v>
      </c>
      <c r="I28" s="12" t="s">
        <v>27</v>
      </c>
      <c r="J28" s="13">
        <v>176.31</v>
      </c>
      <c r="K28" s="14">
        <v>0</v>
      </c>
      <c r="L28" s="14">
        <v>0</v>
      </c>
      <c r="M28" s="14">
        <f>+J28-K28</f>
        <v>176.31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2"/>
    </row>
    <row r="29" spans="1:20">
      <c r="A29" s="21">
        <v>1822</v>
      </c>
      <c r="B29" s="38" t="s">
        <v>98</v>
      </c>
      <c r="C29" s="21" t="s">
        <v>99</v>
      </c>
      <c r="D29" s="21" t="s">
        <v>100</v>
      </c>
      <c r="E29" s="21" t="s">
        <v>35</v>
      </c>
      <c r="F29" s="22">
        <v>45595</v>
      </c>
      <c r="G29" s="16"/>
      <c r="H29" s="12">
        <v>104000</v>
      </c>
      <c r="I29" s="12" t="s">
        <v>27</v>
      </c>
      <c r="J29" s="13">
        <v>191</v>
      </c>
      <c r="K29" s="14">
        <v>0</v>
      </c>
      <c r="L29" s="14">
        <v>0</v>
      </c>
      <c r="M29" s="14">
        <f>+J29-K29</f>
        <v>191</v>
      </c>
      <c r="N29" s="14">
        <v>0</v>
      </c>
      <c r="O29" s="14">
        <v>0</v>
      </c>
      <c r="P29" s="14">
        <v>800</v>
      </c>
      <c r="Q29" s="14">
        <v>350</v>
      </c>
      <c r="R29" s="14">
        <v>0</v>
      </c>
      <c r="S29" s="14">
        <v>0</v>
      </c>
      <c r="T29" s="12"/>
    </row>
    <row r="30" spans="1:20">
      <c r="A30" s="12">
        <v>1836</v>
      </c>
      <c r="B30" s="38" t="s">
        <v>101</v>
      </c>
      <c r="C30" s="12" t="s">
        <v>102</v>
      </c>
      <c r="D30" s="12" t="s">
        <v>103</v>
      </c>
      <c r="E30" s="12" t="s">
        <v>44</v>
      </c>
      <c r="F30" s="16">
        <v>45600</v>
      </c>
      <c r="G30" s="16"/>
      <c r="H30" s="12">
        <v>102100</v>
      </c>
      <c r="I30" s="12" t="s">
        <v>27</v>
      </c>
      <c r="J30" s="13">
        <v>191</v>
      </c>
      <c r="K30" s="14">
        <v>0</v>
      </c>
      <c r="L30" s="14">
        <v>0</v>
      </c>
      <c r="M30" s="14">
        <f>+J30-K30</f>
        <v>191</v>
      </c>
      <c r="N30" s="14">
        <v>0</v>
      </c>
      <c r="O30" s="14">
        <v>0</v>
      </c>
      <c r="P30" s="14">
        <v>800</v>
      </c>
      <c r="Q30" s="14">
        <v>350</v>
      </c>
      <c r="R30" s="14">
        <v>60</v>
      </c>
      <c r="S30" s="14">
        <v>0</v>
      </c>
      <c r="T30" s="12"/>
    </row>
    <row r="31" spans="1:20">
      <c r="A31" s="12">
        <v>1839</v>
      </c>
      <c r="B31" s="38" t="s">
        <v>104</v>
      </c>
      <c r="C31" s="12" t="s">
        <v>105</v>
      </c>
      <c r="D31" s="12" t="s">
        <v>25</v>
      </c>
      <c r="E31" s="12" t="s">
        <v>35</v>
      </c>
      <c r="F31" s="16">
        <v>45601</v>
      </c>
      <c r="G31" s="16"/>
      <c r="H31" s="12">
        <v>104000</v>
      </c>
      <c r="I31" s="12" t="s">
        <v>27</v>
      </c>
      <c r="J31" s="13">
        <v>191</v>
      </c>
      <c r="K31" s="14">
        <v>0</v>
      </c>
      <c r="L31" s="14">
        <v>0</v>
      </c>
      <c r="M31" s="14">
        <f>+J31-K31</f>
        <v>191</v>
      </c>
      <c r="N31" s="14">
        <v>0</v>
      </c>
      <c r="O31" s="14">
        <v>0</v>
      </c>
      <c r="P31" s="14">
        <v>800</v>
      </c>
      <c r="Q31" s="14">
        <v>350</v>
      </c>
      <c r="R31" s="14">
        <v>0</v>
      </c>
      <c r="S31" s="14">
        <v>0</v>
      </c>
      <c r="T31" s="12"/>
    </row>
    <row r="32" spans="1:20">
      <c r="A32" s="12">
        <v>1773</v>
      </c>
      <c r="B32" s="38" t="s">
        <v>106</v>
      </c>
      <c r="C32" s="12" t="s">
        <v>107</v>
      </c>
      <c r="D32" s="12" t="s">
        <v>108</v>
      </c>
      <c r="E32" s="21" t="s">
        <v>53</v>
      </c>
      <c r="F32" s="16">
        <v>45545</v>
      </c>
      <c r="G32" s="16"/>
      <c r="H32" s="12">
        <v>105000</v>
      </c>
      <c r="I32" s="12" t="s">
        <v>27</v>
      </c>
      <c r="J32" s="13">
        <v>191</v>
      </c>
      <c r="K32" s="14">
        <v>0</v>
      </c>
      <c r="L32" s="14">
        <v>0</v>
      </c>
      <c r="M32" s="14">
        <f>+J32-K32</f>
        <v>191</v>
      </c>
      <c r="N32" s="14">
        <v>0</v>
      </c>
      <c r="O32" s="14">
        <v>15</v>
      </c>
      <c r="P32" s="14">
        <v>800</v>
      </c>
      <c r="Q32" s="14">
        <v>312.5</v>
      </c>
      <c r="R32" s="14">
        <v>100</v>
      </c>
      <c r="S32" s="14">
        <v>700</v>
      </c>
      <c r="T32" s="12"/>
    </row>
    <row r="33" spans="1:20">
      <c r="A33" s="28">
        <v>1769</v>
      </c>
      <c r="B33" s="42" t="s">
        <v>109</v>
      </c>
      <c r="C33" s="28" t="s">
        <v>110</v>
      </c>
      <c r="D33" s="28" t="s">
        <v>111</v>
      </c>
      <c r="E33" s="28" t="s">
        <v>44</v>
      </c>
      <c r="F33" s="24">
        <v>45544</v>
      </c>
      <c r="G33" s="24">
        <f>VLOOKUP(A33,[2]Intérim!$A:$L,12,0)</f>
        <v>45716</v>
      </c>
      <c r="H33" s="12">
        <v>102100</v>
      </c>
      <c r="I33" s="12" t="s">
        <v>27</v>
      </c>
      <c r="J33" s="13">
        <v>0</v>
      </c>
      <c r="K33" s="14">
        <v>0</v>
      </c>
      <c r="L33" s="14">
        <v>0</v>
      </c>
      <c r="M33" s="14">
        <f>+J33-K33</f>
        <v>0</v>
      </c>
      <c r="N33" s="14">
        <v>0</v>
      </c>
      <c r="O33" s="14">
        <v>0</v>
      </c>
      <c r="P33" s="14">
        <v>0</v>
      </c>
      <c r="Q33" s="14">
        <v>350</v>
      </c>
      <c r="R33" s="14">
        <v>0</v>
      </c>
      <c r="S33" s="14">
        <v>0</v>
      </c>
      <c r="T33" s="14" t="s">
        <v>40</v>
      </c>
    </row>
    <row r="34" spans="1:20">
      <c r="A34" s="12">
        <v>1851</v>
      </c>
      <c r="B34" s="38" t="s">
        <v>112</v>
      </c>
      <c r="C34" s="12" t="s">
        <v>113</v>
      </c>
      <c r="D34" s="12" t="s">
        <v>114</v>
      </c>
      <c r="E34" s="12" t="s">
        <v>44</v>
      </c>
      <c r="F34" s="16">
        <v>45621</v>
      </c>
      <c r="G34" s="16"/>
      <c r="H34" s="12">
        <v>102100</v>
      </c>
      <c r="I34" s="12" t="s">
        <v>27</v>
      </c>
      <c r="J34" s="13">
        <v>191</v>
      </c>
      <c r="K34" s="14">
        <v>0</v>
      </c>
      <c r="L34" s="14">
        <v>0</v>
      </c>
      <c r="M34" s="14">
        <f>+J34-K34</f>
        <v>191</v>
      </c>
      <c r="N34" s="14">
        <v>0</v>
      </c>
      <c r="O34" s="14">
        <v>1.5</v>
      </c>
      <c r="P34" s="14">
        <v>800</v>
      </c>
      <c r="Q34" s="14">
        <v>350</v>
      </c>
      <c r="R34" s="14">
        <v>40</v>
      </c>
      <c r="S34" s="14">
        <v>0</v>
      </c>
      <c r="T34" s="12"/>
    </row>
    <row r="35" spans="1:20">
      <c r="A35" s="21">
        <v>1828</v>
      </c>
      <c r="B35" s="38" t="s">
        <v>115</v>
      </c>
      <c r="C35" s="21" t="s">
        <v>116</v>
      </c>
      <c r="D35" s="21" t="s">
        <v>117</v>
      </c>
      <c r="E35" s="21" t="s">
        <v>26</v>
      </c>
      <c r="F35" s="22">
        <v>45595</v>
      </c>
      <c r="G35" s="16"/>
      <c r="H35" s="12">
        <v>104000</v>
      </c>
      <c r="I35" s="12" t="s">
        <v>27</v>
      </c>
      <c r="J35" s="13">
        <v>191</v>
      </c>
      <c r="K35" s="14">
        <v>0</v>
      </c>
      <c r="L35" s="14">
        <v>1</v>
      </c>
      <c r="M35" s="14">
        <f>+J35-K35</f>
        <v>191</v>
      </c>
      <c r="N35" s="14">
        <v>24</v>
      </c>
      <c r="O35" s="14">
        <v>30</v>
      </c>
      <c r="P35" s="14">
        <v>800</v>
      </c>
      <c r="Q35" s="14">
        <v>350</v>
      </c>
      <c r="R35" s="14">
        <v>100</v>
      </c>
      <c r="S35" s="14">
        <v>0</v>
      </c>
      <c r="T35" s="12"/>
    </row>
    <row r="36" spans="1:20">
      <c r="A36" s="21">
        <v>1913</v>
      </c>
      <c r="B36" s="38" t="s">
        <v>118</v>
      </c>
      <c r="C36" s="21" t="s">
        <v>119</v>
      </c>
      <c r="D36" s="21" t="s">
        <v>120</v>
      </c>
      <c r="E36" s="21" t="s">
        <v>44</v>
      </c>
      <c r="F36" s="22">
        <v>45706</v>
      </c>
      <c r="G36" s="16"/>
      <c r="H36" s="12">
        <v>102100</v>
      </c>
      <c r="I36" s="12" t="s">
        <v>27</v>
      </c>
      <c r="J36" s="13">
        <v>191</v>
      </c>
      <c r="K36" s="14">
        <v>8</v>
      </c>
      <c r="L36" s="14">
        <v>0</v>
      </c>
      <c r="M36" s="14">
        <f>+J36-K36</f>
        <v>183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2"/>
    </row>
    <row r="37" spans="1:20">
      <c r="A37" s="21">
        <v>1817</v>
      </c>
      <c r="B37" s="38" t="s">
        <v>121</v>
      </c>
      <c r="C37" s="21" t="s">
        <v>122</v>
      </c>
      <c r="D37" s="21" t="s">
        <v>117</v>
      </c>
      <c r="E37" s="21" t="s">
        <v>62</v>
      </c>
      <c r="F37" s="22">
        <v>45595</v>
      </c>
      <c r="G37" s="16"/>
      <c r="H37" s="12">
        <v>104000</v>
      </c>
      <c r="I37" s="12" t="s">
        <v>27</v>
      </c>
      <c r="J37" s="13">
        <v>191</v>
      </c>
      <c r="K37" s="14">
        <v>0</v>
      </c>
      <c r="L37" s="14">
        <v>0</v>
      </c>
      <c r="M37" s="14">
        <f>+J37-K37</f>
        <v>191</v>
      </c>
      <c r="N37" s="14">
        <v>0</v>
      </c>
      <c r="O37" s="14">
        <v>0</v>
      </c>
      <c r="P37" s="14">
        <v>800</v>
      </c>
      <c r="Q37" s="14">
        <v>350</v>
      </c>
      <c r="R37" s="14">
        <v>420</v>
      </c>
      <c r="S37" s="14">
        <v>0</v>
      </c>
      <c r="T37" s="12"/>
    </row>
    <row r="38" spans="1:20">
      <c r="A38" s="30">
        <v>1923</v>
      </c>
      <c r="B38" s="39" t="s">
        <v>123</v>
      </c>
      <c r="C38" s="30" t="s">
        <v>124</v>
      </c>
      <c r="D38" s="30" t="s">
        <v>91</v>
      </c>
      <c r="E38" s="34" t="s">
        <v>35</v>
      </c>
      <c r="F38" s="35">
        <v>45720</v>
      </c>
      <c r="G38" s="16"/>
      <c r="H38" s="12">
        <v>104000</v>
      </c>
      <c r="I38" s="12" t="s">
        <v>27</v>
      </c>
      <c r="J38" s="13">
        <v>176.31</v>
      </c>
      <c r="K38" s="14">
        <v>0</v>
      </c>
      <c r="L38" s="14">
        <v>0</v>
      </c>
      <c r="M38" s="14">
        <f>+J38-K38</f>
        <v>176.31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2"/>
    </row>
    <row r="39" spans="1:20">
      <c r="A39" s="12">
        <v>1845</v>
      </c>
      <c r="B39" s="38" t="s">
        <v>125</v>
      </c>
      <c r="C39" s="12" t="s">
        <v>126</v>
      </c>
      <c r="D39" s="12" t="s">
        <v>117</v>
      </c>
      <c r="E39" s="12" t="s">
        <v>35</v>
      </c>
      <c r="F39" s="16">
        <v>45609</v>
      </c>
      <c r="G39" s="16"/>
      <c r="H39" s="12">
        <v>104000</v>
      </c>
      <c r="I39" s="12" t="s">
        <v>27</v>
      </c>
      <c r="J39" s="13">
        <v>191</v>
      </c>
      <c r="K39" s="14">
        <v>0</v>
      </c>
      <c r="L39" s="14">
        <v>0</v>
      </c>
      <c r="M39" s="14">
        <f>+J39-K39</f>
        <v>191</v>
      </c>
      <c r="N39" s="14">
        <v>0</v>
      </c>
      <c r="O39" s="14">
        <v>0</v>
      </c>
      <c r="P39" s="14">
        <v>800</v>
      </c>
      <c r="Q39" s="14">
        <v>350</v>
      </c>
      <c r="R39" s="14">
        <v>40</v>
      </c>
      <c r="S39" s="14">
        <v>0</v>
      </c>
      <c r="T39" s="12"/>
    </row>
    <row r="40" spans="1:20">
      <c r="A40" s="28">
        <v>1759</v>
      </c>
      <c r="B40" s="42" t="s">
        <v>127</v>
      </c>
      <c r="C40" s="28" t="s">
        <v>128</v>
      </c>
      <c r="D40" s="28" t="s">
        <v>129</v>
      </c>
      <c r="E40" s="23" t="s">
        <v>80</v>
      </c>
      <c r="F40" s="32">
        <v>45538</v>
      </c>
      <c r="G40" s="24">
        <f>VLOOKUP(A40,[2]Intérim!$A:$L,12,0)</f>
        <v>45719</v>
      </c>
      <c r="H40" s="12">
        <v>103000</v>
      </c>
      <c r="I40" s="12" t="s">
        <v>27</v>
      </c>
      <c r="J40" s="13">
        <v>0</v>
      </c>
      <c r="K40" s="14">
        <v>0</v>
      </c>
      <c r="L40" s="14">
        <v>0</v>
      </c>
      <c r="M40" s="14">
        <f>+J40-K40</f>
        <v>0</v>
      </c>
      <c r="N40" s="14">
        <v>0</v>
      </c>
      <c r="O40" s="14">
        <v>0</v>
      </c>
      <c r="P40" s="14">
        <v>0</v>
      </c>
      <c r="Q40" s="14">
        <v>350</v>
      </c>
      <c r="R40" s="14">
        <v>170</v>
      </c>
      <c r="S40" s="14">
        <v>0</v>
      </c>
      <c r="T40" s="14" t="s">
        <v>40</v>
      </c>
    </row>
    <row r="41" spans="1:20">
      <c r="A41" s="28">
        <v>1761</v>
      </c>
      <c r="B41" s="42" t="s">
        <v>130</v>
      </c>
      <c r="C41" s="28" t="s">
        <v>131</v>
      </c>
      <c r="D41" s="28" t="s">
        <v>132</v>
      </c>
      <c r="E41" s="28" t="s">
        <v>80</v>
      </c>
      <c r="F41" s="32">
        <v>45539</v>
      </c>
      <c r="G41" s="24">
        <f>VLOOKUP(A41,[2]Intérim!$A:$L,12,0)</f>
        <v>45716</v>
      </c>
      <c r="H41" s="12">
        <v>103000</v>
      </c>
      <c r="I41" s="12" t="s">
        <v>27</v>
      </c>
      <c r="J41" s="13">
        <v>0</v>
      </c>
      <c r="K41" s="14">
        <v>0</v>
      </c>
      <c r="L41" s="14">
        <v>0</v>
      </c>
      <c r="M41" s="14">
        <f>+J41-K41</f>
        <v>0</v>
      </c>
      <c r="N41" s="14">
        <v>0</v>
      </c>
      <c r="O41" s="14">
        <v>0</v>
      </c>
      <c r="P41" s="14">
        <v>0</v>
      </c>
      <c r="Q41" s="14">
        <v>350</v>
      </c>
      <c r="R41" s="14">
        <v>0</v>
      </c>
      <c r="S41" s="14">
        <v>0</v>
      </c>
      <c r="T41" s="14" t="s">
        <v>40</v>
      </c>
    </row>
    <row r="42" spans="1:20">
      <c r="A42" s="21">
        <v>1914</v>
      </c>
      <c r="B42" s="42" t="s">
        <v>133</v>
      </c>
      <c r="C42" s="21" t="s">
        <v>134</v>
      </c>
      <c r="D42" s="21" t="s">
        <v>135</v>
      </c>
      <c r="E42" s="21" t="s">
        <v>44</v>
      </c>
      <c r="F42" s="22">
        <v>45706</v>
      </c>
      <c r="G42" s="16"/>
      <c r="H42" s="12">
        <v>102100</v>
      </c>
      <c r="I42" s="12" t="s">
        <v>27</v>
      </c>
      <c r="J42" s="13">
        <v>191</v>
      </c>
      <c r="K42" s="14">
        <v>0</v>
      </c>
      <c r="L42" s="14">
        <v>0</v>
      </c>
      <c r="M42" s="14">
        <f>+J42-K42</f>
        <v>191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2"/>
    </row>
    <row r="43" spans="1:20">
      <c r="A43" s="23">
        <v>1618</v>
      </c>
      <c r="B43" s="42" t="s">
        <v>136</v>
      </c>
      <c r="C43" s="23" t="s">
        <v>137</v>
      </c>
      <c r="D43" s="23" t="s">
        <v>30</v>
      </c>
      <c r="E43" s="23" t="s">
        <v>44</v>
      </c>
      <c r="F43" s="24">
        <f>VLOOKUP(A43,[1]Intérimaires!$A:$I,9,0)</f>
        <v>45371</v>
      </c>
      <c r="G43" s="24">
        <f>VLOOKUP(A43,[2]Intérim!$A:$L,12,0)</f>
        <v>45716</v>
      </c>
      <c r="H43" s="12">
        <v>102100</v>
      </c>
      <c r="I43" s="12" t="s">
        <v>27</v>
      </c>
      <c r="J43" s="13">
        <v>0</v>
      </c>
      <c r="K43" s="14">
        <v>0</v>
      </c>
      <c r="L43" s="14">
        <v>0</v>
      </c>
      <c r="M43" s="14">
        <f>+J43-K43</f>
        <v>0</v>
      </c>
      <c r="N43" s="14">
        <v>0</v>
      </c>
      <c r="O43" s="14">
        <v>0</v>
      </c>
      <c r="P43" s="14">
        <v>0</v>
      </c>
      <c r="Q43" s="14">
        <v>350</v>
      </c>
      <c r="R43" s="14">
        <v>0</v>
      </c>
      <c r="S43" s="14">
        <v>0</v>
      </c>
      <c r="T43" s="14" t="s">
        <v>40</v>
      </c>
    </row>
    <row r="44" spans="1:20">
      <c r="A44" s="30">
        <v>1927</v>
      </c>
      <c r="B44" s="39" t="s">
        <v>138</v>
      </c>
      <c r="C44" s="30" t="s">
        <v>139</v>
      </c>
      <c r="D44" s="30" t="s">
        <v>140</v>
      </c>
      <c r="E44" s="34" t="s">
        <v>141</v>
      </c>
      <c r="F44" s="35">
        <v>45720</v>
      </c>
      <c r="G44" s="16"/>
      <c r="H44" s="12">
        <v>104000</v>
      </c>
      <c r="I44" s="12" t="s">
        <v>27</v>
      </c>
      <c r="J44" s="13">
        <v>176.31</v>
      </c>
      <c r="K44" s="14">
        <v>0</v>
      </c>
      <c r="L44" s="14">
        <v>0</v>
      </c>
      <c r="M44" s="14">
        <f>+J44-K44</f>
        <v>176.31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2"/>
    </row>
    <row r="45" spans="1:20">
      <c r="A45" s="21">
        <v>1824</v>
      </c>
      <c r="B45" s="38" t="s">
        <v>142</v>
      </c>
      <c r="C45" s="21" t="s">
        <v>143</v>
      </c>
      <c r="D45" s="21" t="s">
        <v>144</v>
      </c>
      <c r="E45" s="21" t="s">
        <v>35</v>
      </c>
      <c r="F45" s="22">
        <v>45595</v>
      </c>
      <c r="G45" s="16"/>
      <c r="H45" s="12">
        <v>104000</v>
      </c>
      <c r="I45" s="12" t="s">
        <v>27</v>
      </c>
      <c r="J45" s="13">
        <v>191</v>
      </c>
      <c r="K45" s="14">
        <v>0</v>
      </c>
      <c r="L45" s="14">
        <v>0</v>
      </c>
      <c r="M45" s="14">
        <f>+J45-K45</f>
        <v>191</v>
      </c>
      <c r="N45" s="14">
        <v>0</v>
      </c>
      <c r="O45" s="14">
        <v>0</v>
      </c>
      <c r="P45" s="14">
        <v>800</v>
      </c>
      <c r="Q45" s="14">
        <v>350</v>
      </c>
      <c r="R45" s="14">
        <v>0</v>
      </c>
      <c r="S45" s="14">
        <v>0</v>
      </c>
      <c r="T45" s="12"/>
    </row>
    <row r="46" spans="1:20">
      <c r="A46" s="12">
        <v>1622</v>
      </c>
      <c r="B46" s="38" t="s">
        <v>142</v>
      </c>
      <c r="C46" s="12" t="s">
        <v>145</v>
      </c>
      <c r="D46" s="12" t="s">
        <v>146</v>
      </c>
      <c r="E46" s="12" t="s">
        <v>35</v>
      </c>
      <c r="F46" s="16">
        <f>VLOOKUP(A46,[1]Intérimaires!$A:$I,9,0)</f>
        <v>45384</v>
      </c>
      <c r="G46" s="16"/>
      <c r="H46" s="12">
        <v>104000</v>
      </c>
      <c r="I46" s="12" t="s">
        <v>27</v>
      </c>
      <c r="J46" s="13">
        <v>191</v>
      </c>
      <c r="K46" s="14">
        <v>6.5</v>
      </c>
      <c r="L46" s="14">
        <v>0</v>
      </c>
      <c r="M46" s="14">
        <f>+J46-K46</f>
        <v>184.5</v>
      </c>
      <c r="N46" s="14">
        <v>0</v>
      </c>
      <c r="O46" s="14">
        <v>0</v>
      </c>
      <c r="P46" s="14">
        <v>772.77486910994764</v>
      </c>
      <c r="Q46" s="14">
        <v>350</v>
      </c>
      <c r="R46" s="14">
        <v>20</v>
      </c>
      <c r="S46" s="14">
        <v>0</v>
      </c>
      <c r="T46" s="12"/>
    </row>
    <row r="47" spans="1:20">
      <c r="A47" s="21">
        <v>1918</v>
      </c>
      <c r="B47" s="38" t="s">
        <v>147</v>
      </c>
      <c r="C47" s="21" t="s">
        <v>148</v>
      </c>
      <c r="D47" s="21" t="s">
        <v>117</v>
      </c>
      <c r="E47" s="21" t="s">
        <v>44</v>
      </c>
      <c r="F47" s="22">
        <v>45706</v>
      </c>
      <c r="G47" s="16"/>
      <c r="H47" s="12">
        <v>102100</v>
      </c>
      <c r="I47" s="12" t="s">
        <v>27</v>
      </c>
      <c r="J47" s="13">
        <v>191</v>
      </c>
      <c r="K47" s="14">
        <v>9</v>
      </c>
      <c r="L47" s="14">
        <v>0</v>
      </c>
      <c r="M47" s="14">
        <f>+J47-K47</f>
        <v>182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2"/>
    </row>
    <row r="48" spans="1:20">
      <c r="A48" s="30">
        <v>1926</v>
      </c>
      <c r="B48" s="38" t="s">
        <v>149</v>
      </c>
      <c r="C48" s="30" t="s">
        <v>150</v>
      </c>
      <c r="D48" s="30" t="s">
        <v>100</v>
      </c>
      <c r="E48" s="34" t="s">
        <v>35</v>
      </c>
      <c r="F48" s="35">
        <v>45720</v>
      </c>
      <c r="G48" s="16"/>
      <c r="H48" s="12">
        <v>104000</v>
      </c>
      <c r="I48" s="12" t="s">
        <v>27</v>
      </c>
      <c r="J48" s="13">
        <v>176.31</v>
      </c>
      <c r="K48" s="14">
        <v>0</v>
      </c>
      <c r="L48" s="14">
        <v>0</v>
      </c>
      <c r="M48" s="14">
        <f>+J48-K48</f>
        <v>176.31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2"/>
    </row>
    <row r="49" spans="1:20">
      <c r="A49" s="12">
        <v>1894</v>
      </c>
      <c r="B49" s="44" t="s">
        <v>151</v>
      </c>
      <c r="C49" s="12" t="s">
        <v>152</v>
      </c>
      <c r="D49" s="12" t="s">
        <v>120</v>
      </c>
      <c r="E49" s="12" t="s">
        <v>53</v>
      </c>
      <c r="F49" s="16">
        <v>45685</v>
      </c>
      <c r="G49" s="16"/>
      <c r="H49" s="12">
        <v>105000</v>
      </c>
      <c r="I49" s="12" t="s">
        <v>27</v>
      </c>
      <c r="J49" s="13">
        <v>191</v>
      </c>
      <c r="K49" s="14">
        <v>0</v>
      </c>
      <c r="L49" s="14">
        <v>0</v>
      </c>
      <c r="M49" s="14">
        <f>+J49-K49</f>
        <v>191</v>
      </c>
      <c r="N49" s="14">
        <v>14.5</v>
      </c>
      <c r="O49" s="14">
        <v>9.5</v>
      </c>
      <c r="P49" s="14">
        <v>800</v>
      </c>
      <c r="Q49" s="14">
        <v>0</v>
      </c>
      <c r="R49" s="14">
        <v>0</v>
      </c>
      <c r="S49" s="14">
        <v>0</v>
      </c>
      <c r="T49" s="12"/>
    </row>
    <row r="50" spans="1:20">
      <c r="A50" s="23">
        <v>1833</v>
      </c>
      <c r="B50" s="42" t="s">
        <v>153</v>
      </c>
      <c r="C50" s="23" t="s">
        <v>154</v>
      </c>
      <c r="D50" s="23" t="s">
        <v>25</v>
      </c>
      <c r="E50" s="23" t="s">
        <v>80</v>
      </c>
      <c r="F50" s="24">
        <v>45597</v>
      </c>
      <c r="G50" s="24">
        <f>VLOOKUP(A50,[2]Intérim!$A:$L,12,0)</f>
        <v>45716</v>
      </c>
      <c r="H50" s="12">
        <v>103000</v>
      </c>
      <c r="I50" s="12" t="s">
        <v>27</v>
      </c>
      <c r="J50" s="13">
        <v>0</v>
      </c>
      <c r="K50" s="14">
        <v>0</v>
      </c>
      <c r="L50" s="14">
        <v>0</v>
      </c>
      <c r="M50" s="14">
        <f>+J50-K50</f>
        <v>0</v>
      </c>
      <c r="N50" s="14">
        <v>0</v>
      </c>
      <c r="O50" s="14">
        <v>0</v>
      </c>
      <c r="P50" s="14">
        <v>0</v>
      </c>
      <c r="Q50" s="14">
        <v>312.5</v>
      </c>
      <c r="R50" s="14">
        <v>0</v>
      </c>
      <c r="S50" s="14">
        <v>0</v>
      </c>
      <c r="T50" s="14" t="s">
        <v>40</v>
      </c>
    </row>
    <row r="51" spans="1:20">
      <c r="A51" s="28">
        <v>1758</v>
      </c>
      <c r="B51" s="42" t="s">
        <v>155</v>
      </c>
      <c r="C51" s="28" t="s">
        <v>156</v>
      </c>
      <c r="D51" s="28" t="s">
        <v>157</v>
      </c>
      <c r="E51" s="23" t="s">
        <v>53</v>
      </c>
      <c r="F51" s="32">
        <v>45537</v>
      </c>
      <c r="G51" s="24">
        <f>VLOOKUP(A51,[2]Intérim!$A:$L,12,0)</f>
        <v>45716</v>
      </c>
      <c r="H51" s="12">
        <v>105000</v>
      </c>
      <c r="I51" s="12" t="s">
        <v>27</v>
      </c>
      <c r="J51" s="13">
        <v>0</v>
      </c>
      <c r="K51" s="14">
        <v>0</v>
      </c>
      <c r="L51" s="14">
        <v>0</v>
      </c>
      <c r="M51" s="14">
        <f>+J51-K51</f>
        <v>0</v>
      </c>
      <c r="N51" s="14">
        <v>0</v>
      </c>
      <c r="O51" s="14">
        <v>0</v>
      </c>
      <c r="P51" s="14">
        <v>0</v>
      </c>
      <c r="Q51" s="14">
        <v>350</v>
      </c>
      <c r="R51" s="14">
        <v>0</v>
      </c>
      <c r="S51" s="14">
        <v>0</v>
      </c>
      <c r="T51" s="14" t="s">
        <v>40</v>
      </c>
    </row>
    <row r="52" spans="1:20">
      <c r="A52" s="28">
        <v>1757</v>
      </c>
      <c r="B52" s="42" t="s">
        <v>158</v>
      </c>
      <c r="C52" s="28" t="s">
        <v>159</v>
      </c>
      <c r="D52" s="28" t="s">
        <v>160</v>
      </c>
      <c r="E52" s="23" t="s">
        <v>53</v>
      </c>
      <c r="F52" s="32">
        <v>45537</v>
      </c>
      <c r="G52" s="24">
        <f>VLOOKUP(A52,[2]Intérim!$A:$L,12,0)</f>
        <v>45716</v>
      </c>
      <c r="H52" s="12">
        <v>105000</v>
      </c>
      <c r="I52" s="12" t="s">
        <v>27</v>
      </c>
      <c r="J52" s="13">
        <v>0</v>
      </c>
      <c r="K52" s="14">
        <v>0</v>
      </c>
      <c r="L52" s="14">
        <v>0</v>
      </c>
      <c r="M52" s="14">
        <f>+J52-K52</f>
        <v>0</v>
      </c>
      <c r="N52" s="14">
        <v>0</v>
      </c>
      <c r="O52" s="14">
        <v>0</v>
      </c>
      <c r="P52" s="14">
        <v>0</v>
      </c>
      <c r="Q52" s="14">
        <v>312</v>
      </c>
      <c r="R52" s="14">
        <v>0</v>
      </c>
      <c r="S52" s="14">
        <v>0</v>
      </c>
      <c r="T52" s="14" t="s">
        <v>40</v>
      </c>
    </row>
    <row r="53" spans="1:20">
      <c r="A53" s="12">
        <v>1599</v>
      </c>
      <c r="B53" s="38" t="s">
        <v>161</v>
      </c>
      <c r="C53" s="12" t="s">
        <v>162</v>
      </c>
      <c r="D53" s="12" t="s">
        <v>163</v>
      </c>
      <c r="E53" s="12" t="s">
        <v>80</v>
      </c>
      <c r="F53" s="16">
        <f>VLOOKUP(A53,[1]Intérimaires!$A:$I,9,0)</f>
        <v>45345</v>
      </c>
      <c r="G53" s="16"/>
      <c r="H53" s="12">
        <v>103000</v>
      </c>
      <c r="I53" s="12" t="s">
        <v>27</v>
      </c>
      <c r="J53" s="13">
        <v>191</v>
      </c>
      <c r="K53" s="14">
        <v>5</v>
      </c>
      <c r="L53" s="14">
        <v>0</v>
      </c>
      <c r="M53" s="14">
        <f>+J53-K53</f>
        <v>186</v>
      </c>
      <c r="N53" s="14">
        <v>0</v>
      </c>
      <c r="O53" s="14">
        <v>0</v>
      </c>
      <c r="P53" s="14">
        <v>779.05759162303661</v>
      </c>
      <c r="Q53" s="14">
        <v>350</v>
      </c>
      <c r="R53" s="14">
        <v>40</v>
      </c>
      <c r="S53" s="14">
        <v>0</v>
      </c>
      <c r="T53" s="12"/>
    </row>
    <row r="54" spans="1:20">
      <c r="A54" s="30">
        <v>1928</v>
      </c>
      <c r="B54" s="43" t="s">
        <v>164</v>
      </c>
      <c r="C54" s="30" t="s">
        <v>165</v>
      </c>
      <c r="D54" s="30" t="s">
        <v>166</v>
      </c>
      <c r="E54" s="34" t="s">
        <v>35</v>
      </c>
      <c r="F54" s="35">
        <v>45720</v>
      </c>
      <c r="G54" s="16"/>
      <c r="H54" s="12">
        <v>104000</v>
      </c>
      <c r="I54" s="12" t="s">
        <v>27</v>
      </c>
      <c r="J54" s="13">
        <v>176.31</v>
      </c>
      <c r="K54" s="14">
        <v>0</v>
      </c>
      <c r="L54" s="14">
        <v>0</v>
      </c>
      <c r="M54" s="14">
        <f>+J54-K54</f>
        <v>176.31</v>
      </c>
      <c r="N54" s="14">
        <v>0</v>
      </c>
      <c r="O54" s="14">
        <v>0</v>
      </c>
      <c r="P54" s="14">
        <v>738.47</v>
      </c>
      <c r="Q54" s="14">
        <v>0</v>
      </c>
      <c r="R54" s="14">
        <v>0</v>
      </c>
      <c r="S54" s="14">
        <v>0</v>
      </c>
      <c r="T54" s="12"/>
    </row>
    <row r="55" spans="1:20">
      <c r="A55" s="28">
        <v>1762</v>
      </c>
      <c r="B55" s="41" t="s">
        <v>167</v>
      </c>
      <c r="C55" s="28" t="s">
        <v>168</v>
      </c>
      <c r="D55" s="28" t="s">
        <v>71</v>
      </c>
      <c r="E55" s="28" t="s">
        <v>80</v>
      </c>
      <c r="F55" s="32">
        <v>45539</v>
      </c>
      <c r="G55" s="24">
        <f>VLOOKUP(A55,[2]Intérim!$A:$L,12,0)</f>
        <v>45716</v>
      </c>
      <c r="H55" s="12">
        <v>103000</v>
      </c>
      <c r="I55" s="12" t="s">
        <v>27</v>
      </c>
      <c r="J55" s="13">
        <v>0</v>
      </c>
      <c r="K55" s="14">
        <v>0</v>
      </c>
      <c r="L55" s="14">
        <v>0</v>
      </c>
      <c r="M55" s="14">
        <f>+J55-K55</f>
        <v>0</v>
      </c>
      <c r="N55" s="14">
        <v>0</v>
      </c>
      <c r="O55" s="14">
        <v>0</v>
      </c>
      <c r="P55" s="14">
        <v>0</v>
      </c>
      <c r="Q55" s="14">
        <v>312.5</v>
      </c>
      <c r="R55" s="14">
        <v>0</v>
      </c>
      <c r="S55" s="14">
        <v>0</v>
      </c>
      <c r="T55" s="14" t="s">
        <v>40</v>
      </c>
    </row>
    <row r="56" spans="1:20">
      <c r="A56" s="21">
        <v>1912</v>
      </c>
      <c r="B56" s="38" t="s">
        <v>169</v>
      </c>
      <c r="C56" s="21" t="s">
        <v>170</v>
      </c>
      <c r="D56" s="21" t="s">
        <v>171</v>
      </c>
      <c r="E56" s="21" t="s">
        <v>172</v>
      </c>
      <c r="F56" s="22">
        <v>45706</v>
      </c>
      <c r="G56" s="16"/>
      <c r="H56" s="12">
        <v>102100</v>
      </c>
      <c r="I56" s="12" t="s">
        <v>27</v>
      </c>
      <c r="J56" s="13">
        <v>191</v>
      </c>
      <c r="K56" s="14">
        <v>0</v>
      </c>
      <c r="L56" s="14">
        <v>0</v>
      </c>
      <c r="M56" s="14">
        <f>+J56-K56</f>
        <v>191</v>
      </c>
      <c r="N56" s="14">
        <v>15</v>
      </c>
      <c r="O56" s="14">
        <v>7.5</v>
      </c>
      <c r="P56" s="14">
        <v>0</v>
      </c>
      <c r="Q56" s="14">
        <v>0</v>
      </c>
      <c r="R56" s="14">
        <v>0</v>
      </c>
      <c r="S56" s="14">
        <v>0</v>
      </c>
      <c r="T56" s="12"/>
    </row>
    <row r="57" spans="1:20">
      <c r="A57" s="12">
        <v>1895</v>
      </c>
      <c r="B57" s="38" t="s">
        <v>173</v>
      </c>
      <c r="C57" s="12" t="s">
        <v>174</v>
      </c>
      <c r="D57" s="12" t="s">
        <v>175</v>
      </c>
      <c r="E57" s="12" t="s">
        <v>53</v>
      </c>
      <c r="F57" s="16">
        <v>45685</v>
      </c>
      <c r="G57" s="16"/>
      <c r="H57" s="12">
        <v>105000</v>
      </c>
      <c r="I57" s="12" t="s">
        <v>27</v>
      </c>
      <c r="J57" s="13">
        <v>191</v>
      </c>
      <c r="K57" s="14">
        <v>0</v>
      </c>
      <c r="L57" s="14">
        <v>0</v>
      </c>
      <c r="M57" s="14">
        <f>+J57-K57</f>
        <v>191</v>
      </c>
      <c r="N57" s="14">
        <v>29.5</v>
      </c>
      <c r="O57" s="14">
        <v>0</v>
      </c>
      <c r="P57" s="14">
        <v>800</v>
      </c>
      <c r="Q57" s="14">
        <v>0</v>
      </c>
      <c r="R57" s="14">
        <v>0</v>
      </c>
      <c r="S57" s="14">
        <v>0</v>
      </c>
      <c r="T57" s="12"/>
    </row>
    <row r="58" spans="1:20">
      <c r="A58" s="23">
        <v>1617</v>
      </c>
      <c r="B58" s="42" t="s">
        <v>176</v>
      </c>
      <c r="C58" s="23" t="s">
        <v>177</v>
      </c>
      <c r="D58" s="23" t="s">
        <v>178</v>
      </c>
      <c r="E58" s="23" t="s">
        <v>179</v>
      </c>
      <c r="F58" s="24">
        <f>VLOOKUP(A58,[1]Intérimaires!$A:$I,9,0)</f>
        <v>45370</v>
      </c>
      <c r="G58" s="24">
        <f>VLOOKUP(A58,[2]Intérim!$A:$L,12,0)</f>
        <v>45716</v>
      </c>
      <c r="H58" s="12">
        <v>102100</v>
      </c>
      <c r="I58" s="12" t="s">
        <v>27</v>
      </c>
      <c r="J58" s="13">
        <v>0</v>
      </c>
      <c r="K58" s="14">
        <v>0</v>
      </c>
      <c r="L58" s="14">
        <v>0</v>
      </c>
      <c r="M58" s="14">
        <f>+J58-K58</f>
        <v>0</v>
      </c>
      <c r="N58" s="14">
        <v>0</v>
      </c>
      <c r="O58" s="14">
        <v>0</v>
      </c>
      <c r="P58" s="14">
        <v>0</v>
      </c>
      <c r="Q58" s="14">
        <v>350</v>
      </c>
      <c r="R58" s="14">
        <v>0</v>
      </c>
      <c r="S58" s="14">
        <v>0</v>
      </c>
      <c r="T58" s="14" t="s">
        <v>40</v>
      </c>
    </row>
    <row r="59" spans="1:20">
      <c r="A59" s="21">
        <v>1831</v>
      </c>
      <c r="B59" s="37" t="s">
        <v>180</v>
      </c>
      <c r="C59" s="21" t="s">
        <v>181</v>
      </c>
      <c r="D59" s="21" t="s">
        <v>146</v>
      </c>
      <c r="E59" s="21" t="s">
        <v>182</v>
      </c>
      <c r="F59" s="16">
        <v>45597</v>
      </c>
      <c r="G59" s="16"/>
      <c r="H59" s="12">
        <v>107200</v>
      </c>
      <c r="I59" s="12" t="s">
        <v>27</v>
      </c>
      <c r="J59" s="13">
        <v>191</v>
      </c>
      <c r="K59" s="14">
        <v>0</v>
      </c>
      <c r="L59" s="14">
        <v>0</v>
      </c>
      <c r="M59" s="14">
        <f>+J59-K59</f>
        <v>191</v>
      </c>
      <c r="N59" s="14">
        <v>0</v>
      </c>
      <c r="O59" s="14">
        <v>0</v>
      </c>
      <c r="P59" s="14">
        <v>0</v>
      </c>
      <c r="Q59" s="14">
        <v>350</v>
      </c>
      <c r="R59" s="14">
        <v>0</v>
      </c>
      <c r="S59" s="14">
        <v>350</v>
      </c>
      <c r="T59" s="12"/>
    </row>
    <row r="60" spans="1:20">
      <c r="A60" s="28">
        <v>1813</v>
      </c>
      <c r="B60" s="41" t="s">
        <v>183</v>
      </c>
      <c r="C60" s="28" t="s">
        <v>184</v>
      </c>
      <c r="D60" s="28" t="s">
        <v>185</v>
      </c>
      <c r="E60" s="23" t="s">
        <v>35</v>
      </c>
      <c r="F60" s="32">
        <v>45587</v>
      </c>
      <c r="G60" s="24">
        <f>VLOOKUP(A60,[2]Intérim!$A:$L,12,0)</f>
        <v>45723</v>
      </c>
      <c r="H60" s="12">
        <v>104000</v>
      </c>
      <c r="I60" s="12" t="s">
        <v>27</v>
      </c>
      <c r="J60" s="13">
        <v>44</v>
      </c>
      <c r="K60" s="14">
        <v>0</v>
      </c>
      <c r="L60" s="14">
        <v>0</v>
      </c>
      <c r="M60" s="14">
        <f>+J60-K60</f>
        <v>44</v>
      </c>
      <c r="N60" s="14">
        <v>0</v>
      </c>
      <c r="O60" s="14">
        <v>0</v>
      </c>
      <c r="P60" s="14">
        <v>184.29</v>
      </c>
      <c r="Q60" s="14">
        <v>350</v>
      </c>
      <c r="R60" s="14">
        <v>660</v>
      </c>
      <c r="S60" s="14">
        <v>0</v>
      </c>
      <c r="T60" s="14" t="s">
        <v>40</v>
      </c>
    </row>
    <row r="61" spans="1:20">
      <c r="A61" s="21">
        <v>1809</v>
      </c>
      <c r="B61" s="38" t="s">
        <v>186</v>
      </c>
      <c r="C61" s="21" t="s">
        <v>187</v>
      </c>
      <c r="D61" s="21" t="s">
        <v>188</v>
      </c>
      <c r="E61" s="12" t="s">
        <v>62</v>
      </c>
      <c r="F61" s="22">
        <v>45586</v>
      </c>
      <c r="G61" s="16"/>
      <c r="H61" s="12">
        <v>104000</v>
      </c>
      <c r="I61" s="12" t="s">
        <v>27</v>
      </c>
      <c r="J61" s="13">
        <v>191</v>
      </c>
      <c r="K61" s="14">
        <v>0</v>
      </c>
      <c r="L61" s="14">
        <v>0</v>
      </c>
      <c r="M61" s="14">
        <f>+J61-K61</f>
        <v>191</v>
      </c>
      <c r="N61" s="14">
        <v>0</v>
      </c>
      <c r="O61" s="14">
        <v>0</v>
      </c>
      <c r="P61" s="14">
        <v>800</v>
      </c>
      <c r="Q61" s="14">
        <v>350</v>
      </c>
      <c r="R61" s="14">
        <v>20</v>
      </c>
      <c r="S61" s="14">
        <v>0</v>
      </c>
      <c r="T61" s="12"/>
    </row>
    <row r="62" spans="1:20">
      <c r="A62" s="28">
        <v>1766</v>
      </c>
      <c r="B62" s="42" t="s">
        <v>189</v>
      </c>
      <c r="C62" s="28" t="s">
        <v>190</v>
      </c>
      <c r="D62" s="28" t="s">
        <v>191</v>
      </c>
      <c r="E62" s="28" t="s">
        <v>80</v>
      </c>
      <c r="F62" s="32">
        <v>45540</v>
      </c>
      <c r="G62" s="24">
        <f>VLOOKUP(A62,[2]Intérim!$A:$L,12,0)</f>
        <v>45716</v>
      </c>
      <c r="H62" s="12">
        <v>103000</v>
      </c>
      <c r="I62" s="12" t="s">
        <v>27</v>
      </c>
      <c r="J62" s="13">
        <v>0</v>
      </c>
      <c r="K62" s="14">
        <v>0</v>
      </c>
      <c r="L62" s="14">
        <v>0</v>
      </c>
      <c r="M62" s="14">
        <f>+J62-K62</f>
        <v>0</v>
      </c>
      <c r="N62" s="14">
        <v>0</v>
      </c>
      <c r="O62" s="14">
        <v>0</v>
      </c>
      <c r="P62" s="14">
        <v>0</v>
      </c>
      <c r="Q62" s="14">
        <v>312.5</v>
      </c>
      <c r="R62" s="14">
        <v>0</v>
      </c>
      <c r="S62" s="14">
        <v>0</v>
      </c>
      <c r="T62" s="14" t="s">
        <v>40</v>
      </c>
    </row>
    <row r="63" spans="1:20">
      <c r="A63" s="21">
        <v>1812</v>
      </c>
      <c r="B63" s="38" t="s">
        <v>192</v>
      </c>
      <c r="C63" s="21" t="s">
        <v>193</v>
      </c>
      <c r="D63" s="21" t="s">
        <v>194</v>
      </c>
      <c r="E63" s="12" t="s">
        <v>195</v>
      </c>
      <c r="F63" s="22">
        <v>45587</v>
      </c>
      <c r="G63" s="16"/>
      <c r="H63" s="12">
        <v>104000</v>
      </c>
      <c r="I63" s="12" t="s">
        <v>27</v>
      </c>
      <c r="J63" s="13">
        <v>191</v>
      </c>
      <c r="K63" s="14">
        <v>0</v>
      </c>
      <c r="L63" s="14">
        <v>0</v>
      </c>
      <c r="M63" s="14">
        <f>+J63-K63</f>
        <v>191</v>
      </c>
      <c r="N63" s="14">
        <v>1.5</v>
      </c>
      <c r="O63" s="14">
        <v>0</v>
      </c>
      <c r="P63" s="14">
        <v>800</v>
      </c>
      <c r="Q63" s="14">
        <v>350</v>
      </c>
      <c r="R63" s="14">
        <v>40</v>
      </c>
      <c r="S63" s="14">
        <v>0</v>
      </c>
      <c r="T63" s="12"/>
    </row>
    <row r="64" spans="1:20">
      <c r="A64" s="21">
        <v>1819</v>
      </c>
      <c r="B64" s="38" t="s">
        <v>196</v>
      </c>
      <c r="C64" s="21" t="s">
        <v>197</v>
      </c>
      <c r="D64" s="21" t="s">
        <v>198</v>
      </c>
      <c r="E64" s="21" t="s">
        <v>35</v>
      </c>
      <c r="F64" s="22">
        <v>45595</v>
      </c>
      <c r="G64" s="16"/>
      <c r="H64" s="12">
        <v>104000</v>
      </c>
      <c r="I64" s="12" t="s">
        <v>27</v>
      </c>
      <c r="J64" s="13">
        <v>191</v>
      </c>
      <c r="K64" s="14">
        <v>0</v>
      </c>
      <c r="L64" s="14">
        <v>0</v>
      </c>
      <c r="M64" s="14">
        <f>+J64-K64</f>
        <v>191</v>
      </c>
      <c r="N64" s="14">
        <v>0</v>
      </c>
      <c r="O64" s="14">
        <v>0</v>
      </c>
      <c r="P64" s="14">
        <v>800</v>
      </c>
      <c r="Q64" s="14">
        <v>350</v>
      </c>
      <c r="R64" s="14">
        <v>0</v>
      </c>
      <c r="S64" s="14">
        <v>0</v>
      </c>
      <c r="T64" s="12"/>
    </row>
    <row r="65" spans="1:20">
      <c r="A65" s="21">
        <v>1820</v>
      </c>
      <c r="B65" s="38" t="s">
        <v>199</v>
      </c>
      <c r="C65" s="21" t="s">
        <v>200</v>
      </c>
      <c r="D65" s="21" t="s">
        <v>163</v>
      </c>
      <c r="E65" s="21" t="s">
        <v>35</v>
      </c>
      <c r="F65" s="22">
        <v>45595</v>
      </c>
      <c r="G65" s="16"/>
      <c r="H65" s="12">
        <v>104000</v>
      </c>
      <c r="I65" s="12" t="s">
        <v>27</v>
      </c>
      <c r="J65" s="13">
        <v>191</v>
      </c>
      <c r="K65" s="14">
        <v>0</v>
      </c>
      <c r="L65" s="14">
        <v>0</v>
      </c>
      <c r="M65" s="14">
        <f>+J65-K65</f>
        <v>191</v>
      </c>
      <c r="N65" s="14">
        <v>0</v>
      </c>
      <c r="O65" s="14">
        <v>0</v>
      </c>
      <c r="P65" s="14">
        <v>800</v>
      </c>
      <c r="Q65" s="14">
        <v>350</v>
      </c>
      <c r="R65" s="14">
        <v>0</v>
      </c>
      <c r="S65" s="14">
        <v>0</v>
      </c>
      <c r="T65" s="12"/>
    </row>
    <row r="66" spans="1:20">
      <c r="A66" s="21">
        <v>1915</v>
      </c>
      <c r="B66" s="38" t="s">
        <v>201</v>
      </c>
      <c r="C66" s="21" t="s">
        <v>202</v>
      </c>
      <c r="D66" s="21" t="s">
        <v>25</v>
      </c>
      <c r="E66" s="21" t="s">
        <v>44</v>
      </c>
      <c r="F66" s="22">
        <v>45706</v>
      </c>
      <c r="G66" s="16"/>
      <c r="H66" s="12">
        <v>102100</v>
      </c>
      <c r="I66" s="12" t="s">
        <v>27</v>
      </c>
      <c r="J66" s="13">
        <v>191</v>
      </c>
      <c r="K66" s="14">
        <v>0</v>
      </c>
      <c r="L66" s="14">
        <v>0</v>
      </c>
      <c r="M66" s="14">
        <f>+J66-K66</f>
        <v>191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2"/>
    </row>
    <row r="67" spans="1:20">
      <c r="A67" s="12">
        <v>1848</v>
      </c>
      <c r="B67" s="38" t="s">
        <v>203</v>
      </c>
      <c r="C67" s="12" t="s">
        <v>204</v>
      </c>
      <c r="D67" s="12" t="s">
        <v>171</v>
      </c>
      <c r="E67" s="12" t="s">
        <v>44</v>
      </c>
      <c r="F67" s="16">
        <v>45617</v>
      </c>
      <c r="G67" s="16"/>
      <c r="H67" s="12">
        <v>102100</v>
      </c>
      <c r="I67" s="12" t="s">
        <v>27</v>
      </c>
      <c r="J67" s="13">
        <v>191</v>
      </c>
      <c r="K67" s="14">
        <v>16</v>
      </c>
      <c r="L67" s="14">
        <v>0</v>
      </c>
      <c r="M67" s="14">
        <f>+J67-K67</f>
        <v>175</v>
      </c>
      <c r="N67" s="14">
        <v>0</v>
      </c>
      <c r="O67" s="14">
        <v>0</v>
      </c>
      <c r="P67" s="14">
        <v>732.98429319371724</v>
      </c>
      <c r="Q67" s="14">
        <v>350</v>
      </c>
      <c r="R67" s="14">
        <v>490</v>
      </c>
      <c r="S67" s="14">
        <v>0</v>
      </c>
      <c r="T67" s="12"/>
    </row>
    <row r="68" spans="1:20">
      <c r="A68" s="23">
        <v>1611</v>
      </c>
      <c r="B68" s="42" t="s">
        <v>205</v>
      </c>
      <c r="C68" s="23" t="s">
        <v>206</v>
      </c>
      <c r="D68" s="23" t="s">
        <v>25</v>
      </c>
      <c r="E68" s="23" t="s">
        <v>53</v>
      </c>
      <c r="F68" s="24">
        <f>VLOOKUP(A68,[1]Intérimaires!$A:$I,9,0)</f>
        <v>45362</v>
      </c>
      <c r="G68" s="24">
        <f>VLOOKUP(A68,[2]Intérim!$A:$L,12,0)</f>
        <v>45716</v>
      </c>
      <c r="H68" s="12">
        <v>105000</v>
      </c>
      <c r="I68" s="12" t="s">
        <v>27</v>
      </c>
      <c r="J68" s="13">
        <v>0</v>
      </c>
      <c r="K68" s="14">
        <v>0</v>
      </c>
      <c r="L68" s="14">
        <v>0</v>
      </c>
      <c r="M68" s="14">
        <f>+J68-K68</f>
        <v>0</v>
      </c>
      <c r="N68" s="14">
        <v>0</v>
      </c>
      <c r="O68" s="14">
        <v>0</v>
      </c>
      <c r="P68" s="14">
        <v>0</v>
      </c>
      <c r="Q68" s="14">
        <v>312.5</v>
      </c>
      <c r="R68" s="14">
        <v>0</v>
      </c>
      <c r="S68" s="14">
        <v>0</v>
      </c>
      <c r="T68" s="14" t="s">
        <v>40</v>
      </c>
    </row>
    <row r="69" spans="1:20">
      <c r="A69" s="21">
        <v>1832</v>
      </c>
      <c r="B69" s="38" t="s">
        <v>207</v>
      </c>
      <c r="C69" s="21" t="s">
        <v>208</v>
      </c>
      <c r="D69" s="21" t="s">
        <v>30</v>
      </c>
      <c r="E69" s="12" t="s">
        <v>35</v>
      </c>
      <c r="F69" s="16">
        <v>45597</v>
      </c>
      <c r="G69" s="16"/>
      <c r="H69" s="12">
        <v>104000</v>
      </c>
      <c r="I69" s="12" t="s">
        <v>27</v>
      </c>
      <c r="J69" s="13">
        <v>191</v>
      </c>
      <c r="K69" s="14">
        <v>0</v>
      </c>
      <c r="L69" s="14">
        <v>0</v>
      </c>
      <c r="M69" s="14">
        <f>+J69-K69</f>
        <v>191</v>
      </c>
      <c r="N69" s="14">
        <v>0</v>
      </c>
      <c r="O69" s="14">
        <v>0</v>
      </c>
      <c r="P69" s="14">
        <v>800</v>
      </c>
      <c r="Q69" s="14">
        <v>350</v>
      </c>
      <c r="R69" s="14">
        <v>0</v>
      </c>
      <c r="S69" s="14">
        <v>0</v>
      </c>
      <c r="T69" s="12"/>
    </row>
    <row r="70" spans="1:20">
      <c r="A70" s="21">
        <v>1826</v>
      </c>
      <c r="B70" s="38" t="s">
        <v>209</v>
      </c>
      <c r="C70" s="21" t="s">
        <v>210</v>
      </c>
      <c r="D70" s="21" t="s">
        <v>166</v>
      </c>
      <c r="E70" s="21" t="s">
        <v>35</v>
      </c>
      <c r="F70" s="22">
        <v>45595</v>
      </c>
      <c r="G70" s="16"/>
      <c r="H70" s="12">
        <v>104000</v>
      </c>
      <c r="I70" s="12" t="s">
        <v>27</v>
      </c>
      <c r="J70" s="13">
        <v>191</v>
      </c>
      <c r="K70" s="14">
        <v>0</v>
      </c>
      <c r="L70" s="14">
        <v>0</v>
      </c>
      <c r="M70" s="14">
        <f>+J70-K70</f>
        <v>191</v>
      </c>
      <c r="N70" s="14">
        <v>0</v>
      </c>
      <c r="O70" s="14">
        <v>0</v>
      </c>
      <c r="P70" s="14">
        <v>800</v>
      </c>
      <c r="Q70" s="14">
        <v>350</v>
      </c>
      <c r="R70" s="14">
        <v>0</v>
      </c>
      <c r="S70" s="14">
        <v>0</v>
      </c>
      <c r="T70" s="12"/>
    </row>
    <row r="71" spans="1:20">
      <c r="A71" s="12">
        <v>1850</v>
      </c>
      <c r="B71" s="37" t="s">
        <v>211</v>
      </c>
      <c r="C71" s="12" t="s">
        <v>212</v>
      </c>
      <c r="D71" s="12" t="s">
        <v>103</v>
      </c>
      <c r="E71" s="12" t="s">
        <v>53</v>
      </c>
      <c r="F71" s="16">
        <v>45621</v>
      </c>
      <c r="G71" s="16"/>
      <c r="H71" s="12">
        <v>105000</v>
      </c>
      <c r="I71" s="12" t="s">
        <v>27</v>
      </c>
      <c r="J71" s="13">
        <v>191</v>
      </c>
      <c r="K71" s="14">
        <v>0</v>
      </c>
      <c r="L71" s="14">
        <v>0</v>
      </c>
      <c r="M71" s="14">
        <f>+J71-K71</f>
        <v>191</v>
      </c>
      <c r="N71" s="14">
        <v>10.5</v>
      </c>
      <c r="O71" s="14">
        <v>0</v>
      </c>
      <c r="P71" s="14">
        <v>0</v>
      </c>
      <c r="Q71" s="14">
        <v>350</v>
      </c>
      <c r="R71" s="14">
        <v>0</v>
      </c>
      <c r="S71" s="14">
        <v>350</v>
      </c>
      <c r="T71" s="12"/>
    </row>
    <row r="72" spans="1:20">
      <c r="A72" s="33">
        <v>1775</v>
      </c>
      <c r="B72" s="42" t="s">
        <v>213</v>
      </c>
      <c r="C72" s="33" t="s">
        <v>214</v>
      </c>
      <c r="D72" s="33" t="s">
        <v>30</v>
      </c>
      <c r="E72" s="33" t="s">
        <v>215</v>
      </c>
      <c r="F72" s="24">
        <v>45546</v>
      </c>
      <c r="G72" s="24">
        <f>VLOOKUP(A72,[2]Intérim!$A:$L,12,0)</f>
        <v>45716</v>
      </c>
      <c r="H72" s="12">
        <v>107400</v>
      </c>
      <c r="I72" s="12" t="s">
        <v>27</v>
      </c>
      <c r="J72" s="13">
        <v>0</v>
      </c>
      <c r="K72" s="14">
        <v>0</v>
      </c>
      <c r="L72" s="14">
        <v>0</v>
      </c>
      <c r="M72" s="14">
        <f>+J72-K72</f>
        <v>0</v>
      </c>
      <c r="N72" s="14">
        <v>0</v>
      </c>
      <c r="O72" s="14">
        <v>0</v>
      </c>
      <c r="P72" s="14">
        <v>0</v>
      </c>
      <c r="Q72" s="14">
        <v>200</v>
      </c>
      <c r="R72" s="14">
        <v>0</v>
      </c>
      <c r="S72" s="14">
        <v>0</v>
      </c>
      <c r="T72" s="14" t="s">
        <v>40</v>
      </c>
    </row>
    <row r="73" spans="1:20">
      <c r="A73" s="21">
        <v>1917</v>
      </c>
      <c r="B73" s="38" t="s">
        <v>216</v>
      </c>
      <c r="C73" s="21" t="s">
        <v>217</v>
      </c>
      <c r="D73" s="21" t="s">
        <v>218</v>
      </c>
      <c r="E73" s="21" t="s">
        <v>44</v>
      </c>
      <c r="F73" s="22">
        <v>45706</v>
      </c>
      <c r="G73" s="16"/>
      <c r="H73" s="12">
        <v>102100</v>
      </c>
      <c r="I73" s="12" t="s">
        <v>27</v>
      </c>
      <c r="J73" s="13">
        <v>191</v>
      </c>
      <c r="K73" s="14">
        <v>17</v>
      </c>
      <c r="L73" s="14">
        <v>0</v>
      </c>
      <c r="M73" s="14">
        <f>+J73-K73</f>
        <v>174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2"/>
    </row>
    <row r="74" spans="1:20">
      <c r="A74" s="21">
        <v>1916</v>
      </c>
      <c r="B74" s="37" t="s">
        <v>219</v>
      </c>
      <c r="C74" s="21" t="s">
        <v>220</v>
      </c>
      <c r="D74" s="21" t="s">
        <v>221</v>
      </c>
      <c r="E74" s="21" t="s">
        <v>53</v>
      </c>
      <c r="F74" s="22">
        <v>45706</v>
      </c>
      <c r="G74" s="16"/>
      <c r="H74" s="12">
        <v>105000</v>
      </c>
      <c r="I74" s="12" t="s">
        <v>27</v>
      </c>
      <c r="J74" s="13">
        <v>191</v>
      </c>
      <c r="K74" s="14">
        <v>0</v>
      </c>
      <c r="L74" s="14">
        <v>0</v>
      </c>
      <c r="M74" s="14">
        <f>+J74-K74</f>
        <v>191</v>
      </c>
      <c r="N74" s="14">
        <v>29.5</v>
      </c>
      <c r="O74" s="14">
        <v>21</v>
      </c>
      <c r="P74" s="14">
        <v>400</v>
      </c>
      <c r="Q74" s="14">
        <v>0</v>
      </c>
      <c r="R74" s="14">
        <v>0</v>
      </c>
      <c r="S74" s="14">
        <v>0</v>
      </c>
      <c r="T74" s="12"/>
    </row>
    <row r="75" spans="1:20">
      <c r="A75" s="33">
        <v>1774</v>
      </c>
      <c r="B75" s="42" t="s">
        <v>222</v>
      </c>
      <c r="C75" s="33" t="s">
        <v>223</v>
      </c>
      <c r="D75" s="33" t="s">
        <v>188</v>
      </c>
      <c r="E75" s="33" t="s">
        <v>44</v>
      </c>
      <c r="F75" s="24">
        <v>45546</v>
      </c>
      <c r="G75" s="24">
        <f>VLOOKUP(A75,[2]Intérim!$A:$L,12,0)</f>
        <v>45716</v>
      </c>
      <c r="H75" s="12">
        <v>102100</v>
      </c>
      <c r="I75" s="12" t="s">
        <v>27</v>
      </c>
      <c r="J75" s="13">
        <v>0</v>
      </c>
      <c r="K75" s="14">
        <v>0</v>
      </c>
      <c r="L75" s="14">
        <v>0</v>
      </c>
      <c r="M75" s="14">
        <f>+J75-K75</f>
        <v>0</v>
      </c>
      <c r="N75" s="14">
        <v>0</v>
      </c>
      <c r="O75" s="14">
        <v>0</v>
      </c>
      <c r="P75" s="14">
        <v>0</v>
      </c>
      <c r="Q75" s="14">
        <v>350</v>
      </c>
      <c r="R75" s="14">
        <v>0</v>
      </c>
      <c r="S75" s="14">
        <v>0</v>
      </c>
      <c r="T75" s="14" t="s">
        <v>40</v>
      </c>
    </row>
    <row r="76" spans="1:20">
      <c r="A76" s="12">
        <v>1837</v>
      </c>
      <c r="B76" s="45" t="s">
        <v>224</v>
      </c>
      <c r="C76" s="12" t="s">
        <v>225</v>
      </c>
      <c r="D76" s="12" t="s">
        <v>226</v>
      </c>
      <c r="E76" s="12" t="s">
        <v>35</v>
      </c>
      <c r="F76" s="16">
        <v>45600</v>
      </c>
      <c r="G76" s="16"/>
      <c r="H76" s="12">
        <v>104000</v>
      </c>
      <c r="I76" s="12" t="s">
        <v>27</v>
      </c>
      <c r="J76" s="13">
        <v>191</v>
      </c>
      <c r="K76" s="14">
        <v>0</v>
      </c>
      <c r="L76" s="14">
        <v>0</v>
      </c>
      <c r="M76" s="14">
        <f>+J76-K76</f>
        <v>191</v>
      </c>
      <c r="N76" s="14">
        <v>10.5</v>
      </c>
      <c r="O76" s="14">
        <v>22.5</v>
      </c>
      <c r="P76" s="14">
        <v>800</v>
      </c>
      <c r="Q76" s="14">
        <v>350</v>
      </c>
      <c r="R76" s="14">
        <v>100</v>
      </c>
      <c r="S76" s="14">
        <v>0</v>
      </c>
      <c r="T76" s="12"/>
    </row>
    <row r="77" spans="1:20">
      <c r="A77" s="12">
        <v>1620</v>
      </c>
      <c r="B77" s="37" t="s">
        <v>227</v>
      </c>
      <c r="C77" s="12" t="s">
        <v>228</v>
      </c>
      <c r="D77" s="12" t="s">
        <v>229</v>
      </c>
      <c r="E77" s="12" t="s">
        <v>35</v>
      </c>
      <c r="F77" s="16">
        <f>VLOOKUP(A77,[1]Intérimaires!$A:$I,9,0)</f>
        <v>45376</v>
      </c>
      <c r="G77" s="16"/>
      <c r="H77" s="12">
        <v>104000</v>
      </c>
      <c r="I77" s="12" t="s">
        <v>27</v>
      </c>
      <c r="J77" s="13">
        <v>191</v>
      </c>
      <c r="K77" s="14">
        <v>0</v>
      </c>
      <c r="L77" s="14">
        <v>0</v>
      </c>
      <c r="M77" s="14">
        <f>+J77-K77</f>
        <v>191</v>
      </c>
      <c r="N77" s="14">
        <v>0</v>
      </c>
      <c r="O77" s="14">
        <v>0</v>
      </c>
      <c r="P77" s="14">
        <v>0</v>
      </c>
      <c r="Q77" s="14">
        <v>350</v>
      </c>
      <c r="R77" s="14">
        <v>0</v>
      </c>
      <c r="S77" s="14">
        <v>0</v>
      </c>
      <c r="T77" s="12"/>
    </row>
    <row r="78" spans="1:20">
      <c r="A78" s="21">
        <v>1810</v>
      </c>
      <c r="B78" s="46" t="s">
        <v>230</v>
      </c>
      <c r="C78" s="21" t="s">
        <v>94</v>
      </c>
      <c r="D78" s="21" t="s">
        <v>231</v>
      </c>
      <c r="E78" s="21" t="s">
        <v>35</v>
      </c>
      <c r="F78" s="22">
        <v>45586</v>
      </c>
      <c r="G78" s="16"/>
      <c r="H78" s="12">
        <v>104000</v>
      </c>
      <c r="I78" s="12" t="s">
        <v>27</v>
      </c>
      <c r="J78" s="13">
        <v>191</v>
      </c>
      <c r="K78" s="14">
        <v>0</v>
      </c>
      <c r="L78" s="14">
        <v>0</v>
      </c>
      <c r="M78" s="14">
        <f>+J78-K78</f>
        <v>191</v>
      </c>
      <c r="N78" s="14">
        <v>0</v>
      </c>
      <c r="O78" s="14">
        <v>0</v>
      </c>
      <c r="P78" s="14">
        <v>800</v>
      </c>
      <c r="Q78" s="14">
        <v>350</v>
      </c>
      <c r="R78" s="14">
        <v>40</v>
      </c>
      <c r="S78" s="14">
        <v>0</v>
      </c>
      <c r="T78" s="12"/>
    </row>
    <row r="81" spans="4:4">
      <c r="D81" s="37"/>
    </row>
  </sheetData>
  <autoFilter ref="A5:T78" xr:uid="{6CF81169-7BAB-4A20-B050-CC58768F807F}">
    <sortState xmlns:xlrd2="http://schemas.microsoft.com/office/spreadsheetml/2017/richdata2" ref="A6:T78">
      <sortCondition ref="C5:C78"/>
    </sortState>
  </autoFilter>
  <mergeCells count="1">
    <mergeCell ref="D1:G1"/>
  </mergeCells>
  <conditionalFormatting sqref="K2:L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2:B12 A11">
    <cfRule type="duplicateValues" dxfId="10" priority="7"/>
  </conditionalFormatting>
  <conditionalFormatting sqref="A14">
    <cfRule type="duplicateValues" dxfId="9" priority="8"/>
  </conditionalFormatting>
  <conditionalFormatting sqref="A10:B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EL AMRAOUI</dc:creator>
  <cp:keywords/>
  <dc:description/>
  <cp:lastModifiedBy/>
  <cp:revision/>
  <dcterms:created xsi:type="dcterms:W3CDTF">2015-06-05T18:19:34Z</dcterms:created>
  <dcterms:modified xsi:type="dcterms:W3CDTF">2025-04-14T08:41:29Z</dcterms:modified>
  <cp:category/>
  <cp:contentStatus/>
</cp:coreProperties>
</file>