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zhabash\Documents\"/>
    </mc:Choice>
  </mc:AlternateContent>
  <bookViews>
    <workbookView xWindow="0" yWindow="0" windowWidth="51600" windowHeight="17700"/>
  </bookViews>
  <sheets>
    <sheet name="Sheet7" sheetId="7" r:id="rId1"/>
    <sheet name="Sheet1" sheetId="1" r:id="rId2"/>
    <sheet name="Sheet2" sheetId="2" r:id="rId3"/>
    <sheet name="Sheet3" sheetId="3" r:id="rId4"/>
    <sheet name="Sheet4" sheetId="4" r:id="rId5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24751" i="7" l="1"/>
  <c r="B24701" i="7"/>
  <c r="B24651" i="7"/>
  <c r="B24601" i="7"/>
  <c r="B24551" i="7"/>
  <c r="B24501" i="7"/>
  <c r="B24451" i="7"/>
  <c r="B24401" i="7"/>
  <c r="B24351" i="7"/>
  <c r="B24301" i="7"/>
  <c r="B24251" i="7"/>
  <c r="B24201" i="7"/>
  <c r="B24151" i="7"/>
  <c r="B24101" i="7"/>
  <c r="B24051" i="7"/>
  <c r="B24001" i="7"/>
  <c r="B23951" i="7"/>
  <c r="B23901" i="7"/>
  <c r="B23851" i="7"/>
  <c r="B23801" i="7"/>
  <c r="B23751" i="7"/>
  <c r="B23701" i="7"/>
  <c r="B23651" i="7"/>
  <c r="B23601" i="7"/>
  <c r="B23551" i="7"/>
  <c r="B23501" i="7"/>
  <c r="B23451" i="7"/>
  <c r="B23401" i="7"/>
  <c r="B23351" i="7"/>
  <c r="B23301" i="7"/>
  <c r="B23251" i="7"/>
  <c r="B23201" i="7"/>
  <c r="B23151" i="7"/>
  <c r="B23101" i="7"/>
  <c r="B23051" i="7"/>
  <c r="B23001" i="7"/>
  <c r="B22951" i="7"/>
  <c r="B22901" i="7"/>
  <c r="B22851" i="7"/>
  <c r="B22801" i="7"/>
  <c r="B22751" i="7"/>
  <c r="B22701" i="7"/>
  <c r="B22651" i="7"/>
  <c r="B22601" i="7"/>
  <c r="B22551" i="7"/>
  <c r="B22501" i="7"/>
  <c r="B22451" i="7"/>
  <c r="B22401" i="7"/>
  <c r="B22351" i="7"/>
  <c r="B22301" i="7"/>
  <c r="B22251" i="7"/>
  <c r="B22201" i="7"/>
  <c r="B22151" i="7"/>
  <c r="B22101" i="7"/>
  <c r="B22051" i="7"/>
  <c r="B22001" i="7"/>
  <c r="B21951" i="7"/>
  <c r="B21901" i="7"/>
  <c r="B21851" i="7"/>
  <c r="B21801" i="7"/>
  <c r="B21751" i="7"/>
  <c r="B21701" i="7"/>
  <c r="B21651" i="7"/>
  <c r="B21601" i="7"/>
  <c r="B21551" i="7"/>
  <c r="B21501" i="7"/>
  <c r="B21451" i="7"/>
  <c r="B21401" i="7"/>
  <c r="B21351" i="7"/>
  <c r="B21301" i="7"/>
  <c r="B21251" i="7"/>
  <c r="B21201" i="7"/>
  <c r="B21151" i="7"/>
  <c r="B21101" i="7"/>
  <c r="B21051" i="7"/>
  <c r="B21001" i="7"/>
  <c r="B20951" i="7"/>
  <c r="B20901" i="7"/>
  <c r="B20851" i="7"/>
  <c r="B20801" i="7"/>
  <c r="B20751" i="7"/>
  <c r="B20701" i="7"/>
  <c r="B20651" i="7"/>
  <c r="B20601" i="7"/>
  <c r="B20551" i="7"/>
  <c r="B20501" i="7"/>
  <c r="B20451" i="7"/>
  <c r="B20401" i="7"/>
  <c r="B20351" i="7"/>
  <c r="B20301" i="7"/>
  <c r="B20251" i="7"/>
  <c r="B20201" i="7"/>
  <c r="B20151" i="7"/>
  <c r="B20101" i="7"/>
  <c r="B20051" i="7"/>
  <c r="B20001" i="7"/>
  <c r="B19951" i="7"/>
  <c r="B19901" i="7"/>
  <c r="B19851" i="7"/>
  <c r="B19801" i="7"/>
  <c r="B19751" i="7"/>
  <c r="B19701" i="7"/>
  <c r="B19651" i="7"/>
  <c r="B19601" i="7"/>
  <c r="B19551" i="7"/>
  <c r="B19501" i="7"/>
  <c r="B19451" i="7"/>
  <c r="B19401" i="7"/>
  <c r="B19351" i="7"/>
  <c r="B19301" i="7"/>
  <c r="B19251" i="7"/>
  <c r="B19201" i="7"/>
  <c r="B19151" i="7"/>
  <c r="B19101" i="7"/>
  <c r="B19051" i="7"/>
  <c r="B19001" i="7"/>
  <c r="B18951" i="7"/>
  <c r="B18901" i="7"/>
  <c r="B18851" i="7"/>
  <c r="B18801" i="7"/>
  <c r="B18751" i="7"/>
  <c r="B18701" i="7"/>
  <c r="B18651" i="7"/>
  <c r="B18601" i="7"/>
  <c r="B18551" i="7"/>
  <c r="B18501" i="7"/>
  <c r="B18451" i="7"/>
  <c r="B18401" i="7"/>
  <c r="B18351" i="7"/>
  <c r="B18301" i="7"/>
  <c r="B18251" i="7"/>
  <c r="B18201" i="7"/>
  <c r="B18151" i="7"/>
  <c r="B18101" i="7"/>
  <c r="B18051" i="7"/>
  <c r="B18001" i="7"/>
  <c r="B17951" i="7"/>
  <c r="B17901" i="7"/>
  <c r="B17851" i="7"/>
  <c r="B17801" i="7"/>
  <c r="B17751" i="7"/>
  <c r="B17701" i="7"/>
  <c r="B17651" i="7"/>
  <c r="B17601" i="7"/>
  <c r="B17551" i="7"/>
  <c r="B17501" i="7"/>
  <c r="B17451" i="7"/>
  <c r="B17401" i="7"/>
  <c r="B17351" i="7"/>
  <c r="B17301" i="7"/>
  <c r="B17251" i="7"/>
  <c r="B17201" i="7"/>
  <c r="B17151" i="7"/>
  <c r="B17101" i="7"/>
  <c r="B17051" i="7"/>
  <c r="B17001" i="7"/>
  <c r="B16951" i="7"/>
  <c r="B16901" i="7"/>
  <c r="B16851" i="7"/>
  <c r="B16801" i="7"/>
  <c r="B16751" i="7"/>
  <c r="B16701" i="7"/>
  <c r="B16651" i="7"/>
  <c r="B16601" i="7"/>
  <c r="B16551" i="7"/>
  <c r="B16501" i="7"/>
  <c r="B16451" i="7"/>
  <c r="B16401" i="7"/>
  <c r="B16351" i="7"/>
  <c r="B16301" i="7"/>
  <c r="B16251" i="7"/>
  <c r="B16201" i="7"/>
  <c r="B16151" i="7"/>
  <c r="B16101" i="7"/>
  <c r="B16051" i="7"/>
  <c r="B16001" i="7"/>
  <c r="B15951" i="7"/>
  <c r="B15901" i="7"/>
  <c r="B15851" i="7"/>
  <c r="B15801" i="7"/>
  <c r="B15751" i="7"/>
  <c r="B15701" i="7"/>
  <c r="B15651" i="7"/>
  <c r="B15601" i="7"/>
  <c r="B15551" i="7"/>
  <c r="B15501" i="7"/>
  <c r="B15451" i="7"/>
  <c r="B15401" i="7"/>
  <c r="B15351" i="7"/>
  <c r="B15301" i="7"/>
  <c r="B15251" i="7"/>
  <c r="B15201" i="7"/>
  <c r="B15151" i="7"/>
  <c r="B15101" i="7"/>
  <c r="B15051" i="7"/>
  <c r="B15001" i="7"/>
  <c r="B14951" i="7"/>
  <c r="B14901" i="7"/>
  <c r="B14851" i="7"/>
  <c r="B14801" i="7"/>
  <c r="B14751" i="7"/>
  <c r="B14701" i="7"/>
  <c r="B14651" i="7"/>
  <c r="B14601" i="7"/>
  <c r="B14551" i="7"/>
  <c r="B14501" i="7"/>
  <c r="B14451" i="7"/>
  <c r="B14401" i="7"/>
  <c r="B14351" i="7"/>
  <c r="B14301" i="7"/>
  <c r="B14251" i="7"/>
  <c r="B14201" i="7"/>
  <c r="B14151" i="7"/>
  <c r="B14101" i="7"/>
  <c r="B14051" i="7"/>
  <c r="B14001" i="7"/>
  <c r="B13951" i="7"/>
  <c r="B13901" i="7"/>
  <c r="B13851" i="7"/>
  <c r="B13801" i="7"/>
  <c r="B13751" i="7"/>
  <c r="B13701" i="7"/>
  <c r="B13651" i="7"/>
  <c r="B13601" i="7"/>
  <c r="B13551" i="7"/>
  <c r="B13501" i="7"/>
  <c r="B13451" i="7"/>
  <c r="B13401" i="7"/>
  <c r="B13351" i="7"/>
  <c r="B13301" i="7"/>
  <c r="B13251" i="7"/>
  <c r="B13201" i="7"/>
  <c r="B13151" i="7"/>
  <c r="B13101" i="7"/>
  <c r="B13051" i="7"/>
  <c r="B13001" i="7"/>
  <c r="B12951" i="7"/>
  <c r="B12901" i="7"/>
  <c r="B12851" i="7"/>
  <c r="B12801" i="7"/>
  <c r="B12751" i="7"/>
  <c r="B12701" i="7"/>
  <c r="B12651" i="7"/>
  <c r="B12601" i="7"/>
  <c r="B12551" i="7"/>
  <c r="B12501" i="7"/>
  <c r="B12451" i="7"/>
  <c r="B12401" i="7"/>
  <c r="B12351" i="7"/>
  <c r="B12301" i="7"/>
  <c r="B12251" i="7"/>
  <c r="B12201" i="7"/>
  <c r="B12151" i="7"/>
  <c r="B12101" i="7"/>
  <c r="B12051" i="7"/>
  <c r="B12001" i="7"/>
  <c r="B11951" i="7"/>
  <c r="B11901" i="7"/>
  <c r="B11851" i="7"/>
  <c r="B11801" i="7"/>
  <c r="B11751" i="7"/>
  <c r="B11701" i="7"/>
  <c r="B11651" i="7"/>
  <c r="B11601" i="7"/>
  <c r="B11551" i="7"/>
  <c r="B11501" i="7"/>
  <c r="B11451" i="7"/>
  <c r="B11401" i="7"/>
  <c r="B11351" i="7"/>
  <c r="B11301" i="7"/>
  <c r="B11251" i="7"/>
  <c r="B11201" i="7"/>
  <c r="B11151" i="7"/>
  <c r="B11101" i="7"/>
  <c r="B11051" i="7"/>
  <c r="B11001" i="7"/>
  <c r="B10951" i="7"/>
  <c r="B10901" i="7"/>
  <c r="B10851" i="7"/>
  <c r="B10801" i="7"/>
  <c r="B10751" i="7"/>
  <c r="B10701" i="7"/>
  <c r="B10651" i="7"/>
  <c r="B10601" i="7"/>
  <c r="B10551" i="7"/>
  <c r="B10501" i="7"/>
  <c r="B10451" i="7"/>
  <c r="B10401" i="7"/>
  <c r="B10351" i="7"/>
  <c r="B10301" i="7"/>
  <c r="B10251" i="7"/>
  <c r="B10201" i="7"/>
  <c r="B10151" i="7"/>
  <c r="B10101" i="7"/>
  <c r="B10051" i="7"/>
  <c r="B10001" i="7"/>
  <c r="B9951" i="7"/>
  <c r="B9901" i="7"/>
  <c r="B9851" i="7"/>
  <c r="B9801" i="7"/>
  <c r="B9751" i="7"/>
  <c r="B9701" i="7"/>
  <c r="B9651" i="7"/>
  <c r="B9601" i="7"/>
  <c r="B9551" i="7"/>
  <c r="B9501" i="7"/>
  <c r="B9451" i="7"/>
  <c r="B9401" i="7"/>
  <c r="B9351" i="7"/>
  <c r="B9301" i="7"/>
  <c r="B9251" i="7"/>
  <c r="B9201" i="7"/>
  <c r="B9151" i="7"/>
  <c r="B9101" i="7"/>
  <c r="B9051" i="7"/>
  <c r="B9001" i="7"/>
  <c r="B8951" i="7"/>
  <c r="B8901" i="7"/>
  <c r="B8851" i="7"/>
  <c r="B8801" i="7"/>
  <c r="B8751" i="7"/>
  <c r="B8701" i="7"/>
  <c r="B8651" i="7"/>
  <c r="B8601" i="7"/>
  <c r="B8551" i="7"/>
  <c r="B8501" i="7"/>
  <c r="B8451" i="7"/>
  <c r="B8401" i="7"/>
  <c r="B8351" i="7"/>
  <c r="B8301" i="7"/>
  <c r="B8251" i="7"/>
  <c r="B8201" i="7"/>
  <c r="B8151" i="7"/>
  <c r="B8101" i="7"/>
  <c r="B8051" i="7"/>
  <c r="B8001" i="7"/>
  <c r="B7951" i="7"/>
  <c r="B7901" i="7"/>
  <c r="B7851" i="7"/>
  <c r="B7801" i="7"/>
  <c r="B7751" i="7"/>
  <c r="B7701" i="7"/>
  <c r="B7651" i="7"/>
  <c r="B7601" i="7"/>
  <c r="B7551" i="7"/>
  <c r="B7501" i="7"/>
  <c r="B7451" i="7"/>
  <c r="B7401" i="7"/>
  <c r="B7351" i="7"/>
  <c r="B7301" i="7"/>
  <c r="B7251" i="7"/>
  <c r="B7201" i="7"/>
  <c r="B7151" i="7"/>
  <c r="B7101" i="7"/>
  <c r="B7051" i="7"/>
  <c r="B7001" i="7"/>
  <c r="B6951" i="7"/>
  <c r="B6901" i="7"/>
  <c r="B6851" i="7"/>
  <c r="B6801" i="7"/>
  <c r="B6751" i="7"/>
  <c r="B6701" i="7"/>
  <c r="B6651" i="7"/>
  <c r="B6601" i="7"/>
  <c r="B6551" i="7"/>
  <c r="B6501" i="7"/>
  <c r="B6451" i="7"/>
  <c r="B6401" i="7"/>
  <c r="B6351" i="7"/>
  <c r="B6301" i="7"/>
  <c r="B6251" i="7"/>
  <c r="B6201" i="7"/>
  <c r="B6151" i="7"/>
  <c r="B6101" i="7"/>
  <c r="B6051" i="7"/>
  <c r="B6001" i="7"/>
  <c r="B5951" i="7"/>
  <c r="B5901" i="7"/>
  <c r="B5851" i="7"/>
  <c r="B5801" i="7"/>
  <c r="B5751" i="7"/>
  <c r="B5701" i="7"/>
  <c r="B5651" i="7"/>
  <c r="B5601" i="7"/>
  <c r="B5551" i="7"/>
  <c r="B5501" i="7"/>
  <c r="B5451" i="7"/>
  <c r="B5401" i="7"/>
  <c r="B5351" i="7"/>
  <c r="B5301" i="7"/>
  <c r="B5251" i="7"/>
  <c r="B5201" i="7"/>
  <c r="B5151" i="7"/>
  <c r="B5101" i="7"/>
  <c r="B5051" i="7"/>
  <c r="B5001" i="7"/>
  <c r="B4951" i="7"/>
  <c r="B4901" i="7"/>
  <c r="B4851" i="7"/>
  <c r="B4801" i="7"/>
  <c r="B4751" i="7"/>
  <c r="B4701" i="7"/>
  <c r="B4651" i="7"/>
  <c r="B4601" i="7"/>
  <c r="B4551" i="7"/>
  <c r="B4501" i="7"/>
  <c r="B4451" i="7"/>
  <c r="B4401" i="7"/>
  <c r="B4351" i="7"/>
  <c r="B4301" i="7"/>
  <c r="B4251" i="7"/>
  <c r="B4201" i="7"/>
  <c r="B4151" i="7"/>
  <c r="B4101" i="7"/>
  <c r="B4051" i="7"/>
  <c r="B4001" i="7"/>
  <c r="B3951" i="7"/>
  <c r="B3901" i="7"/>
  <c r="B3851" i="7"/>
  <c r="B3801" i="7"/>
  <c r="B3751" i="7"/>
  <c r="B3701" i="7"/>
  <c r="B3651" i="7"/>
  <c r="B3601" i="7"/>
  <c r="B3551" i="7"/>
  <c r="B3501" i="7"/>
  <c r="B3451" i="7"/>
  <c r="B3401" i="7"/>
  <c r="B3351" i="7"/>
  <c r="B3301" i="7"/>
  <c r="B3251" i="7"/>
  <c r="B3201" i="7"/>
  <c r="B3151" i="7"/>
  <c r="B3101" i="7"/>
  <c r="B3051" i="7"/>
  <c r="B3001" i="7"/>
  <c r="B2951" i="7"/>
  <c r="B2901" i="7"/>
  <c r="B2851" i="7"/>
  <c r="B2751" i="7"/>
  <c r="B2801" i="7"/>
  <c r="B2701" i="7"/>
  <c r="B2651" i="7"/>
  <c r="B2601" i="7"/>
  <c r="B2551" i="7"/>
  <c r="B2501" i="7"/>
  <c r="B2451" i="7"/>
  <c r="B2401" i="7"/>
  <c r="B2351" i="7"/>
  <c r="B2301" i="7"/>
  <c r="B2251" i="7"/>
  <c r="B2201" i="7"/>
  <c r="B2151" i="7"/>
  <c r="B2101" i="7"/>
  <c r="B2051" i="7"/>
  <c r="B2001" i="7"/>
  <c r="B1951" i="7"/>
  <c r="B1901" i="7"/>
  <c r="B1851" i="7"/>
  <c r="B1801" i="7"/>
  <c r="B1751" i="7"/>
  <c r="B1701" i="7"/>
  <c r="B1651" i="7"/>
  <c r="B1601" i="7"/>
  <c r="B1551" i="7"/>
  <c r="B1501" i="7"/>
  <c r="B1451" i="7"/>
  <c r="B1401" i="7"/>
  <c r="B1351" i="7"/>
  <c r="B1301" i="7"/>
  <c r="B1251" i="7"/>
  <c r="B1201" i="7"/>
  <c r="B1151" i="7"/>
  <c r="B1101" i="7"/>
  <c r="B1051" i="7"/>
  <c r="B1001" i="7"/>
  <c r="B951" i="7"/>
  <c r="B901" i="7"/>
  <c r="B851" i="7"/>
  <c r="B801" i="7"/>
  <c r="B751" i="7"/>
  <c r="B701" i="7"/>
  <c r="B651" i="7"/>
  <c r="B601" i="7"/>
  <c r="B551" i="7"/>
  <c r="B501" i="7"/>
  <c r="B451" i="7"/>
  <c r="B401" i="7"/>
  <c r="B351" i="7"/>
  <c r="B301" i="7"/>
  <c r="B251" i="7"/>
  <c r="B201" i="7"/>
  <c r="B151" i="7"/>
  <c r="B101" i="7"/>
  <c r="B51" i="7"/>
  <c r="B1" i="7"/>
</calcChain>
</file>

<file path=xl/sharedStrings.xml><?xml version="1.0" encoding="utf-8"?>
<sst xmlns="http://schemas.openxmlformats.org/spreadsheetml/2006/main" count="27832" uniqueCount="2759">
  <si>
    <t>Symbol </t>
  </si>
  <si>
    <t>Name </t>
  </si>
  <si>
    <t>Last </t>
  </si>
  <si>
    <t>Change </t>
  </si>
  <si>
    <t>%Chg </t>
  </si>
  <si>
    <t>Options Vol. </t>
  </si>
  <si>
    <t>% Put Options </t>
  </si>
  <si>
    <t>% Call Options </t>
  </si>
  <si>
    <t>Put/Call </t>
  </si>
  <si>
    <t>Time </t>
  </si>
  <si>
    <t>Links </t>
  </si>
  <si>
    <t>Nvidia Corp</t>
  </si>
  <si>
    <t>Bank of America Corp</t>
  </si>
  <si>
    <t>Apple Inc</t>
  </si>
  <si>
    <t>Adv Micro Devices</t>
  </si>
  <si>
    <t>Facebook Inc</t>
  </si>
  <si>
    <t>Micron Technology</t>
  </si>
  <si>
    <t>General Electric Company</t>
  </si>
  <si>
    <t>Netflix Inc</t>
  </si>
  <si>
    <t>Amazon.com Inc</t>
  </si>
  <si>
    <t>Alibaba Group Holding</t>
  </si>
  <si>
    <t>Coca-Cola Company</t>
  </si>
  <si>
    <t>Eli Lilly and Company</t>
  </si>
  <si>
    <t>Tesla Inc</t>
  </si>
  <si>
    <t>Microsoft Corp</t>
  </si>
  <si>
    <t>AT&amp;T Inc</t>
  </si>
  <si>
    <t>Intel Corp</t>
  </si>
  <si>
    <t>Cisco Systems Inc</t>
  </si>
  <si>
    <t>Vale S.A.</t>
  </si>
  <si>
    <t>Canopy Growth Corp</t>
  </si>
  <si>
    <t>JP Morgan Chase &amp; CO</t>
  </si>
  <si>
    <t>Ebay Inc</t>
  </si>
  <si>
    <t>Bristol-Myers Squibb Company</t>
  </si>
  <si>
    <t>Boeing Company</t>
  </si>
  <si>
    <t>Procter &amp; Gamble Company</t>
  </si>
  <si>
    <t>Jd.com Inc Ads</t>
  </si>
  <si>
    <t>Electronic Arts Inc</t>
  </si>
  <si>
    <t>Citigroup Inc</t>
  </si>
  <si>
    <t>Walt Disney Company</t>
  </si>
  <si>
    <t>Qualcomm Inc</t>
  </si>
  <si>
    <t>Discovery Comm A</t>
  </si>
  <si>
    <t>Newell Rubbermaid Inc</t>
  </si>
  <si>
    <t>Twitter Inc</t>
  </si>
  <si>
    <t>Wal-Mart Stores</t>
  </si>
  <si>
    <t>Centurylink</t>
  </si>
  <si>
    <t>Merck &amp; Company</t>
  </si>
  <si>
    <t>American Airlines Gp</t>
  </si>
  <si>
    <t>Exxon Mobil Corp</t>
  </si>
  <si>
    <t>Cronos Group Inc</t>
  </si>
  <si>
    <t>Petroleo Brasileiro S.A. Petrobras</t>
  </si>
  <si>
    <t>Snap Inc</t>
  </si>
  <si>
    <t>Square</t>
  </si>
  <si>
    <t>Freeport-Mcmoran Inc</t>
  </si>
  <si>
    <t>Schlumberger N.V.</t>
  </si>
  <si>
    <t>CVS Corp</t>
  </si>
  <si>
    <t>Applied Materials</t>
  </si>
  <si>
    <t>Goldman Sachs Group</t>
  </si>
  <si>
    <t>Starbucks Corp</t>
  </si>
  <si>
    <t>Morgan Stanley</t>
  </si>
  <si>
    <t>Energy Transfer LP</t>
  </si>
  <si>
    <t>Caesars Entertainment Corp</t>
  </si>
  <si>
    <t>Home Depot</t>
  </si>
  <si>
    <t>Deere &amp; Company</t>
  </si>
  <si>
    <t>Pfizer Inc</t>
  </si>
  <si>
    <t>Caterpillar Inc</t>
  </si>
  <si>
    <t>Celgene Corp</t>
  </si>
  <si>
    <t>Nio Inc</t>
  </si>
  <si>
    <t>General Motors Company</t>
  </si>
  <si>
    <t>Chesapeake Energy Corp</t>
  </si>
  <si>
    <t>Wells Fargo &amp; Company</t>
  </si>
  <si>
    <t>Baidu Inc</t>
  </si>
  <si>
    <t>Twilio</t>
  </si>
  <si>
    <t>Ford Motor Company</t>
  </si>
  <si>
    <t>Activision Blizzard</t>
  </si>
  <si>
    <t>Aurora Cannabis Inc</t>
  </si>
  <si>
    <t>Salesforce.com Inc</t>
  </si>
  <si>
    <t>Elanco Animal Health Inc</t>
  </si>
  <si>
    <t>Bausch Health Companies Inc</t>
  </si>
  <si>
    <t>United States Steel Corp</t>
  </si>
  <si>
    <t>Pepsico Inc</t>
  </si>
  <si>
    <t>Halliburton Company</t>
  </si>
  <si>
    <t>Johnson &amp; Johnson</t>
  </si>
  <si>
    <t>Mattel Inc</t>
  </si>
  <si>
    <t>Transocean Inc</t>
  </si>
  <si>
    <t>Xpo Logistics Inc</t>
  </si>
  <si>
    <t>Teva Pharmaceutical Industries Ltd</t>
  </si>
  <si>
    <t>Visa Inc</t>
  </si>
  <si>
    <t>Alphabet Class C</t>
  </si>
  <si>
    <t>Zynga Inc Cl A</t>
  </si>
  <si>
    <t>McDermott International</t>
  </si>
  <si>
    <t>International Business Machines</t>
  </si>
  <si>
    <t>McDonald's Corp</t>
  </si>
  <si>
    <t>Tilray Inc</t>
  </si>
  <si>
    <t>Alphabet Class A</t>
  </si>
  <si>
    <t>Novavax Inc</t>
  </si>
  <si>
    <t>Roku Inc</t>
  </si>
  <si>
    <t>Sirius XM Holdings I</t>
  </si>
  <si>
    <t>Fedex Corp</t>
  </si>
  <si>
    <t>Amarin Corp Ads</t>
  </si>
  <si>
    <t>Paypal Holdings</t>
  </si>
  <si>
    <t>Colgate-Palmolive Company</t>
  </si>
  <si>
    <t>Bed Bath &amp; Beyond</t>
  </si>
  <si>
    <t>Itau Unibanco Banco Holding S.A.</t>
  </si>
  <si>
    <t>Gilead Sciences Inc</t>
  </si>
  <si>
    <t>Nike Inc</t>
  </si>
  <si>
    <t>Yelp Inc</t>
  </si>
  <si>
    <t>Abbvie Inc</t>
  </si>
  <si>
    <t>Cleveland-Cliffs Inc</t>
  </si>
  <si>
    <t>Arcelormittal</t>
  </si>
  <si>
    <t>Coty Inc</t>
  </si>
  <si>
    <t>Immunomedics Inc</t>
  </si>
  <si>
    <t>Target Corp</t>
  </si>
  <si>
    <t>Delta Air Lines Inc</t>
  </si>
  <si>
    <t>Oracle Corp</t>
  </si>
  <si>
    <t>Verizon Communications Inc</t>
  </si>
  <si>
    <t>Iqiyi Inc. ADR</t>
  </si>
  <si>
    <t>Chevron Corp</t>
  </si>
  <si>
    <t>Macy's Inc</t>
  </si>
  <si>
    <t>Barrick Gold Corp.</t>
  </si>
  <si>
    <t>Altria Group</t>
  </si>
  <si>
    <t>United Parcel Service</t>
  </si>
  <si>
    <t>Blackberry Ltd</t>
  </si>
  <si>
    <t>Cabot Oil &amp; Gas Corp</t>
  </si>
  <si>
    <t>Wynn Resorts Ltd</t>
  </si>
  <si>
    <t>Lam Research Corp</t>
  </si>
  <si>
    <t>Yamana Gold</t>
  </si>
  <si>
    <t>Ypf Sociedad Anonima</t>
  </si>
  <si>
    <t>Altaba Inc</t>
  </si>
  <si>
    <t>CBS Corp</t>
  </si>
  <si>
    <t>Canada Goose Holdings Inc Subordinate Voting Sh</t>
  </si>
  <si>
    <t>Newmont Mining Corp</t>
  </si>
  <si>
    <t>MGM Resorts International</t>
  </si>
  <si>
    <t>Mastercard Inc</t>
  </si>
  <si>
    <t>Fitbit Inc</t>
  </si>
  <si>
    <t>American International Group</t>
  </si>
  <si>
    <t>Dowdupont Inc</t>
  </si>
  <si>
    <t>21st Centry Fox Class A</t>
  </si>
  <si>
    <t>Mondelez Intl Cmn A</t>
  </si>
  <si>
    <t>Philip Morris International Inc</t>
  </si>
  <si>
    <t>Adobe Systems Inc</t>
  </si>
  <si>
    <t>Allergan Plc</t>
  </si>
  <si>
    <t>Axalta Coating Systems Ltd</t>
  </si>
  <si>
    <t>Targa Resources</t>
  </si>
  <si>
    <t>Valero Energy Corp</t>
  </si>
  <si>
    <t>Chipotle Mexican Grill</t>
  </si>
  <si>
    <t>Pacific Gas &amp; Electric CO</t>
  </si>
  <si>
    <t>BP Plc</t>
  </si>
  <si>
    <t>Symantec Corp</t>
  </si>
  <si>
    <t>Exact Sciences Cor</t>
  </si>
  <si>
    <t>Dropbox Inc</t>
  </si>
  <si>
    <t>Dish Network Corp</t>
  </si>
  <si>
    <t>Arista Networks Inc</t>
  </si>
  <si>
    <t>Pyxus International Inc</t>
  </si>
  <si>
    <t>Anadarko Petroleum Corp</t>
  </si>
  <si>
    <t>Nabors Industries</t>
  </si>
  <si>
    <t>Nutanix Inc</t>
  </si>
  <si>
    <t>Fiat Chrysler Automobiles N.V.</t>
  </si>
  <si>
    <t>Marathon Petroleum Corp</t>
  </si>
  <si>
    <t>Western Digital Cp</t>
  </si>
  <si>
    <t>Booking Holdings Inc</t>
  </si>
  <si>
    <t>Credit Suisse Group</t>
  </si>
  <si>
    <t>United Continental Holdings</t>
  </si>
  <si>
    <t>U.S. Bancorp</t>
  </si>
  <si>
    <t>American Axle &amp; Manufacturing</t>
  </si>
  <si>
    <t>Lowe's Companies</t>
  </si>
  <si>
    <t>Devon Energy Corp</t>
  </si>
  <si>
    <t>Texas Instruments</t>
  </si>
  <si>
    <t>Nucor Corp</t>
  </si>
  <si>
    <t>Plains All American Pipeline LP</t>
  </si>
  <si>
    <t>Sea Limited ADR</t>
  </si>
  <si>
    <t>unch</t>
  </si>
  <si>
    <t>Medtronic Inc</t>
  </si>
  <si>
    <t>Uxin Limited Ads</t>
  </si>
  <si>
    <t>Xilinx Inc</t>
  </si>
  <si>
    <t>Intelsat S.A.</t>
  </si>
  <si>
    <t>Williams Companies</t>
  </si>
  <si>
    <t>Marvell Tech Group</t>
  </si>
  <si>
    <t>Banco Bradesco S.A.</t>
  </si>
  <si>
    <t>Immunogen Inc</t>
  </si>
  <si>
    <t>Unitedhealth Group Inc</t>
  </si>
  <si>
    <t>Comcast Corp A</t>
  </si>
  <si>
    <t>Hasbro Inc</t>
  </si>
  <si>
    <t>Nielsen Holdings Plc</t>
  </si>
  <si>
    <t>Amgen Inc</t>
  </si>
  <si>
    <t>Seagate Tech Ord Shs</t>
  </si>
  <si>
    <t>AK Steel Holding Corp</t>
  </si>
  <si>
    <t>Nxp Semiconductors</t>
  </si>
  <si>
    <t>The Blackstone Group LP</t>
  </si>
  <si>
    <t>United Technologies Corp</t>
  </si>
  <si>
    <t>First Solar Inc</t>
  </si>
  <si>
    <t>Broadcom Ltd</t>
  </si>
  <si>
    <t>Costco Wholesale</t>
  </si>
  <si>
    <t>Under Armour</t>
  </si>
  <si>
    <t>Synchrony Financial</t>
  </si>
  <si>
    <t>Las Vegas Sands</t>
  </si>
  <si>
    <t>Nokia Corp</t>
  </si>
  <si>
    <t>Frontier Commun Cp</t>
  </si>
  <si>
    <t>Lululemon Athletica</t>
  </si>
  <si>
    <t>Cheniere Energy</t>
  </si>
  <si>
    <t>Barnes &amp; Noble</t>
  </si>
  <si>
    <t>Kinder Morgan</t>
  </si>
  <si>
    <t>Deutsche Bank Ag</t>
  </si>
  <si>
    <t>Marathon Oil Corp</t>
  </si>
  <si>
    <t>Herbalife Ltd</t>
  </si>
  <si>
    <t>Continental Resources</t>
  </si>
  <si>
    <t>Quorum Health Corp</t>
  </si>
  <si>
    <t>Bhp Billiton Ltd</t>
  </si>
  <si>
    <t>Viking Thera</t>
  </si>
  <si>
    <t>Ellie Mae Inc</t>
  </si>
  <si>
    <t>Abbott Laboratories</t>
  </si>
  <si>
    <t>Netapp Inc</t>
  </si>
  <si>
    <t>Duke Energy Corp</t>
  </si>
  <si>
    <t>Keycorp</t>
  </si>
  <si>
    <t>Union Pacific Corp</t>
  </si>
  <si>
    <t>Vmware Inc</t>
  </si>
  <si>
    <t>HSBC Holdings Plc</t>
  </si>
  <si>
    <t>California Resources Corporatio</t>
  </si>
  <si>
    <t>Leaf Group Ltd</t>
  </si>
  <si>
    <t>Occidental Petroleum Corp</t>
  </si>
  <si>
    <t>CSX Corp</t>
  </si>
  <si>
    <t>Health Insurance Inn</t>
  </si>
  <si>
    <t>Grubhub Inc</t>
  </si>
  <si>
    <t>Gamestop Corp</t>
  </si>
  <si>
    <t>Charter Communicatio</t>
  </si>
  <si>
    <t>Avis Budget Group I</t>
  </si>
  <si>
    <t>United Rentals</t>
  </si>
  <si>
    <t>Hess Corp</t>
  </si>
  <si>
    <t>Mohawk Industries</t>
  </si>
  <si>
    <t>Sarepta Therapeutics</t>
  </si>
  <si>
    <t>Intercept Pharmaceut</t>
  </si>
  <si>
    <t>Zayo Group Holdings Inc</t>
  </si>
  <si>
    <t>Conocophillips</t>
  </si>
  <si>
    <t>Uniti Group Inc</t>
  </si>
  <si>
    <t>Fireeye Inc</t>
  </si>
  <si>
    <t>Walgreens Boots Alliance</t>
  </si>
  <si>
    <t>Ctrip.com Intl Ltd</t>
  </si>
  <si>
    <t>Rio Tinto Plc</t>
  </si>
  <si>
    <t>Alcoa Corp</t>
  </si>
  <si>
    <t>Sprint Corp</t>
  </si>
  <si>
    <t>3M Company</t>
  </si>
  <si>
    <t>Metlife Inc</t>
  </si>
  <si>
    <t>Ally Financial</t>
  </si>
  <si>
    <t>Astrazeneca Plc</t>
  </si>
  <si>
    <t>New Age Beverages Corp</t>
  </si>
  <si>
    <t>D.R. Horton</t>
  </si>
  <si>
    <t>Cigna Corp</t>
  </si>
  <si>
    <t>Workday Inc</t>
  </si>
  <si>
    <t>Goldcorp Inc</t>
  </si>
  <si>
    <t>Whiting Petroleum Corp</t>
  </si>
  <si>
    <t>KKR &amp; Co. LP</t>
  </si>
  <si>
    <t>Sunpower Corp</t>
  </si>
  <si>
    <t>Diebold Nixdorf Inc</t>
  </si>
  <si>
    <t>Carvana Co. Class A</t>
  </si>
  <si>
    <t>Take-Two Interacti</t>
  </si>
  <si>
    <t>Spotify Technology S.A.</t>
  </si>
  <si>
    <t>Shopify Inc</t>
  </si>
  <si>
    <t>Capri Holdings Ltd.</t>
  </si>
  <si>
    <t>Honeywell International Inc</t>
  </si>
  <si>
    <t>Southwest Airlines Company</t>
  </si>
  <si>
    <t>Legg Mason Inc</t>
  </si>
  <si>
    <t>Wayfair Inc</t>
  </si>
  <si>
    <t>Servicenow Inc</t>
  </si>
  <si>
    <t>Exelon Corp</t>
  </si>
  <si>
    <t>Groupon Cl A</t>
  </si>
  <si>
    <t>Bloomin' Brands Inc</t>
  </si>
  <si>
    <t>Wpx Energy Inc</t>
  </si>
  <si>
    <t>Cenovus Energy Inc</t>
  </si>
  <si>
    <t>Bank of New York Mellon Corp</t>
  </si>
  <si>
    <t>Community Health Systems</t>
  </si>
  <si>
    <t>Pretium Res Inc</t>
  </si>
  <si>
    <t>Takeda Pharmaceutical CO Ltd.</t>
  </si>
  <si>
    <t>Redfin Corp</t>
  </si>
  <si>
    <t>Raytheon Company</t>
  </si>
  <si>
    <t>Weatherford International Ltd</t>
  </si>
  <si>
    <t>Palo Alto Networks Inc</t>
  </si>
  <si>
    <t>Southwestern Energy Company</t>
  </si>
  <si>
    <t>Overstock.com Inc</t>
  </si>
  <si>
    <t>Stitch Fix Inc</t>
  </si>
  <si>
    <t>Prudential Financial Inflation Retail</t>
  </si>
  <si>
    <t>Splunk Inc</t>
  </si>
  <si>
    <t>Encana Corp</t>
  </si>
  <si>
    <t>Tencent Music Entertainment Group ADR</t>
  </si>
  <si>
    <t>Fossil Group</t>
  </si>
  <si>
    <t>American Express Company</t>
  </si>
  <si>
    <t>B2Gold Corp</t>
  </si>
  <si>
    <t>Constellation Brands Inc</t>
  </si>
  <si>
    <t>Cyberark Soft Ord</t>
  </si>
  <si>
    <t>Steel Dynamics Inc</t>
  </si>
  <si>
    <t>Zillow Group Cl C</t>
  </si>
  <si>
    <t>Southern Company</t>
  </si>
  <si>
    <t>Boston Scientific Corp</t>
  </si>
  <si>
    <t>Vodafone Grp Plc Ads</t>
  </si>
  <si>
    <t>Sanchez Energy Corp</t>
  </si>
  <si>
    <t>Hologic Inc</t>
  </si>
  <si>
    <t>Regions Financial Corp</t>
  </si>
  <si>
    <t>Biogen Inc</t>
  </si>
  <si>
    <t>Cree Inc</t>
  </si>
  <si>
    <t>Teck Resources Ltd</t>
  </si>
  <si>
    <t>The Charles Schwab Corp</t>
  </si>
  <si>
    <t>Capital One Financial Corp</t>
  </si>
  <si>
    <t>Cf Industries Holdings</t>
  </si>
  <si>
    <t>Corning Inc</t>
  </si>
  <si>
    <t>Intuitive Surg Inc</t>
  </si>
  <si>
    <t>Ensco Plc</t>
  </si>
  <si>
    <t>General Mills</t>
  </si>
  <si>
    <t>Netease Inc Ads</t>
  </si>
  <si>
    <t>Weight Watchers International Inc</t>
  </si>
  <si>
    <t>Yandex N.V.</t>
  </si>
  <si>
    <t>Infinera Corp</t>
  </si>
  <si>
    <t>Clovis Oncology Inc</t>
  </si>
  <si>
    <t>Anheuser-Busch Inbev S.A.</t>
  </si>
  <si>
    <t>Fibrogen Inc CS</t>
  </si>
  <si>
    <t>Kohl's Corp</t>
  </si>
  <si>
    <t>Pultegroup</t>
  </si>
  <si>
    <t>Dollar Tree Inc</t>
  </si>
  <si>
    <t>J.C. Penney Company Inc</t>
  </si>
  <si>
    <t>Xerox Corp</t>
  </si>
  <si>
    <t>Weyerhaeuser Company</t>
  </si>
  <si>
    <t>Genworth Financial Inc</t>
  </si>
  <si>
    <t>PNC Bank</t>
  </si>
  <si>
    <t>Zions Bancorporation</t>
  </si>
  <si>
    <t>Gogo Inc</t>
  </si>
  <si>
    <t>Range Resources Corp</t>
  </si>
  <si>
    <t>Eog Resources</t>
  </si>
  <si>
    <t>Tata Motors Ltd</t>
  </si>
  <si>
    <t>Ziopharm Oncology IN</t>
  </si>
  <si>
    <t>Amyris Inc</t>
  </si>
  <si>
    <t>Best Buy CO</t>
  </si>
  <si>
    <t>Alexion Pharm Inc</t>
  </si>
  <si>
    <t>Ciena Corp</t>
  </si>
  <si>
    <t>Zoetis Inc Class A</t>
  </si>
  <si>
    <t>Martin Marietta Materials</t>
  </si>
  <si>
    <t>Skyworks Solutions</t>
  </si>
  <si>
    <t>Trade Desk Inc</t>
  </si>
  <si>
    <t>Expedia Group Inc</t>
  </si>
  <si>
    <t>Select Medical Holdings Corp</t>
  </si>
  <si>
    <t>Canadian Solar Inc</t>
  </si>
  <si>
    <t>Agnico-Eagle Mines Ltd</t>
  </si>
  <si>
    <t>Suncor Energy Inc</t>
  </si>
  <si>
    <t>Opko Health Inc</t>
  </si>
  <si>
    <t>Vertex Pharmaceutic</t>
  </si>
  <si>
    <t>Carbo Ceramics</t>
  </si>
  <si>
    <t>Lennar Corp</t>
  </si>
  <si>
    <t>Tandem Diabetes Care</t>
  </si>
  <si>
    <t>Conagra Brands Inc</t>
  </si>
  <si>
    <t>Bilibili Inc. ADR</t>
  </si>
  <si>
    <t>Concho Resources Inc</t>
  </si>
  <si>
    <t>Hewlett-Packard Company</t>
  </si>
  <si>
    <t>Emerson Electric Company</t>
  </si>
  <si>
    <t>Norfolk Southern Corp</t>
  </si>
  <si>
    <t>Tyson Foods</t>
  </si>
  <si>
    <t>Monster Beverage Cp</t>
  </si>
  <si>
    <t>Wheaton Precious Metals</t>
  </si>
  <si>
    <t>Aerojet Rocketdyne Holdings</t>
  </si>
  <si>
    <t>Mylan NV Ord Shs</t>
  </si>
  <si>
    <t>Golar Lng Ltd</t>
  </si>
  <si>
    <t>Pioneer Natural Resources CO</t>
  </si>
  <si>
    <t>Unilever NV</t>
  </si>
  <si>
    <t>L Brands Inc</t>
  </si>
  <si>
    <t>Align Technology I</t>
  </si>
  <si>
    <t>Cemex S.A.B. DE C.V.</t>
  </si>
  <si>
    <t>Vipshop Holdings Ltd</t>
  </si>
  <si>
    <t>Medicines CO</t>
  </si>
  <si>
    <t>Phillips 66</t>
  </si>
  <si>
    <t>LKQ Corp</t>
  </si>
  <si>
    <t>Tempur-Pedic International Inc</t>
  </si>
  <si>
    <t>Logmein Inc</t>
  </si>
  <si>
    <t>VOYA Group N.V.</t>
  </si>
  <si>
    <t>Ventas Inc</t>
  </si>
  <si>
    <t>International Paper Company</t>
  </si>
  <si>
    <t>Allscripts Hlthcare</t>
  </si>
  <si>
    <t>Weibo Corp Ads</t>
  </si>
  <si>
    <t>CME Group Inc</t>
  </si>
  <si>
    <t>Marriot Int Class A</t>
  </si>
  <si>
    <t>Callon Petroleum Company</t>
  </si>
  <si>
    <t>Mellanox Technologies</t>
  </si>
  <si>
    <t>Viacom Inc Cl B</t>
  </si>
  <si>
    <t>Tripadvisor Inc</t>
  </si>
  <si>
    <t>Akamai Technologies</t>
  </si>
  <si>
    <t>Chemours Company</t>
  </si>
  <si>
    <t>Molson Coors Brewing Company</t>
  </si>
  <si>
    <t>T-Mobile US</t>
  </si>
  <si>
    <t>Kroger Company</t>
  </si>
  <si>
    <t>Stanley Black &amp; Decker Inc</t>
  </si>
  <si>
    <t>Regeneron Pharmaceutical</t>
  </si>
  <si>
    <t>Kinross Gold Corp</t>
  </si>
  <si>
    <t>Lockheed Martin Corp</t>
  </si>
  <si>
    <t>Jetblue Airways Cp</t>
  </si>
  <si>
    <t>Garmin Ltd</t>
  </si>
  <si>
    <t>Autodesk Inc</t>
  </si>
  <si>
    <t>Exelixis Inc</t>
  </si>
  <si>
    <t>Rent-A-Center Inc</t>
  </si>
  <si>
    <t>Gopro Inc Cl A</t>
  </si>
  <si>
    <t>Aflac Incorporated</t>
  </si>
  <si>
    <t>Dana Inc</t>
  </si>
  <si>
    <t>Automatic Data Procs</t>
  </si>
  <si>
    <t>Apache Corp</t>
  </si>
  <si>
    <t>Irobot Corp</t>
  </si>
  <si>
    <t>Six Flags Entertainment Corp</t>
  </si>
  <si>
    <t>Avon Products</t>
  </si>
  <si>
    <t>Amn Healthcare Services Inc</t>
  </si>
  <si>
    <t>Denbury Resources</t>
  </si>
  <si>
    <t>Ingersoll-Rand Plc [Ireland]</t>
  </si>
  <si>
    <t>3D Systems Corp</t>
  </si>
  <si>
    <t>Tapestry Inc</t>
  </si>
  <si>
    <t>Restoration Hardware Holdings</t>
  </si>
  <si>
    <t>Yum! Brands</t>
  </si>
  <si>
    <t>Oneok Inc</t>
  </si>
  <si>
    <t>Intercontinental Exchange</t>
  </si>
  <si>
    <t>Santander Consumer USA Holdings</t>
  </si>
  <si>
    <t>BB&amp;T Corp</t>
  </si>
  <si>
    <t>Sangamo Therapeutics</t>
  </si>
  <si>
    <t>Nutrien Ltd</t>
  </si>
  <si>
    <t>Barclays Plc</t>
  </si>
  <si>
    <t>Radian Group Inc</t>
  </si>
  <si>
    <t>Qep Resources</t>
  </si>
  <si>
    <t>Hi-Crush Partners LP</t>
  </si>
  <si>
    <t>Ethan Allen Interiors Inc</t>
  </si>
  <si>
    <t>Cognizant Tech Sol</t>
  </si>
  <si>
    <t>Edison International</t>
  </si>
  <si>
    <t>Kraft Heinz CO</t>
  </si>
  <si>
    <t>Goodyear Tire Rubber</t>
  </si>
  <si>
    <t>Corcept Therapeutics</t>
  </si>
  <si>
    <t>Enterprise Products Partners LP</t>
  </si>
  <si>
    <t>The Aes Corp</t>
  </si>
  <si>
    <t>Altisource Residential Corporat</t>
  </si>
  <si>
    <t>Knight-Swift Transporation Inc</t>
  </si>
  <si>
    <t>Baxter International Inc</t>
  </si>
  <si>
    <t>Nordstrom</t>
  </si>
  <si>
    <t>Allstate Corp</t>
  </si>
  <si>
    <t>Mgic Investment Corp</t>
  </si>
  <si>
    <t>Match Group Inc CS</t>
  </si>
  <si>
    <t>Cit Group Inc [Del]</t>
  </si>
  <si>
    <t>Skechers U.S.A.</t>
  </si>
  <si>
    <t>Archer Daniels Midland Company</t>
  </si>
  <si>
    <t>Viper Energy LP</t>
  </si>
  <si>
    <t>First Majestic Silver</t>
  </si>
  <si>
    <t>Northrop Grumman Corp</t>
  </si>
  <si>
    <t>Synovus Financial Corp</t>
  </si>
  <si>
    <t>Oasis Petroleum Inc</t>
  </si>
  <si>
    <t>Canadian Natural Resources</t>
  </si>
  <si>
    <t>Carrizo Oil &amp; Gas</t>
  </si>
  <si>
    <t>Tal Education Group</t>
  </si>
  <si>
    <t>Loxo Oncology CS</t>
  </si>
  <si>
    <t>Hanesbrands Inc</t>
  </si>
  <si>
    <t>CBOE Global Markets Inc</t>
  </si>
  <si>
    <t>Prothena Corp</t>
  </si>
  <si>
    <t>Glaxosmithkline Plc</t>
  </si>
  <si>
    <t>Universal Display</t>
  </si>
  <si>
    <t>Papa John's Intl</t>
  </si>
  <si>
    <t>Scientific Games</t>
  </si>
  <si>
    <t>Ascendis Pharma Ads</t>
  </si>
  <si>
    <t>Cameco Corp</t>
  </si>
  <si>
    <t>TJX Companies</t>
  </si>
  <si>
    <t>Jabil Circuit</t>
  </si>
  <si>
    <t>Tenet Healthcare Corp</t>
  </si>
  <si>
    <t>First Data Corp</t>
  </si>
  <si>
    <t>MBIA Inc</t>
  </si>
  <si>
    <t>Domtar Corp</t>
  </si>
  <si>
    <t>Analog Devices</t>
  </si>
  <si>
    <t>Riot Blockchain Inc</t>
  </si>
  <si>
    <t>Eaton Corp</t>
  </si>
  <si>
    <t>Whirlpool Corp</t>
  </si>
  <si>
    <t>Array Biopharma Inc</t>
  </si>
  <si>
    <t>Franco Nev Corp</t>
  </si>
  <si>
    <t>NCR Corp</t>
  </si>
  <si>
    <t>Dick's Sporting Goods Inc</t>
  </si>
  <si>
    <t>Autozone</t>
  </si>
  <si>
    <t>Ferrari N.V.</t>
  </si>
  <si>
    <t>Dell Technologies Inc.</t>
  </si>
  <si>
    <t>NRG Energy</t>
  </si>
  <si>
    <t>Diamondback Energy</t>
  </si>
  <si>
    <t>Ngl Energy Partners LP</t>
  </si>
  <si>
    <t>Scorpio Tankers Inc</t>
  </si>
  <si>
    <t>New York Community Bancorp</t>
  </si>
  <si>
    <t>Cummins Inc</t>
  </si>
  <si>
    <t>TD Ameritrade HD</t>
  </si>
  <si>
    <t>Plains Gp Holdings LP</t>
  </si>
  <si>
    <t>Melco Resorts &amp; Entertainment</t>
  </si>
  <si>
    <t>Lumentum Hld</t>
  </si>
  <si>
    <t>Enbridge Inc</t>
  </si>
  <si>
    <t>Citrix Systems Inc</t>
  </si>
  <si>
    <t>Nektar Therapeutics</t>
  </si>
  <si>
    <t>Arconic Inc</t>
  </si>
  <si>
    <t>Helmerich &amp; Payne</t>
  </si>
  <si>
    <t>Moody's Corp</t>
  </si>
  <si>
    <t>Eagle Materials Inc</t>
  </si>
  <si>
    <t>Fluor Corp</t>
  </si>
  <si>
    <t>KB Home</t>
  </si>
  <si>
    <t>Canadian Pacific Railway</t>
  </si>
  <si>
    <t>Godaddy Inc</t>
  </si>
  <si>
    <t>Under Armour Inc Class C Comm</t>
  </si>
  <si>
    <t>Ulta Salon Cosmetic</t>
  </si>
  <si>
    <t>Royal Caribbean Cruises Ltd</t>
  </si>
  <si>
    <t>Oriental Financial Group</t>
  </si>
  <si>
    <t>Uniqure N.V.</t>
  </si>
  <si>
    <t>Urban Outfitters Inc</t>
  </si>
  <si>
    <t>Dollar General Corp</t>
  </si>
  <si>
    <t>Truecar Inc</t>
  </si>
  <si>
    <t>Discover Financial Services</t>
  </si>
  <si>
    <t>Yeti Holdings Inc.</t>
  </si>
  <si>
    <t>Simon Property Group</t>
  </si>
  <si>
    <t>Blackrock</t>
  </si>
  <si>
    <t>State Street Corp</t>
  </si>
  <si>
    <t>Sysco Corp</t>
  </si>
  <si>
    <t>Accenture Plc</t>
  </si>
  <si>
    <t>C.H. Robinson Ww</t>
  </si>
  <si>
    <t>Dycom Industries</t>
  </si>
  <si>
    <t>Gulfport Energy Corp</t>
  </si>
  <si>
    <t>Applied Optoelect</t>
  </si>
  <si>
    <t>Omnicom Group Inc</t>
  </si>
  <si>
    <t>Berry Global Group</t>
  </si>
  <si>
    <t>NVDA US Equity</t>
  </si>
  <si>
    <t xml:space="preserve"> </t>
  </si>
  <si>
    <t>BAC US Equity</t>
  </si>
  <si>
    <t>AAPL US Equity</t>
  </si>
  <si>
    <t>AMD US Equity</t>
  </si>
  <si>
    <t>FB US Equity</t>
  </si>
  <si>
    <t>MU US Equity</t>
  </si>
  <si>
    <t>GE US Equity</t>
  </si>
  <si>
    <t>NFLX US Equity</t>
  </si>
  <si>
    <t>AMZN US Equity</t>
  </si>
  <si>
    <t>BABA US Equity</t>
  </si>
  <si>
    <t>KO US Equity</t>
  </si>
  <si>
    <t>LLY US Equity</t>
  </si>
  <si>
    <t>TSLA US Equity</t>
  </si>
  <si>
    <t>MSFT US Equity</t>
  </si>
  <si>
    <t>T US Equity</t>
  </si>
  <si>
    <t>INTC US Equity</t>
  </si>
  <si>
    <t>CSCO US Equity</t>
  </si>
  <si>
    <t>VALE US Equity</t>
  </si>
  <si>
    <t>CGC US Equity</t>
  </si>
  <si>
    <t>JPM US Equity</t>
  </si>
  <si>
    <t>EBAY US Equity</t>
  </si>
  <si>
    <t>BMY US Equity</t>
  </si>
  <si>
    <t>BA US Equity</t>
  </si>
  <si>
    <t>PG US Equity</t>
  </si>
  <si>
    <t>JD US Equity</t>
  </si>
  <si>
    <t>EA US Equity</t>
  </si>
  <si>
    <t>C US Equity</t>
  </si>
  <si>
    <t>DIS US Equity</t>
  </si>
  <si>
    <t>QCOM US Equity</t>
  </si>
  <si>
    <t>DISCA US Equity</t>
  </si>
  <si>
    <t>NWL US Equity</t>
  </si>
  <si>
    <t>TWTR US Equity</t>
  </si>
  <si>
    <t>WMT US Equity</t>
  </si>
  <si>
    <t>CTL US Equity</t>
  </si>
  <si>
    <t>MRK US Equity</t>
  </si>
  <si>
    <t>AAL US Equity</t>
  </si>
  <si>
    <t>XOM US Equity</t>
  </si>
  <si>
    <t>CRON US Equity</t>
  </si>
  <si>
    <t>PBR US Equity</t>
  </si>
  <si>
    <t>SNAP US Equity</t>
  </si>
  <si>
    <t>SQ US Equity</t>
  </si>
  <si>
    <t>FCX US Equity</t>
  </si>
  <si>
    <t>SLB US Equity</t>
  </si>
  <si>
    <t>CVS US Equity</t>
  </si>
  <si>
    <t>AMAT US Equity</t>
  </si>
  <si>
    <t>GS US Equity</t>
  </si>
  <si>
    <t>SBUX US Equity</t>
  </si>
  <si>
    <t>MS US Equity</t>
  </si>
  <si>
    <t>ET US Equity</t>
  </si>
  <si>
    <t>CZR US Equity</t>
  </si>
  <si>
    <t>HD US Equity</t>
  </si>
  <si>
    <t>DE US Equity</t>
  </si>
  <si>
    <t>PFE US Equity</t>
  </si>
  <si>
    <t>CAT US Equity</t>
  </si>
  <si>
    <t>CELG US Equity</t>
  </si>
  <si>
    <t>NIO US Equity</t>
  </si>
  <si>
    <t>GM US Equity</t>
  </si>
  <si>
    <t>CHK US Equity</t>
  </si>
  <si>
    <t>WFC US Equity</t>
  </si>
  <si>
    <t>BIDU US Equity</t>
  </si>
  <si>
    <t>TWLO US Equity</t>
  </si>
  <si>
    <t>F US Equity</t>
  </si>
  <si>
    <t>ATVI US Equity</t>
  </si>
  <si>
    <t>ACB US Equity</t>
  </si>
  <si>
    <t>CRM US Equity</t>
  </si>
  <si>
    <t>ELAN US Equity</t>
  </si>
  <si>
    <t>BHC US Equity</t>
  </si>
  <si>
    <t>X US Equity</t>
  </si>
  <si>
    <t>PEP US Equity</t>
  </si>
  <si>
    <t>HAL US Equity</t>
  </si>
  <si>
    <t>JNJ US Equity</t>
  </si>
  <si>
    <t>MAT US Equity</t>
  </si>
  <si>
    <t>RIG US Equity</t>
  </si>
  <si>
    <t>XPO US Equity</t>
  </si>
  <si>
    <t>TEVA US Equity</t>
  </si>
  <si>
    <t>V US Equity</t>
  </si>
  <si>
    <t>GOOG US Equity</t>
  </si>
  <si>
    <t>ZNGA US Equity</t>
  </si>
  <si>
    <t>MDR US Equity</t>
  </si>
  <si>
    <t>IBM US Equity</t>
  </si>
  <si>
    <t>MCD US Equity</t>
  </si>
  <si>
    <t>TLRY US Equity</t>
  </si>
  <si>
    <t>GOOGL US Equity</t>
  </si>
  <si>
    <t>NVAX US Equity</t>
  </si>
  <si>
    <t>ROKU US Equity</t>
  </si>
  <si>
    <t>SIRI US Equity</t>
  </si>
  <si>
    <t>FDX US Equity</t>
  </si>
  <si>
    <t>AMRN US Equity</t>
  </si>
  <si>
    <t>PYPL US Equity</t>
  </si>
  <si>
    <t>CL US Equity</t>
  </si>
  <si>
    <t>BBBY US Equity</t>
  </si>
  <si>
    <t>ITUB US Equity</t>
  </si>
  <si>
    <t>GILD US Equity</t>
  </si>
  <si>
    <t>NKE US Equity</t>
  </si>
  <si>
    <t>YELP US Equity</t>
  </si>
  <si>
    <t>ABBV US Equity</t>
  </si>
  <si>
    <t>CLF US Equity</t>
  </si>
  <si>
    <t>MT US Equity</t>
  </si>
  <si>
    <t>COTY US Equity</t>
  </si>
  <si>
    <t>IMMU US Equity</t>
  </si>
  <si>
    <t>TGT US Equity</t>
  </si>
  <si>
    <t>DAL US Equity</t>
  </si>
  <si>
    <t>ORCL US Equity</t>
  </si>
  <si>
    <t>VZ US Equity</t>
  </si>
  <si>
    <t>IQ US Equity</t>
  </si>
  <si>
    <t>CVX US Equity</t>
  </si>
  <si>
    <t>M US Equity</t>
  </si>
  <si>
    <t>GOLD US Equity</t>
  </si>
  <si>
    <t>MO US Equity</t>
  </si>
  <si>
    <t>UPS US Equity</t>
  </si>
  <si>
    <t>BB US Equity</t>
  </si>
  <si>
    <t>COG US Equity</t>
  </si>
  <si>
    <t>WYNN US Equity</t>
  </si>
  <si>
    <t>LRCX US Equity</t>
  </si>
  <si>
    <t>AUY US Equity</t>
  </si>
  <si>
    <t>YPF US Equity</t>
  </si>
  <si>
    <t>AABA US Equity</t>
  </si>
  <si>
    <t>CBS US Equity</t>
  </si>
  <si>
    <t>GOOS US Equity</t>
  </si>
  <si>
    <t>NEM US Equity</t>
  </si>
  <si>
    <t>MGM US Equity</t>
  </si>
  <si>
    <t>MA US Equity</t>
  </si>
  <si>
    <t>FIT US Equity</t>
  </si>
  <si>
    <t>AIG US Equity</t>
  </si>
  <si>
    <t>DWDP US Equity</t>
  </si>
  <si>
    <t>FOXA US Equity</t>
  </si>
  <si>
    <t>MDLZ US Equity</t>
  </si>
  <si>
    <t>PM US Equity</t>
  </si>
  <si>
    <t>ADBE US Equity</t>
  </si>
  <si>
    <t>AGN US Equity</t>
  </si>
  <si>
    <t>AXTA US Equity</t>
  </si>
  <si>
    <t>TRGP US Equity</t>
  </si>
  <si>
    <t>VLO US Equity</t>
  </si>
  <si>
    <t>CMG US Equity</t>
  </si>
  <si>
    <t>PCG US Equity</t>
  </si>
  <si>
    <t>BP US Equity</t>
  </si>
  <si>
    <t>SYMC US Equity</t>
  </si>
  <si>
    <t>EXAS US Equity</t>
  </si>
  <si>
    <t>DBX US Equity</t>
  </si>
  <si>
    <t>DISH US Equity</t>
  </si>
  <si>
    <t>ANET US Equity</t>
  </si>
  <si>
    <t>PYX US Equity</t>
  </si>
  <si>
    <t>APC US Equity</t>
  </si>
  <si>
    <t>NBR US Equity</t>
  </si>
  <si>
    <t>NTNX US Equity</t>
  </si>
  <si>
    <t>FCAU US Equity</t>
  </si>
  <si>
    <t>MPC US Equity</t>
  </si>
  <si>
    <t>WDC US Equity</t>
  </si>
  <si>
    <t>BKNG US Equity</t>
  </si>
  <si>
    <t>CS US Equity</t>
  </si>
  <si>
    <t>UAL US Equity</t>
  </si>
  <si>
    <t>USB US Equity</t>
  </si>
  <si>
    <t>AXL US Equity</t>
  </si>
  <si>
    <t>LOW US Equity</t>
  </si>
  <si>
    <t>DVN US Equity</t>
  </si>
  <si>
    <t>TXN US Equity</t>
  </si>
  <si>
    <t>NUE US Equity</t>
  </si>
  <si>
    <t>PAA US Equity</t>
  </si>
  <si>
    <t>SE US Equity</t>
  </si>
  <si>
    <t>MDT US Equity</t>
  </si>
  <si>
    <t>UXIN US Equity</t>
  </si>
  <si>
    <t>XLNX US Equity</t>
  </si>
  <si>
    <t>I US Equity</t>
  </si>
  <si>
    <t>WMB US Equity</t>
  </si>
  <si>
    <t>MRVL US Equity</t>
  </si>
  <si>
    <t>BBD US Equity</t>
  </si>
  <si>
    <t>IMGN US Equity</t>
  </si>
  <si>
    <t>UNH US Equity</t>
  </si>
  <si>
    <t>CMCSA US Equity</t>
  </si>
  <si>
    <t>HAS US Equity</t>
  </si>
  <si>
    <t>NLSN US Equity</t>
  </si>
  <si>
    <t>AMGN US Equity</t>
  </si>
  <si>
    <t>STX US Equity</t>
  </si>
  <si>
    <t>AKS US Equity</t>
  </si>
  <si>
    <t>NXPI US Equity</t>
  </si>
  <si>
    <t>BX US Equity</t>
  </si>
  <si>
    <t>UTX US Equity</t>
  </si>
  <si>
    <t>FSLR US Equity</t>
  </si>
  <si>
    <t>AVGO US Equity</t>
  </si>
  <si>
    <t>COST US Equity</t>
  </si>
  <si>
    <t>UAA US Equity</t>
  </si>
  <si>
    <t>SYF US Equity</t>
  </si>
  <si>
    <t>LVS US Equity</t>
  </si>
  <si>
    <t>NOK US Equity</t>
  </si>
  <si>
    <t>FTR US Equity</t>
  </si>
  <si>
    <t>LULU US Equity</t>
  </si>
  <si>
    <t>LNG US Equity</t>
  </si>
  <si>
    <t>BKS US Equity</t>
  </si>
  <si>
    <t>KMI US Equity</t>
  </si>
  <si>
    <t>DB US Equity</t>
  </si>
  <si>
    <t>MRO US Equity</t>
  </si>
  <si>
    <t>HLF US Equity</t>
  </si>
  <si>
    <t>CLR US Equity</t>
  </si>
  <si>
    <t>QHC US Equity</t>
  </si>
  <si>
    <t>BHP US Equity</t>
  </si>
  <si>
    <t>VKTX US Equity</t>
  </si>
  <si>
    <t>ELLI US Equity</t>
  </si>
  <si>
    <t>ABT US Equity</t>
  </si>
  <si>
    <t>NTAP US Equity</t>
  </si>
  <si>
    <t>DUK US Equity</t>
  </si>
  <si>
    <t>KEY US Equity</t>
  </si>
  <si>
    <t>UNP US Equity</t>
  </si>
  <si>
    <t>VMW US Equity</t>
  </si>
  <si>
    <t>HSBC US Equity</t>
  </si>
  <si>
    <t>CRC US Equity</t>
  </si>
  <si>
    <t>LEAF US Equity</t>
  </si>
  <si>
    <t>OXY US Equity</t>
  </si>
  <si>
    <t>CSX US Equity</t>
  </si>
  <si>
    <t>HIIQ US Equity</t>
  </si>
  <si>
    <t>GRUB US Equity</t>
  </si>
  <si>
    <t>GME US Equity</t>
  </si>
  <si>
    <t>CHTR US Equity</t>
  </si>
  <si>
    <t>CAR US Equity</t>
  </si>
  <si>
    <t>URI US Equity</t>
  </si>
  <si>
    <t>HES US Equity</t>
  </si>
  <si>
    <t>MHK US Equity</t>
  </si>
  <si>
    <t>SRPT US Equity</t>
  </si>
  <si>
    <t>ICPT US Equity</t>
  </si>
  <si>
    <t>ZAYO US Equity</t>
  </si>
  <si>
    <t>COP US Equity</t>
  </si>
  <si>
    <t>UNIT US Equity</t>
  </si>
  <si>
    <t>FEYE US Equity</t>
  </si>
  <si>
    <t>WBA US Equity</t>
  </si>
  <si>
    <t>CTRP US Equity</t>
  </si>
  <si>
    <t>RIO US Equity</t>
  </si>
  <si>
    <t>AA US Equity</t>
  </si>
  <si>
    <t>S US Equity</t>
  </si>
  <si>
    <t>MMM US Equity</t>
  </si>
  <si>
    <t>MET US Equity</t>
  </si>
  <si>
    <t>ALLY US Equity</t>
  </si>
  <si>
    <t>AZN US Equity</t>
  </si>
  <si>
    <t>NBEV US Equity</t>
  </si>
  <si>
    <t>DHI US Equity</t>
  </si>
  <si>
    <t>CI US Equity</t>
  </si>
  <si>
    <t>WDAY US Equity</t>
  </si>
  <si>
    <t>GG US Equity</t>
  </si>
  <si>
    <t>WLL US Equity</t>
  </si>
  <si>
    <t>KKR US Equity</t>
  </si>
  <si>
    <t>SPWR US Equity</t>
  </si>
  <si>
    <t>DBD US Equity</t>
  </si>
  <si>
    <t>CVNA US Equity</t>
  </si>
  <si>
    <t>TTWO US Equity</t>
  </si>
  <si>
    <t>SPOT US Equity</t>
  </si>
  <si>
    <t>SHOP US Equity</t>
  </si>
  <si>
    <t>CPRI US Equity</t>
  </si>
  <si>
    <t>HON US Equity</t>
  </si>
  <si>
    <t>LUV US Equity</t>
  </si>
  <si>
    <t>LM US Equity</t>
  </si>
  <si>
    <t>W US Equity</t>
  </si>
  <si>
    <t>NOW US Equity</t>
  </si>
  <si>
    <t>EXC US Equity</t>
  </si>
  <si>
    <t>GRPN US Equity</t>
  </si>
  <si>
    <t>BLMN US Equity</t>
  </si>
  <si>
    <t>WPX US Equity</t>
  </si>
  <si>
    <t>CVE US Equity</t>
  </si>
  <si>
    <t>BK US Equity</t>
  </si>
  <si>
    <t>CYH US Equity</t>
  </si>
  <si>
    <t>PVG US Equity</t>
  </si>
  <si>
    <t>TAK US Equity</t>
  </si>
  <si>
    <t>RDFN US Equity</t>
  </si>
  <si>
    <t>RTN US Equity</t>
  </si>
  <si>
    <t>WFT US Equity</t>
  </si>
  <si>
    <t>PANW US Equity</t>
  </si>
  <si>
    <t>SWN US Equity</t>
  </si>
  <si>
    <t>OSTK US Equity</t>
  </si>
  <si>
    <t>SFIX US Equity</t>
  </si>
  <si>
    <t>PRU US Equity</t>
  </si>
  <si>
    <t>SPLK US Equity</t>
  </si>
  <si>
    <t>ECA US Equity</t>
  </si>
  <si>
    <t>TME US Equity</t>
  </si>
  <si>
    <t>FOSL US Equity</t>
  </si>
  <si>
    <t>AXP US Equity</t>
  </si>
  <si>
    <t>BTG US Equity</t>
  </si>
  <si>
    <t>STZ US Equity</t>
  </si>
  <si>
    <t>CYBR US Equity</t>
  </si>
  <si>
    <t>STLD US Equity</t>
  </si>
  <si>
    <t>Z US Equity</t>
  </si>
  <si>
    <t>SO US Equity</t>
  </si>
  <si>
    <t>BSX US Equity</t>
  </si>
  <si>
    <t>VOD US Equity</t>
  </si>
  <si>
    <t>SN US Equity</t>
  </si>
  <si>
    <t>HOLX US Equity</t>
  </si>
  <si>
    <t>RF US Equity</t>
  </si>
  <si>
    <t>BIIB US Equity</t>
  </si>
  <si>
    <t>CREE US Equity</t>
  </si>
  <si>
    <t>TECK US Equity</t>
  </si>
  <si>
    <t>SCHW US Equity</t>
  </si>
  <si>
    <t>COF US Equity</t>
  </si>
  <si>
    <t>CF US Equity</t>
  </si>
  <si>
    <t>GLW US Equity</t>
  </si>
  <si>
    <t>ISRG US Equity</t>
  </si>
  <si>
    <t>ESV US Equity</t>
  </si>
  <si>
    <t>GIS US Equity</t>
  </si>
  <si>
    <t>NTES US Equity</t>
  </si>
  <si>
    <t>WTW US Equity</t>
  </si>
  <si>
    <t>YNDX US Equity</t>
  </si>
  <si>
    <t>INFN US Equity</t>
  </si>
  <si>
    <t>CLVS US Equity</t>
  </si>
  <si>
    <t>BUD US Equity</t>
  </si>
  <si>
    <t>FGEN US Equity</t>
  </si>
  <si>
    <t>KSS US Equity</t>
  </si>
  <si>
    <t>PHM US Equity</t>
  </si>
  <si>
    <t>DLTR US Equity</t>
  </si>
  <si>
    <t>JCP US Equity</t>
  </si>
  <si>
    <t>XRX US Equity</t>
  </si>
  <si>
    <t>WY US Equity</t>
  </si>
  <si>
    <t>GNW US Equity</t>
  </si>
  <si>
    <t>PNC US Equity</t>
  </si>
  <si>
    <t>ZION US Equity</t>
  </si>
  <si>
    <t>GOGO US Equity</t>
  </si>
  <si>
    <t>RRC US Equity</t>
  </si>
  <si>
    <t>EOG US Equity</t>
  </si>
  <si>
    <t>TTM US Equity</t>
  </si>
  <si>
    <t>ZIOP US Equity</t>
  </si>
  <si>
    <t>AMRS US Equity</t>
  </si>
  <si>
    <t>BBY US Equity</t>
  </si>
  <si>
    <t>ALXN US Equity</t>
  </si>
  <si>
    <t>CIEN US Equity</t>
  </si>
  <si>
    <t>ZTS US Equity</t>
  </si>
  <si>
    <t>MLM US Equity</t>
  </si>
  <si>
    <t>SWKS US Equity</t>
  </si>
  <si>
    <t>TTD US Equity</t>
  </si>
  <si>
    <t>EXPE US Equity</t>
  </si>
  <si>
    <t>SEM US Equity</t>
  </si>
  <si>
    <t>CSIQ US Equity</t>
  </si>
  <si>
    <t>AEM US Equity</t>
  </si>
  <si>
    <t>SU US Equity</t>
  </si>
  <si>
    <t>OPK US Equity</t>
  </si>
  <si>
    <t>VRTX US Equity</t>
  </si>
  <si>
    <t>CRR US Equity</t>
  </si>
  <si>
    <t>LEN US Equity</t>
  </si>
  <si>
    <t>TNDM US Equity</t>
  </si>
  <si>
    <t>CAG US Equity</t>
  </si>
  <si>
    <t>BILI US Equity</t>
  </si>
  <si>
    <t>CXO US Equity</t>
  </si>
  <si>
    <t>HPQ US Equity</t>
  </si>
  <si>
    <t>EMR US Equity</t>
  </si>
  <si>
    <t>NSC US Equity</t>
  </si>
  <si>
    <t>TSN US Equity</t>
  </si>
  <si>
    <t>MNST US Equity</t>
  </si>
  <si>
    <t>WPM US Equity</t>
  </si>
  <si>
    <t>AJRD US Equity</t>
  </si>
  <si>
    <t>MYL US Equity</t>
  </si>
  <si>
    <t>GLNG US Equity</t>
  </si>
  <si>
    <t>PXD US Equity</t>
  </si>
  <si>
    <t>UN US Equity</t>
  </si>
  <si>
    <t>LB US Equity</t>
  </si>
  <si>
    <t>ALGN US Equity</t>
  </si>
  <si>
    <t>CX US Equity</t>
  </si>
  <si>
    <t>VIPS US Equity</t>
  </si>
  <si>
    <t>MDCO US Equity</t>
  </si>
  <si>
    <t>PSX US Equity</t>
  </si>
  <si>
    <t>LKQ US Equity</t>
  </si>
  <si>
    <t>TPX US Equity</t>
  </si>
  <si>
    <t>LOGM US Equity</t>
  </si>
  <si>
    <t>ING US Equity</t>
  </si>
  <si>
    <t>VTR US Equity</t>
  </si>
  <si>
    <t>IP US Equity</t>
  </si>
  <si>
    <t>MDRX US Equity</t>
  </si>
  <si>
    <t>WB US Equity</t>
  </si>
  <si>
    <t>CME US Equity</t>
  </si>
  <si>
    <t>MAR US Equity</t>
  </si>
  <si>
    <t>CPE US Equity</t>
  </si>
  <si>
    <t>MLNX US Equity</t>
  </si>
  <si>
    <t>VIAB US Equity</t>
  </si>
  <si>
    <t>TRIP US Equity</t>
  </si>
  <si>
    <t>AKAM US Equity</t>
  </si>
  <si>
    <t>CC US Equity</t>
  </si>
  <si>
    <t>TAP US Equity</t>
  </si>
  <si>
    <t>TMUS US Equity</t>
  </si>
  <si>
    <t>KR US Equity</t>
  </si>
  <si>
    <t>SWK US Equity</t>
  </si>
  <si>
    <t>REGN US Equity</t>
  </si>
  <si>
    <t>KGC US Equity</t>
  </si>
  <si>
    <t>LMT US Equity</t>
  </si>
  <si>
    <t>JBLU US Equity</t>
  </si>
  <si>
    <t>GRMN US Equity</t>
  </si>
  <si>
    <t>ADSK US Equity</t>
  </si>
  <si>
    <t>EXEL US Equity</t>
  </si>
  <si>
    <t>RCII US Equity</t>
  </si>
  <si>
    <t>GPRO US Equity</t>
  </si>
  <si>
    <t>AFL US Equity</t>
  </si>
  <si>
    <t>DAN US Equity</t>
  </si>
  <si>
    <t>ADP US Equity</t>
  </si>
  <si>
    <t>APA US Equity</t>
  </si>
  <si>
    <t>IRBT US Equity</t>
  </si>
  <si>
    <t>SIX US Equity</t>
  </si>
  <si>
    <t>AVP US Equity</t>
  </si>
  <si>
    <t>AMN US Equity</t>
  </si>
  <si>
    <t>DNR US Equity</t>
  </si>
  <si>
    <t>IR US Equity</t>
  </si>
  <si>
    <t>DDD US Equity</t>
  </si>
  <si>
    <t>TPR US Equity</t>
  </si>
  <si>
    <t>RH US Equity</t>
  </si>
  <si>
    <t>YUM US Equity</t>
  </si>
  <si>
    <t>OKE US Equity</t>
  </si>
  <si>
    <t>ICE US Equity</t>
  </si>
  <si>
    <t>SC US Equity</t>
  </si>
  <si>
    <t>BBT US Equity</t>
  </si>
  <si>
    <t>SGMO US Equity</t>
  </si>
  <si>
    <t>NTR US Equity</t>
  </si>
  <si>
    <t>BCS US Equity</t>
  </si>
  <si>
    <t>RDN US Equity</t>
  </si>
  <si>
    <t>QEP US Equity</t>
  </si>
  <si>
    <t>HCLP US Equity</t>
  </si>
  <si>
    <t>ETH US Equity</t>
  </si>
  <si>
    <t>CTSH US Equity</t>
  </si>
  <si>
    <t>EIX US Equity</t>
  </si>
  <si>
    <t>KHC US Equity</t>
  </si>
  <si>
    <t>GT US Equity</t>
  </si>
  <si>
    <t>CORT US Equity</t>
  </si>
  <si>
    <t>EPD US Equity</t>
  </si>
  <si>
    <t>AES US Equity</t>
  </si>
  <si>
    <t>RESI US Equity</t>
  </si>
  <si>
    <t>KNX US Equity</t>
  </si>
  <si>
    <t>BAX US Equity</t>
  </si>
  <si>
    <t>JWN US Equity</t>
  </si>
  <si>
    <t>ALL US Equity</t>
  </si>
  <si>
    <t>MTG US Equity</t>
  </si>
  <si>
    <t>MTCH US Equity</t>
  </si>
  <si>
    <t>CIT US Equity</t>
  </si>
  <si>
    <t>SKX US Equity</t>
  </si>
  <si>
    <t>ADM US Equity</t>
  </si>
  <si>
    <t>VNOM US Equity</t>
  </si>
  <si>
    <t>AG US Equity</t>
  </si>
  <si>
    <t>NOC US Equity</t>
  </si>
  <si>
    <t>SNV US Equity</t>
  </si>
  <si>
    <t>OAS US Equity</t>
  </si>
  <si>
    <t>CNQ US Equity</t>
  </si>
  <si>
    <t>CRZO US Equity</t>
  </si>
  <si>
    <t>TAL US Equity</t>
  </si>
  <si>
    <t>LOXO US Equity</t>
  </si>
  <si>
    <t>HBI US Equity</t>
  </si>
  <si>
    <t>CBOE US Equity</t>
  </si>
  <si>
    <t>PRTA US Equity</t>
  </si>
  <si>
    <t>GSK US Equity</t>
  </si>
  <si>
    <t>OLED US Equity</t>
  </si>
  <si>
    <t>PZZA US Equity</t>
  </si>
  <si>
    <t>SGMS US Equity</t>
  </si>
  <si>
    <t>ASND US Equity</t>
  </si>
  <si>
    <t>CCJ US Equity</t>
  </si>
  <si>
    <t>TJX US Equity</t>
  </si>
  <si>
    <t>JBL US Equity</t>
  </si>
  <si>
    <t>THC US Equity</t>
  </si>
  <si>
    <t>FDC US Equity</t>
  </si>
  <si>
    <t>MBI US Equity</t>
  </si>
  <si>
    <t>UFS US Equity</t>
  </si>
  <si>
    <t>ADI US Equity</t>
  </si>
  <si>
    <t>RIOT US Equity</t>
  </si>
  <si>
    <t>ETN US Equity</t>
  </si>
  <si>
    <t>WHR US Equity</t>
  </si>
  <si>
    <t>ARRY US Equity</t>
  </si>
  <si>
    <t>FNV US Equity</t>
  </si>
  <si>
    <t>NCR US Equity</t>
  </si>
  <si>
    <t>DKS US Equity</t>
  </si>
  <si>
    <t>AZO US Equity</t>
  </si>
  <si>
    <t>RACE US Equity</t>
  </si>
  <si>
    <t>DELL US Equity</t>
  </si>
  <si>
    <t>NRG US Equity</t>
  </si>
  <si>
    <t>FANG US Equity</t>
  </si>
  <si>
    <t>NGL US Equity</t>
  </si>
  <si>
    <t>STNG US Equity</t>
  </si>
  <si>
    <t>NYCB US Equity</t>
  </si>
  <si>
    <t>CMI US Equity</t>
  </si>
  <si>
    <t>AMTD US Equity</t>
  </si>
  <si>
    <t>PAGP US Equity</t>
  </si>
  <si>
    <t>MLCO US Equity</t>
  </si>
  <si>
    <t>LITE US Equity</t>
  </si>
  <si>
    <t>ENB US Equity</t>
  </si>
  <si>
    <t>CTXS US Equity</t>
  </si>
  <si>
    <t>NKTR US Equity</t>
  </si>
  <si>
    <t>ARNC US Equity</t>
  </si>
  <si>
    <t>HP US Equity</t>
  </si>
  <si>
    <t>MCO US Equity</t>
  </si>
  <si>
    <t>EXP US Equity</t>
  </si>
  <si>
    <t>FLR US Equity</t>
  </si>
  <si>
    <t>KBH US Equity</t>
  </si>
  <si>
    <t>CP US Equity</t>
  </si>
  <si>
    <t>GDDY US Equity</t>
  </si>
  <si>
    <t>UA US Equity</t>
  </si>
  <si>
    <t>ULTA US Equity</t>
  </si>
  <si>
    <t>RCL US Equity</t>
  </si>
  <si>
    <t>OFG US Equity</t>
  </si>
  <si>
    <t>QURE US Equity</t>
  </si>
  <si>
    <t>URBN US Equity</t>
  </si>
  <si>
    <t>DG US Equity</t>
  </si>
  <si>
    <t>TRUE US Equity</t>
  </si>
  <si>
    <t>DFS US Equity</t>
  </si>
  <si>
    <t>YETI US Equity</t>
  </si>
  <si>
    <t>SPG US Equity</t>
  </si>
  <si>
    <t>BLK US Equity</t>
  </si>
  <si>
    <t>STT US Equity</t>
  </si>
  <si>
    <t>SYY US Equity</t>
  </si>
  <si>
    <t>ACN US Equity</t>
  </si>
  <si>
    <t>CHRW US Equity</t>
  </si>
  <si>
    <t>DY US Equity</t>
  </si>
  <si>
    <t>GPOR US Equity</t>
  </si>
  <si>
    <t>AAOI US Equity</t>
  </si>
  <si>
    <t>OMC US Equity</t>
  </si>
  <si>
    <t>BERY US Equity</t>
  </si>
  <si>
    <t xml:space="preserve"> "</t>
  </si>
  <si>
    <t>ABHINAV DAVULURI</t>
  </si>
  <si>
    <t>1st</t>
  </si>
  <si>
    <t>sell</t>
  </si>
  <si>
    <t>ISS-EVA</t>
  </si>
  <si>
    <t>ANTHONY CAMPAGNA</t>
  </si>
  <si>
    <t>2nd</t>
  </si>
  <si>
    <t>hold</t>
  </si>
  <si>
    <t>PERM DENIED</t>
  </si>
  <si>
    <t>3rd</t>
  </si>
  <si>
    <t>buy</t>
  </si>
  <si>
    <t>MKM Partners</t>
  </si>
  <si>
    <t>RUBEN ROY</t>
  </si>
  <si>
    <t>4th</t>
  </si>
  <si>
    <t>neutral</t>
  </si>
  <si>
    <t>Macquarie</t>
  </si>
  <si>
    <t>SRINI PAJJURI</t>
  </si>
  <si>
    <t>BMO Capital Markets</t>
  </si>
  <si>
    <t>AMBRISH SRIVASTAVA</t>
  </si>
  <si>
    <t>market perform</t>
  </si>
  <si>
    <t>Stifel</t>
  </si>
  <si>
    <t>KEVIN CASSIDY</t>
  </si>
  <si>
    <t>Exane BNP Paribas</t>
  </si>
  <si>
    <t>DAVID O'CONNOR</t>
  </si>
  <si>
    <t>5th</t>
  </si>
  <si>
    <t>underperform</t>
  </si>
  <si>
    <t>JIM SHANAHAN</t>
  </si>
  <si>
    <t>RBC Capital Markets</t>
  </si>
  <si>
    <t>GERARD CASSIDY</t>
  </si>
  <si>
    <t>outperform</t>
  </si>
  <si>
    <t>Baird</t>
  </si>
  <si>
    <t>DAVID GEORGE</t>
  </si>
  <si>
    <t>Societe Generale</t>
  </si>
  <si>
    <t>ANDREW LIM</t>
  </si>
  <si>
    <t>Independent Research GmbH</t>
  </si>
  <si>
    <t>Markus Riesselmann</t>
  </si>
  <si>
    <t>JAMES FOTHERINGHAM</t>
  </si>
  <si>
    <t>Barclays</t>
  </si>
  <si>
    <t>JASON GOLDBERG</t>
  </si>
  <si>
    <t>equalweight</t>
  </si>
  <si>
    <t>Berenberg</t>
  </si>
  <si>
    <t>PETER RICHARDSON</t>
  </si>
  <si>
    <t>Raymond James</t>
  </si>
  <si>
    <t>MICHAEL ROSE</t>
  </si>
  <si>
    <t>Evercore ISI</t>
  </si>
  <si>
    <t>GLENN SCHORR</t>
  </si>
  <si>
    <t>Wells Fargo Securities</t>
  </si>
  <si>
    <t>MICHAEL MAYO</t>
  </si>
  <si>
    <t>J.P. Morgan</t>
  </si>
  <si>
    <t>VIVEK JUNEJA</t>
  </si>
  <si>
    <t>overweight</t>
  </si>
  <si>
    <t>Vining Sparks</t>
  </si>
  <si>
    <t>MARTY MOSBY</t>
  </si>
  <si>
    <t>market outperform</t>
  </si>
  <si>
    <t>Sandler O'Neill &amp; Partners, LP</t>
  </si>
  <si>
    <t>JEFFERY HARTE</t>
  </si>
  <si>
    <t>Oppenheimer &amp; Co</t>
  </si>
  <si>
    <t>CHRISTOPHER KOTOWSKI</t>
  </si>
  <si>
    <t>Goldman Sachs</t>
  </si>
  <si>
    <t>RICHARD RAMSDEN</t>
  </si>
  <si>
    <t>buy/attractive</t>
  </si>
  <si>
    <t>Atlantic Equities LLP</t>
  </si>
  <si>
    <t>JOHN HEAGERTY</t>
  </si>
  <si>
    <t>Jefferies</t>
  </si>
  <si>
    <t>KENNETH USDIN</t>
  </si>
  <si>
    <t>DZ Bank AG</t>
  </si>
  <si>
    <t>CHRISTIAN KOCH</t>
  </si>
  <si>
    <t>BETSY GRASECK</t>
  </si>
  <si>
    <t>Overwt/Attractive</t>
  </si>
  <si>
    <t>Buckingham Research Group</t>
  </si>
  <si>
    <t>JAMES MITCHELL</t>
  </si>
  <si>
    <t>Argus Research Corp</t>
  </si>
  <si>
    <t>STEPHEN BIGGAR</t>
  </si>
  <si>
    <t>Credit Suisse</t>
  </si>
  <si>
    <t>SUSAN ROTH KATZKE</t>
  </si>
  <si>
    <t>Renaissance Macro Research LLC</t>
  </si>
  <si>
    <t>HOWARD MASON</t>
  </si>
  <si>
    <t>Ameriprise Advisor Services, I</t>
  </si>
  <si>
    <t>LORI WILKING-PRZEKOP</t>
  </si>
  <si>
    <t>Punto Casa de Bolsa</t>
  </si>
  <si>
    <t>MARTIN LARA</t>
  </si>
  <si>
    <t>PIERRE FERRAGU</t>
  </si>
  <si>
    <t>Rosenblatt Securities</t>
  </si>
  <si>
    <t>JUN ZHANG</t>
  </si>
  <si>
    <t>Maxim Group LLC</t>
  </si>
  <si>
    <t>NEHAL CHOKSHI</t>
  </si>
  <si>
    <t>D.A. Davidson &amp; Co</t>
  </si>
  <si>
    <t>TOM FORTE</t>
  </si>
  <si>
    <t>AUGUSTE RICHARD</t>
  </si>
  <si>
    <t>TRISTAN GERRA</t>
  </si>
  <si>
    <t>HANS MOSESMANN</t>
  </si>
  <si>
    <t>JEROME RAMEL</t>
  </si>
  <si>
    <t>Mizuho Securities USA Inc</t>
  </si>
  <si>
    <t>VIJAY RAKESH</t>
  </si>
  <si>
    <t>JAMES KELLEHER</t>
  </si>
  <si>
    <t>MARK LIPACIS</t>
  </si>
  <si>
    <t>Craig-Hallum Capital Group LLC</t>
  </si>
  <si>
    <t>CHRISTIAN SCHWAB</t>
  </si>
  <si>
    <t>Phillip Securities</t>
  </si>
  <si>
    <t>KANG-WEI HO</t>
  </si>
  <si>
    <t>Cowen</t>
  </si>
  <si>
    <t>MATTHEW RAMSAY</t>
  </si>
  <si>
    <t>ALI MOGHARABI</t>
  </si>
  <si>
    <t>SIMON BAKER</t>
  </si>
  <si>
    <t>DANIEL SALMON</t>
  </si>
  <si>
    <t>Edward Jones</t>
  </si>
  <si>
    <t>JOSH OLSON</t>
  </si>
  <si>
    <t>Monness, Crespi, Hardt &amp; Co</t>
  </si>
  <si>
    <t>BRIAN WHITE</t>
  </si>
  <si>
    <t>JOSEPH MOORE</t>
  </si>
  <si>
    <t>Equalwt/Cautious</t>
  </si>
  <si>
    <t>Morningstar, Inc</t>
  </si>
  <si>
    <t>STEVE TUSA</t>
  </si>
  <si>
    <t>Vertical Research Partners</t>
  </si>
  <si>
    <t>JEFFREY SPRAGUE</t>
  </si>
  <si>
    <t>Creative Global Investments</t>
  </si>
  <si>
    <t>CARLO R BESENIUS</t>
  </si>
  <si>
    <t>ROBERT CZERWENSKY</t>
  </si>
  <si>
    <t>CHRISTOPHER GLYNN</t>
  </si>
  <si>
    <t>MATTHEW HARRIGAN</t>
  </si>
  <si>
    <t>Guggenheim Securities</t>
  </si>
  <si>
    <t>MICHAEL MORRIS</t>
  </si>
  <si>
    <t>William Blair &amp; Co</t>
  </si>
  <si>
    <t>RALPH SCHACKART</t>
  </si>
  <si>
    <t>Huber Research Partners</t>
  </si>
  <si>
    <t>CRAIG HUBER</t>
  </si>
  <si>
    <t>TIMOTHY NOLLEN</t>
  </si>
  <si>
    <t>JUSTIN PATTERSON</t>
  </si>
  <si>
    <t>strong buy</t>
  </si>
  <si>
    <t>Canaccord Genuity</t>
  </si>
  <si>
    <t>MICHAEL GRAHAM</t>
  </si>
  <si>
    <t>KANNAN VENKATESHWAR</t>
  </si>
  <si>
    <t>BTIG LLC</t>
  </si>
  <si>
    <t>RICHARD GREENFIELD</t>
  </si>
  <si>
    <t>DOUGLAS ANMUTH</t>
  </si>
  <si>
    <t>BENJAMIN SWINBURNE</t>
  </si>
  <si>
    <t>Overwt/In-Line</t>
  </si>
  <si>
    <t>Piper Jaffray</t>
  </si>
  <si>
    <t>MICHAEL OLSON</t>
  </si>
  <si>
    <t>HEATH TERRY</t>
  </si>
  <si>
    <t>ROB SANDERSON</t>
  </si>
  <si>
    <t>JOHN BLACKLEDGE</t>
  </si>
  <si>
    <t>JASON HELFSTEIN</t>
  </si>
  <si>
    <t>HAMILTON FABER</t>
  </si>
  <si>
    <t>Pivotal Research Group LLC</t>
  </si>
  <si>
    <t>JEFFREY WLODARCZAK</t>
  </si>
  <si>
    <t>MARK MAHANEY</t>
  </si>
  <si>
    <t>KeyBanc Capital Markets</t>
  </si>
  <si>
    <t>ANDY HARGREAVES</t>
  </si>
  <si>
    <t>sector weight</t>
  </si>
  <si>
    <t>Nomura Instinet</t>
  </si>
  <si>
    <t>SIMEON SIEGEL</t>
  </si>
  <si>
    <t>BENJAMIN SCHACHTER</t>
  </si>
  <si>
    <t>ROBERT DRBUL</t>
  </si>
  <si>
    <t>SunTrust Robinson Humphrey</t>
  </si>
  <si>
    <t>YOUSSEF SQUALI</t>
  </si>
  <si>
    <t>STEPHEN JU</t>
  </si>
  <si>
    <t>Loop Capital Markets</t>
  </si>
  <si>
    <t>ANTHONY CHUKUMBA</t>
  </si>
  <si>
    <t>AARON KESSLER</t>
  </si>
  <si>
    <t>SCOTT DEVITT</t>
  </si>
  <si>
    <t>ANTHONY DICLEMENTE</t>
  </si>
  <si>
    <t>Daiwa Securities</t>
  </si>
  <si>
    <t>SATOSHI TANAKA</t>
  </si>
  <si>
    <t>ROSS SANDLER</t>
  </si>
  <si>
    <t>Susquehanna Financial</t>
  </si>
  <si>
    <t>SHYAM PATIL</t>
  </si>
  <si>
    <t>Positive</t>
  </si>
  <si>
    <t>JAMES LEE</t>
  </si>
  <si>
    <t>JAMES CORDWELL</t>
  </si>
  <si>
    <t>BRENT THILL</t>
  </si>
  <si>
    <t>JMP Securities</t>
  </si>
  <si>
    <t>RONALD JOSEY</t>
  </si>
  <si>
    <t>BRIAN NOWAK</t>
  </si>
  <si>
    <t>Benchmark Company LLC</t>
  </si>
  <si>
    <t>DANIEL KURNOS</t>
  </si>
  <si>
    <t>Wedbush</t>
  </si>
  <si>
    <t>MICHAEL PACHTER</t>
  </si>
  <si>
    <t>FBN Securities</t>
  </si>
  <si>
    <t>SHEBLY SEYRAFI</t>
  </si>
  <si>
    <t>INGO WERMANN</t>
  </si>
  <si>
    <t>COLIN SEBASTIAN</t>
  </si>
  <si>
    <t>Tigress Financial Partners</t>
  </si>
  <si>
    <t>IVAN FEINSETH</t>
  </si>
  <si>
    <t>Aegis Capital Corp.</t>
  </si>
  <si>
    <t>VICTOR ANTHONY</t>
  </si>
  <si>
    <t>CURTIS TRIMBLE</t>
  </si>
  <si>
    <t>Wolfe Research</t>
  </si>
  <si>
    <t>SCOTT MUSHKIN</t>
  </si>
  <si>
    <t>Telsey Advisory Group</t>
  </si>
  <si>
    <t>JOSEPH FELDMAN</t>
  </si>
  <si>
    <t>EDWARD YRUMA</t>
  </si>
  <si>
    <t>RJ HOTTOVY</t>
  </si>
  <si>
    <t>WENDY HUANG</t>
  </si>
  <si>
    <t>CICC</t>
  </si>
  <si>
    <t>YUE WU</t>
  </si>
  <si>
    <t>DBS Bank</t>
  </si>
  <si>
    <t>SUSANNA CHUI</t>
  </si>
  <si>
    <t>GRACE CHEN</t>
  </si>
  <si>
    <t>Everbright Securities Co., Ltd</t>
  </si>
  <si>
    <t>BO QIN</t>
  </si>
  <si>
    <t>Nomura</t>
  </si>
  <si>
    <t>JIALONG SHI</t>
  </si>
  <si>
    <t>FAWNE JIANG</t>
  </si>
  <si>
    <t>ALEX YAO</t>
  </si>
  <si>
    <t>BOCOM International Holdings</t>
  </si>
  <si>
    <t>CONNIE GU</t>
  </si>
  <si>
    <t>GREGORY ZHAO</t>
  </si>
  <si>
    <t>Bank of China International</t>
  </si>
  <si>
    <t>JAMIE SHEN</t>
  </si>
  <si>
    <t>Haitong International</t>
  </si>
  <si>
    <t>BILLY LEUNG</t>
  </si>
  <si>
    <t>UOB Kay Hian</t>
  </si>
  <si>
    <t>JULIA PAN</t>
  </si>
  <si>
    <t>CMB International Capital Corp</t>
  </si>
  <si>
    <t>SOPHIE HUANG</t>
  </si>
  <si>
    <t>China Renaissance</t>
  </si>
  <si>
    <t>ELLA JI</t>
  </si>
  <si>
    <t>Hua Tai Securities Co., Ltd</t>
  </si>
  <si>
    <t>SAIYI HE</t>
  </si>
  <si>
    <t>CCB International Securities L</t>
  </si>
  <si>
    <t>RONNIE HO</t>
  </si>
  <si>
    <t>JOHN CHOI</t>
  </si>
  <si>
    <t>KAREN CHAN</t>
  </si>
  <si>
    <t>PIYUSH MUBAYI</t>
  </si>
  <si>
    <t>Buy/Neutral</t>
  </si>
  <si>
    <t>HANS CHUNG</t>
  </si>
  <si>
    <t>Blue Lotus Capital Advisors Lt</t>
  </si>
  <si>
    <t>ERIC WEN</t>
  </si>
  <si>
    <t>TH Capital LLC</t>
  </si>
  <si>
    <t>TIAN HOU</t>
  </si>
  <si>
    <t>ABC International</t>
  </si>
  <si>
    <t>STEVE CHOW</t>
  </si>
  <si>
    <t>Guotai Junan</t>
  </si>
  <si>
    <t>DANNY LAW</t>
  </si>
  <si>
    <t>SWS Research</t>
  </si>
  <si>
    <t>QIAN HUANG</t>
  </si>
  <si>
    <t>Citic Securities Co., Ltd</t>
  </si>
  <si>
    <t>YU ZHOU</t>
  </si>
  <si>
    <t>ANDREW HEANEY</t>
  </si>
  <si>
    <t>SONIA VORA</t>
  </si>
  <si>
    <t>LAUREN LIEBERMAN</t>
  </si>
  <si>
    <t>ROBERT OTTENSTEIN</t>
  </si>
  <si>
    <t>NIK MODI</t>
  </si>
  <si>
    <t>WILLIAM CHAPPELL</t>
  </si>
  <si>
    <t>BONNIE HERZOG</t>
  </si>
  <si>
    <t>HSBC</t>
  </si>
  <si>
    <t>CARLOS LABOY</t>
  </si>
  <si>
    <t>TAKAAKI HIRONAKA</t>
  </si>
  <si>
    <t>PATRICK DIEDRICKSON</t>
  </si>
  <si>
    <t>Consumer Edge Research</t>
  </si>
  <si>
    <t>BRETT COOPER</t>
  </si>
  <si>
    <t>GEOFFREY MEACHAM</t>
  </si>
  <si>
    <t>STEVEN SCALA</t>
  </si>
  <si>
    <t>DAVID TOUNG</t>
  </si>
  <si>
    <t>CASEY LEA</t>
  </si>
  <si>
    <t>DAMIEN CONOVER</t>
  </si>
  <si>
    <t>ELMAR KRAUS</t>
  </si>
  <si>
    <t>ALEX ARFAEI</t>
  </si>
  <si>
    <t>PHILIPPE HOUCHOIS</t>
  </si>
  <si>
    <t>New Street Research</t>
  </si>
  <si>
    <t>JEFFREY OSBORNE</t>
  </si>
  <si>
    <t>MATTHIAS VOLKERT</t>
  </si>
  <si>
    <t>Nord/LB</t>
  </si>
  <si>
    <t>FRANK SCHWOPE</t>
  </si>
  <si>
    <t>RYAN BRINKMAN</t>
  </si>
  <si>
    <t>underweight</t>
  </si>
  <si>
    <t>BRIAN JOHNSON</t>
  </si>
  <si>
    <t>DAVID WHISTON</t>
  </si>
  <si>
    <t>TIMOTHY HORAN</t>
  </si>
  <si>
    <t>STEWART MATERNE</t>
  </si>
  <si>
    <t>ALEX ZUKIN</t>
  </si>
  <si>
    <t>JASON ADER</t>
  </si>
  <si>
    <t>BRAD REBACK</t>
  </si>
  <si>
    <t>KEITH WEISS</t>
  </si>
  <si>
    <t>RAIMO LENSCHOW</t>
  </si>
  <si>
    <t>HEATHER BELLINI</t>
  </si>
  <si>
    <t>Cross Research</t>
  </si>
  <si>
    <t>SHANNON CROSS</t>
  </si>
  <si>
    <t>MICHAEL TURITS</t>
  </si>
  <si>
    <t>Griffin Securities</t>
  </si>
  <si>
    <t>JAY VLEESCHHOUWER</t>
  </si>
  <si>
    <t>PHILIP WINSLOW</t>
  </si>
  <si>
    <t>KEITH BACHMAN</t>
  </si>
  <si>
    <t>BRENT BRACELIN</t>
  </si>
  <si>
    <t>ROSS MACMILLAN</t>
  </si>
  <si>
    <t>CHRISTOPHER EBERLE</t>
  </si>
  <si>
    <t>RICHARD DAVIS</t>
  </si>
  <si>
    <t>JOSEPH BONNER</t>
  </si>
  <si>
    <t>WOLFGANG DONIE</t>
  </si>
  <si>
    <t>MARK MURPHY</t>
  </si>
  <si>
    <t>BRAD ZELNICK</t>
  </si>
  <si>
    <t>CRAIG MOFFETT</t>
  </si>
  <si>
    <t>JAMES BREEN</t>
  </si>
  <si>
    <t>MARKUS FRIEBEL</t>
  </si>
  <si>
    <t>VIJAY JAYANT</t>
  </si>
  <si>
    <t>in-line</t>
  </si>
  <si>
    <t>Scotiabank</t>
  </si>
  <si>
    <t>JEFFREY FAN</t>
  </si>
  <si>
    <t>sector perform</t>
  </si>
  <si>
    <t>JONATHAN ATKIN</t>
  </si>
  <si>
    <t>BRANDON NISPEL</t>
  </si>
  <si>
    <t>GREG MILLER</t>
  </si>
  <si>
    <t>ROE Equity Research</t>
  </si>
  <si>
    <t>KEVIN ROE</t>
  </si>
  <si>
    <t>JONATHAN CHAPLIN</t>
  </si>
  <si>
    <t>BRETT FELDMAN</t>
  </si>
  <si>
    <t>neutral/neutral</t>
  </si>
  <si>
    <t>WALTER PIECYK</t>
  </si>
  <si>
    <t>COLBY SYNESAEL</t>
  </si>
  <si>
    <t>HARLAN SUR</t>
  </si>
  <si>
    <t>JOHN PITZER</t>
  </si>
  <si>
    <t>Roth Capital Partners</t>
  </si>
  <si>
    <t>SUJI DE SILVA</t>
  </si>
  <si>
    <t>Erste Group</t>
  </si>
  <si>
    <t>STEPHAN LINGNAU</t>
  </si>
  <si>
    <t>C MUSE</t>
  </si>
  <si>
    <t>ROD HALL</t>
  </si>
  <si>
    <t>ALEX KURTZ</t>
  </si>
  <si>
    <t>PAUL SILVERSTEIN</t>
  </si>
  <si>
    <t>SIMON LEOPOLD</t>
  </si>
  <si>
    <t>ITTAI KIDRON</t>
  </si>
  <si>
    <t>AARON RAKERS</t>
  </si>
  <si>
    <t>GEORGE NOTTER</t>
  </si>
  <si>
    <t>JAMES FISH</t>
  </si>
  <si>
    <t>MITCH STEVES</t>
  </si>
  <si>
    <t>JUSTIN BURGIN</t>
  </si>
  <si>
    <t>SAMIK CHATTERJEE</t>
  </si>
  <si>
    <t>JAMES FAUCETTE</t>
  </si>
  <si>
    <t>JEFFREY KVAAL</t>
  </si>
  <si>
    <t>MATHEW HODGE</t>
  </si>
  <si>
    <t>TYLER BRODA</t>
  </si>
  <si>
    <t>CHRISTOPHER LAFEMINA</t>
  </si>
  <si>
    <t>CHRISTIAN GEORGES</t>
  </si>
  <si>
    <t>GBM</t>
  </si>
  <si>
    <t>RODRIGO GARCILAZO</t>
  </si>
  <si>
    <t>VIVIEN AZER</t>
  </si>
  <si>
    <t>GMP</t>
  </si>
  <si>
    <t>MARTIN LANDRY</t>
  </si>
  <si>
    <t>PI Financial Corp.</t>
  </si>
  <si>
    <t>JASON ZANDBERG</t>
  </si>
  <si>
    <t>Eight Capital</t>
  </si>
  <si>
    <t>GRAEME KREINDLER</t>
  </si>
  <si>
    <t>Bryan Garnier &amp; Co</t>
  </si>
  <si>
    <t>NIKOLAAS FAES</t>
  </si>
  <si>
    <t>Cormark Securities Inc.</t>
  </si>
  <si>
    <t>JESSE PYTLAK</t>
  </si>
  <si>
    <t>DAVID KONRAD</t>
  </si>
  <si>
    <t>neutral/attractive</t>
  </si>
  <si>
    <t>ALEVIZOS ALEVIZAKOS</t>
  </si>
  <si>
    <t>Keefe, Bruyette &amp; Woods</t>
  </si>
  <si>
    <t>BRIAN KLEINHANZL</t>
  </si>
  <si>
    <t>JUSTIN SMITH</t>
  </si>
  <si>
    <t>STEVE CHESNEY</t>
  </si>
  <si>
    <t>VAMIL DIVAN</t>
  </si>
  <si>
    <t>DAVID STRAUSS</t>
  </si>
  <si>
    <t>ROBERT STALLARD</t>
  </si>
  <si>
    <t>RAJEEV LALWANI</t>
  </si>
  <si>
    <t>SHEILA KAHYAOGLU</t>
  </si>
  <si>
    <t>Melius Research LLC</t>
  </si>
  <si>
    <t>CARTER COPELAND</t>
  </si>
  <si>
    <t>JEFF WINDAU</t>
  </si>
  <si>
    <t>HUNTER KEAY</t>
  </si>
  <si>
    <t>SETH SEIFMAN</t>
  </si>
  <si>
    <t>CAI VON RUMOHR</t>
  </si>
  <si>
    <t>Seaport Global Securities</t>
  </si>
  <si>
    <t>JOSH SULLIVAN</t>
  </si>
  <si>
    <t>PETER ARMENT</t>
  </si>
  <si>
    <t>ROBERT SPINGARN</t>
  </si>
  <si>
    <t>JOHN EADE</t>
  </si>
  <si>
    <t>ANDREW GOLLAN</t>
  </si>
  <si>
    <t>ERIN LASH</t>
  </si>
  <si>
    <t>BRITTANY WEISSMAN</t>
  </si>
  <si>
    <t>CAROLINE LEVY</t>
  </si>
  <si>
    <t>JON ANDERSEN</t>
  </si>
  <si>
    <t>ANDREA TEIXEIRA</t>
  </si>
  <si>
    <t>Equalwt/In-Line</t>
  </si>
  <si>
    <t>CIMB</t>
  </si>
  <si>
    <t>Lei Yang</t>
  </si>
  <si>
    <t>NEIL MACKER</t>
  </si>
  <si>
    <t>DOUGLAS CREUTZ</t>
  </si>
  <si>
    <t>RAYMOND STOCHEL</t>
  </si>
  <si>
    <t>BRANDON ROSS</t>
  </si>
  <si>
    <t>ALEXIA QUADRANI</t>
  </si>
  <si>
    <t>ALAN GOULD</t>
  </si>
  <si>
    <t>STEVEN CAHALL</t>
  </si>
  <si>
    <t>top pick</t>
  </si>
  <si>
    <t>MoffettNathanson</t>
  </si>
  <si>
    <t>MICHAEL NATHANSON</t>
  </si>
  <si>
    <t>TIMOTHY LONG</t>
  </si>
  <si>
    <t>RICHARD SCHAFER</t>
  </si>
  <si>
    <t>ERIC HANDLER</t>
  </si>
  <si>
    <t>DREW BORST</t>
  </si>
  <si>
    <t>DARA MOHSENIAN</t>
  </si>
  <si>
    <t>JOSEPH ALTOBELLO</t>
  </si>
  <si>
    <t>RUPESH PARIKH</t>
  </si>
  <si>
    <t>KEVIN GRUNDY</t>
  </si>
  <si>
    <t>SHANNON COYNE</t>
  </si>
  <si>
    <t>CHRISTOPHER GRAJA</t>
  </si>
  <si>
    <t>SIMEON GUTMAN</t>
  </si>
  <si>
    <t>NICHOLAS DEL DEO</t>
  </si>
  <si>
    <t>AMY YONG</t>
  </si>
  <si>
    <t>FRANK LOUTHAN</t>
  </si>
  <si>
    <t>MICHAEL MCCORMACK</t>
  </si>
  <si>
    <t>ASHTYN EVANS</t>
  </si>
  <si>
    <t>UMER RAFFAT</t>
  </si>
  <si>
    <t>CHRISTOPHER SCHOTT</t>
  </si>
  <si>
    <t>E ROBINSON</t>
  </si>
  <si>
    <t>DAVID RISINGER</t>
  </si>
  <si>
    <t>Stephens Inc</t>
  </si>
  <si>
    <t>JACK ATKINS</t>
  </si>
  <si>
    <t>DUANE PFENNIGWERTH</t>
  </si>
  <si>
    <t>SUSAN DONOFRIO</t>
  </si>
  <si>
    <t>Imperial Capital LLC</t>
  </si>
  <si>
    <t>MICHAEL DERCHIN</t>
  </si>
  <si>
    <t>HELANE BECKER</t>
  </si>
  <si>
    <t>JOSEPH DENARDI</t>
  </si>
  <si>
    <t>JAMIE BAKER</t>
  </si>
  <si>
    <t>SAVANTHI SYTH</t>
  </si>
  <si>
    <t>DANIEL MCKENZIE</t>
  </si>
  <si>
    <t>BRANDON OGLENSKI</t>
  </si>
  <si>
    <t>ALLEN GOOD</t>
  </si>
  <si>
    <t>GORDON GRAY</t>
  </si>
  <si>
    <t>JOHN HERRLIN</t>
  </si>
  <si>
    <t>WILLIAM SELESKY</t>
  </si>
  <si>
    <t>Redburn</t>
  </si>
  <si>
    <t>ROB WEST</t>
  </si>
  <si>
    <t>WERNER EISENMANN</t>
  </si>
  <si>
    <t>Beacon Securities Ltd</t>
  </si>
  <si>
    <t>VAHAN AJAMIAN</t>
  </si>
  <si>
    <t>speculative buy</t>
  </si>
  <si>
    <t>PAUL CHENG</t>
  </si>
  <si>
    <t>Banco BTG Pactual SA</t>
  </si>
  <si>
    <t>ANTONIO JUNQUEIRA</t>
  </si>
  <si>
    <t>PAVEL MOLCHANOV</t>
  </si>
  <si>
    <t>Needham &amp; Co</t>
  </si>
  <si>
    <t>LAURA MARTIN</t>
  </si>
  <si>
    <t>Underwt/In-Line</t>
  </si>
  <si>
    <t>negative</t>
  </si>
  <si>
    <t>DAN PERLIN</t>
  </si>
  <si>
    <t>Cantor Fitzgerald</t>
  </si>
  <si>
    <t>JOSEPH FORESI</t>
  </si>
  <si>
    <t>JEFF CANTWELL</t>
  </si>
  <si>
    <t>DAN DOLEV</t>
  </si>
  <si>
    <t>JOSH BECK</t>
  </si>
  <si>
    <t>RAYNA KUMAR</t>
  </si>
  <si>
    <t>THOMAS MCCROHAN</t>
  </si>
  <si>
    <t>JAMES SCHNEIDER</t>
  </si>
  <si>
    <t>MAYANK TANDON</t>
  </si>
  <si>
    <t>TIEN-TSIN HUANG</t>
  </si>
  <si>
    <t>JAMIE FRIEDMAN</t>
  </si>
  <si>
    <t>CHRISTOPHER BRENDLER</t>
  </si>
  <si>
    <t>BRETT HUFF</t>
  </si>
  <si>
    <t>PIYUSH SOOD</t>
  </si>
  <si>
    <t>DAVID GAGLIANO</t>
  </si>
  <si>
    <t>DAVID LIPSCHITZ</t>
  </si>
  <si>
    <t>Global Mining Research Pty Ltd</t>
  </si>
  <si>
    <t>TONY ROBSON</t>
  </si>
  <si>
    <t>OREST WOWKODAW</t>
  </si>
  <si>
    <t>MICHAEL GAMBARDELLA</t>
  </si>
  <si>
    <t>BRIAN MACARTHUR</t>
  </si>
  <si>
    <t>DAVID COLEMAN</t>
  </si>
  <si>
    <t>RALPH PROFITI</t>
  </si>
  <si>
    <t>STEPHEN WALKER</t>
  </si>
  <si>
    <t>BRIAN YOUNGBERG</t>
  </si>
  <si>
    <t>MARSHALL J ADKINS</t>
  </si>
  <si>
    <t>DANIEL BOYD</t>
  </si>
  <si>
    <t>WALT CHANCELLOR</t>
  </si>
  <si>
    <t>J DAVID ANDERSON</t>
  </si>
  <si>
    <t>ABHISHEK KUMAR</t>
  </si>
  <si>
    <t>Tudor Pickering &amp; Co</t>
  </si>
  <si>
    <t>BYRON POPE</t>
  </si>
  <si>
    <t>PRESTON CALDWELL</t>
  </si>
  <si>
    <t>PETER COSTA</t>
  </si>
  <si>
    <t>LISA GILL</t>
  </si>
  <si>
    <t>RICKY GOLDWASSER</t>
  </si>
  <si>
    <t>JOHN RANSOM</t>
  </si>
  <si>
    <t>ANN HYNES</t>
  </si>
  <si>
    <t>CHARLES RHYEE</t>
  </si>
  <si>
    <t>Nephron Research LLC</t>
  </si>
  <si>
    <t>ERIC PERCHER</t>
  </si>
  <si>
    <t>ERIN WILSON WRIGHT</t>
  </si>
  <si>
    <t>JOHN HEINBOCKEL</t>
  </si>
  <si>
    <t>DAVID MACDONALD</t>
  </si>
  <si>
    <t>JOHN BOYLAN</t>
  </si>
  <si>
    <t>BRIAN TANQUILUT</t>
  </si>
  <si>
    <t>ERIC COLDWELL</t>
  </si>
  <si>
    <t>ANDREW WOLF</t>
  </si>
  <si>
    <t>TOSHIYA HARI</t>
  </si>
  <si>
    <t>EOIN MULLANY</t>
  </si>
  <si>
    <t>DEVIN RYAN</t>
  </si>
  <si>
    <t>MICHAEL WONG</t>
  </si>
  <si>
    <t>TAKAHIRO YANO</t>
  </si>
  <si>
    <t>ANDREW BARISH</t>
  </si>
  <si>
    <t>SHARON ZACKFIA</t>
  </si>
  <si>
    <t>BRIAN YARBROUGH</t>
  </si>
  <si>
    <t>JOHN IVANKOE</t>
  </si>
  <si>
    <t>DAVID TARANTINO</t>
  </si>
  <si>
    <t>BRIAN BITTNER</t>
  </si>
  <si>
    <t>Accountability Research Corp</t>
  </si>
  <si>
    <t>MARK SUAREZ</t>
  </si>
  <si>
    <t>KAREN HOLTHOUSE</t>
  </si>
  <si>
    <t>JEREMY SCOTT</t>
  </si>
  <si>
    <t>TRAVIS MILLER</t>
  </si>
  <si>
    <t>DANILO JUVANE</t>
  </si>
  <si>
    <t>COLTON BEAN</t>
  </si>
  <si>
    <t>JEREMY TONET</t>
  </si>
  <si>
    <t>KEITH STANLEY</t>
  </si>
  <si>
    <t>MICHAEL BLUM</t>
  </si>
  <si>
    <t>SELMAN AKYOL</t>
  </si>
  <si>
    <t>ETHAN BELLAMY</t>
  </si>
  <si>
    <t>ELVIRA SCOTTO</t>
  </si>
  <si>
    <t>CHRISTOPHER SIGHINOLFI</t>
  </si>
  <si>
    <t>DAVID KATZ</t>
  </si>
  <si>
    <t>HARRY CURTIS</t>
  </si>
  <si>
    <t>JARED SHOJAIAN</t>
  </si>
  <si>
    <t>CHAD BEYNON</t>
  </si>
  <si>
    <t>IAN ZAFFINO</t>
  </si>
  <si>
    <t>WhiteSand Research LLC</t>
  </si>
  <si>
    <t>TEAM COVERAGE</t>
  </si>
  <si>
    <t>undervalued</t>
  </si>
  <si>
    <t>ALVARO LACAYO</t>
  </si>
  <si>
    <t>ZACHARY FADEM</t>
  </si>
  <si>
    <t>DAVID SCHICK</t>
  </si>
  <si>
    <t>Longbow Research</t>
  </si>
  <si>
    <t>David MacGregor</t>
  </si>
  <si>
    <t>Gordon Haskett</t>
  </si>
  <si>
    <t>CHUCK GROM</t>
  </si>
  <si>
    <t>BRIAN NAGEL</t>
  </si>
  <si>
    <t>JOHN BAUGH</t>
  </si>
  <si>
    <t>MICHAEL POHN</t>
  </si>
  <si>
    <t>R SCOT CICCARELLI</t>
  </si>
  <si>
    <t>CHRISTOPHER HORVERS</t>
  </si>
  <si>
    <t>STEVEN FORBES</t>
  </si>
  <si>
    <t>PETER BENEDICT</t>
  </si>
  <si>
    <t>BERYL BUGATCH</t>
  </si>
  <si>
    <t>SAM HUDSON</t>
  </si>
  <si>
    <t>MATTHEW MCCLINTOCK</t>
  </si>
  <si>
    <t>ROBIN DIEDRICH</t>
  </si>
  <si>
    <t>DAVID RASO</t>
  </si>
  <si>
    <t>COURTNEY YAKAVONIS</t>
  </si>
  <si>
    <t>STEPHEN VOLKMANN</t>
  </si>
  <si>
    <t>ANN DUIGNAN</t>
  </si>
  <si>
    <t>LARRY DE MARIA</t>
  </si>
  <si>
    <t>SAMEER RATHOD</t>
  </si>
  <si>
    <t>ROB WERTHEIMER</t>
  </si>
  <si>
    <t>SETH WEBER</t>
  </si>
  <si>
    <t>STANLEY ELLIOTT</t>
  </si>
  <si>
    <t>MATT ARNOLD</t>
  </si>
  <si>
    <t>RICHARD RADBOURNE</t>
  </si>
  <si>
    <t>NEIL FROHNAPPLE</t>
  </si>
  <si>
    <t>TERENCE FLYNN</t>
  </si>
  <si>
    <t>BRIAN SKORNEY</t>
  </si>
  <si>
    <t>KAREN ANDERSEN</t>
  </si>
  <si>
    <t>RICHARD CARLSON</t>
  </si>
  <si>
    <t>ADAM JONAS</t>
  </si>
  <si>
    <t>Overwt/Cautious</t>
  </si>
  <si>
    <t>ALEXANDER HAISSL</t>
  </si>
  <si>
    <t>JOSEPH AMATURO</t>
  </si>
  <si>
    <t>ANINDYA DAS</t>
  </si>
  <si>
    <t>STEVEN DYER</t>
  </si>
  <si>
    <t>JOSEPH SPAK</t>
  </si>
  <si>
    <t>JAIRAM NATHAN</t>
  </si>
  <si>
    <t>ALEXANDER POTTER</t>
  </si>
  <si>
    <t>BOX US Equity</t>
  </si>
  <si>
    <t>MARSHALL SENK</t>
  </si>
  <si>
    <t>ROB OWENS</t>
  </si>
  <si>
    <t>MUFG Securities Americas, Inc</t>
  </si>
  <si>
    <t>STEPHEN BERSEY</t>
  </si>
  <si>
    <t>BRIAN PETERSON</t>
  </si>
  <si>
    <t>RISHI JALURIA</t>
  </si>
  <si>
    <t>MELISSA FRANCHI</t>
  </si>
  <si>
    <t>Equalwt/Attractive</t>
  </si>
  <si>
    <t>NEAL DINGMANN</t>
  </si>
  <si>
    <t>JOSH SILVERSTEIN</t>
  </si>
  <si>
    <t>PAUL GRIGEL</t>
  </si>
  <si>
    <t>MARK LEAR</t>
  </si>
  <si>
    <t>WILLIAM FEATHERSTON</t>
  </si>
  <si>
    <t>DAVID LONG</t>
  </si>
  <si>
    <t>THOMAS CHONG</t>
  </si>
  <si>
    <t>Spin-Off Research</t>
  </si>
  <si>
    <t>WILLIAM POWER</t>
  </si>
  <si>
    <t>Northland Securities Inc</t>
  </si>
  <si>
    <t>MICHAEL LATIMORE</t>
  </si>
  <si>
    <t>PATRICK WALRAVENS</t>
  </si>
  <si>
    <t>BHAVAN SURI</t>
  </si>
  <si>
    <t>Dougherty &amp; Company LLC</t>
  </si>
  <si>
    <t>CATHARINE TREBNICK</t>
  </si>
  <si>
    <t>DAVID TAMBERRINO</t>
  </si>
  <si>
    <t>Buy/Cautious</t>
  </si>
  <si>
    <t>GERRICK JOHNSON</t>
  </si>
  <si>
    <t>ANDREW UERKWITZ</t>
  </si>
  <si>
    <t>Mackie Research Capital Corp.</t>
  </si>
  <si>
    <t>Greg Mcleish</t>
  </si>
  <si>
    <t>ROB OLIVER</t>
  </si>
  <si>
    <t>STEVEN KOENIG</t>
  </si>
  <si>
    <t>TERRY TILLMAN</t>
  </si>
  <si>
    <t>JOEL FISHBEIN</t>
  </si>
  <si>
    <t>TOM RODERICK</t>
  </si>
  <si>
    <t>BRIAN SCHWARTZ</t>
  </si>
  <si>
    <t>JOHN DIFUCCI</t>
  </si>
  <si>
    <t>J WOOD</t>
  </si>
  <si>
    <t>SARAH HINDLIAN</t>
  </si>
  <si>
    <t>RICHARD NGUYEN</t>
  </si>
  <si>
    <t>ROBERT BREZA</t>
  </si>
  <si>
    <t>RICHARD BALDRY</t>
  </si>
  <si>
    <t>SCOTT BERG</t>
  </si>
  <si>
    <t>APRN US Equity</t>
  </si>
  <si>
    <t>Northcoast Research</t>
  </si>
  <si>
    <t>CHARLES CERANKOSKY</t>
  </si>
  <si>
    <t>Gabelli &amp; Co</t>
  </si>
  <si>
    <t>MATTHEW TRUSZ</t>
  </si>
  <si>
    <t>MATTHEW DIFRISCO</t>
  </si>
  <si>
    <t>ANNABEL SAMIMY</t>
  </si>
  <si>
    <t>LOUISE CHEN</t>
  </si>
  <si>
    <t>DAVID STEINBERG</t>
  </si>
  <si>
    <t>TD Securities</t>
  </si>
  <si>
    <t>LENNOX GIBBS</t>
  </si>
  <si>
    <t>IRINA KOFFLER</t>
  </si>
  <si>
    <t>HC Wainwright &amp; Co LLC</t>
  </si>
  <si>
    <t>RAGHURAM SELVARAJU</t>
  </si>
  <si>
    <t>Vertical Group</t>
  </si>
  <si>
    <t>GORDON JOHNSON</t>
  </si>
  <si>
    <t>Clarksons Platou Securities In</t>
  </si>
  <si>
    <t>JEREMY SUSSMAN</t>
  </si>
  <si>
    <t>MATTHEW KORN</t>
  </si>
  <si>
    <t>ANDREW LANE</t>
  </si>
  <si>
    <t>PHILIP GIBBS</t>
  </si>
  <si>
    <t>PHILIPP CURRLE</t>
  </si>
  <si>
    <t>DAMIAN WITKOWSKI</t>
  </si>
  <si>
    <t>JOHN STASZAK</t>
  </si>
  <si>
    <t>AMIT SHARMA</t>
  </si>
  <si>
    <t>MARC BIANCHI</t>
  </si>
  <si>
    <t>EDWARD MUZTAFAGO</t>
  </si>
  <si>
    <t>BARRY MACCARTHY</t>
  </si>
  <si>
    <t>SVB Leerink</t>
  </si>
  <si>
    <t>DANIELLE ANTALFFY</t>
  </si>
  <si>
    <t>JOSHUA JENNINGS</t>
  </si>
  <si>
    <t>JOANNE WUENSCH</t>
  </si>
  <si>
    <t>JAYSON BEDFORD</t>
  </si>
  <si>
    <t>LAWRENCE BIEGELSEN</t>
  </si>
  <si>
    <t>GLENN NOVARRO</t>
  </si>
  <si>
    <t>DAVID LEWIS</t>
  </si>
  <si>
    <t>FLORENT CESPEDES</t>
  </si>
  <si>
    <t>FREDERICK WISE</t>
  </si>
  <si>
    <t>STEPHANIE WISSINK</t>
  </si>
  <si>
    <t>FELICIA KANTOR HENDRIX</t>
  </si>
  <si>
    <t>LINDA BOLTON WEISER</t>
  </si>
  <si>
    <t>DREW CRUM</t>
  </si>
  <si>
    <t>JIM CHARTIER</t>
  </si>
  <si>
    <t>BRETT ANDRESS</t>
  </si>
  <si>
    <t>MICHAEL NG</t>
  </si>
  <si>
    <t>MICHAEL SWARTZ</t>
  </si>
  <si>
    <t>MICHAEL URBAN</t>
  </si>
  <si>
    <t>SEAN MEAKIM</t>
  </si>
  <si>
    <t>IAN MACPHERSON</t>
  </si>
  <si>
    <t>STEPHEN SIMKO</t>
  </si>
  <si>
    <t>EDUARDO ROYES</t>
  </si>
  <si>
    <t>SpareBank 1 Markets AS</t>
  </si>
  <si>
    <t>VIDAR LYNGVAER</t>
  </si>
  <si>
    <t>JAMES WEST</t>
  </si>
  <si>
    <t>Fearnley Securities</t>
  </si>
  <si>
    <t>TRULS OLSEN</t>
  </si>
  <si>
    <t>Pareto Securities</t>
  </si>
  <si>
    <t>BARD ROSEF</t>
  </si>
  <si>
    <t>R.F. Lafferty &amp; Co</t>
  </si>
  <si>
    <t>JAIME PEREZ</t>
  </si>
  <si>
    <t>Nordea</t>
  </si>
  <si>
    <t>JANNE KVERNLAND</t>
  </si>
  <si>
    <t>Arctic Securities ASA</t>
  </si>
  <si>
    <t>STIAN MALTERUDBAKKEN</t>
  </si>
  <si>
    <t>MATTHEW YOUNG</t>
  </si>
  <si>
    <t>TODD FOWLER</t>
  </si>
  <si>
    <t>KEVIN STERLING</t>
  </si>
  <si>
    <t>BRIAN OSSENBECK</t>
  </si>
  <si>
    <t>JASON SEIDL</t>
  </si>
  <si>
    <t>RAVI SHANKER</t>
  </si>
  <si>
    <t>ALLISON LANDRY</t>
  </si>
  <si>
    <t>Thompson, Davis &amp; Co</t>
  </si>
  <si>
    <t>DAVID CAMPBELL</t>
  </si>
  <si>
    <t>PATRICK BROWN</t>
  </si>
  <si>
    <t>BASCOME MAJORS</t>
  </si>
  <si>
    <t>SCOTT SCHNEEBERGER</t>
  </si>
  <si>
    <t>CASEY DEAK</t>
  </si>
  <si>
    <t>STEPHEN MCGARRY</t>
  </si>
  <si>
    <t>reduce</t>
  </si>
  <si>
    <t>DAVID AMSELLEM</t>
  </si>
  <si>
    <t>ELLIOT WILBUR</t>
  </si>
  <si>
    <t>DAVID KONING</t>
  </si>
  <si>
    <t>SANJAY SAKHRANI</t>
  </si>
  <si>
    <t>JOSEPH VAFI</t>
  </si>
  <si>
    <t>BILL CARCACHE</t>
  </si>
  <si>
    <t>ROBERT NAPOLI</t>
  </si>
  <si>
    <t>MOSHE KATRI</t>
  </si>
  <si>
    <t>JASON S DELEEUW</t>
  </si>
  <si>
    <t>DONALD FANDETTI</t>
  </si>
  <si>
    <t>GEORGE MIHALOS</t>
  </si>
  <si>
    <t>GLENN GREENE</t>
  </si>
  <si>
    <t>ANDREW JEFFREY</t>
  </si>
  <si>
    <t>DAVID TOGUT</t>
  </si>
  <si>
    <t>MOSHE ORENBUCH</t>
  </si>
  <si>
    <t>William O'Neil &amp; Co Incorporat</t>
  </si>
  <si>
    <t>DEAN KIM</t>
  </si>
  <si>
    <t>CHRISTOPHER DONAT</t>
  </si>
  <si>
    <t>BRIAN FITZGERALD</t>
  </si>
  <si>
    <t>MICHAEL HICKEY</t>
  </si>
  <si>
    <t>TIMOTHY O'SHEA</t>
  </si>
  <si>
    <t>EVAN WINGREN</t>
  </si>
  <si>
    <t>MICHAEL DUDAS</t>
  </si>
  <si>
    <t>JAMIE COOK</t>
  </si>
  <si>
    <t>TAHIRA AFZAL</t>
  </si>
  <si>
    <t>FREDRIK STENE</t>
  </si>
  <si>
    <t>ANDREW LANGE</t>
  </si>
  <si>
    <t>ARVIND RAMNANI</t>
  </si>
  <si>
    <t>Hamburger Sparkasse</t>
  </si>
  <si>
    <t>MARCO GUENTHER</t>
  </si>
  <si>
    <t>DAVID GROSSMAN</t>
  </si>
  <si>
    <t>NICOLE MILLER REGAN</t>
  </si>
  <si>
    <t>JIM MARRONE</t>
  </si>
  <si>
    <t>ROBERT DERRINGTON</t>
  </si>
  <si>
    <t>ANDREW STRELZIK</t>
  </si>
  <si>
    <t>ANDREW CHARLES</t>
  </si>
  <si>
    <t>JAKE BARTLETT</t>
  </si>
  <si>
    <t>PETER SALEH</t>
  </si>
  <si>
    <t>ALTON STUMP</t>
  </si>
  <si>
    <t>JEFFREY BERNSTEIN</t>
  </si>
  <si>
    <t>LC US Equity</t>
  </si>
  <si>
    <t>STEVEN KWOK</t>
  </si>
  <si>
    <t>HENRY COFFEY</t>
  </si>
  <si>
    <t>Janney Montgomery Scott LLC</t>
  </si>
  <si>
    <t>JOHN ROWAN</t>
  </si>
  <si>
    <t>BRADLEY BERNING</t>
  </si>
  <si>
    <t>MARK PALMER</t>
  </si>
  <si>
    <t>MICHAEL DIANA</t>
  </si>
  <si>
    <t>JED KELLY</t>
  </si>
  <si>
    <t>CHRISTOPHE CHERBLANC</t>
  </si>
  <si>
    <t>EDWARD TENTHOFF</t>
  </si>
  <si>
    <t>Chardan</t>
  </si>
  <si>
    <t>KEAY NAKAE</t>
  </si>
  <si>
    <t>B Riley FBR, Inc.</t>
  </si>
  <si>
    <t>GEORGE ZAVOICO</t>
  </si>
  <si>
    <t>Sell/Neutral</t>
  </si>
  <si>
    <t>SEBASTIANO PETTI</t>
  </si>
  <si>
    <t>KEITH SCHOONMAKER</t>
  </si>
  <si>
    <t>ANDREW FEIN</t>
  </si>
  <si>
    <t>First Analysis Corp</t>
  </si>
  <si>
    <t>LAWRENCE BERLIN</t>
  </si>
  <si>
    <t>TIMOTHY WILLI</t>
  </si>
  <si>
    <t>JASON ENGLISH</t>
  </si>
  <si>
    <t>JEFF STENT</t>
  </si>
  <si>
    <t>MARK ASTRACHAN</t>
  </si>
  <si>
    <t>ROSIE EDWARDS</t>
  </si>
  <si>
    <t>First Global Stockbroking</t>
  </si>
  <si>
    <t>DEVINA MEHRA</t>
  </si>
  <si>
    <t>short-term market perform</t>
  </si>
  <si>
    <t>ADRIENNE TENNANT</t>
  </si>
  <si>
    <t>BRADLEY THOMAS</t>
  </si>
  <si>
    <t>CRISTINA FERNANDEZ</t>
  </si>
  <si>
    <t>SETH BASHAM</t>
  </si>
  <si>
    <t>DANIEL HOFKIN</t>
  </si>
  <si>
    <t>SETH SIGMAN</t>
  </si>
  <si>
    <t>JORGE KURI</t>
  </si>
  <si>
    <t>Equalwt/No Rating</t>
  </si>
  <si>
    <t>JASON MOLLIN</t>
  </si>
  <si>
    <t>sector underperform</t>
  </si>
  <si>
    <t>DOMINGOS FALAVINA</t>
  </si>
  <si>
    <t>Grupo Santander</t>
  </si>
  <si>
    <t>HENRIQUE NAVARRO</t>
  </si>
  <si>
    <t>HARTAJ SINGH</t>
  </si>
  <si>
    <t>JASON MCCARTHY</t>
  </si>
  <si>
    <t>GEOFFREY PORGES</t>
  </si>
  <si>
    <t>ALAN CARR</t>
  </si>
  <si>
    <t>MATTHEW HARRISON</t>
  </si>
  <si>
    <t>ERWAN RAMBOURG</t>
  </si>
  <si>
    <t>MICHAEL BINETTI</t>
  </si>
  <si>
    <t>DANIELA NEDIALKOVA</t>
  </si>
  <si>
    <t>LAURENT VASILESCU</t>
  </si>
  <si>
    <t>OMAR SAAD</t>
  </si>
  <si>
    <t>long</t>
  </si>
  <si>
    <t>JIM DUFFY</t>
  </si>
  <si>
    <t>CHRISTOPHER SVEZIA</t>
  </si>
  <si>
    <t>MainFirst Bank AG</t>
  </si>
  <si>
    <t>JOHN GUY</t>
  </si>
  <si>
    <t>JAKE FULLER</t>
  </si>
  <si>
    <t>TOM CHAMPION</t>
  </si>
  <si>
    <t>DEEPAK MATHIVANAN</t>
  </si>
  <si>
    <t>JOHN EGBERT</t>
  </si>
  <si>
    <t>First Shanghai Securities Ltd</t>
  </si>
  <si>
    <t>CHUCK LI</t>
  </si>
  <si>
    <t>CHRISTOPHER RAYMOND</t>
  </si>
  <si>
    <t>CURT WOODWORTH</t>
  </si>
  <si>
    <t>LUCAS PIPES</t>
  </si>
  <si>
    <t>SETH ROSENFELD</t>
  </si>
  <si>
    <t>MARK LEVIN</t>
  </si>
  <si>
    <t>JOE LACHKY</t>
  </si>
  <si>
    <t>PHILIP NADEAU</t>
  </si>
  <si>
    <t>JIM BIRCHENOUGH</t>
  </si>
  <si>
    <t>peerperform</t>
  </si>
  <si>
    <t>EDWARD KELLY</t>
  </si>
  <si>
    <t>KAHORI TAMADA</t>
  </si>
  <si>
    <t>Miller Tabak + Co., LLC</t>
  </si>
  <si>
    <t>RICK SNYDER</t>
  </si>
  <si>
    <t>MONIKA GARG</t>
  </si>
  <si>
    <t>HANS ENGEL</t>
  </si>
  <si>
    <t>SIMON FLANNERY</t>
  </si>
  <si>
    <t>PHILIP CUSICK</t>
  </si>
  <si>
    <t>SUNIL RAJGOPAL</t>
  </si>
  <si>
    <t>JASON GAMMEL</t>
  </si>
  <si>
    <t>DOUGLAS TERRESON</t>
  </si>
  <si>
    <t>NEIL MEHTA</t>
  </si>
  <si>
    <t>ROGER READ</t>
  </si>
  <si>
    <t>PHIL GRESH</t>
  </si>
  <si>
    <t>KIMBERLY GREENBERGER</t>
  </si>
  <si>
    <t>Underwt/Cautious</t>
  </si>
  <si>
    <t>DANA TELSEY</t>
  </si>
  <si>
    <t>OLIVER CHEN</t>
  </si>
  <si>
    <t>RANDAL KONIK</t>
  </si>
  <si>
    <t>MATTHEW BOSS</t>
  </si>
  <si>
    <t>SEAN HANNAN</t>
  </si>
  <si>
    <t>GREG BARNES</t>
  </si>
  <si>
    <t>KRISTOFFER INTON</t>
  </si>
  <si>
    <t>MICHAEL SIPERCO</t>
  </si>
  <si>
    <t>HARRIET LI</t>
  </si>
  <si>
    <t>Veritas Investment Research Co</t>
  </si>
  <si>
    <t>SIDDARTH SUBRAMANI</t>
  </si>
  <si>
    <t>INGO SCHMIDT</t>
  </si>
  <si>
    <t>LARS LUSEBRINK</t>
  </si>
  <si>
    <t>JUDY HONG</t>
  </si>
  <si>
    <t>PHILIP GORHAM</t>
  </si>
  <si>
    <t>OWEN BENNETT</t>
  </si>
  <si>
    <t>RICK PATERSON</t>
  </si>
  <si>
    <t>DAVID ROSS</t>
  </si>
  <si>
    <t>GABRIELA BORGES</t>
  </si>
  <si>
    <t>sell/attractive</t>
  </si>
  <si>
    <t>MICHAEL GENOVESE</t>
  </si>
  <si>
    <t>T WALKLEY</t>
  </si>
  <si>
    <t>PAUL TREIBER</t>
  </si>
  <si>
    <t>STEVEN LI</t>
  </si>
  <si>
    <t>JEFFREY STAFFORD</t>
  </si>
  <si>
    <t>STEPHEN RICHARDSON</t>
  </si>
  <si>
    <t>BIJU PERINCHERIL</t>
  </si>
  <si>
    <t>STEPHEN GRAMBLING</t>
  </si>
  <si>
    <t>THOMAS ALLEN</t>
  </si>
  <si>
    <t>BRIAN MCGILL</t>
  </si>
  <si>
    <t>DAN WASIOLEK</t>
  </si>
  <si>
    <t>PATRICK HO</t>
  </si>
  <si>
    <t>TAMMY QIU</t>
  </si>
  <si>
    <t>THOMAS DIFFELY</t>
  </si>
  <si>
    <t>WESTON TWIGG</t>
  </si>
  <si>
    <t>KRISH SANKAR</t>
  </si>
  <si>
    <t>TANYA JAKUSCONEK</t>
  </si>
  <si>
    <t>Desjardins Securities</t>
  </si>
  <si>
    <t>JOSH WOLFSON</t>
  </si>
  <si>
    <t>FAROOQ HAMED</t>
  </si>
  <si>
    <t>Paradigm Capital Inc</t>
  </si>
  <si>
    <t>DON MACLEAN</t>
  </si>
  <si>
    <t>National Bank Financial</t>
  </si>
  <si>
    <t>MIKE PARKIN</t>
  </si>
  <si>
    <t>REGIS CARDOSO</t>
  </si>
  <si>
    <t>Itau BBA Securities</t>
  </si>
  <si>
    <t>ALEJANDRA ARANDA</t>
  </si>
  <si>
    <t>Allaria Ledesma y Cia</t>
  </si>
  <si>
    <t>GUIDO BIZZOZERO</t>
  </si>
  <si>
    <t>LILYANNA YANG</t>
  </si>
  <si>
    <t>KYLE EVANS</t>
  </si>
  <si>
    <t>MARK PETRIE</t>
  </si>
  <si>
    <t>JONATHAN KOMP</t>
  </si>
  <si>
    <t>CAMILO LYON</t>
  </si>
  <si>
    <t>JAMES DURRAN</t>
  </si>
  <si>
    <t>BRIAN TUNICK</t>
  </si>
  <si>
    <t>PETER WARD</t>
  </si>
  <si>
    <t>CAREY MACRURY</t>
  </si>
  <si>
    <t>STEVEN WIECZYNSKI</t>
  </si>
  <si>
    <t>Union Gaming Research</t>
  </si>
  <si>
    <t>JOHN DECREE</t>
  </si>
  <si>
    <t>JOSEPH GREFF</t>
  </si>
  <si>
    <t>DAVID BAIN</t>
  </si>
  <si>
    <t>ADAM TRIVISON</t>
  </si>
  <si>
    <t>ALEX FUHRMAN</t>
  </si>
  <si>
    <t>SCOTT SEARLE</t>
  </si>
  <si>
    <t>CHARLIE ANDERSON</t>
  </si>
  <si>
    <t>AMIT KUMAR</t>
  </si>
  <si>
    <t>ADAM KLAUBER</t>
  </si>
  <si>
    <t>YARON KINAR</t>
  </si>
  <si>
    <t>SETH GOLDSTEIN</t>
  </si>
  <si>
    <t>CHRIS SHAW</t>
  </si>
  <si>
    <t>JAMES SHEEHAN</t>
  </si>
  <si>
    <t>DUFFY FISCHER</t>
  </si>
  <si>
    <t>ALEKSEY YEFREMOV</t>
  </si>
  <si>
    <t>JOHN MCNULTY</t>
  </si>
  <si>
    <t>SRIHARSHA PAPPU</t>
  </si>
  <si>
    <t>DOUGLAS ARTHUR</t>
  </si>
  <si>
    <t>BRETT HARRISS</t>
  </si>
  <si>
    <t>JONATHAN FEENEY</t>
  </si>
  <si>
    <t>ERIC LARSON</t>
  </si>
  <si>
    <t>ANDREW LAZAR</t>
  </si>
  <si>
    <t>KENNETH ZASLOW</t>
  </si>
  <si>
    <t>ROBERT MOSKOW</t>
  </si>
  <si>
    <t>JOHN BAUMGARTNER</t>
  </si>
  <si>
    <t>KEN GOLDMAN</t>
  </si>
  <si>
    <t>MICHAEL LAVERY</t>
  </si>
  <si>
    <t>CHRISTOPHER GROWE</t>
  </si>
  <si>
    <t>SBG Securities</t>
  </si>
  <si>
    <t>REY WIUM</t>
  </si>
  <si>
    <t>Cenkos Securities Ltd</t>
  </si>
  <si>
    <t>RAE MAILE</t>
  </si>
  <si>
    <t>SAKET KALIA</t>
  </si>
  <si>
    <t>TIM LUGO</t>
  </si>
  <si>
    <t>RANDALL STANICKY</t>
  </si>
  <si>
    <t>MICHAEL HARRISON</t>
  </si>
  <si>
    <t>DONALD CARSON</t>
  </si>
  <si>
    <t>KEVIN MCCARTHY</t>
  </si>
  <si>
    <t>VINCENT ANDREWS</t>
  </si>
  <si>
    <t>ROBERT KOORT</t>
  </si>
  <si>
    <t>JEFFREY ZEKAUSKAS</t>
  </si>
  <si>
    <t>GHANSHAM PANJABI</t>
  </si>
  <si>
    <t>ARUN VISWANATHAN</t>
  </si>
  <si>
    <t>LAURENCE ALEXANDER</t>
  </si>
  <si>
    <t>MICHAEL SISON</t>
  </si>
  <si>
    <t>CHRISTOPHER PARKINSON</t>
  </si>
  <si>
    <t>STEPHEN ELLIS</t>
  </si>
  <si>
    <t>SUNIL SIBAL</t>
  </si>
  <si>
    <t>JAY TOBIN</t>
  </si>
  <si>
    <t>STEPHEN ANDERSON</t>
  </si>
  <si>
    <t>ANDREW SMITH</t>
  </si>
  <si>
    <t>STEVEN FLEISHMAN</t>
  </si>
  <si>
    <t>PAUL FREMONT</t>
  </si>
  <si>
    <t>SHELBY TUCKER</t>
  </si>
  <si>
    <t>BIRAJ BORKHATARIA</t>
  </si>
  <si>
    <t>MICHELE DELLA VIGNA</t>
  </si>
  <si>
    <t>ANDREW NOWINSKI</t>
  </si>
  <si>
    <t>KENNETH TALANIAN</t>
  </si>
  <si>
    <t>GUR TALPAZ</t>
  </si>
  <si>
    <t>ERIK SUPPIGER</t>
  </si>
  <si>
    <t>MATTHEW HEDBERG</t>
  </si>
  <si>
    <t>JONATHAN HO</t>
  </si>
  <si>
    <t>SEAN LAVIN</t>
  </si>
  <si>
    <t>CATHERINE RAMSEY SCHULTE</t>
  </si>
  <si>
    <t>DOUG SCHENKEL</t>
  </si>
  <si>
    <t>PUNEET SOUDA</t>
  </si>
  <si>
    <t>BRIAN WEINSTEIN</t>
  </si>
  <si>
    <t>BRANDON COUILLARD</t>
  </si>
  <si>
    <t>MARK MASSARO</t>
  </si>
  <si>
    <t>PER OSTLUND</t>
  </si>
  <si>
    <t>DREW JONES</t>
  </si>
  <si>
    <t>PATRICK DONNELLY</t>
  </si>
  <si>
    <t>Freedom Finance</t>
  </si>
  <si>
    <t>ERLAN ABDIKARIMOV</t>
  </si>
  <si>
    <t>RICHARD PRENTISS</t>
  </si>
  <si>
    <t>JOHN FREEMAN</t>
  </si>
  <si>
    <t>MATTHEW PORTILLO</t>
  </si>
  <si>
    <t>ARUN JAYARAM</t>
  </si>
  <si>
    <t>PHILLIP JUNGWIRTH</t>
  </si>
  <si>
    <t>Ladenburg Thalmann &amp; Co</t>
  </si>
  <si>
    <t>MICHAEL SCHMITZ</t>
  </si>
  <si>
    <t>SCOTT HANOLD</t>
  </si>
  <si>
    <t>BRIAN SINGER</t>
  </si>
  <si>
    <t>MICHAEL MCALLISTER</t>
  </si>
  <si>
    <t>Scotia Howard Weil Inc</t>
  </si>
  <si>
    <t>PETER KISSEL</t>
  </si>
  <si>
    <t>sector outperform</t>
  </si>
  <si>
    <t>Johnson Rice &amp; Co</t>
  </si>
  <si>
    <t>CHARLES MEADE</t>
  </si>
  <si>
    <t>accumulate</t>
  </si>
  <si>
    <t>MICHAEL SCIALLA</t>
  </si>
  <si>
    <t>SUBASH CHANDRA</t>
  </si>
  <si>
    <t>TOMMY MOLL</t>
  </si>
  <si>
    <t>CONNOR LYNAGH</t>
  </si>
  <si>
    <t>JACK ANDREWS</t>
  </si>
  <si>
    <t>KATHRYN HUBERTY</t>
  </si>
  <si>
    <t>EDWARD PARKER</t>
  </si>
  <si>
    <t>MEHDI HOSSEINI</t>
  </si>
  <si>
    <t>CHARLES COLDICOTT</t>
  </si>
  <si>
    <t>Oddo BHF</t>
  </si>
  <si>
    <t>FRANCOIS MAURY</t>
  </si>
  <si>
    <t>Hammer Partners SA</t>
  </si>
  <si>
    <t>ALBERTO ROLLA</t>
  </si>
  <si>
    <t>STEPHEN REITMAN</t>
  </si>
  <si>
    <t>Equita SIM SpA</t>
  </si>
  <si>
    <t>MARTINO DEAMBROGGI</t>
  </si>
  <si>
    <t>DOMINIC O'BRIEN</t>
  </si>
  <si>
    <t>MATTHEW BLAIR</t>
  </si>
  <si>
    <t>BRAD HEFFERN</t>
  </si>
  <si>
    <t>JENNIFER ROWLAND</t>
  </si>
  <si>
    <t>US Capital Advisors</t>
  </si>
  <si>
    <t>CRAIG WEILAND</t>
  </si>
  <si>
    <t>JUSTIN JENKINS</t>
  </si>
  <si>
    <t>BENNY WONG</t>
  </si>
  <si>
    <t>ESPEN FJERMESTAD</t>
  </si>
  <si>
    <t>MANAV GUPTA</t>
  </si>
  <si>
    <t>MARK DELANEY</t>
  </si>
  <si>
    <t>STEVEN FOX</t>
  </si>
  <si>
    <t>KARL ACKERMAN</t>
  </si>
  <si>
    <t>NAVED KHAN</t>
  </si>
  <si>
    <t>KEVIN KOPELMAN</t>
  </si>
  <si>
    <t>ALEX BRIGNALL</t>
  </si>
  <si>
    <t>MATTHEW BROOKS</t>
  </si>
  <si>
    <t>Ascendiant Capital Markets</t>
  </si>
  <si>
    <t>EDWARD WOO</t>
  </si>
  <si>
    <t>MANISH HEMRAJANI</t>
  </si>
  <si>
    <t>JOHANN SCHOLTZ</t>
  </si>
  <si>
    <t>ERIC COMPTON</t>
  </si>
  <si>
    <t>Underwt/Attractive</t>
  </si>
  <si>
    <t>ARMINTAS SINKEVICIUS</t>
  </si>
  <si>
    <t>DAN GRAGER</t>
  </si>
  <si>
    <t>DERRICK WHITFIELD</t>
  </si>
  <si>
    <t>BRIAN COLELLO</t>
  </si>
  <si>
    <t>CHRISTOPHER ROLLAND</t>
  </si>
  <si>
    <t>TORE SVANBERG</t>
  </si>
  <si>
    <t>WILLIAM STEIN</t>
  </si>
  <si>
    <t>BLAYNE CURTIS</t>
  </si>
  <si>
    <t>CHRISTOPHER CASO</t>
  </si>
  <si>
    <t>CHRISTOPHER OLIN</t>
  </si>
  <si>
    <t>MARK GOODRIDGE</t>
  </si>
  <si>
    <t>ANDREW ORCHARD</t>
  </si>
  <si>
    <t>VARUN AHUJA</t>
  </si>
  <si>
    <t>MIANG CHUEN KOH</t>
  </si>
  <si>
    <t>DEBBIE WANG</t>
  </si>
  <si>
    <t>MATTHEW O'BRIEN</t>
  </si>
  <si>
    <t>BRUCE NUDELL</t>
  </si>
  <si>
    <t>STEVEN LICHTMAN</t>
  </si>
  <si>
    <t>VIJAY KUMAR</t>
  </si>
  <si>
    <t>MICHAEL MATSON</t>
  </si>
  <si>
    <t>RAJ DENHOY</t>
  </si>
  <si>
    <t>ENPH US Equity</t>
  </si>
  <si>
    <t>COLIN RUSCH</t>
  </si>
  <si>
    <t>ERIC STINE</t>
  </si>
  <si>
    <t>PHILIP SHEN</t>
  </si>
  <si>
    <t>CARTER DRISCOLL</t>
  </si>
  <si>
    <t>AMIT DAYAL</t>
  </si>
  <si>
    <t>JOHN VINH</t>
  </si>
  <si>
    <t>GILES THORNE</t>
  </si>
  <si>
    <t>WILTON FRY</t>
  </si>
  <si>
    <t>NICK DEMPSEY</t>
  </si>
  <si>
    <t>REBECCA FOLLOWILL</t>
  </si>
  <si>
    <t>CHRISTINE CHO</t>
  </si>
  <si>
    <t>Nau Securities Ltd</t>
  </si>
  <si>
    <t>INIGO VEGA</t>
  </si>
  <si>
    <t>THIAGO BATISTA</t>
  </si>
  <si>
    <t>CARLOS GOMEZ-LOPEZ</t>
  </si>
  <si>
    <t>JESSICA FYE</t>
  </si>
  <si>
    <t>BORIS PEAKER</t>
  </si>
  <si>
    <t>DEBJIT CHATTOPADHYAY</t>
  </si>
  <si>
    <t>KENNEN MACKAY</t>
  </si>
  <si>
    <t>BIREN AMIN</t>
  </si>
  <si>
    <t>JOHN NEWMAN</t>
  </si>
  <si>
    <t>ANDY HSIEH</t>
  </si>
  <si>
    <t>JONATHAN CHANG</t>
  </si>
  <si>
    <t>MICHAEL WIEDERHORN</t>
  </si>
  <si>
    <t>MATTHEW BORSCH</t>
  </si>
  <si>
    <t>STEVEN HALPER</t>
  </si>
  <si>
    <t>ANA GUPTE</t>
  </si>
  <si>
    <t>FRANK MORGAN</t>
  </si>
  <si>
    <t>A J RICE</t>
  </si>
  <si>
    <t>SARAH JAMES</t>
  </si>
  <si>
    <t>JUSTIN LAKE</t>
  </si>
  <si>
    <t>DAVID WINDLEY</t>
  </si>
  <si>
    <t>ZACHARY SOPCAK</t>
  </si>
  <si>
    <t>JOSHUA RASKIN</t>
  </si>
  <si>
    <t>GARY TAYLOR</t>
  </si>
  <si>
    <t>STEPHEN TANAL</t>
  </si>
  <si>
    <t>MICHAEL NEWSHEL</t>
  </si>
  <si>
    <t>STEVEN VALIQUETTE</t>
  </si>
  <si>
    <t>GREGORY WILLIAMS</t>
  </si>
  <si>
    <t>DAVID HEGER</t>
  </si>
  <si>
    <t>VINCE VALENTINI</t>
  </si>
  <si>
    <t>JAIME KATZ</t>
  </si>
  <si>
    <t>TIMOTHY CONDER</t>
  </si>
  <si>
    <t>MANAV PATNAIK</t>
  </si>
  <si>
    <t>GEORGE TONG</t>
  </si>
  <si>
    <t>TIMOTHY MCHUGH</t>
  </si>
  <si>
    <t>WILLIAM WARMINGTON</t>
  </si>
  <si>
    <t>TONI KAPLAN</t>
  </si>
  <si>
    <t>MATTHEW THORNTON</t>
  </si>
  <si>
    <t>JEFFREY MEULER</t>
  </si>
  <si>
    <t>SURINDER THIND</t>
  </si>
  <si>
    <t>ANDREW STEINERMAN</t>
  </si>
  <si>
    <t>SALIM SYED</t>
  </si>
  <si>
    <t>MICHAEL YEE</t>
  </si>
  <si>
    <t>MATT PHIPPS</t>
  </si>
  <si>
    <t>JING HE</t>
  </si>
  <si>
    <t>CORY KASIMOV</t>
  </si>
  <si>
    <t>R.W. Pressprich &amp; Co</t>
  </si>
  <si>
    <t>MELISSA TAN</t>
  </si>
  <si>
    <t>CRAIG HETTENBACH</t>
  </si>
  <si>
    <t>no action</t>
  </si>
  <si>
    <t>ALLISON TAYLOR RUDARY</t>
  </si>
  <si>
    <t>MICHAEL CYPRYS</t>
  </si>
  <si>
    <t>CRAIG SIEGENTHALER</t>
  </si>
  <si>
    <t>KENNETH WORTHINGTON</t>
  </si>
  <si>
    <t>ALEXANDER BLOSTEIN</t>
  </si>
  <si>
    <t>CHRISTOPHER SHUTLER</t>
  </si>
  <si>
    <t>ROBERT LEE</t>
  </si>
  <si>
    <t>CHRIS HIGGINS</t>
  </si>
  <si>
    <t>JULIAN MITCHELL</t>
  </si>
  <si>
    <t>NOAH POPONAK</t>
  </si>
  <si>
    <t>NICHOLAS HEYMANN</t>
  </si>
  <si>
    <t>BRIAN LEE</t>
  </si>
  <si>
    <t>MICHAEL WEINSTEIN</t>
  </si>
  <si>
    <t>JOSEPH OSHA</t>
  </si>
  <si>
    <t>HARSH KUMAR</t>
  </si>
  <si>
    <t>KAREN SHORT</t>
  </si>
  <si>
    <t>KELLY BANIA</t>
  </si>
  <si>
    <t>JOHN BRICK</t>
  </si>
  <si>
    <t>ERIC TRACY</t>
  </si>
  <si>
    <t>MITCHEL KUMMETZ</t>
  </si>
  <si>
    <t>RICK PATEL</t>
  </si>
  <si>
    <t>JOHN KERNAN</t>
  </si>
  <si>
    <t>ERINN MURPHY</t>
  </si>
  <si>
    <t>VINCENT CAINTIC</t>
  </si>
  <si>
    <t>RYAN NASH</t>
  </si>
  <si>
    <t>COLIN PLUNKETT</t>
  </si>
  <si>
    <t>CHARLENE LIU</t>
  </si>
  <si>
    <t>ACHAL SULTANIA</t>
  </si>
  <si>
    <t>SANDEEP DESHPANDE</t>
  </si>
  <si>
    <t>JENNIFER FRITZSCHE</t>
  </si>
  <si>
    <t>MARK ALTSCHWAGER</t>
  </si>
  <si>
    <t>ROXANNE MEYER</t>
  </si>
  <si>
    <t>SAM POSER</t>
  </si>
  <si>
    <t>JAMES CARREKER</t>
  </si>
  <si>
    <t>MICHAEL WEBBER</t>
  </si>
  <si>
    <t>BEN NOLAN</t>
  </si>
  <si>
    <t>ALEX KANIA</t>
  </si>
  <si>
    <t>JOHN TINKER</t>
  </si>
  <si>
    <t>TRISTAN RICHARDSON</t>
  </si>
  <si>
    <t>DIETER HEIN</t>
  </si>
  <si>
    <t>TOM HALLETT</t>
  </si>
  <si>
    <t>Day by Day</t>
  </si>
  <si>
    <t>VALERIE GASTALDY</t>
  </si>
  <si>
    <t>Mediobanca SpA</t>
  </si>
  <si>
    <t>ADAM TERELAK</t>
  </si>
  <si>
    <t>JEREMY SIGEE</t>
  </si>
  <si>
    <t>AURELIA FAURE</t>
  </si>
  <si>
    <t>Banco Sabadell</t>
  </si>
  <si>
    <t>MARIA PAZ OJEDA</t>
  </si>
  <si>
    <t>JEAN SASSUS</t>
  </si>
  <si>
    <t>AMIT GOEL</t>
  </si>
  <si>
    <t>MAGDALENA STOKLOSA</t>
  </si>
  <si>
    <t>ENRICO RACIOPPI</t>
  </si>
  <si>
    <t>DAVID MEATS</t>
  </si>
  <si>
    <t>TIMOTHY RAMEY</t>
  </si>
  <si>
    <t>Capital One Securities, Inc.</t>
  </si>
  <si>
    <t>PHILLIPS JOHNSTON</t>
  </si>
  <si>
    <t>DANIEL SHERMAN</t>
  </si>
  <si>
    <t>JOSEPH PANTGINIS</t>
  </si>
  <si>
    <t>SCOTT HENRY</t>
  </si>
  <si>
    <t>Laidlaw &amp; Co</t>
  </si>
  <si>
    <t>YALE JEN</t>
  </si>
  <si>
    <t>Stephen Sheldon</t>
  </si>
  <si>
    <t>JOHN CAMPBELL</t>
  </si>
  <si>
    <t>BRIAN ESSEX</t>
  </si>
  <si>
    <t>ROBERT MARCUS</t>
  </si>
  <si>
    <t>CHRISTOPHER PASQUALE</t>
  </si>
  <si>
    <t>JENNIE TSAI</t>
  </si>
  <si>
    <t>ISAAC RO</t>
  </si>
  <si>
    <t>MARK KELLEHER</t>
  </si>
  <si>
    <t>ANANDA BARUAH</t>
  </si>
  <si>
    <t>Lake Street Capital Markets LL</t>
  </si>
  <si>
    <t>ERIC MARTINUZZI</t>
  </si>
  <si>
    <t>Value Investment Principals</t>
  </si>
  <si>
    <t>MANAS TIWARI</t>
  </si>
  <si>
    <t>GEORGE IWANYC</t>
  </si>
  <si>
    <t>SHAHRIAR POURREZA</t>
  </si>
  <si>
    <t>ANDREW BISCHOF</t>
  </si>
  <si>
    <t>R SCOTT SIEFERS</t>
  </si>
  <si>
    <t>KEVIN BARKER</t>
  </si>
  <si>
    <t>JOHN PANCARI</t>
  </si>
  <si>
    <t>TERRY MCEVOY</t>
  </si>
  <si>
    <t>STEVEN ALEXOPOULOS</t>
  </si>
  <si>
    <t>KEVIN REEVEY</t>
  </si>
  <si>
    <t>KEN ZERBE</t>
  </si>
  <si>
    <t>SCOTT GROUP</t>
  </si>
  <si>
    <t>FADI CHAMOUN</t>
  </si>
  <si>
    <t>JUSTIN LONG</t>
  </si>
  <si>
    <t>FREDERICK SCHULTZ</t>
  </si>
  <si>
    <t>WALTER SPRACKLIN</t>
  </si>
  <si>
    <t>TURAN QUETTAWALA</t>
  </si>
  <si>
    <t>HENDI SUSANTO</t>
  </si>
  <si>
    <t>JASON WANGLER</t>
  </si>
  <si>
    <t>JASON KREYER</t>
  </si>
  <si>
    <t>BENJAMIN HARTFORD</t>
  </si>
  <si>
    <t>RANDY BINNER</t>
  </si>
  <si>
    <t>RICHARD CLOSE</t>
  </si>
  <si>
    <t>FRANK SPARACINO</t>
  </si>
  <si>
    <t>MIKE GRONDAHL</t>
  </si>
  <si>
    <t>GEORGE SUTTON</t>
  </si>
  <si>
    <t>MARK ARGENTO</t>
  </si>
  <si>
    <t>C GREGORY PETERS</t>
  </si>
  <si>
    <t>Oscar Gruss &amp; Son Inc</t>
  </si>
  <si>
    <t>ALFREDO SCIALABBA</t>
  </si>
  <si>
    <t>JOHN HEALY</t>
  </si>
  <si>
    <t>HAMZAH MAZARI</t>
  </si>
  <si>
    <t>Millman Research Associates</t>
  </si>
  <si>
    <t>MICHAEL MILLMAN</t>
  </si>
  <si>
    <t>JERRY REVICH</t>
  </si>
  <si>
    <t>MICHAEL REHAUT</t>
  </si>
  <si>
    <t>STEPHEN EAST</t>
  </si>
  <si>
    <t>LAURA CHAMPINE</t>
  </si>
  <si>
    <t>BRIAN BERNARD</t>
  </si>
  <si>
    <t>SUSAN MAKLARI</t>
  </si>
  <si>
    <t>Zhong Yun</t>
  </si>
  <si>
    <t>LIISA BAYKO</t>
  </si>
  <si>
    <t>CHRISTOPHER MARAI</t>
  </si>
  <si>
    <t>RITU BARAL</t>
  </si>
  <si>
    <t>BRIAN ABRAHAMS</t>
  </si>
  <si>
    <t>ANUPAM RAMA</t>
  </si>
  <si>
    <t>EDWARD NASH</t>
  </si>
  <si>
    <t>JOSEPH SCHWARTZ</t>
  </si>
  <si>
    <t>CHAD MESSER</t>
  </si>
  <si>
    <t>SALVEEN RICHTER</t>
  </si>
  <si>
    <t>WBB Securities, LLC</t>
  </si>
  <si>
    <t>STEPHEN BROZAK</t>
  </si>
  <si>
    <t>Gena Wang</t>
  </si>
  <si>
    <t>LIANA MOUSSATOS</t>
  </si>
  <si>
    <t>FRANCOIS BRISEBOIS</t>
  </si>
  <si>
    <t>JAY OLSON</t>
  </si>
  <si>
    <t>SHAUL EYAL</t>
  </si>
  <si>
    <t>VISHNU LEKRAJ</t>
  </si>
  <si>
    <t>PATRICIA BAKER</t>
  </si>
  <si>
    <t>ROBERT JONES</t>
  </si>
  <si>
    <t>DAVID LARSEN</t>
  </si>
  <si>
    <t>AJAY JAIN</t>
  </si>
  <si>
    <t>RONALD KEUNG</t>
  </si>
  <si>
    <t>CHELSEY TAM</t>
  </si>
  <si>
    <t>JUSTIN BERGNER</t>
  </si>
  <si>
    <t>ALLAN NICHOLS</t>
  </si>
  <si>
    <t>DEANE DRAY</t>
  </si>
  <si>
    <t>JOSEPH RITCHIE</t>
  </si>
  <si>
    <t>SCOTT DAVIS</t>
  </si>
  <si>
    <t>JOHN BARNIDGE</t>
  </si>
  <si>
    <t>BRETT HORN</t>
  </si>
  <si>
    <t>RICHARD SHANE</t>
  </si>
  <si>
    <t>PETER OSTLING</t>
  </si>
  <si>
    <t>ROMMEL DIONISIO</t>
  </si>
  <si>
    <t>ANTHONY VENDETTI</t>
  </si>
  <si>
    <t>HAENDEL ST. JUSTE</t>
  </si>
  <si>
    <t>JADE RAHMANI</t>
  </si>
  <si>
    <t>JAY MCCANLESS</t>
  </si>
  <si>
    <t>ABB US Equity</t>
  </si>
  <si>
    <t>GRAHAM PHILLIPS</t>
  </si>
  <si>
    <t>DENISE MOLINA</t>
  </si>
  <si>
    <t>HAO WANG</t>
  </si>
  <si>
    <t>MARK MARCON</t>
  </si>
  <si>
    <t>COREY GREENDALE</t>
  </si>
  <si>
    <t>BRIAN VELIE</t>
  </si>
  <si>
    <t>JOSEPH ALLMAN</t>
  </si>
  <si>
    <t>PHILIP STUART</t>
  </si>
  <si>
    <t>MIKE KELLY</t>
  </si>
  <si>
    <t>JEOFFREY LAMBUJON</t>
  </si>
  <si>
    <t>MICHAEL GLICK</t>
  </si>
  <si>
    <t>KASHY HARRISON</t>
  </si>
  <si>
    <t>JOHN NELSON</t>
  </si>
  <si>
    <t>BETTY JIANG</t>
  </si>
  <si>
    <t>CHRISTOPHER BROWN</t>
  </si>
  <si>
    <t>CHRISTOPHER HARRIS</t>
  </si>
  <si>
    <t>GERALD O'HARA</t>
  </si>
  <si>
    <t>STEPHEN BYRD</t>
  </si>
  <si>
    <t>BEN KALLO</t>
  </si>
  <si>
    <t>PAUL COSTER</t>
  </si>
  <si>
    <t>MATT SUMMERVILLE</t>
  </si>
  <si>
    <t>KARTIK MEHTA</t>
  </si>
  <si>
    <t>GARY PRESTOPINO</t>
  </si>
  <si>
    <t>SAMEET SINHA</t>
  </si>
  <si>
    <t>MARIA RIPPS</t>
  </si>
  <si>
    <t>DAVID HYNES</t>
  </si>
  <si>
    <t>GUS PAPAGEORGIOU</t>
  </si>
  <si>
    <t>IFS Securities</t>
  </si>
  <si>
    <t>RONALD BOOKBINDER</t>
  </si>
  <si>
    <t>SUTHAN SUKUMAR</t>
  </si>
  <si>
    <t>KEVIN KRISHNARATNE</t>
  </si>
  <si>
    <t>DARREN AFTAHI</t>
  </si>
  <si>
    <t>CIBC Capital Markets</t>
  </si>
  <si>
    <t>TODD COUPLAND</t>
  </si>
  <si>
    <t>RICHARD TSE</t>
  </si>
  <si>
    <t>NIKHIL THADANI</t>
  </si>
  <si>
    <t>DYLAN CARDEN</t>
  </si>
  <si>
    <t>IKE BORUCHOW</t>
  </si>
  <si>
    <t>GAUTAM KHANNA</t>
  </si>
  <si>
    <t>Fairly Valued</t>
  </si>
  <si>
    <t>DANIEL FANNON</t>
  </si>
  <si>
    <t>JEREMY CAMPBELL</t>
  </si>
  <si>
    <t>PETER KEITH</t>
  </si>
  <si>
    <t>RICK NELSON</t>
  </si>
  <si>
    <t>JUSTIN FURBY</t>
  </si>
  <si>
    <t>TIMOTHY KLASELL</t>
  </si>
  <si>
    <t>STERLING AUTY</t>
  </si>
  <si>
    <t>ANGIE STOROZYNSKI</t>
  </si>
  <si>
    <t>GREG GORDON</t>
  </si>
  <si>
    <t>PAUL RIDZON</t>
  </si>
  <si>
    <t>JACOB KILSTEIN</t>
  </si>
  <si>
    <t>ALI AGHA</t>
  </si>
  <si>
    <t>CHRISTOPHER TURNURE</t>
  </si>
  <si>
    <t>JOHN GLASS</t>
  </si>
  <si>
    <t>BRIAN VACCARO</t>
  </si>
  <si>
    <t>JEFF GRAMPP</t>
  </si>
  <si>
    <t>IRENE HAAS</t>
  </si>
  <si>
    <t>REHAN RASHID</t>
  </si>
  <si>
    <t>DENNIS FONG</t>
  </si>
  <si>
    <t>MATTHEW MURPHY</t>
  </si>
  <si>
    <t>MICHAEL DUNN</t>
  </si>
  <si>
    <t>GREG PARDY</t>
  </si>
  <si>
    <t>Peters &amp; Co Ltd</t>
  </si>
  <si>
    <t>TYLER REARDON</t>
  </si>
  <si>
    <t>JOE GEMINO</t>
  </si>
  <si>
    <t>KYLE SANDERS</t>
  </si>
  <si>
    <t>Sell/Cautious</t>
  </si>
  <si>
    <t>MATTHEW GILLMOR</t>
  </si>
  <si>
    <t>ANDREW KAIP</t>
  </si>
  <si>
    <t>speculative outperform</t>
  </si>
  <si>
    <t>DAN ROLLINS</t>
  </si>
  <si>
    <t>RICHARD GRAY</t>
  </si>
  <si>
    <t>Numis Securities</t>
  </si>
  <si>
    <t>JONATHAN GUY</t>
  </si>
  <si>
    <t>JOSEPH REAGOR</t>
  </si>
  <si>
    <t>JOHN MCCLINTOCK</t>
  </si>
  <si>
    <t>HEIKO IHLE</t>
  </si>
  <si>
    <t>OVAIS HABIB</t>
  </si>
  <si>
    <t>RICHARD SAFRAN</t>
  </si>
  <si>
    <t>BRADLEY HANDLER</t>
  </si>
  <si>
    <t>BILL HERBERT</t>
  </si>
  <si>
    <t>RYAN FLANAGAN</t>
  </si>
  <si>
    <t>HOWARD SMITH</t>
  </si>
  <si>
    <t>HOLLY STEWART</t>
  </si>
  <si>
    <t>CAMERON HORWITZ</t>
  </si>
  <si>
    <t>ZACH PARHAM</t>
  </si>
  <si>
    <t>LARRY GREENBERG</t>
  </si>
  <si>
    <t>NIGEL DALLY</t>
  </si>
  <si>
    <t>ANDREW KLIGERMAN</t>
  </si>
  <si>
    <t>THOMAS GALLAGHER</t>
  </si>
  <si>
    <t>ALEX SCOTT</t>
  </si>
  <si>
    <t>CINDY LUU</t>
  </si>
  <si>
    <t>RANDY OLLENBERGER</t>
  </si>
  <si>
    <t>AltaCorp Capital Inc.</t>
  </si>
  <si>
    <t>NICHOLAS LUPICK</t>
  </si>
  <si>
    <t>no position</t>
  </si>
  <si>
    <t>KUNAAL MALDE</t>
  </si>
  <si>
    <t>TARA HASSAN</t>
  </si>
  <si>
    <t>CHRIS THOMPSON</t>
  </si>
  <si>
    <t>BRIAN QUAST</t>
  </si>
  <si>
    <t>STEVEN GREEN</t>
  </si>
  <si>
    <t>STEVEN BUTLER</t>
  </si>
  <si>
    <t>DON DEMARCO</t>
  </si>
  <si>
    <t>MICHAEL GRAY</t>
  </si>
  <si>
    <t>CRAIG STANLEY</t>
  </si>
  <si>
    <t>JOHN BRIDGES</t>
  </si>
  <si>
    <t>Haywood Securities Inc.</t>
  </si>
  <si>
    <t>GEORDIE MARK</t>
  </si>
  <si>
    <t>Clarus Securities</t>
  </si>
  <si>
    <t>JAMIE SPRATT</t>
  </si>
  <si>
    <t>ALEXANDER HENDERSON</t>
  </si>
  <si>
    <t>CHARLES FISHMAN</t>
  </si>
  <si>
    <t>CHRISTOPHER COOLEY</t>
  </si>
  <si>
    <t>JASON MILLS</t>
  </si>
  <si>
    <t>ED RIDLEY-DAY</t>
  </si>
  <si>
    <t>RONALD E MILLS</t>
  </si>
  <si>
    <t>TYCHO PETERSON</t>
  </si>
  <si>
    <t>WILLIAM QUIRK</t>
  </si>
  <si>
    <t>JONATHAN BLOCK</t>
  </si>
  <si>
    <t>WILLIAM BONELLO</t>
  </si>
  <si>
    <t>BRIAN KLOCK</t>
  </si>
  <si>
    <t>FIG Partners LLC</t>
  </si>
  <si>
    <t>CHRISTOPHER MARINAC</t>
  </si>
  <si>
    <t>SUMANT KULKARNI</t>
  </si>
  <si>
    <t>ADNAN BUTT</t>
  </si>
  <si>
    <t>BILL BAKER</t>
  </si>
  <si>
    <t>CRAIG IRWIN</t>
  </si>
  <si>
    <t>PATRICK O'SHAUGHNESSY</t>
  </si>
  <si>
    <t>JOHN HECHT</t>
  </si>
  <si>
    <t>ADAM SAMUELSON</t>
  </si>
  <si>
    <t>JOEL JACKSON</t>
  </si>
  <si>
    <t>MARK CONNELLY</t>
  </si>
  <si>
    <t>RIKIN PATEL</t>
  </si>
  <si>
    <t>VINCENT ANDERSON</t>
  </si>
  <si>
    <t>RICHARD NEWITTER</t>
  </si>
  <si>
    <t>LAWRENCE KEUSCH</t>
  </si>
  <si>
    <t>CRAIG BIJOU</t>
  </si>
  <si>
    <t>BRANDON HENRY</t>
  </si>
  <si>
    <t>TRACY MARSHBANKS</t>
  </si>
  <si>
    <t>DNB Markets</t>
  </si>
  <si>
    <t>MARTIN HUSEBY KARLSEN</t>
  </si>
  <si>
    <t>CHARLES MINERVINO</t>
  </si>
  <si>
    <t>Thomas Curran</t>
  </si>
  <si>
    <t>GEORG VENTURATOS</t>
  </si>
  <si>
    <t>neutral/cautious</t>
  </si>
  <si>
    <t>AKSHAY JAGDALE</t>
  </si>
  <si>
    <t>ALEX LIU</t>
  </si>
  <si>
    <t>YIWEN ZHANG</t>
  </si>
  <si>
    <t>Sinolink Securities Co Ltd</t>
  </si>
  <si>
    <t>PEI PEI</t>
  </si>
  <si>
    <t>ALEX POON</t>
  </si>
  <si>
    <t>Sidoti &amp; Company LLC</t>
  </si>
  <si>
    <t>FRANK CAMMA</t>
  </si>
  <si>
    <t>KARA ANDERSON</t>
  </si>
  <si>
    <t>DAVID FERGUSON</t>
  </si>
  <si>
    <t>Alfa-Bank</t>
  </si>
  <si>
    <t>ALEXANDRA MELNIKOVA</t>
  </si>
  <si>
    <t>Raiffeisen Centrobank AG</t>
  </si>
  <si>
    <t>SERGEY LIBIN</t>
  </si>
  <si>
    <t>ALEXEI GOGOLEV</t>
  </si>
  <si>
    <t>MIRIAM ADISA</t>
  </si>
  <si>
    <t>SOVA Capital</t>
  </si>
  <si>
    <t>ALEXANDER VENGRANOVICH</t>
  </si>
  <si>
    <t>VYACHESLAV DEGTYAREV</t>
  </si>
  <si>
    <t>Sberbank CIB</t>
  </si>
  <si>
    <t>SVETLANA SUKHANOVA</t>
  </si>
  <si>
    <t>DAVID KANG</t>
  </si>
  <si>
    <t>PETER LAWSON</t>
  </si>
  <si>
    <t>DIFEI YANG</t>
  </si>
  <si>
    <t>CARL REICHARDT</t>
  </si>
  <si>
    <t>STEPHEN KIM</t>
  </si>
  <si>
    <t>JACK MICENKO</t>
  </si>
  <si>
    <t>PETER MARTIN</t>
  </si>
  <si>
    <t>MATTHEW BOULEY</t>
  </si>
  <si>
    <t>VINCENT SINISI</t>
  </si>
  <si>
    <t>JUDAH FROMMER</t>
  </si>
  <si>
    <t>MARY GILBERT</t>
  </si>
  <si>
    <t>JEFFREY VAN SINDEREN</t>
  </si>
  <si>
    <t>CHARLES GROSS</t>
  </si>
  <si>
    <t>BENOIT LAPRADE</t>
  </si>
  <si>
    <t>MARK WILDE</t>
  </si>
  <si>
    <t>STEVEN CHERCOVER</t>
  </si>
  <si>
    <t>CHIP DILLON</t>
  </si>
  <si>
    <t>PAUL QUINN</t>
  </si>
  <si>
    <t>COLLIN MINGS</t>
  </si>
  <si>
    <t>BRIAN MAGUIRE</t>
  </si>
  <si>
    <t>RYAN KRUEGER</t>
  </si>
  <si>
    <t>JIMMY BHULLAR</t>
  </si>
  <si>
    <t>STEPHEN MOSS</t>
  </si>
  <si>
    <t>PAUL PENNEY</t>
  </si>
  <si>
    <t>ROBERT GUTMAN</t>
  </si>
  <si>
    <t>Louie DiPalma</t>
  </si>
  <si>
    <t>DREW VENKER</t>
  </si>
  <si>
    <t>RICHARD HILGERT</t>
  </si>
  <si>
    <t>ERIC JOSEPH</t>
  </si>
  <si>
    <t>RENI BENJAMIN</t>
  </si>
  <si>
    <t>SWAYAMPAKULA RAMAKANTH</t>
  </si>
  <si>
    <t>Martin Auster</t>
  </si>
  <si>
    <t>JOSHUA SCHIMMER</t>
  </si>
  <si>
    <t>MICHAEL ULZ</t>
  </si>
  <si>
    <t>EUN YANG</t>
  </si>
  <si>
    <t>JOHN KREGER</t>
  </si>
  <si>
    <t>KEVIN KEDRA</t>
  </si>
  <si>
    <t>KEVIN ELLICH</t>
  </si>
  <si>
    <t>TREY GROOMS</t>
  </si>
  <si>
    <t>BRENT THIELMAN</t>
  </si>
  <si>
    <t>ADAM SEIDEN</t>
  </si>
  <si>
    <t>GARIK SHMOIS</t>
  </si>
  <si>
    <t>CJS Securities</t>
  </si>
  <si>
    <t>CRAIG BIBB</t>
  </si>
  <si>
    <t>PHILIP NG</t>
  </si>
  <si>
    <t>Thompson Research Group</t>
  </si>
  <si>
    <t>KATHRYN THOMPSON</t>
  </si>
  <si>
    <t>ROHIT SETH</t>
  </si>
  <si>
    <t>ADAM ROBERT THALHIMER</t>
  </si>
  <si>
    <t>BILL PETERSON</t>
  </si>
  <si>
    <t>ANDREW BOONE</t>
  </si>
  <si>
    <t>THOMAS WHITE</t>
  </si>
  <si>
    <t>BILL SUTHERLAND</t>
  </si>
  <si>
    <t>JEFFREY CRAIG</t>
  </si>
  <si>
    <t>Barrington Research</t>
  </si>
  <si>
    <t>MICHAEL PETUSKY</t>
  </si>
  <si>
    <t>DO KIM</t>
  </si>
  <si>
    <t>JASPER HELLWEG</t>
  </si>
  <si>
    <t>Y KATHERINE XU</t>
  </si>
  <si>
    <t>JOHN DANIEL</t>
  </si>
  <si>
    <t>LUKE LEMOINE</t>
  </si>
  <si>
    <t>KENNETH ZENER</t>
  </si>
  <si>
    <t>JEFFREY JOHNSON</t>
  </si>
  <si>
    <t>JP MCKIM</t>
  </si>
  <si>
    <t>SISI TANG</t>
  </si>
  <si>
    <t>RICHARD TULLIS</t>
  </si>
  <si>
    <t>DAVID RYZHIK</t>
  </si>
  <si>
    <t>SIMON TOENNESSEN</t>
  </si>
  <si>
    <t>MICHAEL HALLORAN</t>
  </si>
  <si>
    <t>RICHARD KWAS</t>
  </si>
  <si>
    <t>CHRIS DANKERT</t>
  </si>
  <si>
    <t>HEATHER JONES</t>
  </si>
  <si>
    <t>COSMOS CHIU</t>
  </si>
  <si>
    <t>TREVOR TURNBULL</t>
  </si>
  <si>
    <t>SHANE NAGLE</t>
  </si>
  <si>
    <t>DANIEL EARLE</t>
  </si>
  <si>
    <t>MICHAEL CIARMOLI</t>
  </si>
  <si>
    <t>CL King &amp; Associates</t>
  </si>
  <si>
    <t>GEORGE GODFREY</t>
  </si>
  <si>
    <t>GREG KONRAD</t>
  </si>
  <si>
    <t>MICHAEL WATERHOUSE</t>
  </si>
  <si>
    <t>KEN CACCIATORE</t>
  </si>
  <si>
    <t>DAVID MARIS</t>
  </si>
  <si>
    <t>Drewry Financial Services Ltd</t>
  </si>
  <si>
    <t>SANTOSH GUPTA</t>
  </si>
  <si>
    <t>AXEL STYRMAN</t>
  </si>
  <si>
    <t>RANDY GIVEANS</t>
  </si>
  <si>
    <t>FOTIS GIANNAKOULIS</t>
  </si>
  <si>
    <t>JONATHAN CHAPPELL</t>
  </si>
  <si>
    <t>MAGNUS FYHR</t>
  </si>
  <si>
    <t>NICOLAY DYVIK</t>
  </si>
  <si>
    <t>EIRIK HAAVALDSEN</t>
  </si>
  <si>
    <t>Clarksons Platou Securities AS</t>
  </si>
  <si>
    <t>FRODE MORKEDAL</t>
  </si>
  <si>
    <t>SEB Equities</t>
  </si>
  <si>
    <t>OLE G STENHAGEN</t>
  </si>
  <si>
    <t>Williams Capital</t>
  </si>
  <si>
    <t>GABRIELE SORBARA</t>
  </si>
  <si>
    <t>short</t>
  </si>
  <si>
    <t>STEVE BEUCHAW</t>
  </si>
  <si>
    <t>RAVI MISRA</t>
  </si>
  <si>
    <t>PAUL ROGER</t>
  </si>
  <si>
    <t>EDUARDO ALTAMIRANO</t>
  </si>
  <si>
    <t>MONICA CHEN</t>
  </si>
  <si>
    <t>ICBC Research</t>
  </si>
  <si>
    <t>VICKY WU</t>
  </si>
  <si>
    <t>GBOLAHAN AMUSA</t>
  </si>
  <si>
    <t>CHRIS SHIBUTANI</t>
  </si>
  <si>
    <t>ALI FAGHRI</t>
  </si>
  <si>
    <t>Great Lakes Review</t>
  </si>
  <si>
    <t>ELLIOTT LEO SCHLANG</t>
  </si>
  <si>
    <t>SAMUEL DARKATSH</t>
  </si>
  <si>
    <t>BRET JORDAN</t>
  </si>
  <si>
    <t>CRAIG KENNISON</t>
  </si>
  <si>
    <t>MICHAEL HOFFMAN</t>
  </si>
  <si>
    <t>CHRIS BOTTIGLIERI</t>
  </si>
  <si>
    <t>SCOTT STEMBER</t>
  </si>
  <si>
    <t>RYAN MERKEL</t>
  </si>
  <si>
    <t>KEITH HUGHES</t>
  </si>
  <si>
    <t>RICHARD VALERA</t>
  </si>
  <si>
    <t>DERYA GUZEL</t>
  </si>
  <si>
    <t>DANIEL BERNSTEIN</t>
  </si>
  <si>
    <t>MICHAEL CARROLL</t>
  </si>
  <si>
    <t>ERIC FLEMING</t>
  </si>
  <si>
    <t>CHAD VANACORE</t>
  </si>
  <si>
    <t>TODD STENDER</t>
  </si>
  <si>
    <t>KARIN FORD</t>
  </si>
  <si>
    <t>OMOTAYO OKUSANYA</t>
  </si>
  <si>
    <t>MICHAEL GORMAN</t>
  </si>
  <si>
    <t>JOHN KIM</t>
  </si>
  <si>
    <t>SCOTT GAFFNER</t>
  </si>
  <si>
    <t>ADAM JOSEPHSON</t>
  </si>
  <si>
    <t>DONALD HOOKER</t>
  </si>
  <si>
    <t>Jeffrey Garro</t>
  </si>
  <si>
    <t>MOHAN NAIDU</t>
  </si>
  <si>
    <t>SEAN WIELAND</t>
  </si>
  <si>
    <t>ROSS MUKEN</t>
  </si>
  <si>
    <t>MARTIN BAO</t>
  </si>
  <si>
    <t>RICHARD REPETTO</t>
  </si>
  <si>
    <t>KYLE VOIGT</t>
  </si>
  <si>
    <t>WILLIAM CROW</t>
  </si>
  <si>
    <t>CHARLES SCHOLES</t>
  </si>
  <si>
    <t>SIMON YARMAK</t>
  </si>
  <si>
    <t>Michael Bellisario</t>
  </si>
  <si>
    <t>JEFFREY DONNELLY</t>
  </si>
  <si>
    <t>RICHARD HIGHTOWER</t>
  </si>
  <si>
    <t>SAMEER PANJWANI</t>
  </si>
  <si>
    <t>GARY MOBLEY</t>
  </si>
  <si>
    <t>Makor Capital</t>
  </si>
  <si>
    <t>DAFNA YAGUR</t>
  </si>
  <si>
    <t>JAMES GOSS</t>
  </si>
  <si>
    <t>JAMES HARDIMAN</t>
  </si>
  <si>
    <t>JEFF VAN RHEE</t>
  </si>
  <si>
    <t>GREG MCDOWELL</t>
  </si>
  <si>
    <t>JAVIER GONZALEZ LASTRA</t>
  </si>
  <si>
    <t>TRISTAN VAN STRIEN</t>
  </si>
  <si>
    <t>OTTAVIO ADORISIO</t>
  </si>
  <si>
    <t>CHRISTOPHER MANDEVILLE</t>
  </si>
  <si>
    <t>TIMOTHY WOJS</t>
  </si>
  <si>
    <t>LOGAN PURK</t>
  </si>
  <si>
    <t>ADAM BAUMGARTEN</t>
  </si>
  <si>
    <t>TOM HAYES</t>
  </si>
  <si>
    <t>MICHAEL WOOD</t>
  </si>
  <si>
    <t>YUUJI ANDERSON</t>
  </si>
  <si>
    <t>KOJI IKEDA</t>
  </si>
  <si>
    <t>GAL MUNDA</t>
  </si>
  <si>
    <t>STEPHEN WILLEY</t>
  </si>
  <si>
    <t>National Securities</t>
  </si>
  <si>
    <t>JONATHAN ASCHOFF</t>
  </si>
  <si>
    <t>KYLE JOSEPH</t>
  </si>
  <si>
    <t>MARK HUGHES</t>
  </si>
  <si>
    <t>JAY GELB</t>
  </si>
  <si>
    <t>GLENN CHIN</t>
  </si>
  <si>
    <t>CHRISTOPHER VAN HORN</t>
  </si>
  <si>
    <t>RICHARD ESKELSEN</t>
  </si>
  <si>
    <t>JEFFREY SILBER</t>
  </si>
  <si>
    <t>GARP Research</t>
  </si>
  <si>
    <t>TROY JENSEN</t>
  </si>
  <si>
    <t>JAMES RICCHIUTI</t>
  </si>
  <si>
    <t>CHRISTOPHER PRYKULL</t>
  </si>
  <si>
    <t>Penserra Securities</t>
  </si>
  <si>
    <t>LEE GIORDANO</t>
  </si>
  <si>
    <t>MITRA RAMGOPAL</t>
  </si>
  <si>
    <t>JASON PLAGMAN</t>
  </si>
  <si>
    <t>TOBEY SOMMER</t>
  </si>
  <si>
    <t>JOEL TISS</t>
  </si>
  <si>
    <t>JEFFREY HAMMOND</t>
  </si>
  <si>
    <t>CLIFF HODGE</t>
  </si>
  <si>
    <t>BRIAN DRAB</t>
  </si>
  <si>
    <t>CHRISTOPHER O'CULL</t>
  </si>
  <si>
    <t>CHRIS TURNER</t>
  </si>
  <si>
    <t>DAVID SCHARF</t>
  </si>
  <si>
    <t>MARK DEVRIES</t>
  </si>
  <si>
    <t>STEPHEN SCOUTEN</t>
  </si>
  <si>
    <t>MAURY RAYCROFT</t>
  </si>
  <si>
    <t>CHARLES NEIVERT</t>
  </si>
  <si>
    <t>ANDREW WONG</t>
  </si>
  <si>
    <t>BEN ISAACSON</t>
  </si>
  <si>
    <t>JACOB BOUT</t>
  </si>
  <si>
    <t>ALEXANDRE FALCAO</t>
  </si>
  <si>
    <t>STEVEN HANSEN</t>
  </si>
  <si>
    <t>DOUGLAS HARTER</t>
  </si>
  <si>
    <t>HARRY FONG</t>
  </si>
  <si>
    <t>BOSE GEORGE</t>
  </si>
  <si>
    <t>Compass Point Research &amp; Tradi</t>
  </si>
  <si>
    <t>CHRIS GAMAITONI</t>
  </si>
  <si>
    <t>MARK DWELLE</t>
  </si>
  <si>
    <t>GORDON DOUTHAT</t>
  </si>
  <si>
    <t>KRISTINE KOERBER</t>
  </si>
  <si>
    <t>JEREMY HAMBLIN</t>
  </si>
  <si>
    <t>ASHWIN MEHTA</t>
  </si>
  <si>
    <t>ANTHONY DEEM</t>
  </si>
  <si>
    <t>ADAM WALSH</t>
  </si>
  <si>
    <t>MATT KAPLAN</t>
  </si>
  <si>
    <t>DAVID BUCK</t>
  </si>
  <si>
    <t>TJ SCHULTZ</t>
  </si>
  <si>
    <t>BARRETT BLASCHKE</t>
  </si>
  <si>
    <t>JonesTrading</t>
  </si>
  <si>
    <t>EDUARDO SEDA</t>
  </si>
  <si>
    <t>GARY HOVIS</t>
  </si>
  <si>
    <t>AARON HECHT</t>
  </si>
  <si>
    <t>ANTHONY PAOLONE</t>
  </si>
  <si>
    <t>MATTHEW BROOKLIER</t>
  </si>
  <si>
    <t>BRAD DELCO</t>
  </si>
  <si>
    <t>J PAUL NEWSOME</t>
  </si>
  <si>
    <t>ROBERT GLASSPIEGEL</t>
  </si>
  <si>
    <t>MATTHEW CARLETTI</t>
  </si>
  <si>
    <t>ELYSE GREENSPAN</t>
  </si>
  <si>
    <t>KAI PAN</t>
  </si>
  <si>
    <t>TOM NIKIC</t>
  </si>
  <si>
    <t>H COOLEY MAY</t>
  </si>
  <si>
    <t>Alliance Global Partners</t>
  </si>
  <si>
    <t>JOEL MUSANTE</t>
  </si>
  <si>
    <t>Timothy Howard</t>
  </si>
  <si>
    <t>RYAN THOMPSON</t>
  </si>
  <si>
    <t>Echelon Wealth Partners Inc</t>
  </si>
  <si>
    <t>GABRIEL GONZALEZ</t>
  </si>
  <si>
    <t>JAKE SEKELSKY</t>
  </si>
  <si>
    <t>MATTHEW KEATING</t>
  </si>
  <si>
    <t>BRADY GAILEY</t>
  </si>
  <si>
    <t>BRIAN BAGNELL</t>
  </si>
  <si>
    <t>JASON BOUVIER</t>
  </si>
  <si>
    <t>TRAVIS WOOD</t>
  </si>
  <si>
    <t>AMIR ARIF</t>
  </si>
  <si>
    <t>CHRIS COX</t>
  </si>
  <si>
    <t>JUSTIN BOUCHARD</t>
  </si>
  <si>
    <t>PHIL SKOLNICK</t>
  </si>
  <si>
    <t>MENNO HULSHOF</t>
  </si>
  <si>
    <t>ERIC QIU</t>
  </si>
  <si>
    <t>MAGGIE ZHENG</t>
  </si>
  <si>
    <t>SHENG ZHONG</t>
  </si>
  <si>
    <t>DAVID BOUCHEY</t>
  </si>
  <si>
    <t>Konstantinos Aprilakis</t>
  </si>
  <si>
    <t>SUSAN ANDERSON</t>
  </si>
  <si>
    <t>STEVEN MAROTTA</t>
  </si>
  <si>
    <t>SHACHI SEKSARIA</t>
  </si>
  <si>
    <t>CHETHAN MALLELA</t>
  </si>
  <si>
    <t>ROBERT HAZLETT</t>
  </si>
  <si>
    <t>ALEXANDER SLAGLE</t>
  </si>
  <si>
    <t>MIKE MALOUF</t>
  </si>
  <si>
    <t>ALEXANDER PEARCE</t>
  </si>
  <si>
    <t>MATTHEW SHEERIN</t>
  </si>
  <si>
    <t>ADAM TINDLE</t>
  </si>
  <si>
    <t>SHAWN HARRISON</t>
  </si>
  <si>
    <t>JAKE STROLE</t>
  </si>
  <si>
    <t>Odeon Capital Group LLC</t>
  </si>
  <si>
    <t>ANDREW GADLIN</t>
  </si>
  <si>
    <t>SEAN STEUART</t>
  </si>
  <si>
    <t>DARYL SWETLISHOFF</t>
  </si>
  <si>
    <t>HAMIR PATEL</t>
  </si>
  <si>
    <t>KEVIN DEDE</t>
  </si>
  <si>
    <t>DANIEL WEWER</t>
  </si>
  <si>
    <t>JOHN WHITE</t>
  </si>
  <si>
    <t>JO RINGHEIM</t>
  </si>
  <si>
    <t>NOAH PARQUETTE</t>
  </si>
  <si>
    <t>PEDER JARLSBY</t>
  </si>
  <si>
    <t>MATTHEW BREESE</t>
  </si>
  <si>
    <t>COLLYN GILBERT</t>
  </si>
  <si>
    <t>PETER WINTER</t>
  </si>
  <si>
    <t>AUSTIN NICHOLAS</t>
  </si>
  <si>
    <t>WILLIAM WALLACE</t>
  </si>
  <si>
    <t>DAVID LEIKER</t>
  </si>
  <si>
    <t>MICHAEL BAUDENDISTEL</t>
  </si>
  <si>
    <t>MACRAE SYKES</t>
  </si>
  <si>
    <t>BNP Paribas Equity Research</t>
  </si>
  <si>
    <t>GABRIEL CHAN</t>
  </si>
  <si>
    <t>SIMON CHEUNG</t>
  </si>
  <si>
    <t>NOAH HUDSON</t>
  </si>
  <si>
    <t>GRANT GOVERTSEN</t>
  </si>
  <si>
    <t>China Merchants Securities</t>
  </si>
  <si>
    <t>ANGELAMARIA HANLEE</t>
  </si>
  <si>
    <t>META MARSHALL</t>
  </si>
  <si>
    <t>TIM SAVAGEAUX</t>
  </si>
  <si>
    <t>RICHARD SHANNON</t>
  </si>
  <si>
    <t>ROBERT CATELLIER</t>
  </si>
  <si>
    <t>ANDREW KUSKE</t>
  </si>
  <si>
    <t>LINDA EZERGAILIS</t>
  </si>
  <si>
    <t>PATRICK KENNY</t>
  </si>
  <si>
    <t>DAVID GALISON</t>
  </si>
  <si>
    <t>BEN PHAM</t>
  </si>
  <si>
    <t>IAN GILLIES</t>
  </si>
  <si>
    <t>DARRYL MCCOUBREY</t>
  </si>
  <si>
    <t>PRANEETH SATISH</t>
  </si>
  <si>
    <t>ROBERT KWAN</t>
  </si>
  <si>
    <t>ARLINDA LEE</t>
  </si>
  <si>
    <t>TYLER VAN BUREN</t>
  </si>
  <si>
    <t>SHLOMO ROSENBAUM</t>
  </si>
  <si>
    <t>PETER APPERT</t>
  </si>
  <si>
    <t>KEVIN HOCEVAR</t>
  </si>
  <si>
    <t>DANIEL SCOTT</t>
  </si>
  <si>
    <t>ANDREW WITTMANN</t>
  </si>
  <si>
    <t>BUCK HORNE</t>
  </si>
  <si>
    <t>DAN FONG</t>
  </si>
  <si>
    <t>KONARK GUPTA</t>
  </si>
  <si>
    <t>BENOIT POIRIER</t>
  </si>
  <si>
    <t>KEVIN CHIANG</t>
  </si>
  <si>
    <t>MATTHEW PFAU</t>
  </si>
  <si>
    <t>MARK GRANT</t>
  </si>
  <si>
    <t>JAMIE ROLLO</t>
  </si>
  <si>
    <t>ABG Sundal Collier</t>
  </si>
  <si>
    <t>ALEXANDER HOST</t>
  </si>
  <si>
    <t>MAGNUS BERG</t>
  </si>
  <si>
    <t>ALEXANDER TWERDAHL</t>
  </si>
  <si>
    <t>GLEN MANNA</t>
  </si>
  <si>
    <t>BRETT RABATIN</t>
  </si>
  <si>
    <t>WILLIAM RYAN</t>
  </si>
  <si>
    <t>ROSS SMOTRICH</t>
  </si>
  <si>
    <t>STEVE SAKWA</t>
  </si>
  <si>
    <t>R JEREMY METZ</t>
  </si>
  <si>
    <t>ALEXANDER GOLDFARB</t>
  </si>
  <si>
    <t>JAMES SULLIVAN</t>
  </si>
  <si>
    <t>CAITLIN BURROWS</t>
  </si>
  <si>
    <t>MICHAEL MUELLER</t>
  </si>
  <si>
    <t>KI BIN KIM</t>
  </si>
  <si>
    <t>WES GOLLADAY</t>
  </si>
  <si>
    <t>RICHARD HILL</t>
  </si>
  <si>
    <t>GREGGORY WARREN</t>
  </si>
  <si>
    <t>MAGGIE NOLAN</t>
  </si>
  <si>
    <t>ALEX RYGIEL</t>
  </si>
  <si>
    <t>NOELLE DILTS</t>
  </si>
  <si>
    <t>TYLER LANGTON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</si>
</sst>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rgb="FF000000"/>
      <name val="Calibri"/>
      <family val="2"/>
      <scheme val="minor"/>
    </font>
    <font>
      <sz val="12"/>
      <color rgb="FF007D34"/>
      <name val="Calibri"/>
      <family val="2"/>
      <scheme val="minor"/>
    </font>
    <font>
      <sz val="12"/>
      <color rgb="FFC40000"/>
      <name val="Calibri"/>
      <family val="2"/>
      <scheme val="minor"/>
    </font>
    <font>
      <sz val="12"/>
      <color rgb="FF5900B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0" applyFont="1"/>
    <xf numFmtId="0" fontId="2" fillId="0" borderId="0" xfId="0" applyFont="1"/>
    <xf numFmtId="0" fontId="3" fillId="0" borderId="0" xfId="0" applyFont="1"/>
    <xf numFmtId="10" fontId="3" fillId="0" borderId="0" xfId="0" applyNumberFormat="1" applyFont="1"/>
    <xf numFmtId="3" fontId="2" fillId="0" borderId="0" xfId="0" applyNumberFormat="1" applyFont="1"/>
    <xf numFmtId="14" fontId="2" fillId="0" borderId="0" xfId="0" applyNumberFormat="1" applyFont="1"/>
    <xf numFmtId="0" fontId="4" fillId="0" borderId="0" xfId="0" applyFont="1"/>
    <xf numFmtId="10" fontId="4" fillId="0" borderId="0" xfId="0" applyNumberFormat="1" applyFont="1"/>
    <xf numFmtId="4" fontId="2" fillId="0" borderId="0" xfId="0" applyNumberFormat="1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 t="s">
        <v>PERM DENIED</v>
        <stp/>
        <stp>##V3_BDSV12</stp>
        <stp>AA US Equity</stp>
        <stp>TOP_ANALYST_PERFORM_RANK_TRR</stp>
        <stp>[anr-02152019.xlsx]Sheet7!R11251C2</stp>
        <stp>cols=6;rows=13</stp>
        <tr r="B11251" s="7"/>
      </tp>
      <tp t="s">
        <v>PERM DENIED</v>
        <stp/>
        <stp>##V3_BDSV12</stp>
        <stp>DG US Equity</stp>
        <stp>TOP_ANALYST_PERFORM_RANK_TRR</stp>
        <stp>[anr-02152019.xlsx]Sheet7!R24101C2</stp>
        <stp>cols=6;rows=25</stp>
        <tr r="B24101" s="7"/>
      </tp>
      <tp t="s">
        <v>Canaccord Genuity</v>
        <stp/>
        <stp>##V3_BDSV12</stp>
        <stp>CVE US Equity</stp>
        <stp>TOP_ANALYST_PERFORM_RANK_TRR</stp>
        <stp>[anr-02152019.xlsx]Sheet7!R12701C2</stp>
        <stp>cols=6;rows=10</stp>
        <tr r="B12701" s="7"/>
      </tp>
      <tp t="s">
        <v>Wolfe Research</v>
        <stp/>
        <stp>##V3_BDSV12</stp>
        <stp>NSC US Equity</stp>
        <stp>TOP_ANALYST_PERFORM_RANK_TRR</stp>
        <stp>[anr-02152019.xlsx]Sheet7!R16751C2</stp>
        <stp>cols=6;rows=12</stp>
        <tr r="B16751" s="7"/>
      </tp>
      <tp t="s">
        <v>Morningstar, Inc</v>
        <stp/>
        <stp>##V3_BDSV12</stp>
        <stp>PSX US Equity</stp>
        <stp>TOP_ANALYST_PERFORM_RANK_TRR</stp>
        <stp>[anr-02152019.xlsx]Sheet7!R17451C2</stp>
        <stp>cols=6;rows=13</stp>
        <tr r="B17451" s="7"/>
      </tp>
      <tp t="s">
        <v>BMO Capital Markets</v>
        <stp/>
        <stp>##V3_BDSV12</stp>
        <stp>CSX US Equity</stp>
        <stp>TOP_ANALYST_PERFORM_RANK_TRR</stp>
        <stp>[anr-02152019.xlsx]Sheet7!R10351C2</stp>
        <stp>cols=6;rows=18</stp>
        <tr r="B10351" s="7"/>
      </tp>
      <tp t="s">
        <v>Morningstar, Inc</v>
        <stp/>
        <stp>##V3_BDSV12</stp>
        <stp>ESV US Equity</stp>
        <stp>TOP_ANALYST_PERFORM_RANK_TRR</stp>
        <stp>[anr-02152019.xlsx]Sheet7!R14451C2</stp>
        <stp>cols=6;rows=17</stp>
        <tr r="B14451" s="7"/>
      </tp>
      <tp t="s">
        <v>PERM DENIED</v>
        <stp/>
        <stp>##V3_BDSV12</stp>
        <stp>SWN US Equity</stp>
        <stp>TOP_ANALYST_PERFORM_RANK_TRR</stp>
        <stp>[anr-02152019.xlsx]Sheet7!R13101C2</stp>
        <stp>cols=6;rows=21</stp>
        <tr r="B13101" s="7"/>
      </tp>
      <tp t="s">
        <v>Morningstar, Inc</v>
        <stp/>
        <stp>##V3_BDSV12</stp>
        <stp>CC US Equity</stp>
        <stp>TOP_ANALYST_PERFORM_RANK_TRR</stp>
        <stp>[anr-02152019.xlsx]Sheet7!R18251C2</stp>
        <stp>cols=6;rows=11</stp>
        <tr r="B18251" s="7"/>
      </tp>
      <tp t="s">
        <v>ISS-EVA</v>
        <stp/>
        <stp>##V3_BDSV12</stp>
        <stp>MTG US Equity</stp>
        <stp>TOP_ANALYST_PERFORM_RANK_TRR</stp>
        <stp>[anr-02152019.xlsx]Sheet7!R20801C2</stp>
        <stp>cols=6;rows=12</stp>
        <tr r="B20801" s="7"/>
      </tp>
      <tp t="s">
        <v>Raymond James</v>
        <stp/>
        <stp>##V3_BDSV12</stp>
        <stp>BTG US Equity</stp>
        <stp>TOP_ANALYST_PERFORM_RANK_TRR</stp>
        <stp>[anr-02152019.xlsx]Sheet7!R13501C2</stp>
        <stp>cols=6;rows=14</stp>
        <tr r="B13501" s="7"/>
      </tp>
      <tp t="s">
        <v>Capital One Securities, Inc.</v>
        <stp/>
        <stp>##V3_BDSV12</stp>
        <stp>VTR US Equity</stp>
        <stp>TOP_ANALYST_PERFORM_RANK_TRR</stp>
        <stp>[anr-02152019.xlsx]Sheet7!R17701C2</stp>
        <stp>cols=6;rows=13</stp>
        <tr r="B17701" s="7"/>
      </tp>
      <tp t="s">
        <v>Edward Jones</v>
        <stp/>
        <stp>##V3_BDSV12</stp>
        <stp>NTR US Equity</stp>
        <stp>TOP_ANALYST_PERFORM_RANK_TRR</stp>
        <stp>[anr-02152019.xlsx]Sheet7!R19901C2</stp>
        <stp>cols=6;rows=15</stp>
        <tr r="B19901" s="7"/>
      </tp>
      <tp t="s">
        <v>William Blair &amp; Co</v>
        <stp/>
        <stp>##V3_BDSV12</stp>
        <stp>ZTS US Equity</stp>
        <stp>TOP_ANALYST_PERFORM_RANK_TRR</stp>
        <stp>[anr-02152019.xlsx]Sheet7!R15801C2</stp>
        <stp>cols=6;rows=11</stp>
        <tr r="B15801" s="7"/>
      </tp>
      <tp t="s">
        <v>Morningstar, Inc</v>
        <stp/>
        <stp>##V3_BDSV12</stp>
        <stp>BK US Equity</stp>
        <stp>TOP_ANALYST_PERFORM_RANK_TRR</stp>
        <stp>[anr-02152019.xlsx]Sheet7!R12751C2</stp>
        <stp>cols=6;rows=14</stp>
        <tr r="B12751" s="7"/>
      </tp>
      <tp t="s">
        <v>PERM DENIED</v>
        <stp/>
        <stp>##V3_BDSV12</stp>
        <stp>YUM US Equity</stp>
        <stp>TOP_ANALYST_PERFORM_RANK_TRR</stp>
        <stp>[anr-02152019.xlsx]Sheet7!R19601C2</stp>
        <stp>cols=6;rows=13</stp>
        <tr r="B19601" s="7"/>
      </tp>
      <tp t="s">
        <v>Barclays</v>
        <stp/>
        <stp>##V3_BDSV12</stp>
        <stp>EPD US Equity</stp>
        <stp>TOP_ANALYST_PERFORM_RANK_TRR</stp>
        <stp>[anr-02152019.xlsx]Sheet7!R20451C2</stp>
        <stp>cols=6;rows=21</stp>
        <tr r="B20451" s="7"/>
      </tp>
      <tp t="s">
        <v>Mizuho Securities USA Inc</v>
        <stp/>
        <stp>##V3_BDSV12</stp>
        <stp>SPG US Equity</stp>
        <stp>TOP_ANALYST_PERFORM_RANK_TRR</stp>
        <stp>[anr-02152019.xlsx]Sheet7!R24251C2</stp>
        <stp>cols=6;rows=21</stp>
        <tr r="B24251" s="7"/>
      </tp>
      <tp t="s">
        <v>Guggenheim Securities</v>
        <stp/>
        <stp>##V3_BDSV12</stp>
        <stp>TPX US Equity</stp>
        <stp>TOP_ANALYST_PERFORM_RANK_TRR</stp>
        <stp>[anr-02152019.xlsx]Sheet7!R17551C2</stp>
        <stp>cols=6;rows=10</stp>
        <tr r="B17551" s="7"/>
      </tp>
      <tp t="s">
        <v>Goldman Sachs</v>
        <stp/>
        <stp>##V3_BDSV12</stp>
        <stp>WPX US Equity</stp>
        <stp>TOP_ANALYST_PERFORM_RANK_TRR</stp>
        <stp>[anr-02152019.xlsx]Sheet7!R12651C2</stp>
        <stp>cols=6;rows=22</stp>
        <tr r="B12651" s="7"/>
      </tp>
      <tp t="s">
        <v>Wolfe Research</v>
        <stp/>
        <stp>##V3_BDSV12</stp>
        <stp>LUV US Equity</stp>
        <stp>TOP_ANALYST_PERFORM_RANK_TRR</stp>
        <stp>[anr-02152019.xlsx]Sheet7!R12301C2</stp>
        <stp>cols=6;rows=14</stp>
        <tr r="B12301" s="7"/>
      </tp>
      <tp t="s">
        <v>PERM DENIED</v>
        <stp/>
        <stp>##V3_BDSV12</stp>
        <stp>HPQ US Equity</stp>
        <stp>TOP_ANALYST_PERFORM_RANK_TRR</stp>
        <stp>[anr-02152019.xlsx]Sheet7!R16651C2</stp>
        <stp>cols=6;rows=15</stp>
        <tr r="B16651" s="7"/>
      </tp>
      <tp t="s">
        <v>Gabelli &amp; Co</v>
        <stp/>
        <stp>##V3_BDSV12</stp>
        <stp>SWK US Equity</stp>
        <stp>TOP_ANALYST_PERFORM_RANK_TRR</stp>
        <stp>[anr-02152019.xlsx]Sheet7!R18451C2</stp>
        <stp>cols=6;rows=16</stp>
        <tr r="B18451" s="7"/>
      </tp>
      <tp t="s">
        <v>Guggenheim Securities</v>
        <stp/>
        <stp>##V3_BDSV12</stp>
        <stp>BSX US Equity</stp>
        <stp>TOP_ANALYST_PERFORM_RANK_TRR</stp>
        <stp>[anr-02152019.xlsx]Sheet7!R13801C2</stp>
        <stp>cols=6;rows=22</stp>
        <tr r="B13801" s="7"/>
      </tp>
      <tp t="s">
        <v>Jefferies</v>
        <stp/>
        <stp>##V3_BDSV12</stp>
        <stp>AVP US Equity</stp>
        <stp>TOP_ANALYST_PERFORM_RANK_TRR</stp>
        <stp>[anr-02152019.xlsx]Sheet7!R19251C2</stp>
        <stp>cols=6;rows=10</stp>
        <tr r="B19251" s="7"/>
      </tp>
      <tp t="s">
        <v>PERM DENIED</v>
        <stp/>
        <stp>##V3_BDSV12</stp>
        <stp>KSS US Equity</stp>
        <stp>TOP_ANALYST_PERFORM_RANK_TRR</stp>
        <stp>[anr-02152019.xlsx]Sheet7!R14901C2</stp>
        <stp>cols=6;rows=12</stp>
        <tr r="B14901" s="7"/>
      </tp>
      <tp t="s">
        <v>CIBC Capital Markets</v>
        <stp/>
        <stp>##V3_BDSV12</stp>
        <stp>WPM US Equity</stp>
        <stp>TOP_ANALYST_PERFORM_RANK_TRR</stp>
        <stp>[anr-02152019.xlsx]Sheet7!R16901C2</stp>
        <stp>cols=6;rows=14</stp>
        <tr r="B16901" s="7"/>
      </tp>
      <tp t="s">
        <v>ISS-EVA</v>
        <stp/>
        <stp>##V3_BDSV12</stp>
        <stp>TPR US Equity</stp>
        <stp>TOP_ANALYST_PERFORM_RANK_TRR</stp>
        <stp>[anr-02152019.xlsx]Sheet7!R19501C2</stp>
        <stp>cols=6;rows=10</stp>
        <tr r="B19501" s="7"/>
      </tp>
      <tp t="s">
        <v>Veritas Investment Research Co</v>
        <stp/>
        <stp>##V3_BDSV12</stp>
        <stp>CP US Equity</stp>
        <stp>TOP_ANALYST_PERFORM_RANK_TRR</stp>
        <stp>[anr-02152019.xlsx]Sheet7!R23701C2</stp>
        <stp>cols=6;rows=23</stp>
        <tr r="B23701" s="7"/>
      </tp>
      <tp t="s">
        <v>PERM DENIED</v>
        <stp/>
        <stp>##V3_BDSV12</stp>
        <stp>CF US Equity</stp>
        <stp>TOP_ANALYST_PERFORM_RANK_TRR</stp>
        <stp>[anr-02152019.xlsx]Sheet7!R14301C2</stp>
        <stp>cols=6;rows=13</stp>
        <tr r="B14301" s="7"/>
      </tp>
      <tp t="s">
        <v>Morningstar, Inc</v>
        <stp/>
        <stp>##V3_BDSV12</stp>
        <stp>RTN US Equity</stp>
        <stp>TOP_ANALYST_PERFORM_RANK_TRR</stp>
        <stp>[anr-02152019.xlsx]Sheet7!R12951C2</stp>
        <stp>cols=6;rows=18</stp>
        <tr r="B12951" s="7"/>
      </tp>
      <tp t="s">
        <v>SunTrust Robinson Humphrey</v>
        <stp/>
        <stp>##V3_BDSV12</stp>
        <stp>TTD US Equity</stp>
        <stp>TOP_ANALYST_PERFORM_RANK_TRR</stp>
        <stp>[anr-02152019.xlsx]Sheet7!R15951C2</stp>
        <stp>cols=6;rows=11</stp>
        <tr r="B15951" s="7"/>
      </tp>
      <tp t="s">
        <v>Evercore ISI</v>
        <stp/>
        <stp>##V3_BDSV12</stp>
        <stp>STT US Equity</stp>
        <stp>TOP_ANALYST_PERFORM_RANK_TRR</stp>
        <stp>[anr-02152019.xlsx]Sheet7!R24351C2</stp>
        <stp>cols=6;rows=11</stp>
        <tr r="B24351" s="7"/>
      </tp>
      <tp t="s">
        <v>PERM DENIED</v>
        <stp/>
        <stp>##V3_BDSV12</stp>
        <stp>AXP US Equity</stp>
        <stp>TOP_ANALYST_PERFORM_RANK_TRR</stp>
        <stp>[anr-02152019.xlsx]Sheet7!R13451C2</stp>
        <stp>cols=6;rows=11</stp>
        <tr r="B13451" s="7"/>
      </tp>
      <tp t="s">
        <v>Goldman Sachs</v>
        <stp/>
        <stp>##V3_BDSV12</stp>
        <stp>EXP US Equity</stp>
        <stp>TOP_ANALYST_PERFORM_RANK_TRR</stp>
        <stp>[anr-02152019.xlsx]Sheet7!R23551C2</stp>
        <stp>cols=6;rows=10</stp>
        <tr r="B23551" s="7"/>
      </tp>
      <tp t="s">
        <v>Wells Fargo Securities</v>
        <stp/>
        <stp>##V3_BDSV12</stp>
        <stp>IR US Equity</stp>
        <stp>TOP_ANALYST_PERFORM_RANK_TRR</stp>
        <stp>[anr-02152019.xlsx]Sheet7!R19401C2</stp>
        <stp>cols=6;rows=18</stp>
        <tr r="B19401" s="7"/>
      </tp>
      <tp t="s">
        <v>ISS-EVA</v>
        <stp/>
        <stp>##V3_BDSV12</stp>
        <stp>CXO US Equity</stp>
        <stp>TOP_ANALYST_PERFORM_RANK_TRR</stp>
        <stp>[anr-02152019.xlsx]Sheet7!R16601C2</stp>
        <stp>cols=6;rows=19</stp>
        <tr r="B16601" s="7"/>
      </tp>
      <tp t="s">
        <v>Guggenheim Securities</v>
        <stp/>
        <stp>##V3_BDSV12</stp>
        <stp>EXC US Equity</stp>
        <stp>TOP_ANALYST_PERFORM_RANK_TRR</stp>
        <stp>[anr-02152019.xlsx]Sheet7!R12501C2</stp>
        <stp>cols=6;rows=16</stp>
        <tr r="B12501" s="7"/>
      </tp>
      <tp t="s">
        <v>Northland Securities Inc</v>
        <stp/>
        <stp>##V3_BDSV12</stp>
        <stp>AMD US Equity</stp>
        <stp>TOP_ANALYST_PERFORM_RANK_TRR</stp>
        <stp>[anr-02152019.xlsx]Sheet7!R151C2</stp>
        <stp>cols=6;rows=12</stp>
        <tr r="B151" s="7"/>
      </tp>
      <tp t="s">
        <v>Atlantic Equities LLP</v>
        <stp/>
        <stp>##V3_BDSV12</stp>
        <stp>OXY US Equity</stp>
        <stp>TOP_ANALYST_PERFORM_RANK_TRR</stp>
        <stp>[anr-02152019.xlsx]Sheet7!R10301C2</stp>
        <stp>cols=6;rows=14</stp>
        <tr r="B10301" s="7"/>
      </tp>
      <tp t="s">
        <v>Berenberg</v>
        <stp/>
        <stp>##V3_BDSV12</stp>
        <stp>JPM US Equity</stp>
        <stp>TOP_ANALYST_PERFORM_RANK_TRR</stp>
        <stp>[anr-02152019.xlsx]Sheet7!R951C2</stp>
        <stp>cols=6;rows=28</stp>
        <tr r="B951" s="7"/>
      </tp>
      <tp t="s">
        <v>ISS-EVA</v>
        <stp/>
        <stp>##V3_BDSV12</stp>
        <stp>KR US Equity</stp>
        <stp>TOP_ANALYST_PERFORM_RANK_TRR</stp>
        <stp>[anr-02152019.xlsx]Sheet7!R18401C2</stp>
        <stp>cols=6;rows=11</stp>
        <tr r="B18401" s="7"/>
      </tp>
      <tp t="s">
        <v>Piper Jaffray</v>
        <stp/>
        <stp>##V3_BDSV12</stp>
        <stp>CYH US Equity</stp>
        <stp>TOP_ANALYST_PERFORM_RANK_TRR</stp>
        <stp>[anr-02152019.xlsx]Sheet7!R12801C2</stp>
        <stp>cols=6;rows=18</stp>
        <tr r="B12801" s="7"/>
      </tp>
      <tp t="s">
        <v>Jefferies</v>
        <stp/>
        <stp>##V3_BDSV12</stp>
        <stp>TSLA US Equity</stp>
        <stp>TOP_ANALYST_PERFORM_RANK_TRR</stp>
        <stp>[anr-02152019.xlsx]Sheet7!R601C2</stp>
        <stp>cols=6;rows=11</stp>
        <tr r="B601" s="7"/>
      </tp>
      <tp t="s">
        <v>Loop Capital Markets</v>
        <stp/>
        <stp>##V3_BDSV12</stp>
        <stp>SYY US Equity</stp>
        <stp>TOP_ANALYST_PERFORM_RANK_TRR</stp>
        <stp>[anr-02152019.xlsx]Sheet7!R24401C2</stp>
        <stp>cols=6;rows=14</stp>
        <tr r="B24401" s="7"/>
      </tp>
      <tp t="s">
        <v>PERM DENIED</v>
        <stp/>
        <stp>##V3_BDSV12</stp>
        <stp>NFLX US Equity</stp>
        <stp>TOP_ANALYST_PERFORM_RANK_TRR</stp>
        <stp>[anr-02152019.xlsx]Sheet7!R351C2</stp>
        <stp>cols=6;rows=24</stp>
        <tr r="B351" s="7"/>
      </tp>
      <tp t="s">
        <v>PERM DENIED</v>
        <stp/>
        <stp>##V3_BDSV12</stp>
        <stp>JCP US Equity</stp>
        <stp>TOP_ANALYST_PERFORM_RANK_TRR</stp>
        <stp>[anr-02152019.xlsx]Sheet7!R15051C2</stp>
        <stp>cols=6;rows=15</stp>
        <tr r="B15051" s="7"/>
      </tp>
      <tp t="s">
        <v>Vertical Research Partners</v>
        <stp/>
        <stp>##V3_BDSV12</stp>
        <stp>UFS US Equity</stp>
        <stp>TOP_ANALYST_PERFORM_RANK_TRR</stp>
        <stp>[anr-02152019.xlsx]Sheet7!R22201C2</stp>
        <stp>cols=6;rows=10</stp>
        <tr r="B22201" s="7"/>
      </tp>
      <tp t="s">
        <v>Evercore ISI</v>
        <stp/>
        <stp>##V3_BDSV12</stp>
        <stp>KBH US Equity</stp>
        <stp>TOP_ANALYST_PERFORM_RANK_TRR</stp>
        <stp>[anr-02152019.xlsx]Sheet7!R23651C2</stp>
        <stp>cols=6;rows=11</stp>
        <tr r="B23651" s="7"/>
      </tp>
      <tp t="s">
        <v>Morningstar, Inc</v>
        <stp/>
        <stp>##V3_BDSV12</stp>
        <stp>BBY US Equity</stp>
        <stp>TOP_ANALYST_PERFORM_RANK_TRR</stp>
        <stp>[anr-02152019.xlsx]Sheet7!R15651C2</stp>
        <stp>cols=6;rows=18</stp>
        <tr r="B15651" s="7"/>
      </tp>
      <tp t="s">
        <v>Raymond James</v>
        <stp/>
        <stp>##V3_BDSV12</stp>
        <stp>S US Equity</stp>
        <stp>TOP_ANALYST_PERFORM_RANK_TRR</stp>
        <stp>[anr-02152019.xlsx]Sheet7!R11301C2</stp>
        <stp>cols=6;rows=14</stp>
        <tr r="B11301" s="7"/>
      </tp>
      <tp t="s">
        <v>Sandler O'Neill &amp; Partners, LP</v>
        <stp/>
        <stp>##V3_BDSV12</stp>
        <stp>SC US Equity</stp>
        <stp>TOP_ANALYST_PERFORM_RANK_TRR</stp>
        <stp>[anr-02152019.xlsx]Sheet7!R19751C2</stp>
        <stp>cols=6;rows=15</stp>
        <tr r="B19751" s="7"/>
      </tp>
      <tp t="s">
        <v>ISS-EVA</v>
        <stp/>
        <stp>##V3_BDSV12</stp>
        <stp>RDN US Equity</stp>
        <stp>TOP_ANALYST_PERFORM_RANK_TRR</stp>
        <stp>[anr-02152019.xlsx]Sheet7!R20001C2</stp>
        <stp>cols=6;rows=12</stp>
        <tr r="B20001" s="7"/>
      </tp>
      <tp t="s">
        <v>Buckingham Research Group</v>
        <stp/>
        <stp>##V3_BDSV12</stp>
        <stp>ADM US Equity</stp>
        <stp>TOP_ANALYST_PERFORM_RANK_TRR</stp>
        <stp>[anr-02152019.xlsx]Sheet7!R21001C2</stp>
        <stp>cols=6;rows=10</stp>
        <tr r="B21001" s="7"/>
      </tp>
      <tp t="s">
        <v>Morgan Stanley</v>
        <stp/>
        <stp>##V3_BDSV12</stp>
        <stp>BAX US Equity</stp>
        <stp>TOP_ANALYST_PERFORM_RANK_TRR</stp>
        <stp>[anr-02152019.xlsx]Sheet7!R20651C2</stp>
        <stp>cols=6;rows=13</stp>
        <tr r="B20651" s="7"/>
      </tp>
      <tp t="s">
        <v>Morningstar, Inc</v>
        <stp/>
        <stp>##V3_BDSV12</stp>
        <stp>MAR US Equity</stp>
        <stp>TOP_ANALYST_PERFORM_RANK_TRR</stp>
        <stp>[anr-02152019.xlsx]Sheet7!R17951C2</stp>
        <stp>cols=6;rows=13</stp>
        <tr r="B17951" s="7"/>
      </tp>
      <tp t="s">
        <v>Oppenheimer &amp; Co</v>
        <stp/>
        <stp>##V3_BDSV12</stp>
        <stp>MSFT US Equity</stp>
        <stp>TOP_ANALYST_PERFORM_RANK_TRR</stp>
        <stp>[anr-02152019.xlsx]Sheet7!R651C2</stp>
        <stp>cols=6;rows=31</stp>
        <tr r="B651" s="7"/>
      </tp>
      <tp t="s">
        <v>Barclays</v>
        <stp/>
        <stp>##V3_BDSV12</stp>
        <stp>KEY US Equity</stp>
        <stp>TOP_ANALYST_PERFORM_RANK_TRR</stp>
        <stp>[anr-02152019.xlsx]Sheet7!R10001C2</stp>
        <stp>cols=6;rows=22</stp>
        <tr r="B10001" s="7"/>
      </tp>
      <tp t="s">
        <v>Scotia Howard Weil Inc</v>
        <stp/>
        <stp>##V3_BDSV12</stp>
        <stp>HES US Equity</stp>
        <stp>TOP_ANALYST_PERFORM_RANK_TRR</stp>
        <stp>[anr-02152019.xlsx]Sheet7!R10701C2</stp>
        <stp>cols=6;rows=20</stp>
        <tr r="B10701" s="7"/>
      </tp>
      <tp t="s">
        <v>SunTrust Robinson Humphrey</v>
        <stp/>
        <stp>##V3_BDSV12</stp>
        <stp>AES US Equity</stp>
        <stp>TOP_ANALYST_PERFORM_RANK_TRR</stp>
        <stp>[anr-02152019.xlsx]Sheet7!R20501C2</stp>
        <stp>cols=6;rows=12</stp>
        <tr r="B20501" s="7"/>
      </tp>
      <tp t="s">
        <v>Cross Research</v>
        <stp/>
        <stp>##V3_BDSV12</stp>
        <stp>JBL US Equity</stp>
        <stp>TOP_ANALYST_PERFORM_RANK_TRR</stp>
        <stp>[anr-02152019.xlsx]Sheet7!R22001C2</stp>
        <stp>cols=6;rows=12</stp>
        <tr r="B22001" s="7"/>
      </tp>
      <tp t="s">
        <v>Stifel</v>
        <stp/>
        <stp>##V3_BDSV12</stp>
        <stp>HBI US Equity</stp>
        <stp>TOP_ANALYST_PERFORM_RANK_TRR</stp>
        <stp>[anr-02152019.xlsx]Sheet7!R21501C2</stp>
        <stp>cols=6;rows=15</stp>
        <tr r="B21501" s="7"/>
      </tp>
      <tp t="s">
        <v>ISS-EVA</v>
        <stp/>
        <stp>##V3_BDSV12</stp>
        <stp>WBA US Equity</stp>
        <stp>TOP_ANALYST_PERFORM_RANK_TRR</stp>
        <stp>[anr-02152019.xlsx]Sheet7!R11101C2</stp>
        <stp>cols=6;rows=19</stp>
        <tr r="B11101" s="7"/>
      </tp>
      <tp t="s">
        <v>Morningstar, Inc</v>
        <stp/>
        <stp>##V3_BDSV12</stp>
        <stp>KGC US Equity</stp>
        <stp>TOP_ANALYST_PERFORM_RANK_TRR</stp>
        <stp>[anr-02152019.xlsx]Sheet7!R18551C2</stp>
        <stp>cols=6;rows=13</stp>
        <tr r="B18551" s="7"/>
      </tp>
      <tp t="s">
        <v>Morningstar, Inc</v>
        <stp/>
        <stp>##V3_BDSV12</stp>
        <stp>BBT US Equity</stp>
        <stp>TOP_ANALYST_PERFORM_RANK_TRR</stp>
        <stp>[anr-02152019.xlsx]Sheet7!R19801C2</stp>
        <stp>cols=6;rows=16</stp>
        <tr r="B19801" s="7"/>
      </tp>
      <tp t="s">
        <v>ISS-EVA</v>
        <stp/>
        <stp>##V3_BDSV12</stp>
        <stp>MCO US Equity</stp>
        <stp>TOP_ANALYST_PERFORM_RANK_TRR</stp>
        <stp>[anr-02152019.xlsx]Sheet7!R23501C2</stp>
        <stp>cols=6;rows=15</stp>
        <tr r="B23501" s="7"/>
      </tp>
      <tp t="s">
        <v>Raymond James</v>
        <stp/>
        <stp>##V3_BDSV12</stp>
        <stp>AFL US Equity</stp>
        <stp>TOP_ANALYST_PERFORM_RANK_TRR</stp>
        <stp>[anr-02152019.xlsx]Sheet7!R18951C2</stp>
        <stp>cols=6;rows=14</stp>
        <tr r="B18951" s="7"/>
      </tp>
      <tp t="s">
        <v>Morningstar, Inc</v>
        <stp/>
        <stp>##V3_BDSV12</stp>
        <stp>KO US Equity</stp>
        <stp>TOP_ANALYST_PERFORM_RANK_TRR</stp>
        <stp>[anr-02152019.xlsx]Sheet7!R501C2</stp>
        <stp>cols=6;rows=14</stp>
        <tr r="B501" s="7"/>
      </tp>
      <tp t="s">
        <v>Berenberg</v>
        <stp/>
        <stp>##V3_BDSV12</stp>
        <stp>ICE US Equity</stp>
        <stp>TOP_ANALYST_PERFORM_RANK_TRR</stp>
        <stp>[anr-02152019.xlsx]Sheet7!R19701C2</stp>
        <stp>cols=6;rows=14</stp>
        <tr r="B19701" s="7"/>
      </tp>
      <tp t="s">
        <v>Morningstar, Inc</v>
        <stp/>
        <stp>##V3_BDSV12</stp>
        <stp>WY US Equity</stp>
        <stp>TOP_ANALYST_PERFORM_RANK_TRR</stp>
        <stp>[anr-02152019.xlsx]Sheet7!R15151C2</stp>
        <stp>cols=6;rows=12</stp>
        <tr r="B15151" s="7"/>
      </tp>
      <tp t="s">
        <v>Goldman Sachs</v>
        <stp/>
        <stp>##V3_BDSV12</stp>
        <stp>WB US Equity</stp>
        <stp>TOP_ANALYST_PERFORM_RANK_TRR</stp>
        <stp>[anr-02152019.xlsx]Sheet7!R17851C2</stp>
        <stp>cols=6;rows=17</stp>
        <tr r="B17851" s="7"/>
      </tp>
      <tp t="s">
        <v>Morningstar, Inc</v>
        <stp/>
        <stp>##V3_BDSV12</stp>
        <stp>RF US Equity</stp>
        <stp>TOP_ANALYST_PERFORM_RANK_TRR</stp>
        <stp>[anr-02152019.xlsx]Sheet7!R14001C2</stp>
        <stp>cols=6;rows=16</stp>
        <tr r="B14001" s="7"/>
      </tp>
      <tp t="s">
        <v>Oppenheimer &amp; Co</v>
        <stp/>
        <stp>##V3_BDSV12</stp>
        <stp>ADI US Equity</stp>
        <stp>TOP_ANALYST_PERFORM_RANK_TRR</stp>
        <stp>[anr-02152019.xlsx]Sheet7!R22251C2</stp>
        <stp>cols=6;rows=13</stp>
        <tr r="B22251" s="7"/>
      </tp>
      <tp t="s">
        <v>Fintrust Investment Advisors</v>
        <stp/>
        <stp>##V3_BDSV12</stp>
        <stp>DDD US Equity</stp>
        <stp>TOP_ANALYST_PERFORM_RANK_TRR</stp>
        <stp>[anr-02152019.xlsx]Sheet7!R19451C2</stp>
        <stp>cols=6;rows=11</stp>
        <tr r="B19451" s="7"/>
      </tp>
      <tp t="s">
        <v>BMO Capital Markets</v>
        <stp/>
        <stp>##V3_BDSV12</stp>
        <stp>INTC US Equity</stp>
        <stp>TOP_ANALYST_PERFORM_RANK_TRR</stp>
        <stp>[anr-02152019.xlsx]Sheet7!R751C2</stp>
        <stp>cols=6;rows=17</stp>
        <tr r="B751" s="7"/>
      </tp>
      <tp t="s">
        <v>PERM DENIED</v>
        <stp/>
        <stp>##V3_BDSV12</stp>
        <stp>ADP US Equity</stp>
        <stp>TOP_ANALYST_PERFORM_RANK_TRR</stp>
        <stp>[anr-02152019.xlsx]Sheet7!R19051C2</stp>
        <stp>cols=6;rows=18</stp>
        <tr r="B19051" s="7"/>
      </tp>
      <tp t="s">
        <v>Bryan Garnier &amp; Co</v>
        <stp/>
        <stp>##V3_BDSV12</stp>
        <stp>TAP US Equity</stp>
        <stp>TOP_ANALYST_PERFORM_RANK_TRR</stp>
        <stp>[anr-02152019.xlsx]Sheet7!R18301C2</stp>
        <stp>cols=6;rows=16</stp>
        <tr r="B18301" s="7"/>
      </tp>
      <tp t="s">
        <v>Jefferies</v>
        <stp/>
        <stp>##V3_BDSV12</stp>
        <stp>OKE US Equity</stp>
        <stp>TOP_ANALYST_PERFORM_RANK_TRR</stp>
        <stp>[anr-02152019.xlsx]Sheet7!R19651C2</stp>
        <stp>cols=6;rows=10</stp>
        <tr r="B19651" s="7"/>
      </tp>
      <tp t="s">
        <v>Goldman Sachs</v>
        <stp/>
        <stp>##V3_BDSV12</stp>
        <stp>CSCO US Equity</stp>
        <stp>TOP_ANALYST_PERFORM_RANK_TRR</stp>
        <stp>[anr-02152019.xlsx]Sheet7!R801C2</stp>
        <stp>cols=6;rows=22</stp>
        <tr r="B801" s="7"/>
      </tp>
      <tp t="s">
        <v>Morningstar, Inc</v>
        <stp/>
        <stp>##V3_BDSV12</stp>
        <stp>KNX US Equity</stp>
        <stp>TOP_ANALYST_PERFORM_RANK_TRR</stp>
        <stp>[anr-02152019.xlsx]Sheet7!R20601C2</stp>
        <stp>cols=6;rows=16</stp>
        <tr r="B20601" s="7"/>
      </tp>
      <tp t="s">
        <v>Eight Capital</v>
        <stp/>
        <stp>##V3_BDSV12</stp>
        <stp>FNV US Equity</stp>
        <stp>TOP_ANALYST_PERFORM_RANK_TRR</stp>
        <stp>[anr-02152019.xlsx]Sheet7!R22501C2</stp>
        <stp>cols=6;rows=15</stp>
        <tr r="B22501" s="7"/>
      </tp>
      <tp t="s">
        <v>Macquarie</v>
        <stp/>
        <stp>##V3_BDSV12</stp>
        <stp>CNQ US Equity</stp>
        <stp>TOP_ANALYST_PERFORM_RANK_TRR</stp>
        <stp>[anr-02152019.xlsx]Sheet7!R21301C2</stp>
        <stp>cols=6;rows=23</stp>
        <tr r="B21301" s="7"/>
      </tp>
      <tp t="s">
        <v>PERM DENIED</v>
        <stp/>
        <stp>##V3_BDSV12</stp>
        <stp>KKR US Equity</stp>
        <stp>TOP_ANALYST_PERFORM_RANK_TRR</stp>
        <stp>[anr-02152019.xlsx]Sheet7!R11851C2</stp>
        <stp>cols=6;rows=12</stp>
        <tr r="B11851" s="7"/>
      </tp>
      <tp t="s">
        <v>PERM DENIED</v>
        <stp/>
        <stp>##V3_BDSV12</stp>
        <stp>TJX US Equity</stp>
        <stp>TOP_ANALYST_PERFORM_RANK_TRR</stp>
        <stp>[anr-02152019.xlsx]Sheet7!R21951C2</stp>
        <stp>cols=6;rows=18</stp>
        <tr r="B21951" s="7"/>
      </tp>
      <tp t="s">
        <v>Capital One Securities, Inc.</v>
        <stp/>
        <stp>##V3_BDSV12</stp>
        <stp>WLL US Equity</stp>
        <stp>TOP_ANALYST_PERFORM_RANK_TRR</stp>
        <stp>[anr-02152019.xlsx]Sheet7!R11801C2</stp>
        <stp>cols=6;rows=21</stp>
        <tr r="B11801" s="7"/>
      </tp>
      <tp t="s">
        <v>Monness, Crespi, Hardt &amp; Co</v>
        <stp/>
        <stp>##V3_BDSV12</stp>
        <stp>AMZN US Equity</stp>
        <stp>TOP_ANALYST_PERFORM_RANK_TRR</stp>
        <stp>[anr-02152019.xlsx]Sheet7!R401C2</stp>
        <stp>cols=6;rows=44</stp>
        <tr r="B401" s="7"/>
      </tp>
      <tp t="s">
        <v>PERM DENIED</v>
        <stp/>
        <stp>##V3_BDSV12</stp>
        <stp>FLR US Equity</stp>
        <stp>TOP_ANALYST_PERFORM_RANK_TRR</stp>
        <stp>[anr-02152019.xlsx]Sheet7!R23601C2</stp>
        <stp>cols=6;rows=10</stp>
        <tr r="B23601" s="7"/>
      </tp>
      <tp t="s">
        <v>Benchmark Company LLC</v>
        <stp/>
        <stp>##V3_BDSV12</stp>
        <stp>AMN US Equity</stp>
        <stp>TOP_ANALYST_PERFORM_RANK_TRR</stp>
        <stp>[anr-02152019.xlsx]Sheet7!R19301C2</stp>
        <stp>cols=6;rows=10</stp>
        <tr r="B19301" s="7"/>
      </tp>
      <tp t="s">
        <v>PERM DENIED</v>
        <stp/>
        <stp>##V3_BDSV12</stp>
        <stp>CME US Equity</stp>
        <stp>TOP_ANALYST_PERFORM_RANK_TRR</stp>
        <stp>[anr-02152019.xlsx]Sheet7!R17901C2</stp>
        <stp>cols=6;rows=10</stp>
        <tr r="B17901" s="7"/>
      </tp>
      <tp t="s">
        <v>Oppenheimer &amp; Co</v>
        <stp/>
        <stp>##V3_BDSV12</stp>
        <stp>VMW US Equity</stp>
        <stp>TOP_ANALYST_PERFORM_RANK_TRR</stp>
        <stp>[anr-02152019.xlsx]Sheet7!R10101C2</stp>
        <stp>cols=6;rows=22</stp>
        <tr r="B10101" s="7"/>
      </tp>
      <tp t="s">
        <v>Vertical Research Partners</v>
        <stp/>
        <stp>##V3_BDSV12</stp>
        <stp>LMT US Equity</stp>
        <stp>TOP_ANALYST_PERFORM_RANK_TRR</stp>
        <stp>[anr-02152019.xlsx]Sheet7!R18601C2</stp>
        <stp>cols=6;rows=11</stp>
        <tr r="B18601" s="7"/>
      </tp>
      <tp t="s">
        <v>PERM DENIED</v>
        <stp/>
        <stp>##V3_BDSV12</stp>
        <stp>EMR US Equity</stp>
        <stp>TOP_ANALYST_PERFORM_RANK_TRR</stp>
        <stp>[anr-02152019.xlsx]Sheet7!R16701C2</stp>
        <stp>cols=6;rows=18</stp>
        <tr r="B16701" s="7"/>
      </tp>
      <tp t="s">
        <v>DZ Bank AG</v>
        <stp/>
        <stp>##V3_BDSV12</stp>
        <stp>HON US Equity</stp>
        <stp>TOP_ANALYST_PERFORM_RANK_TRR</stp>
        <stp>[anr-02152019.xlsx]Sheet7!R12251C2</stp>
        <stp>cols=6;rows=20</stp>
        <tr r="B12251" s="7"/>
      </tp>
      <tp t="s">
        <v>Morningstar, Inc</v>
        <stp/>
        <stp>##V3_BDSV12</stp>
        <stp>BABA US Equity</stp>
        <stp>TOP_ANALYST_PERFORM_RANK_TRR</stp>
        <stp>[anr-02152019.xlsx]Sheet7!R451C2</stp>
        <stp>cols=6;rows=46</stp>
        <tr r="B451" s="7"/>
      </tp>
      <tp t="s">
        <v>William Blair &amp; Co</v>
        <stp/>
        <stp>##V3_BDSV12</stp>
        <stp>NOW US Equity</stp>
        <stp>TOP_ANALYST_PERFORM_RANK_TRR</stp>
        <stp>[anr-02152019.xlsx]Sheet7!R12451C2</stp>
        <stp>cols=6;rows=28</stp>
        <tr r="B12451" s="7"/>
      </tp>
      <tp t="s">
        <v>Goldman Sachs</v>
        <stp/>
        <stp>##V3_BDSV12</stp>
        <stp>COP US Equity</stp>
        <stp>TOP_ANALYST_PERFORM_RANK_TRR</stp>
        <stp>[anr-02152019.xlsx]Sheet7!R10951C2</stp>
        <stp>cols=6;rows=11</stp>
        <tr r="B10951" s="7"/>
      </tp>
      <tp t="s">
        <v>CIBC Capital Markets</v>
        <stp/>
        <stp>##V3_BDSV12</stp>
        <stp>ENB US Equity</stp>
        <stp>TOP_ANALYST_PERFORM_RANK_TRR</stp>
        <stp>[anr-02152019.xlsx]Sheet7!R23251C2</stp>
        <stp>cols=6;rows=13</stp>
        <tr r="B23251" s="7"/>
      </tp>
      <tp t="s">
        <v>Morningstar, Inc</v>
        <stp/>
        <stp>##V3_BDSV12</stp>
        <stp>PNC US Equity</stp>
        <stp>TOP_ANALYST_PERFORM_RANK_TRR</stp>
        <stp>[anr-02152019.xlsx]Sheet7!R15251C2</stp>
        <stp>cols=6;rows=16</stp>
        <tr r="B15251" s="7"/>
      </tp>
      <tp t="s">
        <v>Guggenheim Securities</v>
        <stp/>
        <stp>##V3_BDSV12</stp>
        <stp>LKQ US Equity</stp>
        <stp>TOP_ANALYST_PERFORM_RANK_TRR</stp>
        <stp>[anr-02152019.xlsx]Sheet7!R17501C2</stp>
        <stp>cols=6;rows=13</stp>
        <tr r="B17501" s="7"/>
      </tp>
      <tp t="s">
        <v>RBC Capital Markets</v>
        <stp/>
        <stp>##V3_BDSV12</stp>
        <stp>DNR US Equity</stp>
        <stp>TOP_ANALYST_PERFORM_RANK_TRR</stp>
        <stp>[anr-02152019.xlsx]Sheet7!R19351C2</stp>
        <stp>cols=6;rows=10</stp>
        <tr r="B19351" s="7"/>
      </tp>
      <tp t="s">
        <v>Telsey Advisory Group</v>
        <stp/>
        <stp>##V3_BDSV12</stp>
        <stp>DKS US Equity</stp>
        <stp>TOP_ANALYST_PERFORM_RANK_TRR</stp>
        <stp>[anr-02152019.xlsx]Sheet7!R22601C2</stp>
        <stp>cols=6;rows=24</stp>
        <tr r="B22601" s="7"/>
      </tp>
      <tp t="s">
        <v>Wolfe Research</v>
        <stp/>
        <stp>##V3_BDSV12</stp>
        <stp>UNP US Equity</stp>
        <stp>TOP_ANALYST_PERFORM_RANK_TRR</stp>
        <stp>[anr-02152019.xlsx]Sheet7!R10051C2</stp>
        <stp>cols=6;rows=20</stp>
        <tr r="B10051" s="7"/>
      </tp>
      <tp t="s">
        <v>RBC Capital Markets</v>
        <stp/>
        <stp>##V3_BDSV12</stp>
        <stp>MMM US Equity</stp>
        <stp>TOP_ANALYST_PERFORM_RANK_TRR</stp>
        <stp>[anr-02152019.xlsx]Sheet7!R11351C2</stp>
        <stp>cols=6;rows=16</stp>
        <tr r="B11351" s="7"/>
      </tp>
      <tp t="s">
        <v>Stephens Inc</v>
        <stp/>
        <stp>##V3_BDSV12</stp>
        <stp>MLM US Equity</stp>
        <stp>TOP_ANALYST_PERFORM_RANK_TRR</stp>
        <stp>[anr-02152019.xlsx]Sheet7!R15851C2</stp>
        <stp>cols=6;rows=14</stp>
        <tr r="B15851" s="7"/>
      </tp>
      <tp t="s">
        <v>Edward Jones</v>
        <stp/>
        <stp>##V3_BDSV12</stp>
        <stp>ALL US Equity</stp>
        <stp>TOP_ANALYST_PERFORM_RANK_TRR</stp>
        <stp>[anr-02152019.xlsx]Sheet7!R20751C2</stp>
        <stp>cols=6;rows=18</stp>
        <tr r="B20751" s="7"/>
      </tp>
      <tp t="s">
        <v>Morgan Stanley</v>
        <stp/>
        <stp>##V3_BDSV12</stp>
        <stp>GLW US Equity</stp>
        <stp>TOP_ANALYST_PERFORM_RANK_TRR</stp>
        <stp>[anr-02152019.xlsx]Sheet7!R14351C2</stp>
        <stp>cols=6;rows=12</stp>
        <tr r="B14351" s="7"/>
      </tp>
      <tp t="s">
        <v>PERM DENIED</v>
        <stp/>
        <stp>##V3_BDSV12</stp>
        <stp>CIT US Equity</stp>
        <stp>TOP_ANALYST_PERFORM_RANK_TRR</stp>
        <stp>[anr-02152019.xlsx]Sheet7!R20901C2</stp>
        <stp>cols=6;rows=13</stp>
        <tr r="B20901" s="7"/>
      </tp>
      <tp t="s">
        <v>PERM DENIED</v>
        <stp/>
        <stp>##V3_BDSV12</stp>
        <stp>GIS US Equity</stp>
        <stp>TOP_ANALYST_PERFORM_RANK_TRR</stp>
        <stp>[anr-02152019.xlsx]Sheet7!R14501C2</stp>
        <stp>cols=6;rows=18</stp>
        <tr r="B14501" s="7"/>
      </tp>
    </main>
    <main first="bloomberg.rtd">
      <tp t="s">
        <v>MKM Partners</v>
        <stp/>
        <stp>##V3_BDSV12</stp>
        <stp>DISCA US Equity</stp>
        <stp>TOP_ANALYST_PERFORM_RANK_TRR</stp>
        <stp>[anr-02152019.xlsx]Sheet7!R1451C2</stp>
        <stp>cols=6;rows=5</stp>
        <tr r="B1451" s="7"/>
      </tp>
      <tp t="s">
        <v>Morgan Stanley</v>
        <stp/>
        <stp>##V3_BDSV12</stp>
        <stp>MU US Equity</stp>
        <stp>TOP_ANALYST_PERFORM_RANK_TRR</stp>
        <stp>[anr-02152019.xlsx]Sheet7!R251C2</stp>
        <stp>cols=6;rows=5</stp>
        <tr r="B251" s="7"/>
      </tp>
      <tp t="s">
        <v>D.A. Davidson &amp; Co</v>
        <stp/>
        <stp>##V3_BDSV12</stp>
        <stp>DBX US Equity</stp>
        <stp>TOP_ANALYST_PERFORM_RANK_TRR</stp>
        <stp>[anr-02152019.xlsx]Sheet7!R6901C2</stp>
        <stp>cols=6;rows=6</stp>
        <tr r="B6901" s="7"/>
      </tp>
      <tp t="s">
        <v>Credit Suisse</v>
        <stp/>
        <stp>##V3_BDSV12</stp>
        <stp>DUK US Equity</stp>
        <stp>TOP_ANALYST_PERFORM_RANK_TRR</stp>
        <stp>[anr-02152019.xlsx]Sheet7!R9951C2</stp>
        <stp>cols=6;rows=8</stp>
        <tr r="B9951" s="7"/>
      </tp>
      <tp t="s">
        <v>Vertical Research Partners</v>
        <stp/>
        <stp>##V3_BDSV12</stp>
        <stp>MDR US Equity</stp>
        <stp>TOP_ANALYST_PERFORM_RANK_TRR</stp>
        <stp>[anr-02152019.xlsx]Sheet7!R3901C2</stp>
        <stp>cols=6;rows=9</stp>
        <tr r="B3901" s="7"/>
      </tp>
      <tp t="s">
        <v>Renaissance Macro Research LLC</v>
        <stp/>
        <stp>##V3_BDSV12</stp>
        <stp>NEM US Equity</stp>
        <stp>TOP_ANALYST_PERFORM_RANK_TRR</stp>
        <stp>[anr-02152019.xlsx]Sheet7!R5951C2</stp>
        <stp>cols=6;rows=8</stp>
        <tr r="B5951" s="7"/>
      </tp>
      <tp t="s">
        <v>RBC Capital Markets</v>
        <stp/>
        <stp>##V3_BDSV12</stp>
        <stp>WFC US Equity</stp>
        <stp>TOP_ANALYST_PERFORM_RANK_TRR</stp>
        <stp>[anr-02152019.xlsx]Sheet7!R2901C2</stp>
        <stp>cols=6;rows=8</stp>
        <tr r="B2901" s="7"/>
      </tp>
      <tp t="s">
        <v>Barclays</v>
        <stp/>
        <stp>##V3_BDSV12</stp>
        <stp>PBR US Equity</stp>
        <stp>TOP_ANALYST_PERFORM_RANK_TRR</stp>
        <stp>[anr-02152019.xlsx]Sheet7!R1901C2</stp>
        <stp>cols=6;rows=5</stp>
        <tr r="B1901" s="7"/>
      </tp>
      <tp t="s">
        <v>Stifel</v>
        <stp/>
        <stp>##V3_BDSV12</stp>
        <stp>GOOGL US Equity</stp>
        <stp>TOP_ANALYST_PERFORM_RANK_TRR</stp>
        <stp>[anr-02152019.xlsx]Sheet7!R4101C2</stp>
        <stp>cols=6;rows=38</stp>
        <tr r="B4101" s="7"/>
      </tp>
      <tp t="s">
        <v>SunTrust Robinson Humphrey</v>
        <stp/>
        <stp>##V3_BDSV12</stp>
        <stp>CHK US Equity</stp>
        <stp>TOP_ANALYST_PERFORM_RANK_TRR</stp>
        <stp>[anr-02152019.xlsx]Sheet7!R2851C2</stp>
        <stp>cols=6;rows=7</stp>
        <tr r="B2851" s="7"/>
      </tp>
      <tp t="s">
        <v>Huber Research Partners</v>
        <stp/>
        <stp>##V3_BDSV12</stp>
        <stp>CBS US Equity</stp>
        <stp>TOP_ANALYST_PERFORM_RANK_TRR</stp>
        <stp>[anr-02152019.xlsx]Sheet7!R5851C2</stp>
        <stp>cols=6;rows=8</stp>
        <tr r="B5851" s="7"/>
      </tp>
      <tp t="s">
        <v>Credit Suisse</v>
        <stp/>
        <stp>##V3_BDSV12</stp>
        <stp>CLF US Equity</stp>
        <stp>TOP_ANALYST_PERFORM_RANK_TRR</stp>
        <stp>[anr-02152019.xlsx]Sheet7!R4801C2</stp>
        <stp>cols=6;rows=6</stp>
        <tr r="B4801" s="7"/>
      </tp>
      <tp t="s">
        <v>Jefferies</v>
        <stp/>
        <stp>##V3_BDSV12</stp>
        <stp>PAA US Equity</stp>
        <stp>TOP_ANALYST_PERFORM_RANK_TRR</stp>
        <stp>[anr-02152019.xlsx]Sheet7!R7851C2</stp>
        <stp>cols=6;rows=8</stp>
        <tr r="B7851" s="7"/>
      </tp>
      <tp t="s">
        <v>Morningstar, Inc</v>
        <stp/>
        <stp>##V3_BDSV12</stp>
        <stp>XOM US Equity</stp>
        <stp>TOP_ANALYST_PERFORM_RANK_TRR</stp>
        <stp>[anr-02152019.xlsx]Sheet7!R1801C2</stp>
        <stp>cols=6;rows=9</stp>
        <tr r="B1801" s="7"/>
      </tp>
      <tp t="s">
        <v>PERM DENIED</v>
        <stp/>
        <stp>##V3_BDSV12</stp>
        <stp>AUY US Equity</stp>
        <stp>TOP_ANALYST_PERFORM_RANK_TRR</stp>
        <stp>[anr-02152019.xlsx]Sheet7!R5701C2</stp>
        <stp>cols=6;rows=8</stp>
        <tr r="B5701" s="7"/>
      </tp>
      <tp t="s">
        <v>Argus Research Corp</v>
        <stp/>
        <stp>##V3_BDSV12</stp>
        <stp>BHP US Equity</stp>
        <stp>TOP_ANALYST_PERFORM_RANK_TRR</stp>
        <stp>[anr-02152019.xlsx]Sheet7!R9701C2</stp>
        <stp>cols=6;rows=5</stp>
        <tr r="B9701" s="7"/>
      </tp>
      <tp t="s">
        <v>Edward Jones</v>
        <stp/>
        <stp>##V3_BDSV12</stp>
        <stp>PCG US Equity</stp>
        <stp>TOP_ANALYST_PERFORM_RANK_TRR</stp>
        <stp>[anr-02152019.xlsx]Sheet7!R6701C2</stp>
        <stp>cols=6;rows=7</stp>
        <tr r="B6701" s="7"/>
      </tp>
      <tp t="s">
        <v>Credit Suisse</v>
        <stp/>
        <stp>##V3_BDSV12</stp>
        <stp>YPF US Equity</stp>
        <stp>TOP_ANALYST_PERFORM_RANK_TRR</stp>
        <stp>[anr-02152019.xlsx]Sheet7!R5751C2</stp>
        <stp>cols=6;rows=5</stp>
        <tr r="B5751" s="7"/>
      </tp>
      <tp t="s">
        <v>PERM DENIED</v>
        <stp/>
        <stp>##V3_BDSV12</stp>
        <stp>CMG US Equity</stp>
        <stp>TOP_ANALYST_PERFORM_RANK_TRR</stp>
        <stp>[anr-02152019.xlsx]Sheet7!R6651C2</stp>
        <stp>cols=6;rows=8</stp>
        <tr r="B6651" s="7"/>
      </tp>
      <tp t="s">
        <v>MoffettNathanson</v>
        <stp/>
        <stp>##V3_BDSV12</stp>
        <stp>CTL US Equity</stp>
        <stp>TOP_ANALYST_PERFORM_RANK_TRR</stp>
        <stp>[anr-02152019.xlsx]Sheet7!R1651C2</stp>
        <stp>cols=6;rows=5</stp>
        <tr r="B1651" s="7"/>
      </tp>
      <tp t="s">
        <v>PERM DENIED</v>
        <stp/>
        <stp>##V3_BDSV12</stp>
        <stp>AXL US Equity</stp>
        <stp>TOP_ANALYST_PERFORM_RANK_TRR</stp>
        <stp>[anr-02152019.xlsx]Sheet7!R7601C2</stp>
        <stp>cols=6;rows=8</stp>
        <tr r="B7601" s="7"/>
      </tp>
      <tp t="s">
        <v>PERM DENIED</v>
        <stp/>
        <stp>##V3_BDSV12</stp>
        <stp>CLR US Equity</stp>
        <stp>TOP_ANALYST_PERFORM_RANK_TRR</stp>
        <stp>[anr-02152019.xlsx]Sheet7!R9601C2</stp>
        <stp>cols=6;rows=5</stp>
        <tr r="B9601" s="7"/>
      </tp>
      <tp t="s">
        <v>RBC Capital Markets</v>
        <stp/>
        <stp>##V3_BDSV12</stp>
        <stp>QHC US Equity</stp>
        <stp>TOP_ANALYST_PERFORM_RANK_TRR</stp>
        <stp>[anr-02152019.xlsx]Sheet7!R9651C2</stp>
        <stp>cols=6;rows=4</stp>
        <tr r="B9651" s="7"/>
      </tp>
      <tp t="s">
        <v>Argus Research Corp</v>
        <stp/>
        <stp>##V3_BDSV12</stp>
        <stp>WMT US Equity</stp>
        <stp>TOP_ANALYST_PERFORM_RANK_TRR</stp>
        <stp>[anr-02152019.xlsx]Sheet7!R1601C2</stp>
        <stp>cols=6;rows=5</stp>
        <tr r="B1601" s="7"/>
      </tp>
      <tp t="s">
        <v>Goldman Sachs</v>
        <stp/>
        <stp>##V3_BDSV12</stp>
        <stp>VLO US Equity</stp>
        <stp>TOP_ANALYST_PERFORM_RANK_TRR</stp>
        <stp>[anr-02152019.xlsx]Sheet7!R6601C2</stp>
        <stp>cols=6;rows=5</stp>
        <tr r="B6601" s="7"/>
      </tp>
      <tp t="s">
        <v>PERM DENIED</v>
        <stp/>
        <stp>##V3_BDSV12</stp>
        <stp>STX US Equity</stp>
        <stp>TOP_ANALYST_PERFORM_RANK_TRR</stp>
        <stp>[anr-02152019.xlsx]Sheet7!R8601C2</stp>
        <stp>cols=6;rows=5</stp>
        <tr r="B8601" s="7"/>
      </tp>
      <tp t="s">
        <v>ISS-EVA</v>
        <stp/>
        <stp>##V3_BDSV12</stp>
        <stp>COG US Equity</stp>
        <stp>TOP_ANALYST_PERFORM_RANK_TRR</stp>
        <stp>[anr-02152019.xlsx]Sheet7!R5551C2</stp>
        <stp>cols=6;rows=5</stp>
        <tr r="B5551" s="7"/>
      </tp>
      <tp t="s">
        <v>Pivotal Research Group LLC</v>
        <stp/>
        <stp>##V3_BDSV12</stp>
        <stp>HLF US Equity</stp>
        <stp>TOP_ANALYST_PERFORM_RANK_TRR</stp>
        <stp>[anr-02152019.xlsx]Sheet7!R9551C2</stp>
        <stp>cols=6;rows=5</stp>
        <tr r="B9551" s="7"/>
      </tp>
      <tp t="s">
        <v>Morningstar, Inc</v>
        <stp/>
        <stp>##V3_BDSV12</stp>
        <stp>USB US Equity</stp>
        <stp>TOP_ANALYST_PERFORM_RANK_TRR</stp>
        <stp>[anr-02152019.xlsx]Sheet7!R7551C2</stp>
        <stp>cols=6;rows=7</stp>
        <tr r="B7551" s="7"/>
      </tp>
      <tp t="s">
        <v>Jefferies</v>
        <stp/>
        <stp>##V3_BDSV12</stp>
        <stp>CZR US Equity</stp>
        <stp>TOP_ANALYST_PERFORM_RANK_TRR</stp>
        <stp>[anr-02152019.xlsx]Sheet7!R2451C2</stp>
        <stp>cols=6;rows=7</stp>
        <tr r="B2451" s="7"/>
      </tp>
      <tp t="s">
        <v>Cowen</v>
        <stp/>
        <stp>##V3_BDSV12</stp>
        <stp>HAL US Equity</stp>
        <stp>TOP_ANALYST_PERFORM_RANK_TRR</stp>
        <stp>[anr-02152019.xlsx]Sheet7!R3451C2</stp>
        <stp>cols=6;rows=6</stp>
        <tr r="B3451" s="7"/>
      </tp>
      <tp t="s">
        <v>ISS-EVA</v>
        <stp/>
        <stp>##V3_BDSV12</stp>
        <stp>HAS US Equity</stp>
        <stp>TOP_ANALYST_PERFORM_RANK_TRR</stp>
        <stp>[anr-02152019.xlsx]Sheet7!R8451C2</stp>
        <stp>cols=6;rows=8</stp>
        <tr r="B8451" s="7"/>
      </tp>
      <tp t="s">
        <v>Morningstar, Inc</v>
        <stp/>
        <stp>##V3_BDSV12</stp>
        <stp>UPS US Equity</stp>
        <stp>TOP_ANALYST_PERFORM_RANK_TRR</stp>
        <stp>[anr-02152019.xlsx]Sheet7!R5451C2</stp>
        <stp>cols=6;rows=9</stp>
        <tr r="B5451" s="7"/>
      </tp>
      <tp t="s">
        <v>KeyBanc Capital Markets</v>
        <stp/>
        <stp>##V3_BDSV12</stp>
        <stp>CMCSA US Equity</stp>
        <stp>TOP_ANALYST_PERFORM_RANK_TRR</stp>
        <stp>[anr-02152019.xlsx]Sheet7!R8401C2</stp>
        <stp>cols=6;rows=17</stp>
        <tr r="B8401" s="7"/>
      </tp>
      <tp t="s">
        <v>Gabelli &amp; Co</v>
        <stp/>
        <stp>##V3_BDSV12</stp>
        <stp>BKS US Equity</stp>
        <stp>TOP_ANALYST_PERFORM_RANK_TRR</stp>
        <stp>[anr-02152019.xlsx]Sheet7!R9351C2</stp>
        <stp>cols=6;rows=4</stp>
        <tr r="B9351" s="7"/>
      </tp>
      <tp t="s">
        <v>DZ Bank AG</v>
        <stp/>
        <stp>##V3_BDSV12</stp>
        <stp>FDX US Equity</stp>
        <stp>TOP_ANALYST_PERFORM_RANK_TRR</stp>
        <stp>[anr-02152019.xlsx]Sheet7!R4301C2</stp>
        <stp>cols=6;rows=6</stp>
        <tr r="B4301" s="7"/>
      </tp>
      <tp t="s">
        <v>Stifel</v>
        <stp/>
        <stp>##V3_BDSV12</stp>
        <stp>BHC US Equity</stp>
        <stp>TOP_ANALYST_PERFORM_RANK_TRR</stp>
        <stp>[anr-02152019.xlsx]Sheet7!R3301C2</stp>
        <stp>cols=6;rows=6</stp>
        <tr r="B3301" s="7"/>
      </tp>
      <tp t="s">
        <v>PERM DENIED</v>
        <stp/>
        <stp>##V3_BDSV12</stp>
        <stp>TEVA US Equity</stp>
        <stp>TOP_ANALYST_PERFORM_RANK_TRR</stp>
        <stp>[anr-02152019.xlsx]Sheet7!R3701C2</stp>
        <stp>cols=6;rows=6</stp>
        <tr r="B3701" s="7"/>
      </tp>
      <tp t="s">
        <v>Grupo Santander</v>
        <stp/>
        <stp>##V3_BDSV12</stp>
        <stp>BBD US Equity</stp>
        <stp>TOP_ANALYST_PERFORM_RANK_TRR</stp>
        <stp>[anr-02152019.xlsx]Sheet7!R8251C2</stp>
        <stp>cols=6;rows=9</stp>
        <tr r="B8251" s="7"/>
      </tp>
      <tp t="s">
        <v>Morningstar, Inc</v>
        <stp/>
        <stp>##V3_BDSV12</stp>
        <stp>TRGP US Equity</stp>
        <stp>TOP_ANALYST_PERFORM_RANK_TRR</stp>
        <stp>[anr-02152019.xlsx]Sheet7!R6551C2</stp>
        <stp>cols=6;rows=5</stp>
        <tr r="B6551" s="7"/>
      </tp>
      <tp t="s">
        <v>GMP</v>
        <stp/>
        <stp>##V3_BDSV12</stp>
        <stp>ACB US Equity</stp>
        <stp>TOP_ANALYST_PERFORM_RANK_TRR</stp>
        <stp>[anr-02152019.xlsx]Sheet7!R3151C2</stp>
        <stp>cols=6;rows=4</stp>
        <tr r="B3151" s="7"/>
      </tp>
      <tp t="s">
        <v>Buckingham Research Group</v>
        <stp/>
        <stp>##V3_BDSV12</stp>
        <stp>AIG US Equity</stp>
        <stp>TOP_ANALYST_PERFORM_RANK_TRR</stp>
        <stp>[anr-02152019.xlsx]Sheet7!R6151C2</stp>
        <stp>cols=6;rows=6</stp>
        <tr r="B6151" s="7"/>
      </tp>
      <tp t="s">
        <v>Craig-Hallum Capital Group LLC</v>
        <stp/>
        <stp>##V3_BDSV12</stp>
        <stp>FIT US Equity</stp>
        <stp>TOP_ANALYST_PERFORM_RANK_TRR</stp>
        <stp>[anr-02152019.xlsx]Sheet7!R6101C2</stp>
        <stp>cols=6;rows=7</stp>
        <tr r="B6101" s="7"/>
      </tp>
      <tp t="s">
        <v>Macquarie</v>
        <stp/>
        <stp>##V3_BDSV12</stp>
        <stp>TWTR US Equity</stp>
        <stp>TOP_ANALYST_PERFORM_RANK_TRR</stp>
        <stp>[anr-02152019.xlsx]Sheet7!R1551C2</stp>
        <stp>cols=6;rows=5</stp>
        <tr r="B1551" s="7"/>
      </tp>
      <tp t="s">
        <v>ISS-EVA</v>
        <stp/>
        <stp>##V3_BDSV12</stp>
        <stp>NBR US Equity</stp>
        <stp>TOP_ANALYST_PERFORM_RANK_TRR</stp>
        <stp>[anr-02152019.xlsx]Sheet7!R7151C2</stp>
        <stp>cols=6;rows=7</stp>
        <tr r="B7151" s="7"/>
      </tp>
      <tp t="s">
        <v>Canaccord Genuity</v>
        <stp/>
        <stp>##V3_BDSV12</stp>
        <stp>NOK US Equity</stp>
        <stp>TOP_ANALYST_PERFORM_RANK_TRR</stp>
        <stp>[anr-02152019.xlsx]Sheet7!R9151C2</stp>
        <stp>cols=6;rows=8</stp>
        <tr r="B9151" s="7"/>
      </tp>
      <tp t="s">
        <v>US Capital Advisors</v>
        <stp/>
        <stp>##V3_BDSV12</stp>
        <stp>WMB US Equity</stp>
        <stp>TOP_ANALYST_PERFORM_RANK_TRR</stp>
        <stp>[anr-02152019.xlsx]Sheet7!R8151C2</stp>
        <stp>cols=6;rows=5</stp>
        <tr r="B8151" s="7"/>
      </tp>
      <tp t="s">
        <v>William Blair &amp; Co</v>
        <stp/>
        <stp>##V3_BDSV12</stp>
        <stp>VKTX US Equity</stp>
        <stp>TOP_ANALYST_PERFORM_RANK_TRR</stp>
        <stp>[anr-02152019.xlsx]Sheet7!R9751C2</stp>
        <stp>cols=6;rows=5</stp>
        <tr r="B9751" s="7"/>
      </tp>
      <tp t="s">
        <v>Pivotal Research Group LLC</v>
        <stp/>
        <stp>##V3_BDSV12</stp>
        <stp>SIRI US Equity</stp>
        <stp>TOP_ANALYST_PERFORM_RANK_TRR</stp>
        <stp>[anr-02152019.xlsx]Sheet7!R4251C2</stp>
        <stp>cols=6;rows=5</stp>
        <tr r="B4251" s="7"/>
      </tp>
      <tp t="s">
        <v>Societe Generale</v>
        <stp/>
        <stp>##V3_BDSV12</stp>
        <stp>BMY US Equity</stp>
        <stp>TOP_ANALYST_PERFORM_RANK_TRR</stp>
        <stp>[anr-02152019.xlsx]Sheet7!R1051C2</stp>
        <stp>cols=6;rows=8</stp>
        <tr r="B1051" s="7"/>
      </tp>
      <tp t="s">
        <v>PERM DENIED</v>
        <stp/>
        <stp>##V3_BDSV12</stp>
        <stp>FCX US Equity</stp>
        <stp>TOP_ANALYST_PERFORM_RANK_TRR</stp>
        <stp>[anr-02152019.xlsx]Sheet7!R2051C2</stp>
        <stp>cols=6;rows=9</stp>
        <tr r="B2051" s="7"/>
      </tp>
      <tp t="s">
        <v>ISS-EVA</v>
        <stp/>
        <stp>##V3_BDSV12</stp>
        <stp>PYX US Equity</stp>
        <stp>TOP_ANALYST_PERFORM_RANK_TRR</stp>
        <stp>[anr-02152019.xlsx]Sheet7!R7051C2</stp>
        <stp>cols=6;rows=1</stp>
        <tr r="B7051" s="7"/>
      </tp>
      <tp t="s">
        <v>Stephens Inc</v>
        <stp/>
        <stp>##V3_BDSV12</stp>
        <stp>SYF US Equity</stp>
        <stp>TOP_ANALYST_PERFORM_RANK_TRR</stp>
        <stp>[anr-02152019.xlsx]Sheet7!R9051C2</stp>
        <stp>cols=6;rows=6</stp>
        <tr r="B9051" s="7"/>
      </tp>
      <tp t="s">
        <v>KeyBanc Capital Markets</v>
        <stp/>
        <stp>##V3_BDSV12</stp>
        <stp>ROKU US Equity</stp>
        <stp>TOP_ANALYST_PERFORM_RANK_TRR</stp>
        <stp>[anr-02152019.xlsx]Sheet7!R4201C2</stp>
        <stp>cols=6;rows=5</stp>
        <tr r="B4201" s="7"/>
      </tp>
      <tp t="s">
        <v>ISS-EVA</v>
        <stp/>
        <stp>##V3_BDSV12</stp>
        <stp>NVAX US Equity</stp>
        <stp>TOP_ANALYST_PERFORM_RANK_TRR</stp>
        <stp>[anr-02152019.xlsx]Sheet7!R4151C2</stp>
        <stp>cols=6;rows=5</stp>
        <tr r="B4151" s="7"/>
      </tp>
      <tp t="s">
        <v>PERM DENIED</v>
        <stp/>
        <stp>##V3_BDSV12</stp>
        <stp>MRVL US Equity</stp>
        <stp>TOP_ANALYST_PERFORM_RANK_TRR</stp>
        <stp>[anr-02152019.xlsx]Sheet7!R8201C2</stp>
        <stp>cols=6;rows=6</stp>
        <tr r="B8201" s="7"/>
      </tp>
      <tp t="s">
        <v>Morgan Stanley</v>
        <stp/>
        <stp>##V3_BDSV12</stp>
        <stp>VZ US Equity</stp>
        <stp>TOP_ANALYST_PERFORM_RANK_TRR</stp>
        <stp>[anr-02152019.xlsx]Sheet7!R5151C2</stp>
        <stp>cols=6;rows=5</stp>
        <tr r="B5151" s="7"/>
      </tp>
      <tp t="s">
        <v>Morningstar, Inc</v>
        <stp/>
        <stp>##V3_BDSV12</stp>
        <stp>PG US Equity</stp>
        <stp>TOP_ANALYST_PERFORM_RANK_TRR</stp>
        <stp>[anr-02152019.xlsx]Sheet7!R1151C2</stp>
        <stp>cols=6;rows=9</stp>
        <tr r="B1151" s="7"/>
      </tp>
      <tp t="s">
        <v>Goldman Sachs</v>
        <stp/>
        <stp>##V3_BDSV12</stp>
        <stp>FSLR US Equity</stp>
        <stp>TOP_ANALYST_PERFORM_RANK_TRR</stp>
        <stp>[anr-02152019.xlsx]Sheet7!R8851C2</stp>
        <stp>cols=6;rows=5</stp>
        <tr r="B8851" s="7"/>
      </tp>
      <tp t="s">
        <v>CIBC Capital Markets</v>
        <stp/>
        <stp>##V3_BDSV12</stp>
        <stp>GOOS US Equity</stp>
        <stp>TOP_ANALYST_PERFORM_RANK_TRR</stp>
        <stp>[anr-02152019.xlsx]Sheet7!R5901C2</stp>
        <stp>cols=6;rows=9</stp>
        <tr r="B5901" s="7"/>
      </tp>
      <tp t="s">
        <v>J.P. Morgan</v>
        <stp/>
        <stp>##V3_BDSV12</stp>
        <stp>GE US Equity</stp>
        <stp>TOP_ANALYST_PERFORM_RANK_TRR</stp>
        <stp>[anr-02152019.xlsx]Sheet7!R301C2</stp>
        <stp>cols=6;rows=5</stp>
        <tr r="B301" s="7"/>
      </tp>
      <tp t="s">
        <v>ISS-EVA</v>
        <stp/>
        <stp>##V3_BDSV12</stp>
        <stp>PM US Equity</stp>
        <stp>TOP_ANALYST_PERFORM_RANK_TRR</stp>
        <stp>[anr-02152019.xlsx]Sheet7!R6351C2</stp>
        <stp>cols=6;rows=6</stp>
        <tr r="B6351" s="7"/>
      </tp>
      <tp t="s">
        <v>PERM DENIED</v>
        <stp/>
        <stp>##V3_BDSV12</stp>
        <stp>MS US Equity</stp>
        <stp>TOP_ANALYST_PERFORM_RANK_TRR</stp>
        <stp>[anr-02152019.xlsx]Sheet7!R2351C2</stp>
        <stp>cols=6;rows=9</stp>
        <tr r="B2351" s="7"/>
      </tp>
      <tp t="s">
        <v>MoffettNathanson</v>
        <stp/>
        <stp>##V3_BDSV12</stp>
        <stp>DISH US Equity</stp>
        <stp>TOP_ANALYST_PERFORM_RANK_TRR</stp>
        <stp>[anr-02152019.xlsx]Sheet7!R6951C2</stp>
        <stp>cols=6;rows=8</stp>
        <tr r="B6951" s="7"/>
      </tp>
      <tp t="s">
        <v>Roth Capital Partners</v>
        <stp/>
        <stp>##V3_BDSV12</stp>
        <stp>ELLI US Equity</stp>
        <stp>TOP_ANALYST_PERFORM_RANK_TRR</stp>
        <stp>[anr-02152019.xlsx]Sheet7!R9801C2</stp>
        <stp>cols=6;rows=7</stp>
        <tr r="B9801" s="7"/>
      </tp>
      <tp t="s">
        <v>Morgan Stanley</v>
        <stp/>
        <stp>##V3_BDSV12</stp>
        <stp>ITUB US Equity</stp>
        <stp>TOP_ANALYST_PERFORM_RANK_TRR</stp>
        <stp>[anr-02152019.xlsx]Sheet7!R4551C2</stp>
        <stp>cols=6;rows=5</stp>
        <tr r="B4551" s="7"/>
      </tp>
      <tp t="s">
        <v>ISS-EVA</v>
        <stp/>
        <stp>##V3_BDSV12</stp>
        <stp>EA US Equity</stp>
        <stp>TOP_ANALYST_PERFORM_RANK_TRR</stp>
        <stp>[anr-02152019.xlsx]Sheet7!R1251C2</stp>
        <stp>cols=6;rows=8</stp>
        <tr r="B1251" s="7"/>
      </tp>
      <tp t="s">
        <v>ISS-EVA</v>
        <stp/>
        <stp>##V3_BDSV12</stp>
        <stp>JD US Equity</stp>
        <stp>TOP_ANALYST_PERFORM_RANK_TRR</stp>
        <stp>[anr-02152019.xlsx]Sheet7!R1201C2</stp>
        <stp>cols=6;rows=8</stp>
        <tr r="B1201" s="7"/>
      </tp>
      <tp t="s">
        <v>Credit Suisse</v>
        <stp/>
        <stp>##V3_BDSV12</stp>
        <stp>IQ US Equity</stp>
        <stp>TOP_ANALYST_PERFORM_RANK_TRR</stp>
        <stp>[anr-02152019.xlsx]Sheet7!R5201C2</stp>
        <stp>cols=6;rows=5</stp>
        <tr r="B5201" s="7"/>
      </tp>
      <tp t="s">
        <v>Morningstar, Inc</v>
        <stp/>
        <stp>##V3_BDSV12</stp>
        <stp>FB US Equity</stp>
        <stp>TOP_ANALYST_PERFORM_RANK_TRR</stp>
        <stp>[anr-02152019.xlsx]Sheet7!R201C2</stp>
        <stp>cols=6;rows=6</stp>
        <tr r="B201" s="7"/>
      </tp>
      <tp t="s">
        <v>GMP</v>
        <stp/>
        <stp>##V3_BDSV12</stp>
        <stp>CRON US Equity</stp>
        <stp>TOP_ANALYST_PERFORM_RANK_TRR</stp>
        <stp>[anr-02152019.xlsx]Sheet7!R1851C2</stp>
        <stp>cols=6;rows=5</stp>
        <tr r="B1851" s="7"/>
      </tp>
      <tp t="s">
        <v>PERM DENIED</v>
        <stp/>
        <stp>##V3_BDSV12</stp>
        <stp>DE US Equity</stp>
        <stp>TOP_ANALYST_PERFORM_RANK_TRR</stp>
        <stp>[anr-02152019.xlsx]Sheet7!R2551C2</stp>
        <stp>cols=6;rows=9</stp>
        <tr r="B2551" s="7"/>
      </tp>
      <tp t="s">
        <v>Morningstar, Inc</v>
        <stp/>
        <stp>##V3_BDSV12</stp>
        <stp>CS US Equity</stp>
        <stp>TOP_ANALYST_PERFORM_RANK_TRR</stp>
        <stp>[anr-02152019.xlsx]Sheet7!R7451C2</stp>
        <stp>cols=6;rows=2</stp>
        <tr r="B7451" s="7"/>
      </tp>
      <tp t="s">
        <v>Independent Research GmbH</v>
        <stp/>
        <stp>##V3_BDSV12</stp>
        <stp>MO US Equity</stp>
        <stp>TOP_ANALYST_PERFORM_RANK_TRR</stp>
        <stp>[anr-02152019.xlsx]Sheet7!R5401C2</stp>
        <stp>cols=6;rows=6</stp>
        <tr r="B5401" s="7"/>
      </tp>
      <tp t="s">
        <v>J.P. Morgan</v>
        <stp/>
        <stp>##V3_BDSV12</stp>
        <stp>COTY US Equity</stp>
        <stp>TOP_ANALYST_PERFORM_RANK_TRR</stp>
        <stp>[anr-02152019.xlsx]Sheet7!R4901C2</stp>
        <stp>cols=6;rows=8</stp>
        <tr r="B4901" s="7"/>
      </tp>
      <tp t="s">
        <v>Morningstar, Inc</v>
        <stp/>
        <stp>##V3_BDSV12</stp>
        <stp>AABA US Equity</stp>
        <stp>TOP_ANALYST_PERFORM_RANK_TRR</stp>
        <stp>[anr-02152019.xlsx]Sheet7!R5801C2</stp>
        <stp>cols=6;rows=4</stp>
        <tr r="B5801" s="7"/>
      </tp>
      <tp t="s">
        <v>New Street Research</v>
        <stp/>
        <stp>##V3_BDSV12</stp>
        <stp>AVGO US Equity</stp>
        <stp>TOP_ANALYST_PERFORM_RANK_TRR</stp>
        <stp>[anr-02152019.xlsx]Sheet7!R8901C2</stp>
        <stp>cols=6;rows=5</stp>
        <tr r="B8901" s="7"/>
      </tp>
      <tp t="s">
        <v>Morgan Stanley</v>
        <stp/>
        <stp>##V3_BDSV12</stp>
        <stp>SE US Equity</stp>
        <stp>TOP_ANALYST_PERFORM_RANK_TRR</stp>
        <stp>[anr-02152019.xlsx]Sheet7!R7901C2</stp>
        <stp>cols=6;rows=8</stp>
        <tr r="B7901" s="7"/>
      </tp>
      <tp t="s">
        <v>Morningstar, Inc</v>
        <stp/>
        <stp>##V3_BDSV12</stp>
        <stp>DWDP US Equity</stp>
        <stp>TOP_ANALYST_PERFORM_RANK_TRR</stp>
        <stp>[anr-02152019.xlsx]Sheet7!R6201C2</stp>
        <stp>cols=6;rows=8</stp>
        <tr r="B6201" s="7"/>
      </tp>
      <tp t="s">
        <v>Morningstar, Inc</v>
        <stp/>
        <stp>##V3_BDSV12</stp>
        <stp>MT US Equity</stp>
        <stp>TOP_ANALYST_PERFORM_RANK_TRR</stp>
        <stp>[anr-02152019.xlsx]Sheet7!R4851C2</stp>
        <stp>cols=6;rows=4</stp>
        <tr r="B4851" s="7"/>
      </tp>
      <tp t="s">
        <v>Cowen</v>
        <stp/>
        <stp>##V3_BDSV12</stp>
        <stp>ENPH US Equity</stp>
        <stp>TOP_ANALYST_PERFORM_RANK_TRR</stp>
        <stp>[anr-02152019.xlsx]Sheet7!R8001C2</stp>
        <stp>cols=6;rows=7</stp>
        <tr r="B8001" s="7"/>
      </tp>
      <tp t="s">
        <v>DZ Bank AG</v>
        <stp/>
        <stp>##V3_BDSV12</stp>
        <stp>CELG US Equity</stp>
        <stp>TOP_ANALYST_PERFORM_RANK_TRR</stp>
        <stp>[anr-02152019.xlsx]Sheet7!R2701C2</stp>
        <stp>cols=6;rows=5</stp>
        <tr r="B2701" s="7"/>
      </tp>
      <tp t="s">
        <v>Huber Research Partners</v>
        <stp/>
        <stp>##V3_BDSV12</stp>
        <stp>FOXA US Equity</stp>
        <stp>TOP_ANALYST_PERFORM_RANK_TRR</stp>
        <stp>[anr-02152019.xlsx]Sheet7!R6251C2</stp>
        <stp>cols=6;rows=8</stp>
        <tr r="B6251" s="7"/>
      </tp>
      <tp t="s">
        <v>PERM DENIED</v>
        <stp/>
        <stp>##V3_BDSV12</stp>
        <stp>GOLD US Equity</stp>
        <stp>TOP_ANALYST_PERFORM_RANK_TRR</stp>
        <stp>[anr-02152019.xlsx]Sheet7!R5351C2</stp>
        <stp>cols=6;rows=8</stp>
        <tr r="B5351" s="7"/>
      </tp>
      <tp t="s">
        <v>RBC Capital Markets</v>
        <stp/>
        <stp>##V3_BDSV12</stp>
        <stp>AMAT US Equity</stp>
        <stp>TOP_ANALYST_PERFORM_RANK_TRR</stp>
        <stp>[anr-02152019.xlsx]Sheet7!R2201C2</stp>
        <stp>cols=6;rows=5</stp>
        <tr r="B2201" s="7"/>
      </tp>
      <tp t="s">
        <v>PERM DENIED</v>
        <stp/>
        <stp>##V3_BDSV12</stp>
        <stp>AMRN US Equity</stp>
        <stp>TOP_ANALYST_PERFORM_RANK_TRR</stp>
        <stp>[anr-02152019.xlsx]Sheet7!R4351C2</stp>
        <stp>cols=6;rows=4</stp>
        <tr r="B4351" s="7"/>
      </tp>
      <tp t="s">
        <v>Morgan Stanley</v>
        <stp/>
        <stp>##V3_BDSV12</stp>
        <stp>ANET US Equity</stp>
        <stp>TOP_ANALYST_PERFORM_RANK_TRR</stp>
        <stp>[anr-02152019.xlsx]Sheet7!R7001C2</stp>
        <stp>cols=6;rows=5</stp>
        <tr r="B7001" s="7"/>
      </tp>
      <tp t="s">
        <v>PERM DENIED</v>
        <stp/>
        <stp>##V3_BDSV12</stp>
        <stp>ATVI US Equity</stp>
        <stp>TOP_ANALYST_PERFORM_RANK_TRR</stp>
        <stp>[anr-02152019.xlsx]Sheet7!R3101C2</stp>
        <stp>cols=6;rows=9</stp>
        <tr r="B3101" s="7"/>
      </tp>
      <tp t="s">
        <v>ISS-EVA</v>
        <stp/>
        <stp>##V3_BDSV12</stp>
        <stp>IMMU US Equity</stp>
        <stp>TOP_ANALYST_PERFORM_RANK_TRR</stp>
        <stp>[anr-02152019.xlsx]Sheet7!R4951C2</stp>
        <stp>cols=6;rows=3</stp>
        <tr r="B4951" s="7"/>
      </tp>
      <tp t="s">
        <v>Benchmark Company LLC</v>
        <stp/>
        <stp>##V3_BDSV12</stp>
        <stp>GME US Equity</stp>
        <stp>TOP_ANALYST_PERFORM_RANK_TRR</stp>
        <stp>[anr-02152019.xlsx]Sheet7!R10501C2</stp>
        <stp>cols=6;rows=7</stp>
        <tr r="B10501" s="7"/>
      </tp>
      <tp t="s">
        <v>Morningstar, Inc</v>
        <stp/>
        <stp>##V3_BDSV12</stp>
        <stp>DHI US Equity</stp>
        <stp>TOP_ANALYST_PERFORM_RANK_TRR</stp>
        <stp>[anr-02152019.xlsx]Sheet7!R11601C2</stp>
        <stp>cols=6;rows=7</stp>
        <tr r="B11601" s="7"/>
      </tp>
      <tp t="s">
        <v>Canaccord Genuity</v>
        <stp/>
        <stp>##V3_BDSV12</stp>
        <stp>SHOP US Equity</stp>
        <stp>TOP_ANALYST_PERFORM_RANK_TRR</stp>
        <stp>[anr-02152019.xlsx]Sheet7!R12151C2</stp>
        <stp>cols=6;rows=15</stp>
        <tr r="B12151" s="7"/>
      </tp>
      <tp t="s">
        <v>Stifel</v>
        <stp/>
        <stp>##V3_BDSV12</stp>
        <stp>EXEL US Equity</stp>
        <stp>TOP_ANALYST_PERFORM_RANK_TRR</stp>
        <stp>[anr-02152019.xlsx]Sheet7!R18801C2</stp>
        <stp>cols=6;rows=8</stp>
        <tr r="B18801" s="7"/>
      </tp>
      <tp t="s">
        <v>ISS-EVA</v>
        <stp/>
        <stp>##V3_BDSV12</stp>
        <stp>CBOE US Equity</stp>
        <stp>TOP_ANALYST_PERFORM_RANK_TRR</stp>
        <stp>[anr-02152019.xlsx]Sheet7!R21551C2</stp>
        <stp>cols=6;rows=10</stp>
        <tr r="B21551" s="7"/>
      </tp>
      <tp t="s">
        <v>ISS-EVA</v>
        <stp/>
        <stp>##V3_BDSV12</stp>
        <stp>CPE US Equity</stp>
        <stp>TOP_ANALYST_PERFORM_RANK_TRR</stp>
        <stp>[anr-02152019.xlsx]Sheet7!R18001C2</stp>
        <stp>cols=6;rows=6</stp>
        <tr r="B18001" s="7"/>
      </tp>
      <tp t="s">
        <v>Baird</v>
        <stp/>
        <stp>##V3_BDSV12</stp>
        <stp>CMI US Equity</stp>
        <stp>TOP_ANALYST_PERFORM_RANK_TRR</stp>
        <stp>[anr-02152019.xlsx]Sheet7!R23001C2</stp>
        <stp>cols=6;rows=5</stp>
        <tr r="B23001" s="7"/>
      </tp>
      <tp t="s">
        <v>Gabelli &amp; Co</v>
        <stp/>
        <stp>##V3_BDSV12</stp>
        <stp>PANW US Equity</stp>
        <stp>TOP_ANALYST_PERFORM_RANK_TRR</stp>
        <stp>[anr-02152019.xlsx]Sheet7!R13051C2</stp>
        <stp>cols=6;rows=30</stp>
        <tr r="B13051" s="7"/>
      </tp>
      <tp t="s">
        <v>Freedom Finance</v>
        <stp/>
        <stp>##V3_BDSV12</stp>
        <stp>SPOT US Equity</stp>
        <stp>TOP_ANALYST_PERFORM_RANK_TRR</stp>
        <stp>[anr-02152019.xlsx]Sheet7!R12101C2</stp>
        <stp>cols=6;rows=8</stp>
        <tr r="B12101" s="7"/>
      </tp>
      <tp t="s">
        <v>Jefferies</v>
        <stp/>
        <stp>##V3_BDSV12</stp>
        <stp>NTES US Equity</stp>
        <stp>TOP_ANALYST_PERFORM_RANK_TRR</stp>
        <stp>[anr-02152019.xlsx]Sheet7!R14551C2</stp>
        <stp>cols=6;rows=8</stp>
        <tr r="B14551" s="7"/>
      </tp>
      <tp t="s">
        <v>Benchmark Company LLC</v>
        <stp/>
        <stp>##V3_BDSV12</stp>
        <stp>MLNX US Equity</stp>
        <stp>TOP_ANALYST_PERFORM_RANK_TRR</stp>
        <stp>[anr-02152019.xlsx]Sheet7!R18051C2</stp>
        <stp>cols=6;rows=10</stp>
        <tr r="B18051" s="7"/>
      </tp>
      <tp t="s">
        <v>Jefferies</v>
        <stp/>
        <stp>##V3_BDSV12</stp>
        <stp>CRZO US Equity</stp>
        <stp>TOP_ANALYST_PERFORM_RANK_TRR</stp>
        <stp>[anr-02152019.xlsx]Sheet7!R21351C2</stp>
        <stp>cols=6;rows=6</stp>
        <tr r="B21351" s="7"/>
      </tp>
      <tp t="s">
        <v>ISS-EVA</v>
        <stp/>
        <stp>##V3_BDSV12</stp>
        <stp>GLNG US Equity</stp>
        <stp>TOP_ANALYST_PERFORM_RANK_TRR</stp>
        <stp>[anr-02152019.xlsx]Sheet7!R17051C2</stp>
        <stp>cols=6;rows=16</stp>
        <tr r="B17051" s="7"/>
      </tp>
      <tp t="s">
        <v>ISS-EVA</v>
        <stp/>
        <stp>##V3_BDSV12</stp>
        <stp>CRR US Equity</stp>
        <stp>TOP_ANALYST_PERFORM_RANK_TRR</stp>
        <stp>[anr-02152019.xlsx]Sheet7!R16351C2</stp>
        <stp>cols=6;rows=5</stp>
        <tr r="B16351" s="7"/>
      </tp>
      <tp t="s">
        <v>Edward Jones</v>
        <stp/>
        <stp>##V3_BDSV12</stp>
        <stp>APA US Equity</stp>
        <stp>TOP_ANALYST_PERFORM_RANK_TRR</stp>
        <stp>[anr-02152019.xlsx]Sheet7!R19101C2</stp>
        <stp>cols=6;rows=8</stp>
        <tr r="B19101" s="7"/>
      </tp>
      <tp t="s">
        <v>Cormark Securities Inc.</v>
        <stp/>
        <stp>##V3_BDSV12</stp>
        <stp>AEM US Equity</stp>
        <stp>TOP_ANALYST_PERFORM_RANK_TRR</stp>
        <stp>[anr-02152019.xlsx]Sheet7!R16151C2</stp>
        <stp>cols=6;rows=3</stp>
        <tr r="B16151" s="7"/>
      </tp>
      <tp t="s">
        <v>Goldman Sachs</v>
        <stp/>
        <stp>##V3_BDSV12</stp>
        <stp>CSIQ US Equity</stp>
        <stp>TOP_ANALYST_PERFORM_RANK_TRR</stp>
        <stp>[anr-02152019.xlsx]Sheet7!R16101C2</stp>
        <stp>cols=6;rows=7</stp>
        <tr r="B16101" s="7"/>
      </tp>
      <tp t="s">
        <v>Morningstar, Inc</v>
        <stp/>
        <stp>##V3_BDSV12</stp>
        <stp>STLD US Equity</stp>
        <stp>TOP_ANALYST_PERFORM_RANK_TRR</stp>
        <stp>[anr-02152019.xlsx]Sheet7!R13651C2</stp>
        <stp>cols=6;rows=6</stp>
        <tr r="B13651" s="7"/>
      </tp>
      <tp t="s">
        <v>PERM DENIED</v>
        <stp/>
        <stp>##V3_BDSV12</stp>
        <stp>HSBC US Equity</stp>
        <stp>TOP_ANALYST_PERFORM_RANK_TRR</stp>
        <stp>[anr-02152019.xlsx]Sheet7!R10151C2</stp>
        <stp>cols=6;rows=2</stp>
        <tr r="B10151" s="7"/>
      </tp>
      <tp t="s">
        <v>ISS-EVA</v>
        <stp/>
        <stp>##V3_BDSV12</stp>
        <stp>OSTK US Equity</stp>
        <stp>TOP_ANALYST_PERFORM_RANK_TRR</stp>
        <stp>[anr-02152019.xlsx]Sheet7!R13151C2</stp>
        <stp>cols=6;rows=2</stp>
        <tr r="B13151" s="7"/>
      </tp>
      <tp t="s">
        <v>Morningstar, Inc</v>
        <stp/>
        <stp>##V3_BDSV12</stp>
        <stp>GSK US Equity</stp>
        <stp>TOP_ANALYST_PERFORM_RANK_TRR</stp>
        <stp>[anr-02152019.xlsx]Sheet7!R21651C2</stp>
        <stp>cols=6;rows=7</stp>
        <tr r="B21651" s="7"/>
      </tp>
      <tp t="s">
        <v>Imperial Capital LLC</v>
        <stp/>
        <stp>##V3_BDSV12</stp>
        <stp>CRC US Equity</stp>
        <stp>TOP_ANALYST_PERFORM_RANK_TRR</stp>
        <stp>[anr-02152019.xlsx]Sheet7!R10201C2</stp>
        <stp>cols=6;rows=9</stp>
        <tr r="B10201" s="7"/>
      </tp>
      <tp t="s">
        <v>Jefferies</v>
        <stp/>
        <stp>##V3_BDSV12</stp>
        <stp>BLK US Equity</stp>
        <stp>TOP_ANALYST_PERFORM_RANK_TRR</stp>
        <stp>[anr-02152019.xlsx]Sheet7!R24301C2</stp>
        <stp>cols=6;rows=5</stp>
        <tr r="B24301" s="7"/>
      </tp>
      <tp t="s">
        <v>Evercore ISI</v>
        <stp/>
        <stp>##V3_BDSV12</stp>
        <stp>COF US Equity</stp>
        <stp>TOP_ANALYST_PERFORM_RANK_TRR</stp>
        <stp>[anr-02152019.xlsx]Sheet7!R14251C2</stp>
        <stp>cols=6;rows=8</stp>
        <tr r="B14251" s="7"/>
      </tp>
      <tp t="s">
        <v>Tudor Pickering &amp; Co</v>
        <stp/>
        <stp>##V3_BDSV12</stp>
        <stp>EOG US Equity</stp>
        <stp>TOP_ANALYST_PERFORM_RANK_TRR</stp>
        <stp>[anr-02152019.xlsx]Sheet7!R15451C2</stp>
        <stp>cols=6;rows=9</stp>
        <tr r="B15451" s="7"/>
      </tp>
      <tp t="s">
        <v>Wolfe Research</v>
        <stp/>
        <stp>##V3_BDSV12</stp>
        <stp>JBLU US Equity</stp>
        <stp>TOP_ANALYST_PERFORM_RANK_TRR</stp>
        <stp>[anr-02152019.xlsx]Sheet7!R18651C2</stp>
        <stp>cols=6;rows=16</stp>
        <tr r="B18651" s="7"/>
      </tp>
      <tp t="s">
        <v>Morningstar, Inc</v>
        <stp/>
        <stp>##V3_BDSV12</stp>
        <stp>HOLX US Equity</stp>
        <stp>TOP_ANALYST_PERFORM_RANK_TRR</stp>
        <stp>[anr-02152019.xlsx]Sheet7!R13951C2</stp>
        <stp>cols=6;rows=18</stp>
        <tr r="B13951" s="7"/>
      </tp>
      <tp t="s">
        <v>GARP Research</v>
        <stp/>
        <stp>##V3_BDSV12</stp>
        <stp>CREE US Equity</stp>
        <stp>TOP_ANALYST_PERFORM_RANK_TRR</stp>
        <stp>[anr-02152019.xlsx]Sheet7!R14101C2</stp>
        <stp>cols=6;rows=5</stp>
        <tr r="B14101" s="7"/>
      </tp>
      <tp t="s">
        <v>ISS-EVA</v>
        <stp/>
        <stp>##V3_BDSV12</stp>
        <stp>IRBT US Equity</stp>
        <stp>TOP_ANALYST_PERFORM_RANK_TRR</stp>
        <stp>[anr-02152019.xlsx]Sheet7!R19151C2</stp>
        <stp>cols=6;rows=6</stp>
        <tr r="B19151" s="7"/>
      </tp>
      <tp t="s">
        <v>ISS-EVA</v>
        <stp/>
        <stp>##V3_BDSV12</stp>
        <stp>TRUE US Equity</stp>
        <stp>TOP_ANALYST_PERFORM_RANK_TRR</stp>
        <stp>[anr-02152019.xlsx]Sheet7!R24151C2</stp>
        <stp>cols=6;rows=6</stp>
        <tr r="B24151" s="7"/>
      </tp>
      <tp t="s">
        <v>Morningstar, Inc</v>
        <stp/>
        <stp>##V3_BDSV12</stp>
        <stp>ETN US Equity</stp>
        <stp>TOP_ANALYST_PERFORM_RANK_TRR</stp>
        <stp>[anr-02152019.xlsx]Sheet7!R22351C2</stp>
        <stp>cols=6;rows=5</stp>
        <tr r="B22351" s="7"/>
      </tp>
      <tp t="s">
        <v>ISS-EVA</v>
        <stp/>
        <stp>##V3_BDSV12</stp>
        <stp>ECA US Equity</stp>
        <stp>TOP_ANALYST_PERFORM_RANK_TRR</stp>
        <stp>[anr-02152019.xlsx]Sheet7!R13351C2</stp>
        <stp>cols=6;rows=6</stp>
        <tr r="B13351" s="7"/>
      </tp>
      <tp t="s">
        <v>Stephens Inc</v>
        <stp/>
        <stp>##V3_BDSV12</stp>
        <stp>DFS US Equity</stp>
        <stp>TOP_ANALYST_PERFORM_RANK_TRR</stp>
        <stp>[anr-02152019.xlsx]Sheet7!R24201C2</stp>
        <stp>cols=6;rows=9</stp>
        <tr r="B24201" s="7"/>
      </tp>
      <tp t="s">
        <v>PERM DENIED</v>
        <stp/>
        <stp>##V3_BDSV12</stp>
        <stp>CAG US Equity</stp>
        <stp>TOP_ANALYST_PERFORM_RANK_TRR</stp>
        <stp>[anr-02152019.xlsx]Sheet7!R16501C2</stp>
        <stp>cols=6;rows=5</stp>
        <tr r="B16501" s="7"/>
      </tp>
      <tp t="s">
        <v>Sandler O'Neill &amp; Partners, LP</v>
        <stp/>
        <stp>##V3_BDSV12</stp>
        <stp>OFG US Equity</stp>
        <stp>TOP_ANALYST_PERFORM_RANK_TRR</stp>
        <stp>[anr-02152019.xlsx]Sheet7!R23951C2</stp>
        <stp>cols=6;rows=4</stp>
        <tr r="B23951" s="7"/>
      </tp>
      <tp t="s">
        <v>RBC Capital Markets</v>
        <stp/>
        <stp>##V3_BDSV12</stp>
        <stp>NGL US Equity</stp>
        <stp>TOP_ANALYST_PERFORM_RANK_TRR</stp>
        <stp>[anr-02152019.xlsx]Sheet7!R22851C2</stp>
        <stp>cols=6;rows=5</stp>
        <tr r="B22851" s="7"/>
      </tp>
      <tp t="s">
        <v>ISS-EVA</v>
        <stp/>
        <stp>##V3_BDSV12</stp>
        <stp>STNG US Equity</stp>
        <stp>TOP_ANALYST_PERFORM_RANK_TRR</stp>
        <stp>[anr-02152019.xlsx]Sheet7!R22901C2</stp>
        <stp>cols=6;rows=13</stp>
        <tr r="B22901" s="7"/>
      </tp>
      <tp t="s">
        <v>Morningstar, Inc</v>
        <stp/>
        <stp>##V3_BDSV12</stp>
        <stp>FANG US Equity</stp>
        <stp>TOP_ANALYST_PERFORM_RANK_TRR</stp>
        <stp>[anr-02152019.xlsx]Sheet7!R22801C2</stp>
        <stp>cols=6;rows=21</stp>
        <tr r="B22801" s="7"/>
      </tp>
      <tp t="s">
        <v>ISS-EVA</v>
        <stp/>
        <stp>##V3_BDSV12</stp>
        <stp>TTWO US Equity</stp>
        <stp>TOP_ANALYST_PERFORM_RANK_TRR</stp>
        <stp>[anr-02152019.xlsx]Sheet7!R12051C2</stp>
        <stp>cols=6;rows=6</stp>
        <tr r="B12051" s="7"/>
      </tp>
      <tp t="s">
        <v>ISS-EVA</v>
        <stp/>
        <stp>##V3_BDSV12</stp>
        <stp>PRTA US Equity</stp>
        <stp>TOP_ANALYST_PERFORM_RANK_TRR</stp>
        <stp>[anr-02152019.xlsx]Sheet7!R21601C2</stp>
        <stp>cols=6;rows=7</stp>
        <tr r="B21601" s="7"/>
      </tp>
      <tp t="s">
        <v>Wells Fargo Securities</v>
        <stp/>
        <stp>##V3_BDSV12</stp>
        <stp>AZO US Equity</stp>
        <stp>TOP_ANALYST_PERFORM_RANK_TRR</stp>
        <stp>[anr-02152019.xlsx]Sheet7!R22651C2</stp>
        <stp>cols=6;rows=9</stp>
        <tr r="B22651" s="7"/>
      </tp>
      <tp t="s">
        <v>PERM DENIED</v>
        <stp/>
        <stp>##V3_BDSV12</stp>
        <stp>FDC US Equity</stp>
        <stp>TOP_ANALYST_PERFORM_RANK_TRR</stp>
        <stp>[anr-02152019.xlsx]Sheet7!R22101C2</stp>
        <stp>cols=6;rows=9</stp>
        <tr r="B22101" s="7"/>
      </tp>
      <tp t="s">
        <v>Jefferies</v>
        <stp/>
        <stp>##V3_BDSV12</stp>
        <stp>ABB US Equity</stp>
        <stp>TOP_ANALYST_PERFORM_RANK_TRR</stp>
        <stp>[anr-02152019.xlsx]Sheet7!R11651C2</stp>
        <stp>cols=6;rows=5</stp>
        <tr r="B11651" s="7"/>
      </tp>
      <tp t="s">
        <v>Mizuho Securities USA Inc</v>
        <stp/>
        <stp>##V3_BDSV12</stp>
        <stp>EIX US Equity</stp>
        <stp>TOP_ANALYST_PERFORM_RANK_TRR</stp>
        <stp>[anr-02152019.xlsx]Sheet7!R20251C2</stp>
        <stp>cols=6;rows=5</stp>
        <tr r="B20251" s="7"/>
      </tp>
      <tp t="s">
        <v>HC Wainwright &amp; Co LLC</v>
        <stp/>
        <stp>##V3_BDSV12</stp>
        <stp>QURE US Equity</stp>
        <stp>TOP_ANALYST_PERFORM_RANK_TRR</stp>
        <stp>[anr-02152019.xlsx]Sheet7!R24001C2</stp>
        <stp>cols=6;rows=6</stp>
        <tr r="B24001" s="7"/>
      </tp>
      <tp t="s">
        <v>Telsey Advisory Group</v>
        <stp/>
        <stp>##V3_BDSV12</stp>
        <stp>ETH US Equity</stp>
        <stp>TOP_ANALYST_PERFORM_RANK_TRR</stp>
        <stp>[anr-02152019.xlsx]Sheet7!R20151C2</stp>
        <stp>cols=6;rows=7</stp>
        <tr r="B20151" s="7"/>
      </tp>
      <tp t="s">
        <v>BMO Capital Markets</v>
        <stp/>
        <stp>##V3_BDSV12</stp>
        <stp>AZN US Equity</stp>
        <stp>TOP_ANALYST_PERFORM_RANK_TRR</stp>
        <stp>[anr-02152019.xlsx]Sheet7!R11501C2</stp>
        <stp>cols=6;rows=7</stp>
        <tr r="B11501" s="7"/>
      </tp>
      <tp t="s">
        <v>PERM DENIED</v>
        <stp/>
        <stp>##V3_BDSV12</stp>
        <stp>DAN US Equity</stp>
        <stp>TOP_ANALYST_PERFORM_RANK_TRR</stp>
        <stp>[anr-02152019.xlsx]Sheet7!R19001C2</stp>
        <stp>cols=6;rows=6</stp>
        <tr r="B19001" s="7"/>
      </tp>
      <tp t="s">
        <v>Ascendiant Capital Markets</v>
        <stp/>
        <stp>##V3_BDSV12</stp>
        <stp>TRIP US Equity</stp>
        <stp>TOP_ANALYST_PERFORM_RANK_TRR</stp>
        <stp>[anr-02152019.xlsx]Sheet7!R18151C2</stp>
        <stp>cols=6;rows=18</stp>
        <tr r="B18151" s="7"/>
      </tp>
      <tp t="s">
        <v>Wolfe Research</v>
        <stp/>
        <stp>##V3_BDSV12</stp>
        <stp>GPOR US Equity</stp>
        <stp>TOP_ANALYST_PERFORM_RANK_TRR</stp>
        <stp>[anr-02152019.xlsx]Sheet7!R24601C2</stp>
        <stp>cols=6;rows=7</stp>
        <tr r="B24601" s="7"/>
      </tp>
      <tp t="s">
        <v>Barrington Research</v>
        <stp/>
        <stp>##V3_BDSV12</stp>
        <stp>CVNA US Equity</stp>
        <stp>TOP_ANALYST_PERFORM_RANK_TRR</stp>
        <stp>[anr-02152019.xlsx]Sheet7!R12001C2</stp>
        <stp>cols=6;rows=9</stp>
        <tr r="B12001" s="7"/>
      </tp>
      <tp t="s">
        <v>Longbow Research</v>
        <stp/>
        <stp>##V3_BDSV12</stp>
        <stp>ARNC US Equity</stp>
        <stp>TOP_ANALYST_PERFORM_RANK_TRR</stp>
        <stp>[anr-02152019.xlsx]Sheet7!R23401C2</stp>
        <stp>cols=6;rows=9</stp>
        <tr r="B23401" s="7"/>
      </tp>
      <tp t="s">
        <v>Baird</v>
        <stp/>
        <stp>##V3_BDSV12</stp>
        <stp>BIIB US Equity</stp>
        <stp>TOP_ANALYST_PERFORM_RANK_TRR</stp>
        <stp>[anr-02152019.xlsx]Sheet7!R14051C2</stp>
        <stp>cols=6;rows=22</stp>
        <tr r="B14051" s="7"/>
      </tp>
      <tp t="s">
        <v>Morningstar, Inc</v>
        <stp/>
        <stp>##V3_BDSV12</stp>
        <stp>GRUB US Equity</stp>
        <stp>TOP_ANALYST_PERFORM_RANK_TRR</stp>
        <stp>[anr-02152019.xlsx]Sheet7!R10451C2</stp>
        <stp>cols=6;rows=5</stp>
        <tr r="B10451" s="7"/>
      </tp>
      <tp t="s">
        <v>Stifel</v>
        <stp/>
        <stp>##V3_BDSV12</stp>
        <stp>SPLK US Equity</stp>
        <stp>TOP_ANALYST_PERFORM_RANK_TRR</stp>
        <stp>[anr-02152019.xlsx]Sheet7!R13301C2</stp>
        <stp>cols=6;rows=26</stp>
        <tr r="B13301" s="7"/>
      </tp>
      <tp t="s">
        <v>Morningstar, Inc</v>
        <stp/>
        <stp>##V3_BDSV12</stp>
        <stp>CTSH US Equity</stp>
        <stp>TOP_ANALYST_PERFORM_RANK_TRR</stp>
        <stp>[anr-02152019.xlsx]Sheet7!R20201C2</stp>
        <stp>cols=6;rows=9</stp>
        <tr r="B20201" s="7"/>
      </tp>
      <tp t="s">
        <v>SunTrust Robinson Humphrey</v>
        <stp/>
        <stp>##V3_BDSV12</stp>
        <stp>ARRY US Equity</stp>
        <stp>TOP_ANALYST_PERFORM_RANK_TRR</stp>
        <stp>[anr-02152019.xlsx]Sheet7!R22451C2</stp>
        <stp>cols=6;rows=8</stp>
        <tr r="B22451" s="7"/>
      </tp>
      <tp t="s">
        <v>Morningstar, Inc</v>
        <stp/>
        <stp>##V3_BDSV12</stp>
        <stp>ACN US Equity</stp>
        <stp>TOP_ANALYST_PERFORM_RANK_TRR</stp>
        <stp>[anr-02152019.xlsx]Sheet7!R24451C2</stp>
        <stp>cols=6;rows=5</stp>
        <tr r="B24451" s="7"/>
      </tp>
      <tp t="s">
        <v>Goldman Sachs</v>
        <stp/>
        <stp>##V3_BDSV12</stp>
        <stp>CAR US Equity</stp>
        <stp>TOP_ANALYST_PERFORM_RANK_TRR</stp>
        <stp>[anr-02152019.xlsx]Sheet7!R10601C2</stp>
        <stp>cols=6;rows=7</stp>
        <tr r="B10601" s="7"/>
      </tp>
      <tp t="s">
        <v>ISS-EVA</v>
        <stp/>
        <stp>##V3_BDSV12</stp>
        <stp>GNW US Equity</stp>
        <stp>TOP_ANALYST_PERFORM_RANK_TRR</stp>
        <stp>[anr-02152019.xlsx]Sheet7!R15201C2</stp>
        <stp>cols=6;rows=5</stp>
        <tr r="B15201" s="7"/>
      </tp>
      <tp t="s">
        <v>Barclays</v>
        <stp/>
        <stp>##V3_BDSV12</stp>
        <stp>GRPN US Equity</stp>
        <stp>TOP_ANALYST_PERFORM_RANK_TRR</stp>
        <stp>[anr-02152019.xlsx]Sheet7!R12551C2</stp>
        <stp>cols=6;rows=8</stp>
        <tr r="B12551" s="7"/>
      </tp>
      <tp t="s">
        <v>ISS-EVA</v>
        <stp/>
        <stp>##V3_BDSV12</stp>
        <stp>GRMN US Equity</stp>
        <stp>TOP_ANALYST_PERFORM_RANK_TRR</stp>
        <stp>[anr-02152019.xlsx]Sheet7!R18701C2</stp>
        <stp>cols=6;rows=10</stp>
        <tr r="B18701" s="7"/>
      </tp>
      <tp t="s">
        <v>PERM DENIED</v>
        <stp/>
        <stp>##V3_BDSV12</stp>
        <stp>BUD US Equity</stp>
        <stp>TOP_ANALYST_PERFORM_RANK_TRR</stp>
        <stp>[anr-02152019.xlsx]Sheet7!R14801C2</stp>
        <stp>cols=6;rows=7</stp>
        <tr r="B14801" s="7"/>
      </tp>
      <tp t="s">
        <v>Loop Capital Markets</v>
        <stp/>
        <stp>##V3_BDSV12</stp>
        <stp>W US Equity</stp>
        <stp>TOP_ANALYST_PERFORM_RANK_TRR</stp>
        <stp>[anr-02152019.xlsx]Sheet7!R12401C2</stp>
        <stp>cols=6;rows=9</stp>
        <tr r="B12401" s="7"/>
      </tp>
      <tp t="s">
        <v>Raymond James</v>
        <stp/>
        <stp>##V3_BDSV12</stp>
        <stp>CCJ US Equity</stp>
        <stp>TOP_ANALYST_PERFORM_RANK_TRR</stp>
        <stp>[anr-02152019.xlsx]Sheet7!R21901C2</stp>
        <stp>cols=6;rows=6</stp>
        <tr r="B21901" s="7"/>
      </tp>
      <tp t="s">
        <v>J.P. Morgan</v>
        <stp/>
        <stp>##V3_BDSV12</stp>
        <stp>MHK US Equity</stp>
        <stp>TOP_ANALYST_PERFORM_RANK_TRR</stp>
        <stp>[anr-02152019.xlsx]Sheet7!R10751C2</stp>
        <stp>cols=6;rows=6</stp>
        <tr r="B10751" s="7"/>
      </tp>
      <tp t="s">
        <v>Dougherty &amp; Company LLC</v>
        <stp/>
        <stp>##V3_BDSV12</stp>
        <stp>CYBR US Equity</stp>
        <stp>TOP_ANALYST_PERFORM_RANK_TRR</stp>
        <stp>[anr-02152019.xlsx]Sheet7!R13601C2</stp>
        <stp>cols=6;rows=13</stp>
        <tr r="B13601" s="7"/>
      </tp>
      <tp t="s">
        <v>Morgan Stanley</v>
        <stp/>
        <stp>##V3_BDSV12</stp>
        <stp>ALGN US Equity</stp>
        <stp>TOP_ANALYST_PERFORM_RANK_TRR</stp>
        <stp>[anr-02152019.xlsx]Sheet7!R17251C2</stp>
        <stp>cols=6;rows=13</stp>
        <tr r="B17251" s="7"/>
      </tp>
      <tp t="s">
        <v>D.A. Davidson &amp; Co</v>
        <stp/>
        <stp>##V3_BDSV12</stp>
        <stp>NCR US Equity</stp>
        <stp>TOP_ANALYST_PERFORM_RANK_TRR</stp>
        <stp>[anr-02152019.xlsx]Sheet7!R22551C2</stp>
        <stp>cols=6;rows=8</stp>
        <tr r="B22551" s="7"/>
      </tp>
      <tp t="s">
        <v>ISS-EVA</v>
        <stp/>
        <stp>##V3_BDSV12</stp>
        <stp>BCS US Equity</stp>
        <stp>TOP_ANALYST_PERFORM_RANK_TRR</stp>
        <stp>[anr-02152019.xlsx]Sheet7!R19951C2</stp>
        <stp>cols=6;rows=2</stp>
        <tr r="B19951" s="7"/>
      </tp>
      <tp t="s">
        <v>MoffettNathanson</v>
        <stp/>
        <stp>##V3_BDSV12</stp>
        <stp>T US Equity</stp>
        <stp>TOP_ANALYST_PERFORM_RANK_TRR</stp>
        <stp>[anr-02152019.xlsx]Sheet7!R701C2</stp>
        <stp>cols=6;rows=16</stp>
        <tr r="B701" s="7"/>
      </tp>
      <tp t="s">
        <v>J.P. Morgan</v>
        <stp/>
        <stp>##V3_BDSV12</stp>
        <stp>GPRO US Equity</stp>
        <stp>TOP_ANALYST_PERFORM_RANK_TRR</stp>
        <stp>[anr-02152019.xlsx]Sheet7!R18901C2</stp>
        <stp>cols=6;rows=7</stp>
        <tr r="B18901" s="7"/>
      </tp>
      <tp t="s">
        <v>PERM DENIED</v>
        <stp/>
        <stp>##V3_BDSV12</stp>
        <stp>SPWR US Equity</stp>
        <stp>TOP_ANALYST_PERFORM_RANK_TRR</stp>
        <stp>[anr-02152019.xlsx]Sheet7!R11901C2</stp>
        <stp>cols=6;rows=9</stp>
        <tr r="B11901" s="7"/>
      </tp>
      <tp t="s">
        <v>ISS-EVA</v>
        <stp/>
        <stp>##V3_BDSV12</stp>
        <stp>MDCO US Equity</stp>
        <stp>TOP_ANALYST_PERFORM_RANK_TRR</stp>
        <stp>[anr-02152019.xlsx]Sheet7!R17401C2</stp>
        <stp>cols=6;rows=11</stp>
        <tr r="B17401" s="7"/>
      </tp>
      <tp t="s">
        <v>PERM DENIED</v>
        <stp/>
        <stp>##V3_BDSV12</stp>
        <stp>LEN US Equity</stp>
        <stp>TOP_ANALYST_PERFORM_RANK_TRR</stp>
        <stp>[anr-02152019.xlsx]Sheet7!R16401C2</stp>
        <stp>cols=6;rows=5</stp>
        <tr r="B16401" s="7"/>
      </tp>
      <tp t="s">
        <v>Morningstar, Inc</v>
        <stp/>
        <stp>##V3_BDSV12</stp>
        <stp>OMC US Equity</stp>
        <stp>TOP_ANALYST_PERFORM_RANK_TRR</stp>
        <stp>[anr-02152019.xlsx]Sheet7!R24701C2</stp>
        <stp>cols=6;rows=7</stp>
        <tr r="B24701" s="7"/>
      </tp>
      <tp t="s">
        <v>Credit Suisse</v>
        <stp/>
        <stp>##V3_BDSV12</stp>
        <stp>KHC US Equity</stp>
        <stp>TOP_ANALYST_PERFORM_RANK_TRR</stp>
        <stp>[anr-02152019.xlsx]Sheet7!R20301C2</stp>
        <stp>cols=6;rows=9</stp>
        <tr r="B20301" s="7"/>
      </tp>
      <tp t="s">
        <v>Nomura Instinet</v>
        <stp/>
        <stp>##V3_BDSV12</stp>
        <stp>CIEN US Equity</stp>
        <stp>TOP_ANALYST_PERFORM_RANK_TRR</stp>
        <stp>[anr-02152019.xlsx]Sheet7!R15751C2</stp>
        <stp>cols=6;rows=14</stp>
        <tr r="B15751" s="7"/>
      </tp>
      <tp t="s">
        <v>Guggenheim Securities</v>
        <stp/>
        <stp>##V3_BDSV12</stp>
        <stp>NRG US Equity</stp>
        <stp>TOP_ANALYST_PERFORM_RANK_TRR</stp>
        <stp>[anr-02152019.xlsx]Sheet7!R22751C2</stp>
        <stp>cols=6;rows=8</stp>
        <tr r="B22751" s="7"/>
      </tp>
      <tp t="s">
        <v>Sandler O'Neill &amp; Partners, LP</v>
        <stp/>
        <stp>##V3_BDSV12</stp>
        <stp>MET US Equity</stp>
        <stp>TOP_ANALYST_PERFORM_RANK_TRR</stp>
        <stp>[anr-02152019.xlsx]Sheet7!R11401C2</stp>
        <stp>cols=6;rows=5</stp>
        <tr r="B11401" s="7"/>
      </tp>
      <tp t="s">
        <v>ISS-EVA</v>
        <stp/>
        <stp>##V3_BDSV12</stp>
        <stp>Z US Equity</stp>
        <stp>TOP_ANALYST_PERFORM_RANK_TRR</stp>
        <stp>[anr-02152019.xlsx]Sheet7!R13701C2</stp>
        <stp>cols=6;rows=6</stp>
        <tr r="B13701" s="7"/>
      </tp>
      <tp t="s">
        <v>J.P. Morgan</v>
        <stp/>
        <stp>##V3_BDSV12</stp>
        <stp>ASND US Equity</stp>
        <stp>TOP_ANALYST_PERFORM_RANK_TRR</stp>
        <stp>[anr-02152019.xlsx]Sheet7!R21851C2</stp>
        <stp>cols=6;rows=5</stp>
        <tr r="B21851" s="7"/>
      </tp>
      <tp t="s">
        <v>Baird</v>
        <stp/>
        <stp>##V3_BDSV12</stp>
        <stp>WDAY US Equity</stp>
        <stp>TOP_ANALYST_PERFORM_RANK_TRR</stp>
        <stp>[anr-02152019.xlsx]Sheet7!R11701C2</stp>
        <stp>cols=6;rows=16</stp>
        <tr r="B11701" s="7"/>
      </tp>
      <tp t="s">
        <v>Renaissance Capital</v>
        <stp/>
        <stp>##V3_BDSV12</stp>
        <stp>YNDX US Equity</stp>
        <stp>TOP_ANALYST_PERFORM_RANK_TRR</stp>
        <stp>[anr-02152019.xlsx]Sheet7!R14651C2</stp>
        <stp>cols=6;rows=12</stp>
        <tr r="B14651" s="7"/>
      </tp>
      <tp t="s">
        <v>SunTrust Robinson Humphrey</v>
        <stp/>
        <stp>##V3_BDSV12</stp>
        <stp>GDDY US Equity</stp>
        <stp>TOP_ANALYST_PERFORM_RANK_TRR</stp>
        <stp>[anr-02152019.xlsx]Sheet7!R23751C2</stp>
        <stp>cols=6;rows=13</stp>
        <tr r="B23751" s="7"/>
      </tp>
      <tp t="s">
        <v>PERM DENIED</v>
        <stp/>
        <stp>##V3_BDSV12</stp>
        <stp>VIAB US Equity</stp>
        <stp>TOP_ANALYST_PERFORM_RANK_TRR</stp>
        <stp>[anr-02152019.xlsx]Sheet7!R18101C2</stp>
        <stp>cols=6;rows=15</stp>
        <tr r="B18101" s="7"/>
      </tp>
      <tp t="s">
        <v>Morgan Stanley</v>
        <stp/>
        <stp>##V3_BDSV12</stp>
        <stp>AKAM US Equity</stp>
        <stp>TOP_ANALYST_PERFORM_RANK_TRR</stp>
        <stp>[anr-02152019.xlsx]Sheet7!R18201C2</stp>
        <stp>cols=6;rows=12</stp>
        <tr r="B18201" s="7"/>
      </tp>
      <tp t="s">
        <v>PERM DENIED</v>
        <stp/>
        <stp>##V3_BDSV12</stp>
        <stp>MTCH US Equity</stp>
        <stp>TOP_ANALYST_PERFORM_RANK_TRR</stp>
        <stp>[anr-02152019.xlsx]Sheet7!R20851C2</stp>
        <stp>cols=6;rows=8</stp>
        <tr r="B20851" s="7"/>
      </tp>
      <tp t="s">
        <v>ISS-EVA</v>
        <stp/>
        <stp>##V3_BDSV12</stp>
        <stp>NYCB US Equity</stp>
        <stp>TOP_ANALYST_PERFORM_RANK_TRR</stp>
        <stp>[anr-02152019.xlsx]Sheet7!R22951C2</stp>
        <stp>cols=6;rows=12</stp>
        <tr r="B22951" s="7"/>
      </tp>
      <tp t="s">
        <v>Morningstar, Inc</v>
        <stp/>
        <stp>##V3_BDSV12</stp>
        <stp>MLCO US Equity</stp>
        <stp>TOP_ANALYST_PERFORM_RANK_TRR</stp>
        <stp>[anr-02152019.xlsx]Sheet7!R23151C2</stp>
        <stp>cols=6;rows=15</stp>
        <tr r="B23151" s="7"/>
      </tp>
      <tp t="s">
        <v>Morningstar, Inc</v>
        <stp/>
        <stp>##V3_BDSV12</stp>
        <stp>ING US Equity</stp>
        <stp>TOP_ANALYST_PERFORM_RANK_TRR</stp>
        <stp>[anr-02152019.xlsx]Sheet7!R17651C2</stp>
        <stp>cols=6;rows=1</stp>
        <tr r="B17651" s="7"/>
      </tp>
      <tp t="s">
        <v>Credit Suisse</v>
        <stp/>
        <stp>##V3_BDSV12</stp>
        <stp>NOC US Equity</stp>
        <stp>TOP_ANALYST_PERFORM_RANK_TRR</stp>
        <stp>[anr-02152019.xlsx]Sheet7!R21151C2</stp>
        <stp>cols=6;rows=8</stp>
        <tr r="B21151" s="7"/>
      </tp>
      <tp t="s">
        <v>ISS-EVA</v>
        <stp/>
        <stp>##V3_BDSV12</stp>
        <stp>PZZA US Equity</stp>
        <stp>TOP_ANALYST_PERFORM_RANK_TRR</stp>
        <stp>[anr-02152019.xlsx]Sheet7!R21751C2</stp>
        <stp>cols=6;rows=5</stp>
        <tr r="B21751" s="7"/>
      </tp>
      <tp t="s">
        <v>Baird</v>
        <stp/>
        <stp>##V3_BDSV12</stp>
        <stp>URBN US Equity</stp>
        <stp>TOP_ANALYST_PERFORM_RANK_TRR</stp>
        <stp>[anr-02152019.xlsx]Sheet7!R24051C2</stp>
        <stp>cols=6;rows=10</stp>
        <tr r="B24051" s="7"/>
      </tp>
      <tp t="s">
        <v>ISS-EVA</v>
        <stp/>
        <stp>##V3_BDSV12</stp>
        <stp>LOGM US Equity</stp>
        <stp>TOP_ANALYST_PERFORM_RANK_TRR</stp>
        <stp>[anr-02152019.xlsx]Sheet7!R17601C2</stp>
        <stp>cols=6;rows=11</stp>
        <tr r="B17601" s="7"/>
      </tp>
      <tp t="s">
        <v>SVB Leerink</v>
        <stp/>
        <stp>##V3_BDSV12</stp>
        <stp>REGN US Equity</stp>
        <stp>TOP_ANALYST_PERFORM_RANK_TRR</stp>
        <stp>[anr-02152019.xlsx]Sheet7!R18501C2</stp>
        <stp>cols=6;rows=12</stp>
        <tr r="B18501" s="7"/>
      </tp>
      <tp t="s">
        <v>MKM Partners</v>
        <stp/>
        <stp>##V3_BDSV12</stp>
        <stp>MBI US Equity</stp>
        <stp>TOP_ANALYST_PERFORM_RANK_TRR</stp>
        <stp>[anr-02152019.xlsx]Sheet7!R22151C2</stp>
        <stp>cols=6;rows=4</stp>
        <tr r="B22151" s="7"/>
      </tp>
      <tp t="s">
        <v>Morgan Stanley</v>
        <stp/>
        <stp>##V3_BDSV12</stp>
        <stp>SWKS US Equity</stp>
        <stp>TOP_ANALYST_PERFORM_RANK_TRR</stp>
        <stp>[anr-02152019.xlsx]Sheet7!R15901C2</stp>
        <stp>cols=6;rows=7</stp>
        <tr r="B15901" s="7"/>
      </tp>
      <tp t="s">
        <v>Jefferies</v>
        <stp/>
        <stp>##V3_BDSV12</stp>
        <stp>OPK US Equity</stp>
        <stp>TOP_ANALYST_PERFORM_RANK_TRR</stp>
        <stp>[anr-02152019.xlsx]Sheet7!R16251C2</stp>
        <stp>cols=6;rows=3</stp>
        <tr r="B16251" s="7"/>
      </tp>
      <tp t="s">
        <v>Gordon Haskett</v>
        <stp/>
        <stp>##V3_BDSV12</stp>
        <stp>JWN US Equity</stp>
        <stp>TOP_ANALYST_PERFORM_RANK_TRR</stp>
        <stp>[anr-02152019.xlsx]Sheet7!R20701C2</stp>
        <stp>cols=6;rows=5</stp>
        <tr r="B20701" s="7"/>
      </tp>
      <tp t="s">
        <v>Morningstar, Inc</v>
        <stp/>
        <stp>##V3_BDSV12</stp>
        <stp>MYL US Equity</stp>
        <stp>TOP_ANALYST_PERFORM_RANK_TRR</stp>
        <stp>[anr-02152019.xlsx]Sheet7!R17001C2</stp>
        <stp>cols=6;rows=7</stp>
        <tr r="B17001" s="7"/>
      </tp>
      <tp t="s">
        <v>Evercore ISI</v>
        <stp/>
        <stp>##V3_BDSV12</stp>
        <stp>OAS US Equity</stp>
        <stp>TOP_ANALYST_PERFORM_RANK_TRR</stp>
        <stp>[anr-02152019.xlsx]Sheet7!R21251C2</stp>
        <stp>cols=6;rows=5</stp>
        <tr r="B21251" s="7"/>
      </tp>
      <tp t="s">
        <v>D.A. Davidson &amp; Co</v>
        <stp/>
        <stp>##V3_BDSV12</stp>
        <stp>DBD US Equity</stp>
        <stp>TOP_ANALYST_PERFORM_RANK_TRR</stp>
        <stp>[anr-02152019.xlsx]Sheet7!R11951C2</stp>
        <stp>cols=6;rows=5</stp>
        <tr r="B11951" s="7"/>
      </tp>
      <tp t="s">
        <v>Morningstar, Inc</v>
        <stp/>
        <stp>##V3_BDSV12</stp>
        <stp>PRU US Equity</stp>
        <stp>TOP_ANALYST_PERFORM_RANK_TRR</stp>
        <stp>[anr-02152019.xlsx]Sheet7!R13251C2</stp>
        <stp>cols=6;rows=9</stp>
        <tr r="B13251" s="7"/>
      </tp>
      <tp t="s">
        <v>PERM DENIED</v>
        <stp/>
        <stp>##V3_BDSV12</stp>
        <stp>CX US Equity</stp>
        <stp>TOP_ANALYST_PERFORM_RANK_TRR</stp>
        <stp>[anr-02152019.xlsx]Sheet7!R17301C2</stp>
        <stp>cols=6;rows=5</stp>
        <tr r="B17301" s="7"/>
      </tp>
      <tp t="s">
        <v>Goldman Sachs</v>
        <stp/>
        <stp>##V3_BDSV12</stp>
        <stp>GT US Equity</stp>
        <stp>TOP_ANALYST_PERFORM_RANK_TRR</stp>
        <stp>[anr-02152019.xlsx]Sheet7!R20351C2</stp>
        <stp>cols=6;rows=5</stp>
        <tr r="B20351" s="7"/>
      </tp>
      <tp t="s">
        <v>PERM DENIED</v>
        <stp/>
        <stp>##V3_BDSV12</stp>
        <stp>LM US Equity</stp>
        <stp>TOP_ANALYST_PERFORM_RANK_TRR</stp>
        <stp>[anr-02152019.xlsx]Sheet7!R12351C2</stp>
        <stp>cols=6;rows=8</stp>
        <tr r="B12351" s="7"/>
      </tp>
      <tp t="s">
        <v>Jefferies</v>
        <stp/>
        <stp>##V3_BDSV12</stp>
        <stp>PAGP US Equity</stp>
        <stp>TOP_ANALYST_PERFORM_RANK_TRR</stp>
        <stp>[anr-02152019.xlsx]Sheet7!R23101C2</stp>
        <stp>cols=6;rows=8</stp>
        <tr r="B23101" s="7"/>
      </tp>
      <tp t="s">
        <v>Credit Suisse</v>
        <stp/>
        <stp>##V3_BDSV12</stp>
        <stp>RESI US Equity</stp>
        <stp>TOP_ANALYST_PERFORM_RANK_TRR</stp>
        <stp>[anr-02152019.xlsx]Sheet7!R20551C2</stp>
        <stp>cols=6;rows=6</stp>
        <tr r="B20551" s="7"/>
      </tp>
      <tp t="s">
        <v>Macquarie</v>
        <stp/>
        <stp>##V3_BDSV12</stp>
        <stp>URI US Equity</stp>
        <stp>TOP_ANALYST_PERFORM_RANK_TRR</stp>
        <stp>[anr-02152019.xlsx]Sheet7!R10651C2</stp>
        <stp>cols=6;rows=7</stp>
        <tr r="B10651" s="7"/>
      </tp>
      <tp t="s">
        <v>Jefferies</v>
        <stp/>
        <stp>##V3_BDSV12</stp>
        <stp>LB US Equity</stp>
        <stp>TOP_ANALYST_PERFORM_RANK_TRR</stp>
        <stp>[anr-02152019.xlsx]Sheet7!R17201C2</stp>
        <stp>cols=6;rows=5</stp>
        <tr r="B17201" s="7"/>
      </tp>
      <tp t="s">
        <v>ISS-EVA</v>
        <stp/>
        <stp>##V3_BDSV12</stp>
        <stp>SU US Equity</stp>
        <stp>TOP_ANALYST_PERFORM_RANK_TRR</stp>
        <stp>[anr-02152019.xlsx]Sheet7!R16201C2</stp>
        <stp>cols=6;rows=4</stp>
        <tr r="B16201" s="7"/>
      </tp>
      <tp t="s">
        <v>ISS-EVA</v>
        <stp/>
        <stp>##V3_BDSV12</stp>
        <stp>SEM US Equity</stp>
        <stp>TOP_ANALYST_PERFORM_RANK_TRR</stp>
        <stp>[anr-02152019.xlsx]Sheet7!R16051C2</stp>
        <stp>cols=6;rows=7</stp>
        <tr r="B16051" s="7"/>
      </tp>
      <tp t="s">
        <v>Gabelli &amp; Co</v>
        <stp/>
        <stp>##V3_BDSV12</stp>
        <stp>WHR US Equity</stp>
        <stp>TOP_ANALYST_PERFORM_RANK_TRR</stp>
        <stp>[anr-02152019.xlsx]Sheet7!R22401C2</stp>
        <stp>cols=6;rows=7</stp>
        <tr r="B22401" s="7"/>
      </tp>
      <tp t="s">
        <v>ISS-EVA</v>
        <stp/>
        <stp>##V3_BDSV12</stp>
        <stp>SCHW US Equity</stp>
        <stp>TOP_ANALYST_PERFORM_RANK_TRR</stp>
        <stp>[anr-02152019.xlsx]Sheet7!R14201C2</stp>
        <stp>cols=6;rows=8</stp>
        <tr r="B14201" s="7"/>
      </tp>
      <tp t="s">
        <v>BMO Capital Markets</v>
        <stp/>
        <stp>##V3_BDSV12</stp>
        <stp>AG US Equity</stp>
        <stp>TOP_ANALYST_PERFORM_RANK_TRR</stp>
        <stp>[anr-02152019.xlsx]Sheet7!R21101C2</stp>
        <stp>cols=6;rows=6</stp>
        <tr r="B21101" s="7"/>
      </tp>
      <tp t="s">
        <v>CCB International Securities L</v>
        <stp/>
        <stp>##V3_BDSV12</stp>
        <stp>TAL US Equity</stp>
        <stp>TOP_ANALYST_PERFORM_RANK_TRR</stp>
        <stp>[anr-02152019.xlsx]Sheet7!R21401C2</stp>
        <stp>cols=6;rows=5</stp>
        <tr r="B21401" s="7"/>
      </tp>
      <tp t="s">
        <v>Argus Research Corp</v>
        <stp/>
        <stp>##V3_BDSV12</stp>
        <stp>UN US Equity</stp>
        <stp>TOP_ANALYST_PERFORM_RANK_TRR</stp>
        <stp>[anr-02152019.xlsx]Sheet7!R17151C2</stp>
        <stp>cols=6;rows=3</stp>
        <tr r="B17151" s="7"/>
      </tp>
      <tp t="s">
        <v>PERM DENIED</v>
        <stp/>
        <stp>##V3_BDSV12</stp>
        <stp>RIO US Equity</stp>
        <stp>TOP_ANALYST_PERFORM_RANK_TRR</stp>
        <stp>[anr-02152019.xlsx]Sheet7!R11201C2</stp>
        <stp>cols=6;rows=6</stp>
        <tr r="B11201" s="7"/>
      </tp>
      <tp t="s">
        <v>Baird</v>
        <stp/>
        <stp>##V3_BDSV12</stp>
        <stp>CTXS US Equity</stp>
        <stp>TOP_ANALYST_PERFORM_RANK_TRR</stp>
        <stp>[anr-02152019.xlsx]Sheet7!R23301C2</stp>
        <stp>cols=6;rows=20</stp>
        <tr r="B23301" s="7"/>
      </tp>
      <tp t="s">
        <v>Jefferies</v>
        <stp/>
        <stp>##V3_BDSV12</stp>
        <stp>HCLP US Equity</stp>
        <stp>TOP_ANALYST_PERFORM_RANK_TRR</stp>
        <stp>[anr-02152019.xlsx]Sheet7!R20101C2</stp>
        <stp>cols=6;rows=5</stp>
        <tr r="B20101" s="7"/>
      </tp>
      <tp t="s">
        <v>KeyBanc Capital Markets</v>
        <stp/>
        <stp>##V3_BDSV12</stp>
        <stp>BERY US Equity</stp>
        <stp>TOP_ANALYST_PERFORM_RANK_TRR</stp>
        <stp>[anr-02152019.xlsx]Sheet7!R24751C2</stp>
        <stp>cols=6;rows=6</stp>
        <tr r="B24751" s="7"/>
      </tp>
      <tp t="s">
        <v>PERM DENIED</v>
        <stp/>
        <stp>##V3_BDSV12</stp>
        <stp>ALXN US Equity</stp>
        <stp>TOP_ANALYST_PERFORM_RANK_TRR</stp>
        <stp>[anr-02152019.xlsx]Sheet7!R15701C2</stp>
        <stp>cols=6;rows=17</stp>
        <tr r="B15701" s="7"/>
      </tp>
      <tp t="s">
        <v>ISS-EVA</v>
        <stp/>
        <stp>##V3_BDSV12</stp>
        <stp>TTM US Equity</stp>
        <stp>TOP_ANALYST_PERFORM_RANK_TRR</stp>
        <stp>[anr-02152019.xlsx]Sheet7!R15501C2</stp>
        <stp>cols=6;rows=4</stp>
        <tr r="B15501" s="7"/>
      </tp>
      <tp t="s">
        <v>PERM DENIED</v>
        <stp/>
        <stp>##V3_BDSV12</stp>
        <stp>WTW US Equity</stp>
        <stp>TOP_ANALYST_PERFORM_RANK_TRR</stp>
        <stp>[anr-02152019.xlsx]Sheet7!R14601C2</stp>
        <stp>cols=6;rows=6</stp>
        <tr r="B14601" s="7"/>
      </tp>
      <tp t="s">
        <v>ISS-EVA</v>
        <stp/>
        <stp>##V3_BDSV12</stp>
        <stp>PXD US Equity</stp>
        <stp>TOP_ANALYST_PERFORM_RANK_TRR</stp>
        <stp>[anr-02152019.xlsx]Sheet7!R17101C2</stp>
        <stp>cols=6;rows=5</stp>
        <tr r="B17101" s="7"/>
      </tp>
      <tp t="s">
        <v>Piper Jaffray</v>
        <stp/>
        <stp>##V3_BDSV12</stp>
        <stp>QEP US Equity</stp>
        <stp>TOP_ANALYST_PERFORM_RANK_TRR</stp>
        <stp>[anr-02152019.xlsx]Sheet7!R20051C2</stp>
        <stp>cols=6;rows=5</stp>
        <tr r="B20051" s="7"/>
      </tp>
      <tp t="s">
        <v>Barclays</v>
        <stp/>
        <stp>##V3_BDSV12</stp>
        <stp>SNV US Equity</stp>
        <stp>TOP_ANALYST_PERFORM_RANK_TRR</stp>
        <stp>[anr-02152019.xlsx]Sheet7!R21201C2</stp>
        <stp>cols=6;rows=5</stp>
        <tr r="B21201" s="7"/>
      </tp>
      <tp t="s">
        <v>Macquarie</v>
        <stp/>
        <stp>##V3_BDSV12</stp>
        <stp>SIX US Equity</stp>
        <stp>TOP_ANALYST_PERFORM_RANK_TRR</stp>
        <stp>[anr-02152019.xlsx]Sheet7!R19201C2</stp>
        <stp>cols=6;rows=6</stp>
        <tr r="B19201" s="7"/>
      </tp>
      <tp t="s">
        <v>SunTrust Robinson Humphrey</v>
        <stp/>
        <stp>##V3_BDSV12</stp>
        <stp>AJRD US Equity</stp>
        <stp>TOP_ANALYST_PERFORM_RANK_TRR</stp>
        <stp>[anr-02152019.xlsx]Sheet7!R16951C2</stp>
        <stp>cols=6;rows=4</stp>
        <tr r="B16951" s="7"/>
      </tp>
      <tp t="s">
        <v>Goldman Sachs</v>
        <stp/>
        <stp>##V3_BDSV12</stp>
        <stp>STZ US Equity</stp>
        <stp>TOP_ANALYST_PERFORM_RANK_TRR</stp>
        <stp>[anr-02152019.xlsx]Sheet7!R13551C2</stp>
        <stp>cols=6;rows=5</stp>
        <tr r="B13551" s="7"/>
      </tp>
      <tp t="s">
        <v>Renaissance Macro Research LLC</v>
        <stp/>
        <stp>##V3_BDSV12</stp>
        <stp>GG US Equity</stp>
        <stp>TOP_ANALYST_PERFORM_RANK_TRR</stp>
        <stp>[anr-02152019.xlsx]Sheet7!R11751C2</stp>
        <stp>cols=6;rows=8</stp>
        <tr r="B11751" s="7"/>
      </tp>
      <tp t="s">
        <v>Morningstar, Inc</v>
        <stp/>
        <stp>##V3_BDSV12</stp>
        <stp>RRC US Equity</stp>
        <stp>TOP_ANALYST_PERFORM_RANK_TRR</stp>
        <stp>[anr-02152019.xlsx]Sheet7!R15401C2</stp>
        <stp>cols=6;rows=6</stp>
        <tr r="B15401" s="7"/>
      </tp>
      <tp t="s">
        <v>Morningstar, Inc</v>
        <stp/>
        <stp>##V3_BDSV12</stp>
        <stp>IP US Equity</stp>
        <stp>TOP_ANALYST_PERFORM_RANK_TRR</stp>
        <stp>[anr-02152019.xlsx]Sheet7!R17751C2</stp>
        <stp>cols=6;rows=8</stp>
        <tr r="B17751" s="7"/>
      </tp>
      <tp t="s">
        <v>Morningstar, Inc</v>
        <stp/>
        <stp>##V3_BDSV12</stp>
        <stp>SO US Equity</stp>
        <stp>TOP_ANALYST_PERFORM_RANK_TRR</stp>
        <stp>[anr-02152019.xlsx]Sheet7!R13751C2</stp>
        <stp>cols=6;rows=6</stp>
        <tr r="B13751" s="7"/>
      </tp>
      <tp t="s">
        <v>Piper Jaffray</v>
        <stp/>
        <stp>##V3_BDSV12</stp>
        <stp>SFIX US Equity</stp>
        <stp>TOP_ANALYST_PERFORM_RANK_TRR</stp>
        <stp>[anr-02152019.xlsx]Sheet7!R13201C2</stp>
        <stp>cols=6;rows=7</stp>
        <tr r="B13201" s="7"/>
      </tp>
      <tp t="s">
        <v>Morningstar, Inc</v>
        <stp/>
        <stp>##V3_BDSV12</stp>
        <stp>TECK US Equity</stp>
        <stp>TOP_ANALYST_PERFORM_RANK_TRR</stp>
        <stp>[anr-02152019.xlsx]Sheet7!R14151C2</stp>
        <stp>cols=6;rows=6</stp>
        <tr r="B14151" s="7"/>
      </tp>
      <tp t="s">
        <v>PERM DENIED</v>
        <stp/>
        <stp>##V3_BDSV12</stp>
        <stp>WFT US Equity</stp>
        <stp>TOP_ANALYST_PERFORM_RANK_TRR</stp>
        <stp>[anr-02152019.xlsx]Sheet7!R13001C2</stp>
        <stp>cols=6;rows=5</stp>
        <tr r="B13001" s="7"/>
      </tp>
      <tp t="s">
        <v>D.A. Davidson &amp; Co</v>
        <stp/>
        <stp>##V3_BDSV12</stp>
        <stp>DY US Equity</stp>
        <stp>TOP_ANALYST_PERFORM_RANK_TRR</stp>
        <stp>[anr-02152019.xlsx]Sheet7!R24551C2</stp>
        <stp>cols=6;rows=8</stp>
        <tr r="B24551" s="7"/>
      </tp>
      <tp t="s">
        <v>Raymond James</v>
        <stp/>
        <stp>##V3_BDSV12</stp>
        <stp>RH US Equity</stp>
        <stp>TOP_ANALYST_PERFORM_RANK_TRR</stp>
        <stp>[anr-02152019.xlsx]Sheet7!R19551C2</stp>
        <stp>cols=6;rows=9</stp>
        <tr r="B19551" s="7"/>
      </tp>
      <tp t="s">
        <v>Jefferies</v>
        <stp/>
        <stp>##V3_BDSV12</stp>
        <stp>THC US Equity</stp>
        <stp>TOP_ANALYST_PERFORM_RANK_TRR</stp>
        <stp>[anr-02152019.xlsx]Sheet7!R22051C2</stp>
        <stp>cols=6;rows=6</stp>
        <tr r="B22051" s="7"/>
      </tp>
      <tp t="s">
        <v>PERM DENIED</v>
        <stp/>
        <stp>##V3_BDSV12</stp>
        <stp>RACE US Equity</stp>
        <stp>TOP_ANALYST_PERFORM_RANK_TRR</stp>
        <stp>[anr-02152019.xlsx]Sheet7!R22701C2</stp>
        <stp>cols=6;rows=4</stp>
        <tr r="B22701" s="7"/>
      </tp>
      <tp t="s">
        <v>Morgan Stanley</v>
        <stp/>
        <stp>##V3_BDSV12</stp>
        <stp>FEYE US Equity</stp>
        <stp>TOP_ANALYST_PERFORM_RANK_TRR</stp>
        <stp>[anr-02152019.xlsx]Sheet7!R11051C2</stp>
        <stp>cols=6;rows=11</stp>
        <tr r="B11051" s="7"/>
      </tp>
      <tp t="s">
        <v>SunTrust Robinson Humphrey</v>
        <stp/>
        <stp>##V3_BDSV12</stp>
        <stp>MNST US Equity</stp>
        <stp>TOP_ANALYST_PERFORM_RANK_TRR</stp>
        <stp>[anr-02152019.xlsx]Sheet7!R16851C2</stp>
        <stp>cols=6;rows=6</stp>
        <tr r="B16851" s="7"/>
      </tp>
      <tp t="s">
        <v>Morningstar, Inc</v>
        <stp/>
        <stp>##V3_BDSV12</stp>
        <stp>HP US Equity</stp>
        <stp>TOP_ANALYST_PERFORM_RANK_TRR</stp>
        <stp>[anr-02152019.xlsx]Sheet7!R23451C2</stp>
        <stp>cols=6;rows=6</stp>
        <tr r="B23451" s="7"/>
      </tp>
      <tp t="s">
        <v>Northland Securities Inc</v>
        <stp/>
        <stp>##V3_BDSV12</stp>
        <stp>AAOI US Equity</stp>
        <stp>TOP_ANALYST_PERFORM_RANK_TRR</stp>
        <stp>[anr-02152019.xlsx]Sheet7!R24651C2</stp>
        <stp>cols=6;rows=9</stp>
        <tr r="B24651" s="7"/>
      </tp>
      <tp t="s">
        <v>Aegis Capital Corp.</v>
        <stp/>
        <stp>##V3_BDSV12</stp>
        <stp>NBEV US Equity</stp>
        <stp>TOP_ANALYST_PERFORM_RANK_TRR</stp>
        <stp>[anr-02152019.xlsx]Sheet7!R11551C2</stp>
        <stp>cols=6;rows=3</stp>
        <tr r="B11551" s="7"/>
      </tp>
      <tp t="s">
        <v>Craig-Hallum Capital Group LLC</v>
        <stp/>
        <stp>##V3_BDSV12</stp>
        <stp>LEAF US Equity</stp>
        <stp>TOP_ANALYST_PERFORM_RANK_TRR</stp>
        <stp>[anr-02152019.xlsx]Sheet7!R10251C2</stp>
        <stp>cols=6;rows=1</stp>
        <tr r="B10251" s="7"/>
      </tp>
      <tp t="s">
        <v>ISS-EVA</v>
        <stp/>
        <stp>##V3_BDSV12</stp>
        <stp>SKX US Equity</stp>
        <stp>TOP_ANALYST_PERFORM_RANK_TRR</stp>
        <stp>[anr-02152019.xlsx]Sheet7!R20951C2</stp>
        <stp>cols=6;rows=8</stp>
        <tr r="B20951" s="7"/>
      </tp>
      <tp t="s">
        <v>J.P. Morgan</v>
        <stp/>
        <stp>##V3_BDSV12</stp>
        <stp>ALLY US Equity</stp>
        <stp>TOP_ANALYST_PERFORM_RANK_TRR</stp>
        <stp>[anr-02152019.xlsx]Sheet7!R11451C2</stp>
        <stp>cols=6;rows=5</stp>
        <tr r="B11451" s="7"/>
      </tp>
      <tp t="s">
        <v>J.P. Morgan</v>
        <stp/>
        <stp>##V3_BDSV12</stp>
        <stp>CHRW US Equity</stp>
        <stp>TOP_ANALYST_PERFORM_RANK_TRR</stp>
        <stp>[anr-02152019.xlsx]Sheet7!R24501C2</stp>
        <stp>cols=6;rows=16</stp>
        <tr r="B24501" s="7"/>
      </tp>
      <tp t="s">
        <v>Morgan Stanley</v>
        <stp/>
        <stp>##V3_BDSV12</stp>
        <stp>MDRX US Equity</stp>
        <stp>TOP_ANALYST_PERFORM_RANK_TRR</stp>
        <stp>[anr-02152019.xlsx]Sheet7!R17801C2</stp>
        <stp>cols=6;rows=10</stp>
        <tr r="B17801" s="7"/>
      </tp>
      <tp t="s">
        <v>ISS-EVA</v>
        <stp/>
        <stp>##V3_BDSV12</stp>
        <stp>ZAYO US Equity</stp>
        <stp>TOP_ANALYST_PERFORM_RANK_TRR</stp>
        <stp>[anr-02152019.xlsx]Sheet7!R10901C2</stp>
        <stp>cols=6;rows=5</stp>
        <tr r="B10901" s="7"/>
      </tp>
      <tp t="s">
        <v>ISS-EVA</v>
        <stp/>
        <stp>##V3_BDSV12</stp>
        <stp>ISRG US Equity</stp>
        <stp>TOP_ANALYST_PERFORM_RANK_TRR</stp>
        <stp>[anr-02152019.xlsx]Sheet7!R14401C2</stp>
        <stp>cols=6;rows=17</stp>
        <tr r="B14401" s="7"/>
      </tp>
      <tp t="s">
        <v>ISS-EVA</v>
        <stp/>
        <stp>##V3_BDSV12</stp>
        <stp>CPRI US Equity</stp>
        <stp>TOP_ANALYST_PERFORM_RANK_TRR</stp>
        <stp>[anr-02152019.xlsx]Sheet7!R12201C2</stp>
        <stp>cols=6;rows=15</stp>
        <tr r="B12201" s="7"/>
      </tp>
      <tp t="s">
        <v>Morningstar, Inc</v>
        <stp/>
        <stp>##V3_BDSV12</stp>
        <stp>RCL US Equity</stp>
        <stp>TOP_ANALYST_PERFORM_RANK_TRR</stp>
        <stp>[anr-02152019.xlsx]Sheet7!R23901C2</stp>
        <stp>cols=6;rows=9</stp>
        <tr r="B23901" s="7"/>
      </tp>
      <tp t="s">
        <v>Jefferies</v>
        <stp/>
        <stp>##V3_BDSV12</stp>
        <stp>INFN US Equity</stp>
        <stp>TOP_ANALYST_PERFORM_RANK_TRR</stp>
        <stp>[anr-02152019.xlsx]Sheet7!R14701C2</stp>
        <stp>cols=6;rows=5</stp>
        <tr r="B14701" s="7"/>
      </tp>
      <tp t="s">
        <v>BMO Capital Markets</v>
        <stp/>
        <stp>##V3_BDSV12</stp>
        <stp>PVG US Equity</stp>
        <stp>TOP_ANALYST_PERFORM_RANK_TRR</stp>
        <stp>[anr-02152019.xlsx]Sheet7!R12851C2</stp>
        <stp>cols=6;rows=9</stp>
        <tr r="B12851" s="7"/>
      </tp>
      <tp t="s">
        <v>Capital One Securities, Inc.</v>
        <stp/>
        <stp>##V3_BDSV12</stp>
        <stp>SN US Equity</stp>
        <stp>TOP_ANALYST_PERFORM_RANK_TRR</stp>
        <stp>[anr-02152019.xlsx]Sheet7!R13901C2</stp>
        <stp>cols=6;rows=5</stp>
        <tr r="B13901" s="7"/>
      </tp>
      <tp t="s">
        <v>Wells Fargo Securities</v>
        <stp/>
        <stp>##V3_BDSV12</stp>
        <stp>TMUS US Equity</stp>
        <stp>TOP_ANALYST_PERFORM_RANK_TRR</stp>
        <stp>[anr-02152019.xlsx]Sheet7!R18351C2</stp>
        <stp>cols=6;rows=22</stp>
        <tr r="B18351" s="7"/>
      </tp>
      <tp t="s">
        <v>Morgan Stanley</v>
        <stp/>
        <stp>##V3_BDSV12</stp>
        <stp>BLMN US Equity</stp>
        <stp>TOP_ANALYST_PERFORM_RANK_TRR</stp>
        <stp>[anr-02152019.xlsx]Sheet7!R12601C2</stp>
        <stp>cols=6;rows=5</stp>
        <tr r="B12601" s="7"/>
      </tp>
      <tp t="s">
        <v>Janney Montgomery Scott LLC</v>
        <stp/>
        <stp>##V3_BDSV12</stp>
        <stp>SRPT US Equity</stp>
        <stp>TOP_ANALYST_PERFORM_RANK_TRR</stp>
        <stp>[anr-02152019.xlsx]Sheet7!R10801C2</stp>
        <stp>cols=6;rows=18</stp>
        <tr r="B10801" s="7"/>
      </tp>
      <tp t="s">
        <v>ISS-EVA</v>
        <stp/>
        <stp>##V3_BDSV12</stp>
        <stp>RIOT US Equity</stp>
        <stp>TOP_ANALYST_PERFORM_RANK_TRR</stp>
        <stp>[anr-02152019.xlsx]Sheet7!R22301C2</stp>
        <stp>cols=6;rows=2</stp>
        <tr r="B22301" s="7"/>
      </tp>
      <tp t="s">
        <v>B Riley FBR, Inc.</v>
        <stp/>
        <stp>##V3_BDSV12</stp>
        <stp>ZION US Equity</stp>
        <stp>TOP_ANALYST_PERFORM_RANK_TRR</stp>
        <stp>[anr-02152019.xlsx]Sheet7!R15301C2</stp>
        <stp>cols=6;rows=2</stp>
        <tr r="B15301" s="7"/>
      </tp>
      <tp t="s">
        <v>Oppenheimer &amp; Co</v>
        <stp/>
        <stp>##V3_BDSV12</stp>
        <stp>TNDM US Equity</stp>
        <stp>TOP_ANALYST_PERFORM_RANK_TRR</stp>
        <stp>[anr-02152019.xlsx]Sheet7!R16451C2</stp>
        <stp>cols=6;rows=5</stp>
        <tr r="B16451" s="7"/>
      </tp>
      <tp t="s">
        <v>SunTrust Robinson Humphrey</v>
        <stp/>
        <stp>##V3_BDSV12</stp>
        <stp>EXPE US Equity</stp>
        <stp>TOP_ANALYST_PERFORM_RANK_TRR</stp>
        <stp>[anr-02152019.xlsx]Sheet7!R16001C2</stp>
        <stp>cols=6;rows=23</stp>
        <tr r="B16001" s="7"/>
      </tp>
      <tp t="s">
        <v>ISS-EVA</v>
        <stp/>
        <stp>##V3_BDSV12</stp>
        <stp>VIPS US Equity</stp>
        <stp>TOP_ANALYST_PERFORM_RANK_TRR</stp>
        <stp>[anr-02152019.xlsx]Sheet7!R17351C2</stp>
        <stp>cols=6;rows=9</stp>
        <tr r="B17351" s="7"/>
      </tp>
      <tp t="s">
        <v>Morningstar, Inc</v>
        <stp/>
        <stp>##V3_BDSV12</stp>
        <stp>XRX US Equity</stp>
        <stp>TOP_ANALYST_PERFORM_RANK_TRR</stp>
        <stp>[anr-02152019.xlsx]Sheet7!R15101C2</stp>
        <stp>cols=6;rows=6</stp>
        <tr r="B15101" s="7"/>
      </tp>
      <tp t="s">
        <v>Evercore ISI</v>
        <stp/>
        <stp>##V3_BDSV12</stp>
        <stp>UA US Equity</stp>
        <stp>TOP_ANALYST_PERFORM_RANK_TRR</stp>
        <stp>[anr-02152019.xlsx]Sheet7!R23801C2</stp>
        <stp>cols=6;rows=4</stp>
        <tr r="B23801" s="7"/>
      </tp>
      <tp t="s">
        <v>BTIG LLC</v>
        <stp/>
        <stp>##V3_BDSV12</stp>
        <stp>PHM US Equity</stp>
        <stp>TOP_ANALYST_PERFORM_RANK_TRR</stp>
        <stp>[anr-02152019.xlsx]Sheet7!R14951C2</stp>
        <stp>cols=6;rows=9</stp>
        <tr r="B14951" s="7"/>
      </tp>
      <tp t="s">
        <v>Evercore ISI</v>
        <stp/>
        <stp>##V3_BDSV12</stp>
        <stp>NKTR US Equity</stp>
        <stp>TOP_ANALYST_PERFORM_RANK_TRR</stp>
        <stp>[anr-02152019.xlsx]Sheet7!R23351C2</stp>
        <stp>cols=6;rows=11</stp>
        <tr r="B23351" s="7"/>
      </tp>
      <tp t="s">
        <v>ISS-EVA</v>
        <stp/>
        <stp>##V3_BDSV12</stp>
        <stp>RCII US Equity</stp>
        <stp>TOP_ANALYST_PERFORM_RANK_TRR</stp>
        <stp>[anr-02152019.xlsx]Sheet7!R18851C2</stp>
        <stp>cols=6;rows=7</stp>
        <tr r="B18851" s="7"/>
      </tp>
      <tp t="s">
        <v>ISS-EVA</v>
        <stp/>
        <stp>##V3_BDSV12</stp>
        <stp>OLED US Equity</stp>
        <stp>TOP_ANALYST_PERFORM_RANK_TRR</stp>
        <stp>[anr-02152019.xlsx]Sheet7!R21701C2</stp>
        <stp>cols=6;rows=5</stp>
        <tr r="B21701" s="7"/>
      </tp>
      <tp t="s">
        <v>Edward Jones</v>
        <stp/>
        <stp>##V3_BDSV12</stp>
        <stp>ULTA US Equity</stp>
        <stp>TOP_ANALYST_PERFORM_RANK_TRR</stp>
        <stp>[anr-02152019.xlsx]Sheet7!R23851C2</stp>
        <stp>cols=6;rows=17</stp>
        <tr r="B23851" s="7"/>
      </tp>
      <tp t="s">
        <v>Stifel</v>
        <stp/>
        <stp>##V3_BDSV12</stp>
        <stp>LOXO US Equity</stp>
        <stp>TOP_ANALYST_PERFORM_RANK_TRR</stp>
        <stp>[anr-02152019.xlsx]Sheet7!R21451C2</stp>
        <stp>cols=6;rows=5</stp>
        <tr r="B21451" s="7"/>
      </tp>
      <tp t="s">
        <v>Morningstar, Inc</v>
        <stp/>
        <stp>##V3_BDSV12</stp>
        <stp>AMTD US Equity</stp>
        <stp>TOP_ANALYST_PERFORM_RANK_TRR</stp>
        <stp>[anr-02152019.xlsx]Sheet7!R23051C2</stp>
        <stp>cols=6;rows=11</stp>
        <tr r="B23051" s="7"/>
      </tp>
      <tp t="s">
        <v>ISS-EVA</v>
        <stp/>
        <stp>##V3_BDSV12</stp>
        <stp>CLVS US Equity</stp>
        <stp>TOP_ANALYST_PERFORM_RANK_TRR</stp>
        <stp>[anr-02152019.xlsx]Sheet7!R14751C2</stp>
        <stp>cols=6;rows=6</stp>
        <tr r="B14751" s="7"/>
      </tp>
      <tp t="s">
        <v>Macquarie</v>
        <stp/>
        <stp>##V3_BDSV12</stp>
        <stp>FOSL US Equity</stp>
        <stp>TOP_ANALYST_PERFORM_RANK_TRR</stp>
        <stp>[anr-02152019.xlsx]Sheet7!R13401C2</stp>
        <stp>cols=6;rows=7</stp>
        <tr r="B13401" s="7"/>
      </tp>
      <tp t="s">
        <v>ISS-EVA</v>
        <stp/>
        <stp>##V3_BDSV12</stp>
        <stp>AMRS US Equity</stp>
        <stp>TOP_ANALYST_PERFORM_RANK_TRR</stp>
        <stp>[anr-02152019.xlsx]Sheet7!R15601C2</stp>
        <stp>cols=6;rows=3</stp>
        <tr r="B15601" s="7"/>
      </tp>
      <tp t="s">
        <v>PERM DENIED</v>
        <stp/>
        <stp>##V3_BDSV12</stp>
        <stp>CORT US Equity</stp>
        <stp>TOP_ANALYST_PERFORM_RANK_TRR</stp>
        <stp>[anr-02152019.xlsx]Sheet7!R20401C2</stp>
        <stp>cols=6;rows=5</stp>
        <tr r="B20401" s="7"/>
      </tp>
      <tp t="s">
        <v>PERM DENIED</v>
        <stp/>
        <stp>##V3_BDSV12</stp>
        <stp>VOD US Equity</stp>
        <stp>TOP_ANALYST_PERFORM_RANK_TRR</stp>
        <stp>[anr-02152019.xlsx]Sheet7!R13851C2</stp>
        <stp>cols=6;rows=6</stp>
        <tr r="B13851" s="7"/>
      </tp>
      <tp t="s">
        <v>J.P. Morgan</v>
        <stp/>
        <stp>##V3_BDSV12</stp>
        <stp>BILI US Equity</stp>
        <stp>TOP_ANALYST_PERFORM_RANK_TRR</stp>
        <stp>[anr-02152019.xlsx]Sheet7!R16551C2</stp>
        <stp>cols=6;rows=4</stp>
        <tr r="B16551" s="7"/>
      </tp>
      <tp t="s">
        <v>ISS-EVA</v>
        <stp/>
        <stp>##V3_BDSV12</stp>
        <stp>ZIOP US Equity</stp>
        <stp>TOP_ANALYST_PERFORM_RANK_TRR</stp>
        <stp>[anr-02152019.xlsx]Sheet7!R15551C2</stp>
        <stp>cols=6;rows=5</stp>
        <tr r="B15551" s="7"/>
      </tp>
      <tp t="s">
        <v>Northland Securities Inc</v>
        <stp/>
        <stp>##V3_BDSV12</stp>
        <stp>GOGO US Equity</stp>
        <stp>TOP_ANALYST_PERFORM_RANK_TRR</stp>
        <stp>[anr-02152019.xlsx]Sheet7!R15351C2</stp>
        <stp>cols=6;rows=7</stp>
        <tr r="B15351" s="7"/>
      </tp>
      <tp t="s">
        <v>Griffin Securities</v>
        <stp/>
        <stp>##V3_BDSV12</stp>
        <stp>ADSK US Equity</stp>
        <stp>TOP_ANALYST_PERFORM_RANK_TRR</stp>
        <stp>[anr-02152019.xlsx]Sheet7!R18751C2</stp>
        <stp>cols=6;rows=17</stp>
        <tr r="B18751" s="7"/>
      </tp>
      <tp t="s">
        <v>PERM DENIED</v>
        <stp/>
        <stp>##V3_BDSV12</stp>
        <stp>DLTR US Equity</stp>
        <stp>TOP_ANALYST_PERFORM_RANK_TRR</stp>
        <stp>[anr-02152019.xlsx]Sheet7!R15001C2</stp>
        <stp>cols=6;rows=5</stp>
        <tr r="B15001" s="7"/>
      </tp>
      <tp t="s">
        <v>ISS-EVA</v>
        <stp/>
        <stp>##V3_BDSV12</stp>
        <stp>HIIQ US Equity</stp>
        <stp>TOP_ANALYST_PERFORM_RANK_TRR</stp>
        <stp>[anr-02152019.xlsx]Sheet7!R10401C2</stp>
        <stp>cols=6;rows=9</stp>
        <tr r="B10401" s="7"/>
      </tp>
      <tp t="s">
        <v>Haitong International</v>
        <stp/>
        <stp>##V3_BDSV12</stp>
        <stp>CTRP US Equity</stp>
        <stp>TOP_ANALYST_PERFORM_RANK_TRR</stp>
        <stp>[anr-02152019.xlsx]Sheet7!R11151C2</stp>
        <stp>cols=6;rows=10</stp>
        <tr r="B11151" s="7"/>
      </tp>
      <tp t="s">
        <v>Stephens Inc</v>
        <stp/>
        <stp>##V3_BDSV12</stp>
        <stp>RDFN US Equity</stp>
        <stp>TOP_ANALYST_PERFORM_RANK_TRR</stp>
        <stp>[anr-02152019.xlsx]Sheet7!R12901C2</stp>
        <stp>cols=6;rows=9</stp>
        <tr r="B12901" s="7"/>
      </tp>
      <tp t="s">
        <v>Goldman Sachs</v>
        <stp/>
        <stp>##V3_BDSV12</stp>
        <stp>CHTR US Equity</stp>
        <stp>TOP_ANALYST_PERFORM_RANK_TRR</stp>
        <stp>[anr-02152019.xlsx]Sheet7!R10551C2</stp>
        <stp>cols=6;rows=8</stp>
        <tr r="B10551" s="7"/>
      </tp>
      <tp t="s">
        <v>Pivotal Research Group LLC</v>
        <stp/>
        <stp>##V3_BDSV12</stp>
        <stp>TSN US Equity</stp>
        <stp>TOP_ANALYST_PERFORM_RANK_TRR</stp>
        <stp>[anr-02152019.xlsx]Sheet7!R16801C2</stp>
        <stp>cols=6;rows=6</stp>
        <tr r="B16801" s="7"/>
      </tp>
      <tp t="s">
        <v>Cowen</v>
        <stp/>
        <stp>##V3_BDSV12</stp>
        <stp>UNIT US Equity</stp>
        <stp>TOP_ANALYST_PERFORM_RANK_TRR</stp>
        <stp>[anr-02152019.xlsx]Sheet7!R11001C2</stp>
        <stp>cols=6;rows=9</stp>
        <tr r="B11001" s="7"/>
      </tp>
      <tp t="s">
        <v>SunTrust Robinson Humphrey</v>
        <stp/>
        <stp>##V3_BDSV12</stp>
        <stp>VNOM US Equity</stp>
        <stp>TOP_ANALYST_PERFORM_RANK_TRR</stp>
        <stp>[anr-02152019.xlsx]Sheet7!R21051C2</stp>
        <stp>cols=6;rows=8</stp>
        <tr r="B21051" s="7"/>
      </tp>
      <tp t="s">
        <v>Oppenheimer &amp; Co</v>
        <stp/>
        <stp>##V3_BDSV12</stp>
        <stp>VRTX US Equity</stp>
        <stp>TOP_ANALYST_PERFORM_RANK_TRR</stp>
        <stp>[anr-02152019.xlsx]Sheet7!R16301C2</stp>
        <stp>cols=6;rows=22</stp>
        <tr r="B16301" s="7"/>
      </tp>
      <tp t="s">
        <v>Morgan Stanley</v>
        <stp/>
        <stp>##V3_BDSV12</stp>
        <stp>LITE US Equity</stp>
        <stp>TOP_ANALYST_PERFORM_RANK_TRR</stp>
        <stp>[anr-02152019.xlsx]Sheet7!R23201C2</stp>
        <stp>cols=6;rows=13</stp>
        <tr r="B23201" s="7"/>
      </tp>
      <tp t="s">
        <v>ISS-EVA</v>
        <stp/>
        <stp>##V3_BDSV12</stp>
        <stp>SGMO US Equity</stp>
        <stp>TOP_ANALYST_PERFORM_RANK_TRR</stp>
        <stp>[anr-02152019.xlsx]Sheet7!R19851C2</stp>
        <stp>cols=6;rows=7</stp>
        <tr r="B19851" s="7"/>
      </tp>
      <tp t="s">
        <v>ISS-EVA</v>
        <stp/>
        <stp>##V3_BDSV12</stp>
        <stp>SGMS US Equity</stp>
        <stp>TOP_ANALYST_PERFORM_RANK_TRR</stp>
        <stp>[anr-02152019.xlsx]Sheet7!R21801C2</stp>
        <stp>cols=6;rows=9</stp>
        <tr r="B21801" s="7"/>
      </tp>
      <tp t="s">
        <v>Wedbush</v>
        <stp/>
        <stp>##V3_BDSV12</stp>
        <stp>ICPT US Equity</stp>
        <stp>TOP_ANALYST_PERFORM_RANK_TRR</stp>
        <stp>[anr-02152019.xlsx]Sheet7!R10851C2</stp>
        <stp>cols=6;rows=10</stp>
        <tr r="B10851" s="7"/>
      </tp>
      <tp t="s">
        <v>PERM DENIED</v>
        <stp/>
        <stp>##V3_BDSV12</stp>
        <stp>FGEN US Equity</stp>
        <stp>TOP_ANALYST_PERFORM_RANK_TRR</stp>
        <stp>[anr-02152019.xlsx]Sheet7!R14851C2</stp>
        <stp>cols=6;rows=7</stp>
        <tr r="B14851" s="7"/>
      </tp>
      <tp t="s">
        <v>DZ Bank AG</v>
        <stp/>
        <stp>##V3_BDSV12</stp>
        <stp>CAT US Equity</stp>
        <stp>TOP_ANALYST_PERFORM_RANK_TRR</stp>
        <stp>[anr-02152019.xlsx]Sheet7!R2651C2</stp>
        <stp>cols=6;rows=10</stp>
        <tr r="B2651" s="7"/>
      </tp>
      <tp t="s">
        <v>PERM DENIED</v>
        <stp/>
        <stp>##V3_BDSV12</stp>
        <stp>FTR US Equity</stp>
        <stp>TOP_ANALYST_PERFORM_RANK_TRR</stp>
        <stp>[anr-02152019.xlsx]Sheet7!R9201C2</stp>
        <stp>cols=6;rows=10</stp>
        <tr r="B9201" s="7"/>
      </tp>
      <tp t="s">
        <v>Morningstar, Inc</v>
        <stp/>
        <stp>##V3_BDSV12</stp>
        <stp>CVX US Equity</stp>
        <stp>TOP_ANALYST_PERFORM_RANK_TRR</stp>
        <stp>[anr-02152019.xlsx]Sheet7!R5251C2</stp>
        <stp>cols=6;rows=15</stp>
        <tr r="B5251" s="7"/>
      </tp>
      <tp t="s">
        <v>ISS-EVA</v>
        <stp/>
        <stp>##V3_BDSV12</stp>
        <stp>CVS US Equity</stp>
        <stp>TOP_ANALYST_PERFORM_RANK_TRR</stp>
        <stp>[anr-02152019.xlsx]Sheet7!R2151C2</stp>
        <stp>cols=6;rows=18</stp>
        <tr r="B2151" s="7"/>
      </tp>
      <tp t="s">
        <v>Wells Fargo Securities</v>
        <stp/>
        <stp>##V3_BDSV12</stp>
        <stp>NTNX US Equity</stp>
        <stp>TOP_ANALYST_PERFORM_RANK_TRR</stp>
        <stp>[anr-02152019.xlsx]Sheet7!R7201C2</stp>
        <stp>cols=6;rows=18</stp>
        <tr r="B7201" s="7"/>
      </tp>
      <tp t="s">
        <v>Susquehanna Financial</v>
        <stp/>
        <stp>##V3_BDSV12</stp>
        <stp>NTAP US Equity</stp>
        <stp>TOP_ANALYST_PERFORM_RANK_TRR</stp>
        <stp>[anr-02152019.xlsx]Sheet7!R9901C2</stp>
        <stp>cols=6;rows=21</stp>
        <tr r="B9901" s="7"/>
      </tp>
      <tp t="s">
        <v>Rosenblatt Securities</v>
        <stp/>
        <stp>##V3_BDSV12</stp>
        <stp>BOX US Equity</stp>
        <stp>TOP_ANALYST_PERFORM_RANK_TRR</stp>
        <stp>[anr-02152019.xlsx]Sheet7!R2751C2</stp>
        <stp>cols=6;rows=12</stp>
        <tr r="B2751" s="7"/>
      </tp>
      <tp t="s">
        <v>ISS-EVA</v>
        <stp/>
        <stp>##V3_BDSV12</stp>
        <stp>APRN US Equity</stp>
        <stp>TOP_ANALYST_PERFORM_RANK_TRR</stp>
        <stp>[anr-02152019.xlsx]Sheet7!R3251C2</stp>
        <stp>cols=6;rows=14</stp>
        <tr r="B3251" s="7"/>
      </tp>
      <tp t="s">
        <v>Cowen</v>
        <stp/>
        <stp>##V3_BDSV12</stp>
        <stp>CGC US Equity</stp>
        <stp>TOP_ANALYST_PERFORM_RANK_TRR</stp>
        <stp>[anr-02152019.xlsx]Sheet7!R901C2</stp>
        <stp>cols=6;rows=7</stp>
        <tr r="B901" s="7"/>
      </tp>
      <tp t="s">
        <v>ISS-EVA</v>
        <stp/>
        <stp>##V3_BDSV12</stp>
        <stp>AGN US Equity</stp>
        <stp>TOP_ANALYST_PERFORM_RANK_TRR</stp>
        <stp>[anr-02152019.xlsx]Sheet7!R6451C2</stp>
        <stp>cols=6;rows=11</stp>
        <tr r="B6451" s="7"/>
      </tp>
      <tp t="s">
        <v>Morgan Stanley</v>
        <stp/>
        <stp>##V3_BDSV12</stp>
        <stp>AAL US Equity</stp>
        <stp>TOP_ANALYST_PERFORM_RANK_TRR</stp>
        <stp>[anr-02152019.xlsx]Sheet7!R1751C2</stp>
        <stp>cols=6;rows=15</stp>
        <tr r="B1751" s="7"/>
      </tp>
      <tp t="s">
        <v>J.P. Morgan</v>
        <stp/>
        <stp>##V3_BDSV12</stp>
        <stp>ABT US Equity</stp>
        <stp>TOP_ANALYST_PERFORM_RANK_TRR</stp>
        <stp>[anr-02152019.xlsx]Sheet7!R9851C2</stp>
        <stp>cols=6;rows=21</stp>
        <tr r="B9851" s="7"/>
      </tp>
      <tp t="s">
        <v>PERM DENIED</v>
        <stp/>
        <stp>##V3_BDSV12</stp>
        <stp>AKS US Equity</stp>
        <stp>TOP_ANALYST_PERFORM_RANK_TRR</stp>
        <stp>[anr-02152019.xlsx]Sheet7!R8651C2</stp>
        <stp>cols=6;rows=10</stp>
        <tr r="B8651" s="7"/>
      </tp>
      <tp t="s">
        <v>Peters &amp; Co Ltd</v>
        <stp/>
        <stp>##V3_BDSV12</stp>
        <stp>DVN US Equity</stp>
        <stp>TOP_ANALYST_PERFORM_RANK_TRR</stp>
        <stp>[anr-02152019.xlsx]Sheet7!R7701C2</stp>
        <stp>cols=6;rows=24</stp>
        <tr r="B7701" s="7"/>
      </tp>
      <tp t="s">
        <v>Oppenheimer &amp; Co</v>
        <stp/>
        <stp>##V3_BDSV12</stp>
        <stp>TWLO US Equity</stp>
        <stp>TOP_ANALYST_PERFORM_RANK_TRR</stp>
        <stp>[anr-02152019.xlsx]Sheet7!R3001C2</stp>
        <stp>cols=6;rows=12</stp>
        <tr r="B3001" s="7"/>
      </tp>
      <tp t="s">
        <v>Morningstar, Inc</v>
        <stp/>
        <stp>##V3_BDSV12</stp>
        <stp>LRCX US Equity</stp>
        <stp>TOP_ANALYST_PERFORM_RANK_TRR</stp>
        <stp>[anr-02152019.xlsx]Sheet7!R5651C2</stp>
        <stp>cols=6;rows=14</stp>
        <tr r="B5651" s="7"/>
      </tp>
      <tp t="s">
        <v>Credit Suisse</v>
        <stp/>
        <stp>##V3_BDSV12</stp>
        <stp>LULU US Equity</stp>
        <stp>TOP_ANALYST_PERFORM_RANK_TRR</stp>
        <stp>[anr-02152019.xlsx]Sheet7!R9251C2</stp>
        <stp>cols=6;rows=16</stp>
        <tr r="B9251" s="7"/>
      </tp>
      <tp t="s">
        <v>PERM DENIED</v>
        <stp/>
        <stp>##V3_BDSV12</stp>
        <stp>CRM US Equity</stp>
        <stp>TOP_ANALYST_PERFORM_RANK_TRR</stp>
        <stp>[anr-02152019.xlsx]Sheet7!R3201C2</stp>
        <stp>cols=6;rows=38</stp>
        <tr r="B3201" s="7"/>
      </tp>
      <tp t="s">
        <v>Macquarie</v>
        <stp/>
        <stp>##V3_BDSV12</stp>
        <stp>ORCL US Equity</stp>
        <stp>TOP_ANALYST_PERFORM_RANK_TRR</stp>
        <stp>[anr-02152019.xlsx]Sheet7!R5101C2</stp>
        <stp>cols=6;rows=31</stp>
        <tr r="B5101" s="7"/>
      </tp>
      <tp t="s">
        <v>Cowen</v>
        <stp/>
        <stp>##V3_BDSV12</stp>
        <stp>DAL US Equity</stp>
        <stp>TOP_ANALYST_PERFORM_RANK_TRR</stp>
        <stp>[anr-02152019.xlsx]Sheet7!R5051C2</stp>
        <stp>cols=6;rows=16</stp>
        <tr r="B5051" s="7"/>
      </tp>
      <tp t="s">
        <v>ISS-EVA</v>
        <stp/>
        <stp>##V3_BDSV12</stp>
        <stp>DIS US Equity</stp>
        <stp>TOP_ANALYST_PERFORM_RANK_TRR</stp>
        <stp>[anr-02152019.xlsx]Sheet7!R1351C2</stp>
        <stp>cols=6;rows=15</stp>
        <tr r="B1351" s="7"/>
      </tp>
      <tp t="s">
        <v>Edward Jones</v>
        <stp/>
        <stp>##V3_BDSV12</stp>
        <stp>APC US Equity</stp>
        <stp>TOP_ANALYST_PERFORM_RANK_TRR</stp>
        <stp>[anr-02152019.xlsx]Sheet7!R7101C2</stp>
        <stp>cols=6;rows=27</stp>
        <tr r="B7101" s="7"/>
      </tp>
      <tp t="s">
        <v>Atlantic Equities LLP</v>
        <stp/>
        <stp>##V3_BDSV12</stp>
        <stp>M US Equity</stp>
        <stp>TOP_ANALYST_PERFORM_RANK_TRR</stp>
        <stp>[anr-02152019.xlsx]Sheet7!R5301C2</stp>
        <stp>cols=6;rows=13</stp>
        <tr r="B5301" s="7"/>
      </tp>
      <tp t="s">
        <v>Morningstar, Inc</v>
        <stp/>
        <stp>##V3_BDSV12</stp>
        <stp>NUE US Equity</stp>
        <stp>TOP_ANALYST_PERFORM_RANK_TRR</stp>
        <stp>[anr-02152019.xlsx]Sheet7!R7801C2</stp>
        <stp>cols=6;rows=13</stp>
        <tr r="B7801" s="7"/>
      </tp>
      <tp t="s">
        <v>ISS-EVA</v>
        <stp/>
        <stp>##V3_BDSV12</stp>
        <stp>NWL US Equity</stp>
        <stp>TOP_ANALYST_PERFORM_RANK_TRR</stp>
        <stp>[anr-02152019.xlsx]Sheet7!R1501C2</stp>
        <stp>cols=6;rows=14</stp>
        <tr r="B1501" s="7"/>
      </tp>
      <tp t="s">
        <v>BTIG LLC</v>
        <stp/>
        <stp>##V3_BDSV12</stp>
        <stp>EXAS US Equity</stp>
        <stp>TOP_ANALYST_PERFORM_RANK_TRR</stp>
        <stp>[anr-02152019.xlsx]Sheet7!R6851C2</stp>
        <stp>cols=6;rows=10</stp>
        <tr r="B6851" s="7"/>
      </tp>
      <tp t="s">
        <v>Morningstar, Inc</v>
        <stp/>
        <stp>##V3_BDSV12</stp>
        <stp>IBM US Equity</stp>
        <stp>TOP_ANALYST_PERFORM_RANK_TRR</stp>
        <stp>[anr-02152019.xlsx]Sheet7!R3951C2</stp>
        <stp>cols=6;rows=17</stp>
        <tr r="B3951" s="7"/>
      </tp>
      <tp t="s">
        <v>PERM DENIED</v>
        <stp/>
        <stp>##V3_BDSV12</stp>
        <stp>LNG US Equity</stp>
        <stp>TOP_ANALYST_PERFORM_RANK_TRR</stp>
        <stp>[anr-02152019.xlsx]Sheet7!R9301C2</stp>
        <stp>cols=6;rows=10</stp>
        <tr r="B9301" s="7"/>
      </tp>
      <tp t="s">
        <v>ISS-EVA</v>
        <stp/>
        <stp>##V3_BDSV12</stp>
        <stp>LVS US Equity</stp>
        <stp>TOP_ANALYST_PERFORM_RANK_TRR</stp>
        <stp>[anr-02152019.xlsx]Sheet7!R9101C2</stp>
        <stp>cols=6;rows=11</stp>
        <tr r="B9101" s="7"/>
      </tp>
      <tp t="s">
        <v>ISS-EVA</v>
        <stp/>
        <stp>##V3_BDSV12</stp>
        <stp>MGM US Equity</stp>
        <stp>TOP_ANALYST_PERFORM_RANK_TRR</stp>
        <stp>[anr-02152019.xlsx]Sheet7!R6001C2</stp>
        <stp>cols=6;rows=20</stp>
        <tr r="B6001" s="7"/>
      </tp>
      <tp t="s">
        <v>ISS-EVA</v>
        <stp/>
        <stp>##V3_BDSV12</stp>
        <stp>MCD US Equity</stp>
        <stp>TOP_ANALYST_PERFORM_RANK_TRR</stp>
        <stp>[anr-02152019.xlsx]Sheet7!R4001C2</stp>
        <stp>cols=6;rows=22</stp>
        <tr r="B4001" s="7"/>
      </tp>
      <tp t="s">
        <v>Morningstar, Inc</v>
        <stp/>
        <stp>##V3_BDSV12</stp>
        <stp>MPC US Equity</stp>
        <stp>TOP_ANALYST_PERFORM_RANK_TRR</stp>
        <stp>[anr-02152019.xlsx]Sheet7!R7301C2</stp>
        <stp>cols=6;rows=14</stp>
        <tr r="B7301" s="7"/>
      </tp>
      <tp t="s">
        <v>PERM DENIED</v>
        <stp/>
        <stp>##V3_BDSV12</stp>
        <stp>MRO US Equity</stp>
        <stp>TOP_ANALYST_PERFORM_RANK_TRR</stp>
        <stp>[anr-02152019.xlsx]Sheet7!R9501C2</stp>
        <stp>cols=6;rows=15</stp>
        <tr r="B9501" s="7"/>
      </tp>
      <tp t="s">
        <v>Barclays</v>
        <stp/>
        <stp>##V3_BDSV12</stp>
        <stp>MRK US Equity</stp>
        <stp>TOP_ANALYST_PERFORM_RANK_TRR</stp>
        <stp>[anr-02152019.xlsx]Sheet7!R1701C2</stp>
        <stp>cols=6;rows=15</stp>
        <tr r="B1701" s="7"/>
      </tp>
      <tp t="s">
        <v>ISS-EVA</v>
        <stp/>
        <stp>##V3_BDSV12</stp>
        <stp>JNJ US Equity</stp>
        <stp>TOP_ANALYST_PERFORM_RANK_TRR</stp>
        <stp>[anr-02152019.xlsx]Sheet7!R3501C2</stp>
        <stp>cols=6;rows=21</stp>
        <tr r="B3501" s="7"/>
      </tp>
      <tp t="s">
        <v>ISS-EVA</v>
        <stp/>
        <stp>##V3_BDSV12</stp>
        <stp>NXPI US Equity</stp>
        <stp>TOP_ANALYST_PERFORM_RANK_TRR</stp>
        <stp>[anr-02152019.xlsx]Sheet7!R8701C2</stp>
        <stp>cols=6;rows=12</stp>
        <tr r="B8701" s="7"/>
      </tp>
      <tp t="s">
        <v>Jefferies</v>
        <stp/>
        <stp>##V3_BDSV12</stp>
        <stp>I US Equity</stp>
        <stp>TOP_ANALYST_PERFORM_RANK_TRR</stp>
        <stp>[anr-02152019.xlsx]Sheet7!R8101C2</stp>
        <stp>cols=6;rows=5</stp>
        <tr r="B8101" s="7"/>
      </tp>
      <tp t="s">
        <v>Seaport Global Securities</v>
        <stp/>
        <stp>##V3_BDSV12</stp>
        <stp>AXTA US Equity</stp>
        <stp>TOP_ANALYST_PERFORM_RANK_TRR</stp>
        <stp>[anr-02152019.xlsx]Sheet7!R6501C2</stp>
        <stp>cols=6;rows=18</stp>
        <tr r="B6501" s="7"/>
      </tp>
      <tp t="s">
        <v>Berenberg</v>
        <stp/>
        <stp>##V3_BDSV12</stp>
        <stp>F US Equity</stp>
        <stp>TOP_ANALYST_PERFORM_RANK_TRR</stp>
        <stp>[anr-02152019.xlsx]Sheet7!R3051C2</stp>
        <stp>cols=6;rows=14</stp>
        <tr r="B3051" s="7"/>
      </tp>
      <tp t="s">
        <v>PERM DENIED</v>
        <stp/>
        <stp>##V3_BDSV12</stp>
        <stp>V US Equity</stp>
        <stp>TOP_ANALYST_PERFORM_RANK_TRR</stp>
        <stp>[anr-02152019.xlsx]Sheet7!R3751C2</stp>
        <stp>cols=6;rows=37</stp>
        <tr r="B3751" s="7"/>
      </tp>
      <tp t="s">
        <v>PERM DENIED</v>
        <stp/>
        <stp>##V3_BDSV12</stp>
        <stp>KMI US Equity</stp>
        <stp>TOP_ANALYST_PERFORM_RANK_TRR</stp>
        <stp>[anr-02152019.xlsx]Sheet7!R9401C2</stp>
        <stp>cols=6;rows=13</stp>
        <tr r="B9401" s="7"/>
      </tp>
      <tp t="s">
        <v>HSBC</v>
        <stp/>
        <stp>##V3_BDSV12</stp>
        <stp>NKE US Equity</stp>
        <stp>TOP_ANALYST_PERFORM_RANK_TRR</stp>
        <stp>[anr-02152019.xlsx]Sheet7!R4651C2</stp>
        <stp>cols=6;rows=17</stp>
        <tr r="B4651" s="7"/>
      </tp>
      <tp t="s">
        <v>BTIG LLC</v>
        <stp/>
        <stp>##V3_BDSV12</stp>
        <stp>PYPL US Equity</stp>
        <stp>TOP_ANALYST_PERFORM_RANK_TRR</stp>
        <stp>[anr-02152019.xlsx]Sheet7!R4401C2</stp>
        <stp>cols=6;rows=29</stp>
        <tr r="B4401" s="7"/>
      </tp>
      <tp t="s">
        <v>Jefferies</v>
        <stp/>
        <stp>##V3_BDSV12</stp>
        <stp>SYMC US Equity</stp>
        <stp>TOP_ANALYST_PERFORM_RANK_TRR</stp>
        <stp>[anr-02152019.xlsx]Sheet7!R6801C2</stp>
        <stp>cols=6;rows=19</stp>
        <tr r="B6801" s="7"/>
      </tp>
      <tp t="s">
        <v>ISS-EVA</v>
        <stp/>
        <stp>##V3_BDSV12</stp>
        <stp>WYNN US Equity</stp>
        <stp>TOP_ANALYST_PERFORM_RANK_TRR</stp>
        <stp>[anr-02152019.xlsx]Sheet7!R5601C2</stp>
        <stp>cols=6;rows=11</stp>
        <tr r="B5601" s="7"/>
      </tp>
      <tp t="s">
        <v>Morningstar, Inc</v>
        <stp/>
        <stp>##V3_BDSV12</stp>
        <stp>MDT US Equity</stp>
        <stp>TOP_ANALYST_PERFORM_RANK_TRR</stp>
        <stp>[anr-02152019.xlsx]Sheet7!R7951C2</stp>
        <stp>cols=6;rows=14</stp>
        <tr r="B7951" s="7"/>
      </tp>
      <tp t="s">
        <v>Jefferies</v>
        <stp/>
        <stp>##V3_BDSV12</stp>
        <stp>MAT US Equity</stp>
        <stp>TOP_ANALYST_PERFORM_RANK_TRR</stp>
        <stp>[anr-02152019.xlsx]Sheet7!R3551C2</stp>
        <stp>cols=6;rows=10</stp>
        <tr r="B3551" s="7"/>
      </tp>
      <tp t="s">
        <v>Macquarie</v>
        <stp/>
        <stp>##V3_BDSV12</stp>
        <stp>C US Equity</stp>
        <stp>TOP_ANALYST_PERFORM_RANK_TRR</stp>
        <stp>[anr-02152019.xlsx]Sheet7!R1301C2</stp>
        <stp>cols=6;rows=9</stp>
        <tr r="B1301" s="7"/>
      </tp>
      <tp t="s">
        <v>PERM DENIED</v>
        <stp/>
        <stp>##V3_BDSV12</stp>
        <stp>X US Equity</stp>
        <stp>TOP_ANALYST_PERFORM_RANK_TRR</stp>
        <stp>[anr-02152019.xlsx]Sheet7!R3351C2</stp>
        <stp>cols=6;rows=9</stp>
        <tr r="B3351" s="7"/>
      </tp>
      <tp t="s">
        <v>Wells Fargo Securities</v>
        <stp/>
        <stp>##V3_BDSV12</stp>
        <stp>LOW US Equity</stp>
        <stp>TOP_ANALYST_PERFORM_RANK_TRR</stp>
        <stp>[anr-02152019.xlsx]Sheet7!R7651C2</stp>
        <stp>cols=6;rows=21</stp>
        <tr r="B7651" s="7"/>
      </tp>
      <tp t="s">
        <v>ISS-EVA</v>
        <stp/>
        <stp>##V3_BDSV12</stp>
        <stp>MDLZ US Equity</stp>
        <stp>TOP_ANALYST_PERFORM_RANK_TRR</stp>
        <stp>[anr-02152019.xlsx]Sheet7!R6301C2</stp>
        <stp>cols=6;rows=21</stp>
        <tr r="B6301" s="7"/>
      </tp>
      <tp t="s">
        <v>Canaccord Genuity</v>
        <stp/>
        <stp>##V3_BDSV12</stp>
        <stp>ADBE US Equity</stp>
        <stp>TOP_ANALYST_PERFORM_RANK_TRR</stp>
        <stp>[anr-02152019.xlsx]Sheet7!R6401C2</stp>
        <stp>cols=6;rows=21</stp>
        <tr r="B6401" s="7"/>
      </tp>
      <tp t="s">
        <v>Aegis Capital Corp.</v>
        <stp/>
        <stp>##V3_BDSV12</stp>
        <stp>YELP US Equity</stp>
        <stp>TOP_ANALYST_PERFORM_RANK_TRR</stp>
        <stp>[anr-02152019.xlsx]Sheet7!R4701C2</stp>
        <stp>cols=6;rows=19</stp>
        <tr r="B4701" s="7"/>
      </tp>
      <tp t="s">
        <v>Wolfe Research</v>
        <stp/>
        <stp>##V3_BDSV12</stp>
        <stp>TGT US Equity</stp>
        <stp>TOP_ANALYST_PERFORM_RANK_TRR</stp>
        <stp>[anr-02152019.xlsx]Sheet7!R5001C2</stp>
        <stp>cols=6;rows=20</stp>
        <tr r="B5001" s="7"/>
      </tp>
      <tp t="s">
        <v>Berenberg</v>
        <stp/>
        <stp>##V3_BDSV12</stp>
        <stp>GS US Equity</stp>
        <stp>TOP_ANALYST_PERFORM_RANK_TRR</stp>
        <stp>[anr-02152019.xlsx]Sheet7!R2251C2</stp>
        <stp>cols=6;rows=14</stp>
        <tr r="B2251" s="7"/>
      </tp>
      <tp t="s">
        <v>AlphaValue</v>
        <stp/>
        <stp>##V3_BDSV12</stp>
        <stp>DB US Equity</stp>
        <stp>TOP_ANALYST_PERFORM_RANK_TRR</stp>
        <stp>[anr-02152019.xlsx]Sheet7!R9451C2</stp>
        <stp>cols=6;rows=14</stp>
        <tr r="B9451" s="7"/>
      </tp>
      <tp t="s">
        <v>Goldman Sachs</v>
        <stp/>
        <stp>##V3_BDSV12</stp>
        <stp>CL US Equity</stp>
        <stp>TOP_ANALYST_PERFORM_RANK_TRR</stp>
        <stp>[anr-02152019.xlsx]Sheet7!R4451C2</stp>
        <stp>cols=6;rows=18</stp>
        <tr r="B4451" s="7"/>
      </tp>
      <tp t="s">
        <v>Morningstar, Inc</v>
        <stp/>
        <stp>##V3_BDSV12</stp>
        <stp>BP US Equity</stp>
        <stp>TOP_ANALYST_PERFORM_RANK_TRR</stp>
        <stp>[anr-02152019.xlsx]Sheet7!R6751C2</stp>
        <stp>cols=6;rows=10</stp>
        <tr r="B6751" s="7"/>
      </tp>
      <tp t="s">
        <v>Oppenheimer &amp; Co</v>
        <stp/>
        <stp>##V3_BDSV12</stp>
        <stp>BX US Equity</stp>
        <stp>TOP_ANALYST_PERFORM_RANK_TRR</stp>
        <stp>[anr-02152019.xlsx]Sheet7!R8751C2</stp>
        <stp>cols=6;rows=15</stp>
        <tr r="B8751" s="7"/>
      </tp>
      <tp t="s">
        <v>PERM DENIED</v>
        <stp/>
        <stp>##V3_BDSV12</stp>
        <stp>MA US Equity</stp>
        <stp>TOP_ANALYST_PERFORM_RANK_TRR</stp>
        <stp>[anr-02152019.xlsx]Sheet7!R6051C2</stp>
        <stp>cols=6;rows=35</stp>
        <tr r="B6051" s="7"/>
      </tp>
      <tp t="s">
        <v>Morgan Stanley</v>
        <stp/>
        <stp>##V3_BDSV12</stp>
        <stp>LC US Equity</stp>
        <stp>TOP_ANALYST_PERFORM_RANK_TRR</stp>
        <stp>[anr-02152019.xlsx]Sheet7!R4051C2</stp>
        <stp>cols=6;rows=14</stp>
        <tr r="B4051" s="7"/>
      </tp>
      <tp t="s">
        <v>Redburn</v>
        <stp/>
        <stp>##V3_BDSV12</stp>
        <stp>FCAU US Equity</stp>
        <stp>TOP_ANALYST_PERFORM_RANK_TRR</stp>
        <stp>[anr-02152019.xlsx]Sheet7!R7251C2</stp>
        <stp>cols=6;rows=11</stp>
        <tr r="B7251" s="7"/>
      </tp>
      <tp t="s">
        <v>J.P. Morgan</v>
        <stp/>
        <stp>##V3_BDSV12</stp>
        <stp>UAL US Equity</stp>
        <stp>TOP_ANALYST_PERFORM_RANK_TRR</stp>
        <stp>[anr-02152019.xlsx]Sheet7!R7501C2</stp>
        <stp>cols=6;rows=11</stp>
        <tr r="B7501" s="7"/>
      </tp>
      <tp t="s">
        <v>Baird</v>
        <stp/>
        <stp>##V3_BDSV12</stp>
        <stp>UAA US Equity</stp>
        <stp>TOP_ANALYST_PERFORM_RANK_TRR</stp>
        <stp>[anr-02152019.xlsx]Sheet7!R9001C2</stp>
        <stp>cols=6;rows=21</stp>
        <tr r="B9001" s="7"/>
      </tp>
      <tp t="s">
        <v>Morningstar, Inc</v>
        <stp/>
        <stp>##V3_BDSV12</stp>
        <stp>UTX US Equity</stp>
        <stp>TOP_ANALYST_PERFORM_RANK_TRR</stp>
        <stp>[anr-02152019.xlsx]Sheet7!R8801C2</stp>
        <stp>cols=6;rows=17</stp>
        <tr r="B8801" s="7"/>
      </tp>
      <tp t="s">
        <v>BMO Capital Markets</v>
        <stp/>
        <stp>##V3_BDSV12</stp>
        <stp>ABBV US Equity</stp>
        <stp>TOP_ANALYST_PERFORM_RANK_TRR</stp>
        <stp>[anr-02152019.xlsx]Sheet7!R4751C2</stp>
        <stp>cols=6;rows=11</stp>
        <tr r="B4751" s="7"/>
      </tp>
      <tp t="s">
        <v>Barclays</v>
        <stp/>
        <stp>##V3_BDSV12</stp>
        <stp>LLY US Equity</stp>
        <stp>TOP_ANALYST_PERFORM_RANK_TRR</stp>
        <stp>[anr-02152019.xlsx]Sheet7!R551C2</stp>
        <stp>cols=6;rows=8</stp>
        <tr r="B551" s="7"/>
      </tp>
      <tp t="s">
        <v>BMO Capital Markets</v>
        <stp/>
        <stp>##V3_BDSV12</stp>
        <stp>WDC US Equity</stp>
        <stp>TOP_ANALYST_PERFORM_RANK_TRR</stp>
        <stp>[anr-02152019.xlsx]Sheet7!R7351C2</stp>
        <stp>cols=6;rows=10</stp>
        <tr r="B7351" s="7"/>
      </tp>
      <tp t="s">
        <v>Morningstar, Inc</v>
        <stp/>
        <stp>##V3_BDSV12</stp>
        <stp>RIG US Equity</stp>
        <stp>TOP_ANALYST_PERFORM_RANK_TRR</stp>
        <stp>[anr-02152019.xlsx]Sheet7!R3601C2</stp>
        <stp>cols=6;rows=18</stp>
        <tr r="B3601" s="7"/>
      </tp>
      <tp t="s">
        <v>ISS-EVA</v>
        <stp/>
        <stp>##V3_BDSV12</stp>
        <stp>SLB US Equity</stp>
        <stp>TOP_ANALYST_PERFORM_RANK_TRR</stp>
        <stp>[anr-02152019.xlsx]Sheet7!R2101C2</stp>
        <stp>cols=6;rows=10</stp>
        <tr r="B2101" s="7"/>
      </tp>
      <tp t="s">
        <v>Edward Jones</v>
        <stp/>
        <stp>##V3_BDSV12</stp>
        <stp>BAC US Equity</stp>
        <stp>TOP_ANALYST_PERFORM_RANK_TRR</stp>
        <stp>[anr-02152019.xlsx]Sheet7!R51C2</stp>
        <stp>cols=6;rows=30</stp>
        <tr r="B51" s="7"/>
      </tp>
      <tp t="s">
        <v>Morningstar, Inc</v>
        <stp/>
        <stp>##V3_BDSV12</stp>
        <stp>PFE US Equity</stp>
        <stp>TOP_ANALYST_PERFORM_RANK_TRR</stp>
        <stp>[anr-02152019.xlsx]Sheet7!R2601C2</stp>
        <stp>cols=6;rows=10</stp>
        <tr r="B2601" s="7"/>
      </tp>
      <tp t="s">
        <v>Morningstar, Inc</v>
        <stp/>
        <stp>##V3_BDSV12</stp>
        <stp>PEP US Equity</stp>
        <stp>TOP_ANALYST_PERFORM_RANK_TRR</stp>
        <stp>[anr-02152019.xlsx]Sheet7!R3401C2</stp>
        <stp>cols=6;rows=22</stp>
        <tr r="B3401" s="7"/>
      </tp>
      <tp t="s">
        <v>Wells Fargo Securities</v>
        <stp/>
        <stp>##V3_BDSV12</stp>
        <stp>UNH US Equity</stp>
        <stp>TOP_ANALYST_PERFORM_RANK_TRR</stp>
        <stp>[anr-02152019.xlsx]Sheet7!R8351C2</stp>
        <stp>cols=6;rows=22</stp>
        <tr r="B8351" s="7"/>
      </tp>
      <tp t="s">
        <v>Jefferies</v>
        <stp/>
        <stp>##V3_BDSV12</stp>
        <stp>SBUX US Equity</stp>
        <stp>TOP_ANALYST_PERFORM_RANK_TRR</stp>
        <stp>[anr-02152019.xlsx]Sheet7!R2301C2</stp>
        <stp>cols=6;rows=18</stp>
        <tr r="B2301" s="7"/>
      </tp>
      <tp t="s">
        <v>Mizuho Securities USA Inc</v>
        <stp/>
        <stp>##V3_BDSV12</stp>
        <stp>EBAY US Equity</stp>
        <stp>TOP_ANALYST_PERFORM_RANK_TRR</stp>
        <stp>[anr-02152019.xlsx]Sheet7!R1001C2</stp>
        <stp>cols=6;rows=16</stp>
        <tr r="B1001" s="7"/>
      </tp>
      <tp t="s">
        <v>Wolfe Research</v>
        <stp/>
        <stp>##V3_BDSV12</stp>
        <stp>BBBY US Equity</stp>
        <stp>TOP_ANALYST_PERFORM_RANK_TRR</stp>
        <stp>[anr-02152019.xlsx]Sheet7!R4501C2</stp>
        <stp>cols=6;rows=18</stp>
        <tr r="B4501" s="7"/>
      </tp>
      <tp t="s">
        <v>Morningstar, Inc</v>
        <stp/>
        <stp>##V3_BDSV12</stp>
        <stp>NVDA US Equity</stp>
        <stp>TOP_ANALYST_PERFORM_RANK_TRR</stp>
        <stp>[anr-02152019.xlsx]Sheet7!R1C2</stp>
        <stp>cols=6;rows=9</stp>
        <tr r="B1" s="7"/>
      </tp>
      <tp t="s">
        <v>RBC Capital Markets</v>
        <stp/>
        <stp>##V3_BDSV12</stp>
        <stp>SQ US Equity</stp>
        <stp>TOP_ANALYST_PERFORM_RANK_TRR</stp>
        <stp>[anr-02152019.xlsx]Sheet7!R2001C2</stp>
        <stp>cols=6;rows=16</stp>
        <tr r="B2001" s="7"/>
      </tp>
      <tp t="s">
        <v>Morningstar, Inc</v>
        <stp/>
        <stp>##V3_BDSV12</stp>
        <stp>ET US Equity</stp>
        <stp>TOP_ANALYST_PERFORM_RANK_TRR</stp>
        <stp>[anr-02152019.xlsx]Sheet7!R2401C2</stp>
        <stp>cols=6;rows=14</stp>
        <tr r="B2401" s="7"/>
      </tp>
      <tp t="s">
        <v>BMO Capital Markets</v>
        <stp/>
        <stp>##V3_BDSV12</stp>
        <stp>GM US Equity</stp>
        <stp>TOP_ANALYST_PERFORM_RANK_TRR</stp>
        <stp>[anr-02152019.xlsx]Sheet7!R2801C2</stp>
        <stp>cols=6;rows=20</stp>
        <tr r="B2801" s="7"/>
      </tp>
      <tp t="s">
        <v>Barclays</v>
        <stp/>
        <stp>##V3_BDSV12</stp>
        <stp>BA US Equity</stp>
        <stp>TOP_ANALYST_PERFORM_RANK_TRR</stp>
        <stp>[anr-02152019.xlsx]Sheet7!R1101C2</stp>
        <stp>cols=6;rows=18</stp>
        <tr r="B1101" s="7"/>
      </tp>
      <tp t="s">
        <v>Accountability Research Corp</v>
        <stp/>
        <stp>##V3_BDSV12</stp>
        <stp>BB US Equity</stp>
        <stp>TOP_ANALYST_PERFORM_RANK_TRR</stp>
        <stp>[anr-02152019.xlsx]Sheet7!R5501C2</stp>
        <stp>cols=6;rows=10</stp>
        <tr r="B5501" s="7"/>
      </tp>
      <tp t="s">
        <v>Gabelli &amp; Co</v>
        <stp/>
        <stp>##V3_BDSV12</stp>
        <stp>HD US Equity</stp>
        <stp>TOP_ANALYST_PERFORM_RANK_TRR</stp>
        <stp>[anr-02152019.xlsx]Sheet7!R2501C2</stp>
        <stp>cols=6;rows=25</stp>
        <tr r="B2501" s="7"/>
      </tp>
      <tp t="s">
        <v>Morningstar, Inc</v>
        <stp/>
        <stp>##V3_BDSV12</stp>
        <stp>TXN US Equity</stp>
        <stp>TOP_ANALYST_PERFORM_RANK_TRR</stp>
        <stp>[anr-02152019.xlsx]Sheet7!R7751C2</stp>
        <stp>cols=6;rows=24</stp>
        <tr r="B7751" s="7"/>
      </tp>
      <tp t="s">
        <v>ISS-EVA</v>
        <stp/>
        <stp>##V3_BDSV12</stp>
        <stp>QCOM US Equity</stp>
        <stp>TOP_ANALYST_PERFORM_RANK_TRR</stp>
        <stp>[anr-02152019.xlsx]Sheet7!R1401C2</stp>
        <stp>cols=6;rows=12</stp>
        <tr r="B1401" s="7"/>
      </tp>
      <tp t="s">
        <v>Morningstar, Inc</v>
        <stp/>
        <stp>##V3_BDSV12</stp>
        <stp>VALE US Equity</stp>
        <stp>TOP_ANALYST_PERFORM_RANK_TRR</stp>
        <stp>[anr-02152019.xlsx]Sheet7!R851C2</stp>
        <stp>cols=6;rows=7</stp>
        <tr r="B851" s="7"/>
      </tp>
      <tp t="s">
        <v>New Street Research</v>
        <stp/>
        <stp>##V3_BDSV12</stp>
        <stp>AAPL US Equity</stp>
        <stp>TOP_ANALYST_PERFORM_RANK_TRR</stp>
        <stp>[anr-02152019.xlsx]Sheet7!R101C2</stp>
        <stp>cols=6;rows=6</stp>
        <tr r="B101" s="7"/>
      </tp>
      <tp t="s">
        <v>Barclays</v>
        <stp/>
        <stp>##V3_BDSV12</stp>
        <stp>NLSN US Equity</stp>
        <stp>TOP_ANALYST_PERFORM_RANK_TRR</stp>
        <stp>[anr-02152019.xlsx]Sheet7!R8501C2</stp>
        <stp>cols=6;rows=14</stp>
        <tr r="B8501" s="7"/>
      </tp>
      <tp t="s">
        <v>ISS-EVA</v>
        <stp/>
        <stp>##V3_BDSV12</stp>
        <stp>BIDU US Equity</stp>
        <stp>TOP_ANALYST_PERFORM_RANK_TRR</stp>
        <stp>[anr-02152019.xlsx]Sheet7!R2951C2</stp>
        <stp>cols=6;rows=11</stp>
        <tr r="B2951" s="7"/>
      </tp>
      <tp t="s">
        <v>Morgan Stanley</v>
        <stp/>
        <stp>##V3_BDSV12</stp>
        <stp>IMGN US Equity</stp>
        <stp>TOP_ANALYST_PERFORM_RANK_TRR</stp>
        <stp>[anr-02152019.xlsx]Sheet7!R8301C2</stp>
        <stp>cols=6;rows=10</stp>
        <tr r="B8301" s="7"/>
      </tp>
      <tp t="s">
        <v>Morningstar, Inc</v>
        <stp/>
        <stp>##V3_BDSV12</stp>
        <stp>XPO US Equity</stp>
        <stp>TOP_ANALYST_PERFORM_RANK_TRR</stp>
        <stp>[anr-02152019.xlsx]Sheet7!R3651C2</stp>
        <stp>cols=6;rows=17</stp>
        <tr r="B3651" s="7"/>
      </tp>
      <tp t="s">
        <v>Morningstar, Inc</v>
        <stp/>
        <stp>##V3_BDSV12</stp>
        <stp>GOOG US Equity</stp>
        <stp>TOP_ANALYST_PERFORM_RANK_TRR</stp>
        <stp>[anr-02152019.xlsx]Sheet7!R3801C2</stp>
        <stp>cols=6;rows=12</stp>
        <tr r="B3801" s="7"/>
      </tp>
      <tp t="s">
        <v>Morningstar, Inc</v>
        <stp/>
        <stp>##V3_BDSV12</stp>
        <stp>AMGN US Equity</stp>
        <stp>TOP_ANALYST_PERFORM_RANK_TRR</stp>
        <stp>[anr-02152019.xlsx]Sheet7!R8551C2</stp>
        <stp>cols=6;rows=25</stp>
        <tr r="B8551" s="7"/>
      </tp>
      <tp t="s">
        <v>Oppenheimer &amp; Co</v>
        <stp/>
        <stp>##V3_BDSV12</stp>
        <stp>GILD US Equity</stp>
        <stp>TOP_ANALYST_PERFORM_RANK_TRR</stp>
        <stp>[anr-02152019.xlsx]Sheet7!R4601C2</stp>
        <stp>cols=6;rows=13</stp>
        <tr r="B4601" s="7"/>
      </tp>
      <tp t="s">
        <v>KeyBanc Capital Markets</v>
        <stp/>
        <stp>##V3_BDSV12</stp>
        <stp>XLNX US Equity</stp>
        <stp>TOP_ANALYST_PERFORM_RANK_TRR</stp>
        <stp>[anr-02152019.xlsx]Sheet7!R8051C2</stp>
        <stp>cols=6;rows=12</stp>
        <tr r="B8051" s="7"/>
      </tp>
      <tp t="s">
        <v>PERM DENIED</v>
        <stp/>
        <stp>##V3_BDSV12</stp>
        <stp>COST US Equity</stp>
        <stp>TOP_ANALYST_PERFORM_RANK_TRR</stp>
        <stp>[anr-02152019.xlsx]Sheet7!R8951C2</stp>
        <stp>cols=6;rows=20</stp>
        <tr r="B8951" s="7"/>
      </tp>
      <tp t="s">
        <v>Benchmark Company LLC</v>
        <stp/>
        <stp>##V3_BDSV12</stp>
        <stp>BKNG US Equity</stp>
        <stp>TOP_ANALYST_PERFORM_RANK_TRR</stp>
        <stp>[anr-02152019.xlsx]Sheet7!R7401C2</stp>
        <stp>cols=6;rows=23</stp>
        <tr r="B7401" s="7"/>
      </tp>
      <tp t="s">
        <v>Cowen</v>
        <stp/>
        <stp>##V3_BDSV12</stp>
        <stp>SNAP US Equity</stp>
        <stp>TOP_ANALYST_PERFORM_RANK_TRR</stp>
        <stp>[anr-02152019.xlsx]Sheet7!R1951C2</stp>
        <stp>cols=6;rows=10</stp>
        <tr r="B1951" s="7"/>
      </tp>
      <tp t="s">
        <v>Cowen</v>
        <stp/>
        <stp>##V3_BDSV12</stp>
        <stp>ZNGA US Equity</stp>
        <stp>TOP_ANALYST_PERFORM_RANK_TRR</stp>
        <stp>[anr-02152019.xlsx]Sheet7!R3851C2</stp>
        <stp>cols=6;rows=15</stp>
        <tr r="B3851" s="7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volatileDependencies" Target="volatileDependencies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\stocks\quotes\AABA" TargetMode="External"/><Relationship Id="rId299" Type="http://schemas.openxmlformats.org/officeDocument/2006/relationships/hyperlink" Target="\stocks\quotes\BUD" TargetMode="External"/><Relationship Id="rId21" Type="http://schemas.openxmlformats.org/officeDocument/2006/relationships/hyperlink" Target="\stocks\quotes\EBAY" TargetMode="External"/><Relationship Id="rId63" Type="http://schemas.openxmlformats.org/officeDocument/2006/relationships/hyperlink" Target="\stocks\quotes\ATVI" TargetMode="External"/><Relationship Id="rId159" Type="http://schemas.openxmlformats.org/officeDocument/2006/relationships/hyperlink" Target="\stocks\quotes\SE" TargetMode="External"/><Relationship Id="rId324" Type="http://schemas.openxmlformats.org/officeDocument/2006/relationships/hyperlink" Target="\stocks\quotes\SEM" TargetMode="External"/><Relationship Id="rId366" Type="http://schemas.openxmlformats.org/officeDocument/2006/relationships/hyperlink" Target="\stocks\quotes\TRIP" TargetMode="External"/><Relationship Id="rId170" Type="http://schemas.openxmlformats.org/officeDocument/2006/relationships/hyperlink" Target="\stocks\quotes\HAS" TargetMode="External"/><Relationship Id="rId226" Type="http://schemas.openxmlformats.org/officeDocument/2006/relationships/hyperlink" Target="\stocks\quotes\AA" TargetMode="External"/><Relationship Id="rId433" Type="http://schemas.openxmlformats.org/officeDocument/2006/relationships/hyperlink" Target="\stocks\quotes\HBI" TargetMode="External"/><Relationship Id="rId268" Type="http://schemas.openxmlformats.org/officeDocument/2006/relationships/hyperlink" Target="\stocks\quotes\SPLK" TargetMode="External"/><Relationship Id="rId475" Type="http://schemas.openxmlformats.org/officeDocument/2006/relationships/hyperlink" Target="\stocks\quotes\EXP" TargetMode="External"/><Relationship Id="rId32" Type="http://schemas.openxmlformats.org/officeDocument/2006/relationships/hyperlink" Target="\stocks\quotes\TWTR" TargetMode="External"/><Relationship Id="rId74" Type="http://schemas.openxmlformats.org/officeDocument/2006/relationships/hyperlink" Target="\stocks\quotes\XPO" TargetMode="External"/><Relationship Id="rId128" Type="http://schemas.openxmlformats.org/officeDocument/2006/relationships/hyperlink" Target="\stocks\quotes\PM" TargetMode="External"/><Relationship Id="rId335" Type="http://schemas.openxmlformats.org/officeDocument/2006/relationships/hyperlink" Target="\stocks\quotes\CXO" TargetMode="External"/><Relationship Id="rId377" Type="http://schemas.openxmlformats.org/officeDocument/2006/relationships/hyperlink" Target="\stocks\quotes\GRMN" TargetMode="External"/><Relationship Id="rId500" Type="http://schemas.openxmlformats.org/officeDocument/2006/relationships/hyperlink" Target="\stocks\quotes\BERY" TargetMode="External"/><Relationship Id="rId5" Type="http://schemas.openxmlformats.org/officeDocument/2006/relationships/hyperlink" Target="\stocks\quotes\FB" TargetMode="External"/><Relationship Id="rId181" Type="http://schemas.openxmlformats.org/officeDocument/2006/relationships/hyperlink" Target="\stocks\quotes\UAA" TargetMode="External"/><Relationship Id="rId237" Type="http://schemas.openxmlformats.org/officeDocument/2006/relationships/hyperlink" Target="\stocks\quotes\WLL" TargetMode="External"/><Relationship Id="rId402" Type="http://schemas.openxmlformats.org/officeDocument/2006/relationships/hyperlink" Target="\stocks\quotes\BCS" TargetMode="External"/><Relationship Id="rId279" Type="http://schemas.openxmlformats.org/officeDocument/2006/relationships/hyperlink" Target="\stocks\quotes\BSX" TargetMode="External"/><Relationship Id="rId444" Type="http://schemas.openxmlformats.org/officeDocument/2006/relationships/hyperlink" Target="\stocks\quotes\THC" TargetMode="External"/><Relationship Id="rId486" Type="http://schemas.openxmlformats.org/officeDocument/2006/relationships/hyperlink" Target="\stocks\quotes\DG" TargetMode="External"/><Relationship Id="rId43" Type="http://schemas.openxmlformats.org/officeDocument/2006/relationships/hyperlink" Target="\stocks\quotes\SLB" TargetMode="External"/><Relationship Id="rId139" Type="http://schemas.openxmlformats.org/officeDocument/2006/relationships/hyperlink" Target="\stocks\quotes\DBX" TargetMode="External"/><Relationship Id="rId290" Type="http://schemas.openxmlformats.org/officeDocument/2006/relationships/hyperlink" Target="\stocks\quotes\GLW" TargetMode="External"/><Relationship Id="rId304" Type="http://schemas.openxmlformats.org/officeDocument/2006/relationships/hyperlink" Target="\stocks\quotes\JCP" TargetMode="External"/><Relationship Id="rId346" Type="http://schemas.openxmlformats.org/officeDocument/2006/relationships/hyperlink" Target="\stocks\quotes\UN" TargetMode="External"/><Relationship Id="rId388" Type="http://schemas.openxmlformats.org/officeDocument/2006/relationships/hyperlink" Target="\stocks\quotes\AVP" TargetMode="External"/><Relationship Id="rId85" Type="http://schemas.openxmlformats.org/officeDocument/2006/relationships/hyperlink" Target="\stocks\quotes\ROKU" TargetMode="External"/><Relationship Id="rId150" Type="http://schemas.openxmlformats.org/officeDocument/2006/relationships/hyperlink" Target="\stocks\quotes\CS" TargetMode="External"/><Relationship Id="rId192" Type="http://schemas.openxmlformats.org/officeDocument/2006/relationships/hyperlink" Target="\stocks\quotes\HLF" TargetMode="External"/><Relationship Id="rId206" Type="http://schemas.openxmlformats.org/officeDocument/2006/relationships/hyperlink" Target="\stocks\quotes\LEAF" TargetMode="External"/><Relationship Id="rId413" Type="http://schemas.openxmlformats.org/officeDocument/2006/relationships/hyperlink" Target="\stocks\quotes\AES" TargetMode="External"/><Relationship Id="rId248" Type="http://schemas.openxmlformats.org/officeDocument/2006/relationships/hyperlink" Target="\stocks\quotes\LM" TargetMode="External"/><Relationship Id="rId455" Type="http://schemas.openxmlformats.org/officeDocument/2006/relationships/hyperlink" Target="\stocks\quotes\DKS" TargetMode="External"/><Relationship Id="rId497" Type="http://schemas.openxmlformats.org/officeDocument/2006/relationships/hyperlink" Target="\stocks\quotes\GPOR" TargetMode="External"/><Relationship Id="rId12" Type="http://schemas.openxmlformats.org/officeDocument/2006/relationships/hyperlink" Target="\stocks\quotes\LLY" TargetMode="External"/><Relationship Id="rId108" Type="http://schemas.openxmlformats.org/officeDocument/2006/relationships/hyperlink" Target="\stocks\quotes\GOLD" TargetMode="External"/><Relationship Id="rId315" Type="http://schemas.openxmlformats.org/officeDocument/2006/relationships/hyperlink" Target="\stocks\quotes\AMRS" TargetMode="External"/><Relationship Id="rId357" Type="http://schemas.openxmlformats.org/officeDocument/2006/relationships/hyperlink" Target="\stocks\quotes\VTR" TargetMode="External"/><Relationship Id="rId54" Type="http://schemas.openxmlformats.org/officeDocument/2006/relationships/hyperlink" Target="\stocks\quotes\CAT" TargetMode="External"/><Relationship Id="rId96" Type="http://schemas.openxmlformats.org/officeDocument/2006/relationships/hyperlink" Target="\stocks\quotes\ABBV" TargetMode="External"/><Relationship Id="rId161" Type="http://schemas.openxmlformats.org/officeDocument/2006/relationships/hyperlink" Target="\stocks\quotes\UXIN" TargetMode="External"/><Relationship Id="rId217" Type="http://schemas.openxmlformats.org/officeDocument/2006/relationships/hyperlink" Target="\stocks\quotes\SRPT" TargetMode="External"/><Relationship Id="rId399" Type="http://schemas.openxmlformats.org/officeDocument/2006/relationships/hyperlink" Target="\stocks\quotes\BBT" TargetMode="External"/><Relationship Id="rId259" Type="http://schemas.openxmlformats.org/officeDocument/2006/relationships/hyperlink" Target="\stocks\quotes\TAK" TargetMode="External"/><Relationship Id="rId424" Type="http://schemas.openxmlformats.org/officeDocument/2006/relationships/hyperlink" Target="\stocks\quotes\VNOM" TargetMode="External"/><Relationship Id="rId466" Type="http://schemas.openxmlformats.org/officeDocument/2006/relationships/hyperlink" Target="\stocks\quotes\PAGP" TargetMode="External"/><Relationship Id="rId23" Type="http://schemas.openxmlformats.org/officeDocument/2006/relationships/hyperlink" Target="\stocks\quotes\BA" TargetMode="External"/><Relationship Id="rId119" Type="http://schemas.openxmlformats.org/officeDocument/2006/relationships/hyperlink" Target="\stocks\quotes\GOOS" TargetMode="External"/><Relationship Id="rId270" Type="http://schemas.openxmlformats.org/officeDocument/2006/relationships/hyperlink" Target="\stocks\quotes\TME" TargetMode="External"/><Relationship Id="rId326" Type="http://schemas.openxmlformats.org/officeDocument/2006/relationships/hyperlink" Target="\stocks\quotes\AEM" TargetMode="External"/><Relationship Id="rId65" Type="http://schemas.openxmlformats.org/officeDocument/2006/relationships/hyperlink" Target="\stocks\quotes\CRM" TargetMode="External"/><Relationship Id="rId130" Type="http://schemas.openxmlformats.org/officeDocument/2006/relationships/hyperlink" Target="\stocks\quotes\AGN" TargetMode="External"/><Relationship Id="rId368" Type="http://schemas.openxmlformats.org/officeDocument/2006/relationships/hyperlink" Target="\stocks\quotes\CC" TargetMode="External"/><Relationship Id="rId172" Type="http://schemas.openxmlformats.org/officeDocument/2006/relationships/hyperlink" Target="\stocks\quotes\AMGN" TargetMode="External"/><Relationship Id="rId228" Type="http://schemas.openxmlformats.org/officeDocument/2006/relationships/hyperlink" Target="\stocks\quotes\MMM" TargetMode="External"/><Relationship Id="rId435" Type="http://schemas.openxmlformats.org/officeDocument/2006/relationships/hyperlink" Target="\stocks\quotes\PRTA" TargetMode="External"/><Relationship Id="rId477" Type="http://schemas.openxmlformats.org/officeDocument/2006/relationships/hyperlink" Target="\stocks\quotes\KBH" TargetMode="External"/><Relationship Id="rId281" Type="http://schemas.openxmlformats.org/officeDocument/2006/relationships/hyperlink" Target="\stocks\quotes\SN" TargetMode="External"/><Relationship Id="rId337" Type="http://schemas.openxmlformats.org/officeDocument/2006/relationships/hyperlink" Target="\stocks\quotes\EMR" TargetMode="External"/><Relationship Id="rId34" Type="http://schemas.openxmlformats.org/officeDocument/2006/relationships/hyperlink" Target="\stocks\quotes\CTL" TargetMode="External"/><Relationship Id="rId76" Type="http://schemas.openxmlformats.org/officeDocument/2006/relationships/hyperlink" Target="\stocks\quotes\V" TargetMode="External"/><Relationship Id="rId141" Type="http://schemas.openxmlformats.org/officeDocument/2006/relationships/hyperlink" Target="\stocks\quotes\ANET" TargetMode="External"/><Relationship Id="rId379" Type="http://schemas.openxmlformats.org/officeDocument/2006/relationships/hyperlink" Target="\stocks\quotes\EXEL" TargetMode="External"/><Relationship Id="rId7" Type="http://schemas.openxmlformats.org/officeDocument/2006/relationships/hyperlink" Target="\stocks\quotes\GE" TargetMode="External"/><Relationship Id="rId183" Type="http://schemas.openxmlformats.org/officeDocument/2006/relationships/hyperlink" Target="\stocks\quotes\LVS" TargetMode="External"/><Relationship Id="rId239" Type="http://schemas.openxmlformats.org/officeDocument/2006/relationships/hyperlink" Target="\stocks\quotes\SPWR" TargetMode="External"/><Relationship Id="rId390" Type="http://schemas.openxmlformats.org/officeDocument/2006/relationships/hyperlink" Target="\stocks\quotes\DNR" TargetMode="External"/><Relationship Id="rId404" Type="http://schemas.openxmlformats.org/officeDocument/2006/relationships/hyperlink" Target="\stocks\quotes\QEP" TargetMode="External"/><Relationship Id="rId446" Type="http://schemas.openxmlformats.org/officeDocument/2006/relationships/hyperlink" Target="\stocks\quotes\MBI" TargetMode="External"/><Relationship Id="rId250" Type="http://schemas.openxmlformats.org/officeDocument/2006/relationships/hyperlink" Target="\stocks\quotes\NOW" TargetMode="External"/><Relationship Id="rId292" Type="http://schemas.openxmlformats.org/officeDocument/2006/relationships/hyperlink" Target="\stocks\quotes\ESV" TargetMode="External"/><Relationship Id="rId306" Type="http://schemas.openxmlformats.org/officeDocument/2006/relationships/hyperlink" Target="\stocks\quotes\WY" TargetMode="External"/><Relationship Id="rId488" Type="http://schemas.openxmlformats.org/officeDocument/2006/relationships/hyperlink" Target="\stocks\quotes\DFS" TargetMode="External"/><Relationship Id="rId45" Type="http://schemas.openxmlformats.org/officeDocument/2006/relationships/hyperlink" Target="\stocks\quotes\AMAT" TargetMode="External"/><Relationship Id="rId87" Type="http://schemas.openxmlformats.org/officeDocument/2006/relationships/hyperlink" Target="\stocks\quotes\FDX" TargetMode="External"/><Relationship Id="rId110" Type="http://schemas.openxmlformats.org/officeDocument/2006/relationships/hyperlink" Target="\stocks\quotes\UPS" TargetMode="External"/><Relationship Id="rId348" Type="http://schemas.openxmlformats.org/officeDocument/2006/relationships/hyperlink" Target="\stocks\quotes\ALGN" TargetMode="External"/><Relationship Id="rId152" Type="http://schemas.openxmlformats.org/officeDocument/2006/relationships/hyperlink" Target="\stocks\quotes\USB" TargetMode="External"/><Relationship Id="rId194" Type="http://schemas.openxmlformats.org/officeDocument/2006/relationships/hyperlink" Target="\stocks\quotes\QHC" TargetMode="External"/><Relationship Id="rId208" Type="http://schemas.openxmlformats.org/officeDocument/2006/relationships/hyperlink" Target="\stocks\quotes\CSX" TargetMode="External"/><Relationship Id="rId415" Type="http://schemas.openxmlformats.org/officeDocument/2006/relationships/hyperlink" Target="\stocks\quotes\KNX" TargetMode="External"/><Relationship Id="rId457" Type="http://schemas.openxmlformats.org/officeDocument/2006/relationships/hyperlink" Target="\stocks\quotes\RACE" TargetMode="External"/><Relationship Id="rId261" Type="http://schemas.openxmlformats.org/officeDocument/2006/relationships/hyperlink" Target="\stocks\quotes\RTN" TargetMode="External"/><Relationship Id="rId499" Type="http://schemas.openxmlformats.org/officeDocument/2006/relationships/hyperlink" Target="\stocks\quotes\OMC" TargetMode="External"/><Relationship Id="rId14" Type="http://schemas.openxmlformats.org/officeDocument/2006/relationships/hyperlink" Target="\stocks\quotes\MSFT" TargetMode="External"/><Relationship Id="rId56" Type="http://schemas.openxmlformats.org/officeDocument/2006/relationships/hyperlink" Target="\stocks\quotes\NIO" TargetMode="External"/><Relationship Id="rId317" Type="http://schemas.openxmlformats.org/officeDocument/2006/relationships/hyperlink" Target="\stocks\quotes\ALXN" TargetMode="External"/><Relationship Id="rId359" Type="http://schemas.openxmlformats.org/officeDocument/2006/relationships/hyperlink" Target="\stocks\quotes\MDRX" TargetMode="External"/><Relationship Id="rId98" Type="http://schemas.openxmlformats.org/officeDocument/2006/relationships/hyperlink" Target="\stocks\quotes\MT" TargetMode="External"/><Relationship Id="rId121" Type="http://schemas.openxmlformats.org/officeDocument/2006/relationships/hyperlink" Target="\stocks\quotes\MGM" TargetMode="External"/><Relationship Id="rId163" Type="http://schemas.openxmlformats.org/officeDocument/2006/relationships/hyperlink" Target="\stocks\quotes\I" TargetMode="External"/><Relationship Id="rId219" Type="http://schemas.openxmlformats.org/officeDocument/2006/relationships/hyperlink" Target="\stocks\quotes\ZAYO" TargetMode="External"/><Relationship Id="rId370" Type="http://schemas.openxmlformats.org/officeDocument/2006/relationships/hyperlink" Target="\stocks\quotes\TMUS" TargetMode="External"/><Relationship Id="rId426" Type="http://schemas.openxmlformats.org/officeDocument/2006/relationships/hyperlink" Target="\stocks\quotes\NOC" TargetMode="External"/><Relationship Id="rId230" Type="http://schemas.openxmlformats.org/officeDocument/2006/relationships/hyperlink" Target="\stocks\quotes\ALLY" TargetMode="External"/><Relationship Id="rId468" Type="http://schemas.openxmlformats.org/officeDocument/2006/relationships/hyperlink" Target="\stocks\quotes\LITE" TargetMode="External"/><Relationship Id="rId25" Type="http://schemas.openxmlformats.org/officeDocument/2006/relationships/hyperlink" Target="\stocks\quotes\JD" TargetMode="External"/><Relationship Id="rId67" Type="http://schemas.openxmlformats.org/officeDocument/2006/relationships/hyperlink" Target="\stocks\quotes\BHC" TargetMode="External"/><Relationship Id="rId272" Type="http://schemas.openxmlformats.org/officeDocument/2006/relationships/hyperlink" Target="\stocks\quotes\AXP" TargetMode="External"/><Relationship Id="rId328" Type="http://schemas.openxmlformats.org/officeDocument/2006/relationships/hyperlink" Target="\stocks\quotes\OPK" TargetMode="External"/><Relationship Id="rId132" Type="http://schemas.openxmlformats.org/officeDocument/2006/relationships/hyperlink" Target="\stocks\quotes\TRGP" TargetMode="External"/><Relationship Id="rId174" Type="http://schemas.openxmlformats.org/officeDocument/2006/relationships/hyperlink" Target="\stocks\quotes\AKS" TargetMode="External"/><Relationship Id="rId381" Type="http://schemas.openxmlformats.org/officeDocument/2006/relationships/hyperlink" Target="\stocks\quotes\GPRO" TargetMode="External"/><Relationship Id="rId241" Type="http://schemas.openxmlformats.org/officeDocument/2006/relationships/hyperlink" Target="\stocks\quotes\CVNA" TargetMode="External"/><Relationship Id="rId437" Type="http://schemas.openxmlformats.org/officeDocument/2006/relationships/hyperlink" Target="\stocks\quotes\OLED" TargetMode="External"/><Relationship Id="rId479" Type="http://schemas.openxmlformats.org/officeDocument/2006/relationships/hyperlink" Target="\stocks\quotes\GDDY" TargetMode="External"/><Relationship Id="rId36" Type="http://schemas.openxmlformats.org/officeDocument/2006/relationships/hyperlink" Target="\stocks\quotes\AAL" TargetMode="External"/><Relationship Id="rId283" Type="http://schemas.openxmlformats.org/officeDocument/2006/relationships/hyperlink" Target="\stocks\quotes\RF" TargetMode="External"/><Relationship Id="rId339" Type="http://schemas.openxmlformats.org/officeDocument/2006/relationships/hyperlink" Target="\stocks\quotes\TSN" TargetMode="External"/><Relationship Id="rId490" Type="http://schemas.openxmlformats.org/officeDocument/2006/relationships/hyperlink" Target="\stocks\quotes\SPG" TargetMode="External"/><Relationship Id="rId78" Type="http://schemas.openxmlformats.org/officeDocument/2006/relationships/hyperlink" Target="\stocks\quotes\ZNGA" TargetMode="External"/><Relationship Id="rId101" Type="http://schemas.openxmlformats.org/officeDocument/2006/relationships/hyperlink" Target="\stocks\quotes\TGT" TargetMode="External"/><Relationship Id="rId143" Type="http://schemas.openxmlformats.org/officeDocument/2006/relationships/hyperlink" Target="\stocks\quotes\APC" TargetMode="External"/><Relationship Id="rId185" Type="http://schemas.openxmlformats.org/officeDocument/2006/relationships/hyperlink" Target="\stocks\quotes\FTR" TargetMode="External"/><Relationship Id="rId350" Type="http://schemas.openxmlformats.org/officeDocument/2006/relationships/hyperlink" Target="\stocks\quotes\VIPS" TargetMode="External"/><Relationship Id="rId406" Type="http://schemas.openxmlformats.org/officeDocument/2006/relationships/hyperlink" Target="\stocks\quotes\ETH" TargetMode="External"/><Relationship Id="rId9" Type="http://schemas.openxmlformats.org/officeDocument/2006/relationships/hyperlink" Target="\stocks\quotes\AMZN" TargetMode="External"/><Relationship Id="rId210" Type="http://schemas.openxmlformats.org/officeDocument/2006/relationships/hyperlink" Target="\stocks\quotes\GRUB" TargetMode="External"/><Relationship Id="rId392" Type="http://schemas.openxmlformats.org/officeDocument/2006/relationships/hyperlink" Target="\stocks\quotes\DDD" TargetMode="External"/><Relationship Id="rId448" Type="http://schemas.openxmlformats.org/officeDocument/2006/relationships/hyperlink" Target="\stocks\quotes\ADI" TargetMode="External"/><Relationship Id="rId252" Type="http://schemas.openxmlformats.org/officeDocument/2006/relationships/hyperlink" Target="\stocks\quotes\GRPN" TargetMode="External"/><Relationship Id="rId294" Type="http://schemas.openxmlformats.org/officeDocument/2006/relationships/hyperlink" Target="\stocks\quotes\NTES" TargetMode="External"/><Relationship Id="rId308" Type="http://schemas.openxmlformats.org/officeDocument/2006/relationships/hyperlink" Target="\stocks\quotes\PNC" TargetMode="External"/><Relationship Id="rId47" Type="http://schemas.openxmlformats.org/officeDocument/2006/relationships/hyperlink" Target="\stocks\quotes\SBUX" TargetMode="External"/><Relationship Id="rId89" Type="http://schemas.openxmlformats.org/officeDocument/2006/relationships/hyperlink" Target="\stocks\quotes\PYPL" TargetMode="External"/><Relationship Id="rId112" Type="http://schemas.openxmlformats.org/officeDocument/2006/relationships/hyperlink" Target="\stocks\quotes\COG" TargetMode="External"/><Relationship Id="rId154" Type="http://schemas.openxmlformats.org/officeDocument/2006/relationships/hyperlink" Target="\stocks\quotes\LOW" TargetMode="External"/><Relationship Id="rId361" Type="http://schemas.openxmlformats.org/officeDocument/2006/relationships/hyperlink" Target="\stocks\quotes\CME" TargetMode="External"/><Relationship Id="rId196" Type="http://schemas.openxmlformats.org/officeDocument/2006/relationships/hyperlink" Target="\stocks\quotes\VKTX" TargetMode="External"/><Relationship Id="rId417" Type="http://schemas.openxmlformats.org/officeDocument/2006/relationships/hyperlink" Target="\stocks\quotes\JWN" TargetMode="External"/><Relationship Id="rId459" Type="http://schemas.openxmlformats.org/officeDocument/2006/relationships/hyperlink" Target="\stocks\quotes\NRG" TargetMode="External"/><Relationship Id="rId16" Type="http://schemas.openxmlformats.org/officeDocument/2006/relationships/hyperlink" Target="\stocks\quotes\INTC" TargetMode="External"/><Relationship Id="rId221" Type="http://schemas.openxmlformats.org/officeDocument/2006/relationships/hyperlink" Target="\stocks\quotes\UNIT" TargetMode="External"/><Relationship Id="rId263" Type="http://schemas.openxmlformats.org/officeDocument/2006/relationships/hyperlink" Target="\stocks\quotes\PANW" TargetMode="External"/><Relationship Id="rId319" Type="http://schemas.openxmlformats.org/officeDocument/2006/relationships/hyperlink" Target="\stocks\quotes\ZTS" TargetMode="External"/><Relationship Id="rId470" Type="http://schemas.openxmlformats.org/officeDocument/2006/relationships/hyperlink" Target="\stocks\quotes\CTXS" TargetMode="External"/><Relationship Id="rId58" Type="http://schemas.openxmlformats.org/officeDocument/2006/relationships/hyperlink" Target="\stocks\quotes\CHK" TargetMode="External"/><Relationship Id="rId123" Type="http://schemas.openxmlformats.org/officeDocument/2006/relationships/hyperlink" Target="\stocks\quotes\FIT" TargetMode="External"/><Relationship Id="rId330" Type="http://schemas.openxmlformats.org/officeDocument/2006/relationships/hyperlink" Target="\stocks\quotes\CRR" TargetMode="External"/><Relationship Id="rId165" Type="http://schemas.openxmlformats.org/officeDocument/2006/relationships/hyperlink" Target="\stocks\quotes\MRVL" TargetMode="External"/><Relationship Id="rId372" Type="http://schemas.openxmlformats.org/officeDocument/2006/relationships/hyperlink" Target="\stocks\quotes\SWK" TargetMode="External"/><Relationship Id="rId428" Type="http://schemas.openxmlformats.org/officeDocument/2006/relationships/hyperlink" Target="\stocks\quotes\OAS" TargetMode="External"/><Relationship Id="rId232" Type="http://schemas.openxmlformats.org/officeDocument/2006/relationships/hyperlink" Target="\stocks\quotes\NBEV" TargetMode="External"/><Relationship Id="rId274" Type="http://schemas.openxmlformats.org/officeDocument/2006/relationships/hyperlink" Target="\stocks\quotes\STZ" TargetMode="External"/><Relationship Id="rId481" Type="http://schemas.openxmlformats.org/officeDocument/2006/relationships/hyperlink" Target="\stocks\quotes\ULTA" TargetMode="External"/><Relationship Id="rId27" Type="http://schemas.openxmlformats.org/officeDocument/2006/relationships/hyperlink" Target="\stocks\quotes\C" TargetMode="External"/><Relationship Id="rId69" Type="http://schemas.openxmlformats.org/officeDocument/2006/relationships/hyperlink" Target="\stocks\quotes\PEP" TargetMode="External"/><Relationship Id="rId134" Type="http://schemas.openxmlformats.org/officeDocument/2006/relationships/hyperlink" Target="\stocks\quotes\CMG" TargetMode="External"/><Relationship Id="rId80" Type="http://schemas.openxmlformats.org/officeDocument/2006/relationships/hyperlink" Target="\stocks\quotes\IBM" TargetMode="External"/><Relationship Id="rId176" Type="http://schemas.openxmlformats.org/officeDocument/2006/relationships/hyperlink" Target="\stocks\quotes\BX" TargetMode="External"/><Relationship Id="rId341" Type="http://schemas.openxmlformats.org/officeDocument/2006/relationships/hyperlink" Target="\stocks\quotes\WPM" TargetMode="External"/><Relationship Id="rId383" Type="http://schemas.openxmlformats.org/officeDocument/2006/relationships/hyperlink" Target="\stocks\quotes\DAN" TargetMode="External"/><Relationship Id="rId439" Type="http://schemas.openxmlformats.org/officeDocument/2006/relationships/hyperlink" Target="\stocks\quotes\SGMS" TargetMode="External"/><Relationship Id="rId201" Type="http://schemas.openxmlformats.org/officeDocument/2006/relationships/hyperlink" Target="\stocks\quotes\KEY" TargetMode="External"/><Relationship Id="rId243" Type="http://schemas.openxmlformats.org/officeDocument/2006/relationships/hyperlink" Target="\stocks\quotes\SPOT" TargetMode="External"/><Relationship Id="rId285" Type="http://schemas.openxmlformats.org/officeDocument/2006/relationships/hyperlink" Target="\stocks\quotes\CREE" TargetMode="External"/><Relationship Id="rId450" Type="http://schemas.openxmlformats.org/officeDocument/2006/relationships/hyperlink" Target="\stocks\quotes\ETN" TargetMode="External"/><Relationship Id="rId38" Type="http://schemas.openxmlformats.org/officeDocument/2006/relationships/hyperlink" Target="\stocks\quotes\CRON" TargetMode="External"/><Relationship Id="rId103" Type="http://schemas.openxmlformats.org/officeDocument/2006/relationships/hyperlink" Target="\stocks\quotes\ORCL" TargetMode="External"/><Relationship Id="rId310" Type="http://schemas.openxmlformats.org/officeDocument/2006/relationships/hyperlink" Target="\stocks\quotes\GOGO" TargetMode="External"/><Relationship Id="rId492" Type="http://schemas.openxmlformats.org/officeDocument/2006/relationships/hyperlink" Target="\stocks\quotes\STT" TargetMode="External"/><Relationship Id="rId91" Type="http://schemas.openxmlformats.org/officeDocument/2006/relationships/hyperlink" Target="\stocks\quotes\BBBY" TargetMode="External"/><Relationship Id="rId145" Type="http://schemas.openxmlformats.org/officeDocument/2006/relationships/hyperlink" Target="\stocks\quotes\NTNX" TargetMode="External"/><Relationship Id="rId187" Type="http://schemas.openxmlformats.org/officeDocument/2006/relationships/hyperlink" Target="\stocks\quotes\LNG" TargetMode="External"/><Relationship Id="rId352" Type="http://schemas.openxmlformats.org/officeDocument/2006/relationships/hyperlink" Target="\stocks\quotes\PSX" TargetMode="External"/><Relationship Id="rId394" Type="http://schemas.openxmlformats.org/officeDocument/2006/relationships/hyperlink" Target="\stocks\quotes\RH" TargetMode="External"/><Relationship Id="rId408" Type="http://schemas.openxmlformats.org/officeDocument/2006/relationships/hyperlink" Target="\stocks\quotes\EIX" TargetMode="External"/><Relationship Id="rId212" Type="http://schemas.openxmlformats.org/officeDocument/2006/relationships/hyperlink" Target="\stocks\quotes\CHTR" TargetMode="External"/><Relationship Id="rId254" Type="http://schemas.openxmlformats.org/officeDocument/2006/relationships/hyperlink" Target="\stocks\quotes\WPX" TargetMode="External"/><Relationship Id="rId49" Type="http://schemas.openxmlformats.org/officeDocument/2006/relationships/hyperlink" Target="\stocks\quotes\ET" TargetMode="External"/><Relationship Id="rId114" Type="http://schemas.openxmlformats.org/officeDocument/2006/relationships/hyperlink" Target="\stocks\quotes\LRCX" TargetMode="External"/><Relationship Id="rId296" Type="http://schemas.openxmlformats.org/officeDocument/2006/relationships/hyperlink" Target="\stocks\quotes\YNDX" TargetMode="External"/><Relationship Id="rId461" Type="http://schemas.openxmlformats.org/officeDocument/2006/relationships/hyperlink" Target="\stocks\quotes\NGL" TargetMode="External"/><Relationship Id="rId60" Type="http://schemas.openxmlformats.org/officeDocument/2006/relationships/hyperlink" Target="\stocks\quotes\BIDU" TargetMode="External"/><Relationship Id="rId156" Type="http://schemas.openxmlformats.org/officeDocument/2006/relationships/hyperlink" Target="\stocks\quotes\TXN" TargetMode="External"/><Relationship Id="rId198" Type="http://schemas.openxmlformats.org/officeDocument/2006/relationships/hyperlink" Target="\stocks\quotes\ABT" TargetMode="External"/><Relationship Id="rId321" Type="http://schemas.openxmlformats.org/officeDocument/2006/relationships/hyperlink" Target="\stocks\quotes\SWKS" TargetMode="External"/><Relationship Id="rId363" Type="http://schemas.openxmlformats.org/officeDocument/2006/relationships/hyperlink" Target="\stocks\quotes\CPE" TargetMode="External"/><Relationship Id="rId419" Type="http://schemas.openxmlformats.org/officeDocument/2006/relationships/hyperlink" Target="\stocks\quotes\MTG" TargetMode="External"/><Relationship Id="rId223" Type="http://schemas.openxmlformats.org/officeDocument/2006/relationships/hyperlink" Target="\stocks\quotes\WBA" TargetMode="External"/><Relationship Id="rId430" Type="http://schemas.openxmlformats.org/officeDocument/2006/relationships/hyperlink" Target="\stocks\quotes\CRZO" TargetMode="External"/><Relationship Id="rId18" Type="http://schemas.openxmlformats.org/officeDocument/2006/relationships/hyperlink" Target="\stocks\quotes\VALE" TargetMode="External"/><Relationship Id="rId265" Type="http://schemas.openxmlformats.org/officeDocument/2006/relationships/hyperlink" Target="\stocks\quotes\OSTK" TargetMode="External"/><Relationship Id="rId472" Type="http://schemas.openxmlformats.org/officeDocument/2006/relationships/hyperlink" Target="\stocks\quotes\ARNC" TargetMode="External"/><Relationship Id="rId125" Type="http://schemas.openxmlformats.org/officeDocument/2006/relationships/hyperlink" Target="\stocks\quotes\DWDP" TargetMode="External"/><Relationship Id="rId167" Type="http://schemas.openxmlformats.org/officeDocument/2006/relationships/hyperlink" Target="\stocks\quotes\IMGN" TargetMode="External"/><Relationship Id="rId332" Type="http://schemas.openxmlformats.org/officeDocument/2006/relationships/hyperlink" Target="\stocks\quotes\TNDM" TargetMode="External"/><Relationship Id="rId374" Type="http://schemas.openxmlformats.org/officeDocument/2006/relationships/hyperlink" Target="\stocks\quotes\KGC" TargetMode="External"/><Relationship Id="rId71" Type="http://schemas.openxmlformats.org/officeDocument/2006/relationships/hyperlink" Target="\stocks\quotes\JNJ" TargetMode="External"/><Relationship Id="rId234" Type="http://schemas.openxmlformats.org/officeDocument/2006/relationships/hyperlink" Target="\stocks\quotes\CI" TargetMode="External"/><Relationship Id="rId2" Type="http://schemas.openxmlformats.org/officeDocument/2006/relationships/hyperlink" Target="\stocks\quotes\BAC" TargetMode="External"/><Relationship Id="rId29" Type="http://schemas.openxmlformats.org/officeDocument/2006/relationships/hyperlink" Target="\stocks\quotes\QCOM" TargetMode="External"/><Relationship Id="rId276" Type="http://schemas.openxmlformats.org/officeDocument/2006/relationships/hyperlink" Target="\stocks\quotes\STLD" TargetMode="External"/><Relationship Id="rId441" Type="http://schemas.openxmlformats.org/officeDocument/2006/relationships/hyperlink" Target="\stocks\quotes\CCJ" TargetMode="External"/><Relationship Id="rId483" Type="http://schemas.openxmlformats.org/officeDocument/2006/relationships/hyperlink" Target="\stocks\quotes\OFG" TargetMode="External"/><Relationship Id="rId40" Type="http://schemas.openxmlformats.org/officeDocument/2006/relationships/hyperlink" Target="\stocks\quotes\SNAP" TargetMode="External"/><Relationship Id="rId136" Type="http://schemas.openxmlformats.org/officeDocument/2006/relationships/hyperlink" Target="\stocks\quotes\BP" TargetMode="External"/><Relationship Id="rId178" Type="http://schemas.openxmlformats.org/officeDocument/2006/relationships/hyperlink" Target="\stocks\quotes\FSLR" TargetMode="External"/><Relationship Id="rId301" Type="http://schemas.openxmlformats.org/officeDocument/2006/relationships/hyperlink" Target="\stocks\quotes\KSS" TargetMode="External"/><Relationship Id="rId343" Type="http://schemas.openxmlformats.org/officeDocument/2006/relationships/hyperlink" Target="\stocks\quotes\MYL" TargetMode="External"/><Relationship Id="rId82" Type="http://schemas.openxmlformats.org/officeDocument/2006/relationships/hyperlink" Target="\stocks\quotes\TLRY" TargetMode="External"/><Relationship Id="rId203" Type="http://schemas.openxmlformats.org/officeDocument/2006/relationships/hyperlink" Target="\stocks\quotes\VMW" TargetMode="External"/><Relationship Id="rId385" Type="http://schemas.openxmlformats.org/officeDocument/2006/relationships/hyperlink" Target="\stocks\quotes\APA" TargetMode="External"/><Relationship Id="rId245" Type="http://schemas.openxmlformats.org/officeDocument/2006/relationships/hyperlink" Target="\stocks\quotes\CPRI" TargetMode="External"/><Relationship Id="rId287" Type="http://schemas.openxmlformats.org/officeDocument/2006/relationships/hyperlink" Target="\stocks\quotes\SCHW" TargetMode="External"/><Relationship Id="rId410" Type="http://schemas.openxmlformats.org/officeDocument/2006/relationships/hyperlink" Target="\stocks\quotes\GT" TargetMode="External"/><Relationship Id="rId452" Type="http://schemas.openxmlformats.org/officeDocument/2006/relationships/hyperlink" Target="\stocks\quotes\ARRY" TargetMode="External"/><Relationship Id="rId494" Type="http://schemas.openxmlformats.org/officeDocument/2006/relationships/hyperlink" Target="\stocks\quotes\ACN" TargetMode="External"/><Relationship Id="rId105" Type="http://schemas.openxmlformats.org/officeDocument/2006/relationships/hyperlink" Target="\stocks\quotes\IQ" TargetMode="External"/><Relationship Id="rId147" Type="http://schemas.openxmlformats.org/officeDocument/2006/relationships/hyperlink" Target="\stocks\quotes\MPC" TargetMode="External"/><Relationship Id="rId312" Type="http://schemas.openxmlformats.org/officeDocument/2006/relationships/hyperlink" Target="\stocks\quotes\EOG" TargetMode="External"/><Relationship Id="rId354" Type="http://schemas.openxmlformats.org/officeDocument/2006/relationships/hyperlink" Target="\stocks\quotes\TPX" TargetMode="External"/><Relationship Id="rId51" Type="http://schemas.openxmlformats.org/officeDocument/2006/relationships/hyperlink" Target="\stocks\quotes\HD" TargetMode="External"/><Relationship Id="rId93" Type="http://schemas.openxmlformats.org/officeDocument/2006/relationships/hyperlink" Target="\stocks\quotes\GILD" TargetMode="External"/><Relationship Id="rId189" Type="http://schemas.openxmlformats.org/officeDocument/2006/relationships/hyperlink" Target="\stocks\quotes\KMI" TargetMode="External"/><Relationship Id="rId396" Type="http://schemas.openxmlformats.org/officeDocument/2006/relationships/hyperlink" Target="\stocks\quotes\OKE" TargetMode="External"/><Relationship Id="rId214" Type="http://schemas.openxmlformats.org/officeDocument/2006/relationships/hyperlink" Target="\stocks\quotes\URI" TargetMode="External"/><Relationship Id="rId256" Type="http://schemas.openxmlformats.org/officeDocument/2006/relationships/hyperlink" Target="\stocks\quotes\BK" TargetMode="External"/><Relationship Id="rId298" Type="http://schemas.openxmlformats.org/officeDocument/2006/relationships/hyperlink" Target="\stocks\quotes\CLVS" TargetMode="External"/><Relationship Id="rId421" Type="http://schemas.openxmlformats.org/officeDocument/2006/relationships/hyperlink" Target="\stocks\quotes\CIT" TargetMode="External"/><Relationship Id="rId463" Type="http://schemas.openxmlformats.org/officeDocument/2006/relationships/hyperlink" Target="\stocks\quotes\NYCB" TargetMode="External"/><Relationship Id="rId116" Type="http://schemas.openxmlformats.org/officeDocument/2006/relationships/hyperlink" Target="\stocks\quotes\YPF" TargetMode="External"/><Relationship Id="rId158" Type="http://schemas.openxmlformats.org/officeDocument/2006/relationships/hyperlink" Target="\stocks\quotes\PAA" TargetMode="External"/><Relationship Id="rId323" Type="http://schemas.openxmlformats.org/officeDocument/2006/relationships/hyperlink" Target="\stocks\quotes\EXPE" TargetMode="External"/><Relationship Id="rId20" Type="http://schemas.openxmlformats.org/officeDocument/2006/relationships/hyperlink" Target="\stocks\quotes\JPM" TargetMode="External"/><Relationship Id="rId62" Type="http://schemas.openxmlformats.org/officeDocument/2006/relationships/hyperlink" Target="\stocks\quotes\F" TargetMode="External"/><Relationship Id="rId365" Type="http://schemas.openxmlformats.org/officeDocument/2006/relationships/hyperlink" Target="\stocks\quotes\VIAB" TargetMode="External"/><Relationship Id="rId225" Type="http://schemas.openxmlformats.org/officeDocument/2006/relationships/hyperlink" Target="\stocks\quotes\RIO" TargetMode="External"/><Relationship Id="rId267" Type="http://schemas.openxmlformats.org/officeDocument/2006/relationships/hyperlink" Target="\stocks\quotes\PRU" TargetMode="External"/><Relationship Id="rId432" Type="http://schemas.openxmlformats.org/officeDocument/2006/relationships/hyperlink" Target="\stocks\quotes\LOXO" TargetMode="External"/><Relationship Id="rId474" Type="http://schemas.openxmlformats.org/officeDocument/2006/relationships/hyperlink" Target="\stocks\quotes\MCO" TargetMode="External"/><Relationship Id="rId106" Type="http://schemas.openxmlformats.org/officeDocument/2006/relationships/hyperlink" Target="\stocks\quotes\CVX" TargetMode="External"/><Relationship Id="rId127" Type="http://schemas.openxmlformats.org/officeDocument/2006/relationships/hyperlink" Target="\stocks\quotes\MDLZ" TargetMode="External"/><Relationship Id="rId313" Type="http://schemas.openxmlformats.org/officeDocument/2006/relationships/hyperlink" Target="\stocks\quotes\TTM" TargetMode="External"/><Relationship Id="rId495" Type="http://schemas.openxmlformats.org/officeDocument/2006/relationships/hyperlink" Target="\stocks\quotes\CHRW" TargetMode="External"/><Relationship Id="rId10" Type="http://schemas.openxmlformats.org/officeDocument/2006/relationships/hyperlink" Target="\stocks\quotes\BABA" TargetMode="External"/><Relationship Id="rId31" Type="http://schemas.openxmlformats.org/officeDocument/2006/relationships/hyperlink" Target="\stocks\quotes\NWL" TargetMode="External"/><Relationship Id="rId52" Type="http://schemas.openxmlformats.org/officeDocument/2006/relationships/hyperlink" Target="\stocks\quotes\DE" TargetMode="External"/><Relationship Id="rId73" Type="http://schemas.openxmlformats.org/officeDocument/2006/relationships/hyperlink" Target="\stocks\quotes\RIG" TargetMode="External"/><Relationship Id="rId94" Type="http://schemas.openxmlformats.org/officeDocument/2006/relationships/hyperlink" Target="\stocks\quotes\NKE" TargetMode="External"/><Relationship Id="rId148" Type="http://schemas.openxmlformats.org/officeDocument/2006/relationships/hyperlink" Target="\stocks\quotes\WDC" TargetMode="External"/><Relationship Id="rId169" Type="http://schemas.openxmlformats.org/officeDocument/2006/relationships/hyperlink" Target="\stocks\quotes\CMCSA" TargetMode="External"/><Relationship Id="rId334" Type="http://schemas.openxmlformats.org/officeDocument/2006/relationships/hyperlink" Target="\stocks\quotes\BILI" TargetMode="External"/><Relationship Id="rId355" Type="http://schemas.openxmlformats.org/officeDocument/2006/relationships/hyperlink" Target="\stocks\quotes\LOGM" TargetMode="External"/><Relationship Id="rId376" Type="http://schemas.openxmlformats.org/officeDocument/2006/relationships/hyperlink" Target="\stocks\quotes\JBLU" TargetMode="External"/><Relationship Id="rId397" Type="http://schemas.openxmlformats.org/officeDocument/2006/relationships/hyperlink" Target="\stocks\quotes\ICE" TargetMode="External"/><Relationship Id="rId4" Type="http://schemas.openxmlformats.org/officeDocument/2006/relationships/hyperlink" Target="\stocks\quotes\AMD" TargetMode="External"/><Relationship Id="rId180" Type="http://schemas.openxmlformats.org/officeDocument/2006/relationships/hyperlink" Target="\stocks\quotes\COST" TargetMode="External"/><Relationship Id="rId215" Type="http://schemas.openxmlformats.org/officeDocument/2006/relationships/hyperlink" Target="\stocks\quotes\HES" TargetMode="External"/><Relationship Id="rId236" Type="http://schemas.openxmlformats.org/officeDocument/2006/relationships/hyperlink" Target="\stocks\quotes\GG" TargetMode="External"/><Relationship Id="rId257" Type="http://schemas.openxmlformats.org/officeDocument/2006/relationships/hyperlink" Target="\stocks\quotes\CYH" TargetMode="External"/><Relationship Id="rId278" Type="http://schemas.openxmlformats.org/officeDocument/2006/relationships/hyperlink" Target="\stocks\quotes\SO" TargetMode="External"/><Relationship Id="rId401" Type="http://schemas.openxmlformats.org/officeDocument/2006/relationships/hyperlink" Target="\stocks\quotes\NTR" TargetMode="External"/><Relationship Id="rId422" Type="http://schemas.openxmlformats.org/officeDocument/2006/relationships/hyperlink" Target="\stocks\quotes\SKX" TargetMode="External"/><Relationship Id="rId443" Type="http://schemas.openxmlformats.org/officeDocument/2006/relationships/hyperlink" Target="\stocks\quotes\JBL" TargetMode="External"/><Relationship Id="rId464" Type="http://schemas.openxmlformats.org/officeDocument/2006/relationships/hyperlink" Target="\stocks\quotes\CMI" TargetMode="External"/><Relationship Id="rId303" Type="http://schemas.openxmlformats.org/officeDocument/2006/relationships/hyperlink" Target="\stocks\quotes\DLTR" TargetMode="External"/><Relationship Id="rId485" Type="http://schemas.openxmlformats.org/officeDocument/2006/relationships/hyperlink" Target="\stocks\quotes\URBN" TargetMode="External"/><Relationship Id="rId42" Type="http://schemas.openxmlformats.org/officeDocument/2006/relationships/hyperlink" Target="\stocks\quotes\FCX" TargetMode="External"/><Relationship Id="rId84" Type="http://schemas.openxmlformats.org/officeDocument/2006/relationships/hyperlink" Target="\stocks\quotes\NVAX" TargetMode="External"/><Relationship Id="rId138" Type="http://schemas.openxmlformats.org/officeDocument/2006/relationships/hyperlink" Target="\stocks\quotes\EXAS" TargetMode="External"/><Relationship Id="rId345" Type="http://schemas.openxmlformats.org/officeDocument/2006/relationships/hyperlink" Target="\stocks\quotes\PXD" TargetMode="External"/><Relationship Id="rId387" Type="http://schemas.openxmlformats.org/officeDocument/2006/relationships/hyperlink" Target="\stocks\quotes\SIX" TargetMode="External"/><Relationship Id="rId191" Type="http://schemas.openxmlformats.org/officeDocument/2006/relationships/hyperlink" Target="\stocks\quotes\MRO" TargetMode="External"/><Relationship Id="rId205" Type="http://schemas.openxmlformats.org/officeDocument/2006/relationships/hyperlink" Target="\stocks\quotes\CRC" TargetMode="External"/><Relationship Id="rId247" Type="http://schemas.openxmlformats.org/officeDocument/2006/relationships/hyperlink" Target="\stocks\quotes\LUV" TargetMode="External"/><Relationship Id="rId412" Type="http://schemas.openxmlformats.org/officeDocument/2006/relationships/hyperlink" Target="\stocks\quotes\EPD" TargetMode="External"/><Relationship Id="rId107" Type="http://schemas.openxmlformats.org/officeDocument/2006/relationships/hyperlink" Target="\stocks\quotes\M" TargetMode="External"/><Relationship Id="rId289" Type="http://schemas.openxmlformats.org/officeDocument/2006/relationships/hyperlink" Target="\stocks\quotes\CF" TargetMode="External"/><Relationship Id="rId454" Type="http://schemas.openxmlformats.org/officeDocument/2006/relationships/hyperlink" Target="\stocks\quotes\NCR" TargetMode="External"/><Relationship Id="rId496" Type="http://schemas.openxmlformats.org/officeDocument/2006/relationships/hyperlink" Target="\stocks\quotes\DY" TargetMode="External"/><Relationship Id="rId11" Type="http://schemas.openxmlformats.org/officeDocument/2006/relationships/hyperlink" Target="\stocks\quotes\KO" TargetMode="External"/><Relationship Id="rId53" Type="http://schemas.openxmlformats.org/officeDocument/2006/relationships/hyperlink" Target="\stocks\quotes\PFE" TargetMode="External"/><Relationship Id="rId149" Type="http://schemas.openxmlformats.org/officeDocument/2006/relationships/hyperlink" Target="\stocks\quotes\BKNG" TargetMode="External"/><Relationship Id="rId314" Type="http://schemas.openxmlformats.org/officeDocument/2006/relationships/hyperlink" Target="\stocks\quotes\ZIOP" TargetMode="External"/><Relationship Id="rId356" Type="http://schemas.openxmlformats.org/officeDocument/2006/relationships/hyperlink" Target="\stocks\quotes\ING" TargetMode="External"/><Relationship Id="rId398" Type="http://schemas.openxmlformats.org/officeDocument/2006/relationships/hyperlink" Target="\stocks\quotes\SC" TargetMode="External"/><Relationship Id="rId95" Type="http://schemas.openxmlformats.org/officeDocument/2006/relationships/hyperlink" Target="\stocks\quotes\YELP" TargetMode="External"/><Relationship Id="rId160" Type="http://schemas.openxmlformats.org/officeDocument/2006/relationships/hyperlink" Target="\stocks\quotes\MDT" TargetMode="External"/><Relationship Id="rId216" Type="http://schemas.openxmlformats.org/officeDocument/2006/relationships/hyperlink" Target="\stocks\quotes\MHK" TargetMode="External"/><Relationship Id="rId423" Type="http://schemas.openxmlformats.org/officeDocument/2006/relationships/hyperlink" Target="\stocks\quotes\ADM" TargetMode="External"/><Relationship Id="rId258" Type="http://schemas.openxmlformats.org/officeDocument/2006/relationships/hyperlink" Target="\stocks\quotes\PVG" TargetMode="External"/><Relationship Id="rId465" Type="http://schemas.openxmlformats.org/officeDocument/2006/relationships/hyperlink" Target="\stocks\quotes\AMTD" TargetMode="External"/><Relationship Id="rId22" Type="http://schemas.openxmlformats.org/officeDocument/2006/relationships/hyperlink" Target="\stocks\quotes\BMY" TargetMode="External"/><Relationship Id="rId64" Type="http://schemas.openxmlformats.org/officeDocument/2006/relationships/hyperlink" Target="\stocks\quotes\ACB" TargetMode="External"/><Relationship Id="rId118" Type="http://schemas.openxmlformats.org/officeDocument/2006/relationships/hyperlink" Target="\stocks\quotes\CBS" TargetMode="External"/><Relationship Id="rId325" Type="http://schemas.openxmlformats.org/officeDocument/2006/relationships/hyperlink" Target="\stocks\quotes\CSIQ" TargetMode="External"/><Relationship Id="rId367" Type="http://schemas.openxmlformats.org/officeDocument/2006/relationships/hyperlink" Target="\stocks\quotes\AKAM" TargetMode="External"/><Relationship Id="rId171" Type="http://schemas.openxmlformats.org/officeDocument/2006/relationships/hyperlink" Target="\stocks\quotes\NLSN" TargetMode="External"/><Relationship Id="rId227" Type="http://schemas.openxmlformats.org/officeDocument/2006/relationships/hyperlink" Target="\stocks\quotes\S" TargetMode="External"/><Relationship Id="rId269" Type="http://schemas.openxmlformats.org/officeDocument/2006/relationships/hyperlink" Target="\stocks\quotes\ECA" TargetMode="External"/><Relationship Id="rId434" Type="http://schemas.openxmlformats.org/officeDocument/2006/relationships/hyperlink" Target="\stocks\quotes\CBOE" TargetMode="External"/><Relationship Id="rId476" Type="http://schemas.openxmlformats.org/officeDocument/2006/relationships/hyperlink" Target="\stocks\quotes\FLR" TargetMode="External"/><Relationship Id="rId33" Type="http://schemas.openxmlformats.org/officeDocument/2006/relationships/hyperlink" Target="\stocks\quotes\WMT" TargetMode="External"/><Relationship Id="rId129" Type="http://schemas.openxmlformats.org/officeDocument/2006/relationships/hyperlink" Target="\stocks\quotes\ADBE" TargetMode="External"/><Relationship Id="rId280" Type="http://schemas.openxmlformats.org/officeDocument/2006/relationships/hyperlink" Target="\stocks\quotes\VOD" TargetMode="External"/><Relationship Id="rId336" Type="http://schemas.openxmlformats.org/officeDocument/2006/relationships/hyperlink" Target="\stocks\quotes\HPQ" TargetMode="External"/><Relationship Id="rId75" Type="http://schemas.openxmlformats.org/officeDocument/2006/relationships/hyperlink" Target="\stocks\quotes\TEVA" TargetMode="External"/><Relationship Id="rId140" Type="http://schemas.openxmlformats.org/officeDocument/2006/relationships/hyperlink" Target="\stocks\quotes\DISH" TargetMode="External"/><Relationship Id="rId182" Type="http://schemas.openxmlformats.org/officeDocument/2006/relationships/hyperlink" Target="\stocks\quotes\SYF" TargetMode="External"/><Relationship Id="rId378" Type="http://schemas.openxmlformats.org/officeDocument/2006/relationships/hyperlink" Target="\stocks\quotes\ADSK" TargetMode="External"/><Relationship Id="rId403" Type="http://schemas.openxmlformats.org/officeDocument/2006/relationships/hyperlink" Target="\stocks\quotes\RDN" TargetMode="External"/><Relationship Id="rId6" Type="http://schemas.openxmlformats.org/officeDocument/2006/relationships/hyperlink" Target="\stocks\quotes\MU" TargetMode="External"/><Relationship Id="rId238" Type="http://schemas.openxmlformats.org/officeDocument/2006/relationships/hyperlink" Target="\stocks\quotes\KKR" TargetMode="External"/><Relationship Id="rId445" Type="http://schemas.openxmlformats.org/officeDocument/2006/relationships/hyperlink" Target="\stocks\quotes\FDC" TargetMode="External"/><Relationship Id="rId487" Type="http://schemas.openxmlformats.org/officeDocument/2006/relationships/hyperlink" Target="\stocks\quotes\TRUE" TargetMode="External"/><Relationship Id="rId291" Type="http://schemas.openxmlformats.org/officeDocument/2006/relationships/hyperlink" Target="\stocks\quotes\ISRG" TargetMode="External"/><Relationship Id="rId305" Type="http://schemas.openxmlformats.org/officeDocument/2006/relationships/hyperlink" Target="\stocks\quotes\XRX" TargetMode="External"/><Relationship Id="rId347" Type="http://schemas.openxmlformats.org/officeDocument/2006/relationships/hyperlink" Target="\stocks\quotes\LB" TargetMode="External"/><Relationship Id="rId44" Type="http://schemas.openxmlformats.org/officeDocument/2006/relationships/hyperlink" Target="\stocks\quotes\CVS" TargetMode="External"/><Relationship Id="rId86" Type="http://schemas.openxmlformats.org/officeDocument/2006/relationships/hyperlink" Target="\stocks\quotes\SIRI" TargetMode="External"/><Relationship Id="rId151" Type="http://schemas.openxmlformats.org/officeDocument/2006/relationships/hyperlink" Target="\stocks\quotes\UAL" TargetMode="External"/><Relationship Id="rId389" Type="http://schemas.openxmlformats.org/officeDocument/2006/relationships/hyperlink" Target="\stocks\quotes\AMN" TargetMode="External"/><Relationship Id="rId193" Type="http://schemas.openxmlformats.org/officeDocument/2006/relationships/hyperlink" Target="\stocks\quotes\CLR" TargetMode="External"/><Relationship Id="rId207" Type="http://schemas.openxmlformats.org/officeDocument/2006/relationships/hyperlink" Target="\stocks\quotes\OXY" TargetMode="External"/><Relationship Id="rId249" Type="http://schemas.openxmlformats.org/officeDocument/2006/relationships/hyperlink" Target="\stocks\quotes\W" TargetMode="External"/><Relationship Id="rId414" Type="http://schemas.openxmlformats.org/officeDocument/2006/relationships/hyperlink" Target="\stocks\quotes\RESI" TargetMode="External"/><Relationship Id="rId456" Type="http://schemas.openxmlformats.org/officeDocument/2006/relationships/hyperlink" Target="\stocks\quotes\AZO" TargetMode="External"/><Relationship Id="rId498" Type="http://schemas.openxmlformats.org/officeDocument/2006/relationships/hyperlink" Target="\stocks\quotes\AAOI" TargetMode="External"/><Relationship Id="rId13" Type="http://schemas.openxmlformats.org/officeDocument/2006/relationships/hyperlink" Target="\stocks\quotes\TSLA" TargetMode="External"/><Relationship Id="rId109" Type="http://schemas.openxmlformats.org/officeDocument/2006/relationships/hyperlink" Target="\stocks\quotes\MO" TargetMode="External"/><Relationship Id="rId260" Type="http://schemas.openxmlformats.org/officeDocument/2006/relationships/hyperlink" Target="\stocks\quotes\RDFN" TargetMode="External"/><Relationship Id="rId316" Type="http://schemas.openxmlformats.org/officeDocument/2006/relationships/hyperlink" Target="\stocks\quotes\BBY" TargetMode="External"/><Relationship Id="rId55" Type="http://schemas.openxmlformats.org/officeDocument/2006/relationships/hyperlink" Target="\stocks\quotes\CELG" TargetMode="External"/><Relationship Id="rId97" Type="http://schemas.openxmlformats.org/officeDocument/2006/relationships/hyperlink" Target="\stocks\quotes\CLF" TargetMode="External"/><Relationship Id="rId120" Type="http://schemas.openxmlformats.org/officeDocument/2006/relationships/hyperlink" Target="\stocks\quotes\NEM" TargetMode="External"/><Relationship Id="rId358" Type="http://schemas.openxmlformats.org/officeDocument/2006/relationships/hyperlink" Target="\stocks\quotes\IP" TargetMode="External"/><Relationship Id="rId162" Type="http://schemas.openxmlformats.org/officeDocument/2006/relationships/hyperlink" Target="\stocks\quotes\XLNX" TargetMode="External"/><Relationship Id="rId218" Type="http://schemas.openxmlformats.org/officeDocument/2006/relationships/hyperlink" Target="\stocks\quotes\ICPT" TargetMode="External"/><Relationship Id="rId425" Type="http://schemas.openxmlformats.org/officeDocument/2006/relationships/hyperlink" Target="\stocks\quotes\AG" TargetMode="External"/><Relationship Id="rId467" Type="http://schemas.openxmlformats.org/officeDocument/2006/relationships/hyperlink" Target="\stocks\quotes\MLCO" TargetMode="External"/><Relationship Id="rId271" Type="http://schemas.openxmlformats.org/officeDocument/2006/relationships/hyperlink" Target="\stocks\quotes\FOSL" TargetMode="External"/><Relationship Id="rId24" Type="http://schemas.openxmlformats.org/officeDocument/2006/relationships/hyperlink" Target="\stocks\quotes\PG" TargetMode="External"/><Relationship Id="rId66" Type="http://schemas.openxmlformats.org/officeDocument/2006/relationships/hyperlink" Target="\stocks\quotes\ELAN" TargetMode="External"/><Relationship Id="rId131" Type="http://schemas.openxmlformats.org/officeDocument/2006/relationships/hyperlink" Target="\stocks\quotes\AXTA" TargetMode="External"/><Relationship Id="rId327" Type="http://schemas.openxmlformats.org/officeDocument/2006/relationships/hyperlink" Target="\stocks\quotes\SU" TargetMode="External"/><Relationship Id="rId369" Type="http://schemas.openxmlformats.org/officeDocument/2006/relationships/hyperlink" Target="\stocks\quotes\TAP" TargetMode="External"/><Relationship Id="rId173" Type="http://schemas.openxmlformats.org/officeDocument/2006/relationships/hyperlink" Target="\stocks\quotes\STX" TargetMode="External"/><Relationship Id="rId229" Type="http://schemas.openxmlformats.org/officeDocument/2006/relationships/hyperlink" Target="\stocks\quotes\MET" TargetMode="External"/><Relationship Id="rId380" Type="http://schemas.openxmlformats.org/officeDocument/2006/relationships/hyperlink" Target="\stocks\quotes\RCII" TargetMode="External"/><Relationship Id="rId436" Type="http://schemas.openxmlformats.org/officeDocument/2006/relationships/hyperlink" Target="\stocks\quotes\GSK" TargetMode="External"/><Relationship Id="rId240" Type="http://schemas.openxmlformats.org/officeDocument/2006/relationships/hyperlink" Target="\stocks\quotes\DBD" TargetMode="External"/><Relationship Id="rId478" Type="http://schemas.openxmlformats.org/officeDocument/2006/relationships/hyperlink" Target="\stocks\quotes\CP" TargetMode="External"/><Relationship Id="rId35" Type="http://schemas.openxmlformats.org/officeDocument/2006/relationships/hyperlink" Target="\stocks\quotes\MRK" TargetMode="External"/><Relationship Id="rId77" Type="http://schemas.openxmlformats.org/officeDocument/2006/relationships/hyperlink" Target="\stocks\quotes\GOOG" TargetMode="External"/><Relationship Id="rId100" Type="http://schemas.openxmlformats.org/officeDocument/2006/relationships/hyperlink" Target="\stocks\quotes\IMMU" TargetMode="External"/><Relationship Id="rId282" Type="http://schemas.openxmlformats.org/officeDocument/2006/relationships/hyperlink" Target="\stocks\quotes\HOLX" TargetMode="External"/><Relationship Id="rId338" Type="http://schemas.openxmlformats.org/officeDocument/2006/relationships/hyperlink" Target="\stocks\quotes\NSC" TargetMode="External"/><Relationship Id="rId8" Type="http://schemas.openxmlformats.org/officeDocument/2006/relationships/hyperlink" Target="\stocks\quotes\NFLX" TargetMode="External"/><Relationship Id="rId142" Type="http://schemas.openxmlformats.org/officeDocument/2006/relationships/hyperlink" Target="\stocks\quotes\PYX" TargetMode="External"/><Relationship Id="rId184" Type="http://schemas.openxmlformats.org/officeDocument/2006/relationships/hyperlink" Target="\stocks\quotes\NOK" TargetMode="External"/><Relationship Id="rId391" Type="http://schemas.openxmlformats.org/officeDocument/2006/relationships/hyperlink" Target="\stocks\quotes\IR" TargetMode="External"/><Relationship Id="rId405" Type="http://schemas.openxmlformats.org/officeDocument/2006/relationships/hyperlink" Target="\stocks\quotes\HCLP" TargetMode="External"/><Relationship Id="rId447" Type="http://schemas.openxmlformats.org/officeDocument/2006/relationships/hyperlink" Target="\stocks\quotes\UFS" TargetMode="External"/><Relationship Id="rId251" Type="http://schemas.openxmlformats.org/officeDocument/2006/relationships/hyperlink" Target="\stocks\quotes\EXC" TargetMode="External"/><Relationship Id="rId489" Type="http://schemas.openxmlformats.org/officeDocument/2006/relationships/hyperlink" Target="\stocks\quotes\YETI" TargetMode="External"/><Relationship Id="rId46" Type="http://schemas.openxmlformats.org/officeDocument/2006/relationships/hyperlink" Target="\stocks\quotes\GS" TargetMode="External"/><Relationship Id="rId293" Type="http://schemas.openxmlformats.org/officeDocument/2006/relationships/hyperlink" Target="\stocks\quotes\GIS" TargetMode="External"/><Relationship Id="rId307" Type="http://schemas.openxmlformats.org/officeDocument/2006/relationships/hyperlink" Target="\stocks\quotes\GNW" TargetMode="External"/><Relationship Id="rId349" Type="http://schemas.openxmlformats.org/officeDocument/2006/relationships/hyperlink" Target="\stocks\quotes\CX" TargetMode="External"/><Relationship Id="rId88" Type="http://schemas.openxmlformats.org/officeDocument/2006/relationships/hyperlink" Target="\stocks\quotes\AMRN" TargetMode="External"/><Relationship Id="rId111" Type="http://schemas.openxmlformats.org/officeDocument/2006/relationships/hyperlink" Target="\stocks\quotes\BB" TargetMode="External"/><Relationship Id="rId153" Type="http://schemas.openxmlformats.org/officeDocument/2006/relationships/hyperlink" Target="\stocks\quotes\AXL" TargetMode="External"/><Relationship Id="rId195" Type="http://schemas.openxmlformats.org/officeDocument/2006/relationships/hyperlink" Target="\stocks\quotes\BHP" TargetMode="External"/><Relationship Id="rId209" Type="http://schemas.openxmlformats.org/officeDocument/2006/relationships/hyperlink" Target="\stocks\quotes\HIIQ" TargetMode="External"/><Relationship Id="rId360" Type="http://schemas.openxmlformats.org/officeDocument/2006/relationships/hyperlink" Target="\stocks\quotes\WB" TargetMode="External"/><Relationship Id="rId416" Type="http://schemas.openxmlformats.org/officeDocument/2006/relationships/hyperlink" Target="\stocks\quotes\BAX" TargetMode="External"/><Relationship Id="rId220" Type="http://schemas.openxmlformats.org/officeDocument/2006/relationships/hyperlink" Target="\stocks\quotes\COP" TargetMode="External"/><Relationship Id="rId458" Type="http://schemas.openxmlformats.org/officeDocument/2006/relationships/hyperlink" Target="\stocks\quotes\DELL" TargetMode="External"/><Relationship Id="rId15" Type="http://schemas.openxmlformats.org/officeDocument/2006/relationships/hyperlink" Target="\stocks\quotes\T" TargetMode="External"/><Relationship Id="rId57" Type="http://schemas.openxmlformats.org/officeDocument/2006/relationships/hyperlink" Target="\stocks\quotes\GM" TargetMode="External"/><Relationship Id="rId262" Type="http://schemas.openxmlformats.org/officeDocument/2006/relationships/hyperlink" Target="\stocks\quotes\WFT" TargetMode="External"/><Relationship Id="rId318" Type="http://schemas.openxmlformats.org/officeDocument/2006/relationships/hyperlink" Target="\stocks\quotes\CIEN" TargetMode="External"/><Relationship Id="rId99" Type="http://schemas.openxmlformats.org/officeDocument/2006/relationships/hyperlink" Target="\stocks\quotes\COTY" TargetMode="External"/><Relationship Id="rId122" Type="http://schemas.openxmlformats.org/officeDocument/2006/relationships/hyperlink" Target="\stocks\quotes\MA" TargetMode="External"/><Relationship Id="rId164" Type="http://schemas.openxmlformats.org/officeDocument/2006/relationships/hyperlink" Target="\stocks\quotes\WMB" TargetMode="External"/><Relationship Id="rId371" Type="http://schemas.openxmlformats.org/officeDocument/2006/relationships/hyperlink" Target="\stocks\quotes\KR" TargetMode="External"/><Relationship Id="rId427" Type="http://schemas.openxmlformats.org/officeDocument/2006/relationships/hyperlink" Target="\stocks\quotes\SNV" TargetMode="External"/><Relationship Id="rId469" Type="http://schemas.openxmlformats.org/officeDocument/2006/relationships/hyperlink" Target="\stocks\quotes\ENB" TargetMode="External"/><Relationship Id="rId26" Type="http://schemas.openxmlformats.org/officeDocument/2006/relationships/hyperlink" Target="\stocks\quotes\EA" TargetMode="External"/><Relationship Id="rId231" Type="http://schemas.openxmlformats.org/officeDocument/2006/relationships/hyperlink" Target="\stocks\quotes\AZN" TargetMode="External"/><Relationship Id="rId273" Type="http://schemas.openxmlformats.org/officeDocument/2006/relationships/hyperlink" Target="\stocks\quotes\BTG" TargetMode="External"/><Relationship Id="rId329" Type="http://schemas.openxmlformats.org/officeDocument/2006/relationships/hyperlink" Target="\stocks\quotes\VRTX" TargetMode="External"/><Relationship Id="rId480" Type="http://schemas.openxmlformats.org/officeDocument/2006/relationships/hyperlink" Target="\stocks\quotes\UA" TargetMode="External"/><Relationship Id="rId68" Type="http://schemas.openxmlformats.org/officeDocument/2006/relationships/hyperlink" Target="\stocks\quotes\X" TargetMode="External"/><Relationship Id="rId133" Type="http://schemas.openxmlformats.org/officeDocument/2006/relationships/hyperlink" Target="\stocks\quotes\VLO" TargetMode="External"/><Relationship Id="rId175" Type="http://schemas.openxmlformats.org/officeDocument/2006/relationships/hyperlink" Target="\stocks\quotes\NXPI" TargetMode="External"/><Relationship Id="rId340" Type="http://schemas.openxmlformats.org/officeDocument/2006/relationships/hyperlink" Target="\stocks\quotes\MNST" TargetMode="External"/><Relationship Id="rId200" Type="http://schemas.openxmlformats.org/officeDocument/2006/relationships/hyperlink" Target="\stocks\quotes\DUK" TargetMode="External"/><Relationship Id="rId382" Type="http://schemas.openxmlformats.org/officeDocument/2006/relationships/hyperlink" Target="\stocks\quotes\AFL" TargetMode="External"/><Relationship Id="rId438" Type="http://schemas.openxmlformats.org/officeDocument/2006/relationships/hyperlink" Target="\stocks\quotes\PZZA" TargetMode="External"/><Relationship Id="rId242" Type="http://schemas.openxmlformats.org/officeDocument/2006/relationships/hyperlink" Target="\stocks\quotes\TTWO" TargetMode="External"/><Relationship Id="rId284" Type="http://schemas.openxmlformats.org/officeDocument/2006/relationships/hyperlink" Target="\stocks\quotes\BIIB" TargetMode="External"/><Relationship Id="rId491" Type="http://schemas.openxmlformats.org/officeDocument/2006/relationships/hyperlink" Target="\stocks\quotes\BLK" TargetMode="External"/><Relationship Id="rId37" Type="http://schemas.openxmlformats.org/officeDocument/2006/relationships/hyperlink" Target="\stocks\quotes\XOM" TargetMode="External"/><Relationship Id="rId79" Type="http://schemas.openxmlformats.org/officeDocument/2006/relationships/hyperlink" Target="\stocks\quotes\MDR" TargetMode="External"/><Relationship Id="rId102" Type="http://schemas.openxmlformats.org/officeDocument/2006/relationships/hyperlink" Target="\stocks\quotes\DAL" TargetMode="External"/><Relationship Id="rId144" Type="http://schemas.openxmlformats.org/officeDocument/2006/relationships/hyperlink" Target="\stocks\quotes\NBR" TargetMode="External"/><Relationship Id="rId90" Type="http://schemas.openxmlformats.org/officeDocument/2006/relationships/hyperlink" Target="\stocks\quotes\CL" TargetMode="External"/><Relationship Id="rId186" Type="http://schemas.openxmlformats.org/officeDocument/2006/relationships/hyperlink" Target="\stocks\quotes\LULU" TargetMode="External"/><Relationship Id="rId351" Type="http://schemas.openxmlformats.org/officeDocument/2006/relationships/hyperlink" Target="\stocks\quotes\MDCO" TargetMode="External"/><Relationship Id="rId393" Type="http://schemas.openxmlformats.org/officeDocument/2006/relationships/hyperlink" Target="\stocks\quotes\TPR" TargetMode="External"/><Relationship Id="rId407" Type="http://schemas.openxmlformats.org/officeDocument/2006/relationships/hyperlink" Target="\stocks\quotes\CTSH" TargetMode="External"/><Relationship Id="rId449" Type="http://schemas.openxmlformats.org/officeDocument/2006/relationships/hyperlink" Target="\stocks\quotes\RIOT" TargetMode="External"/><Relationship Id="rId211" Type="http://schemas.openxmlformats.org/officeDocument/2006/relationships/hyperlink" Target="\stocks\quotes\GME" TargetMode="External"/><Relationship Id="rId253" Type="http://schemas.openxmlformats.org/officeDocument/2006/relationships/hyperlink" Target="\stocks\quotes\BLMN" TargetMode="External"/><Relationship Id="rId295" Type="http://schemas.openxmlformats.org/officeDocument/2006/relationships/hyperlink" Target="\stocks\quotes\WTW" TargetMode="External"/><Relationship Id="rId309" Type="http://schemas.openxmlformats.org/officeDocument/2006/relationships/hyperlink" Target="\stocks\quotes\ZION" TargetMode="External"/><Relationship Id="rId460" Type="http://schemas.openxmlformats.org/officeDocument/2006/relationships/hyperlink" Target="\stocks\quotes\FANG" TargetMode="External"/><Relationship Id="rId48" Type="http://schemas.openxmlformats.org/officeDocument/2006/relationships/hyperlink" Target="\stocks\quotes\MS" TargetMode="External"/><Relationship Id="rId113" Type="http://schemas.openxmlformats.org/officeDocument/2006/relationships/hyperlink" Target="\stocks\quotes\WYNN" TargetMode="External"/><Relationship Id="rId320" Type="http://schemas.openxmlformats.org/officeDocument/2006/relationships/hyperlink" Target="\stocks\quotes\MLM" TargetMode="External"/><Relationship Id="rId155" Type="http://schemas.openxmlformats.org/officeDocument/2006/relationships/hyperlink" Target="\stocks\quotes\DVN" TargetMode="External"/><Relationship Id="rId197" Type="http://schemas.openxmlformats.org/officeDocument/2006/relationships/hyperlink" Target="\stocks\quotes\ELLI" TargetMode="External"/><Relationship Id="rId362" Type="http://schemas.openxmlformats.org/officeDocument/2006/relationships/hyperlink" Target="\stocks\quotes\MAR" TargetMode="External"/><Relationship Id="rId418" Type="http://schemas.openxmlformats.org/officeDocument/2006/relationships/hyperlink" Target="\stocks\quotes\ALL" TargetMode="External"/><Relationship Id="rId222" Type="http://schemas.openxmlformats.org/officeDocument/2006/relationships/hyperlink" Target="\stocks\quotes\FEYE" TargetMode="External"/><Relationship Id="rId264" Type="http://schemas.openxmlformats.org/officeDocument/2006/relationships/hyperlink" Target="\stocks\quotes\SWN" TargetMode="External"/><Relationship Id="rId471" Type="http://schemas.openxmlformats.org/officeDocument/2006/relationships/hyperlink" Target="\stocks\quotes\NKTR" TargetMode="External"/><Relationship Id="rId17" Type="http://schemas.openxmlformats.org/officeDocument/2006/relationships/hyperlink" Target="\stocks\quotes\CSCO" TargetMode="External"/><Relationship Id="rId59" Type="http://schemas.openxmlformats.org/officeDocument/2006/relationships/hyperlink" Target="\stocks\quotes\WFC" TargetMode="External"/><Relationship Id="rId124" Type="http://schemas.openxmlformats.org/officeDocument/2006/relationships/hyperlink" Target="\stocks\quotes\AIG" TargetMode="External"/><Relationship Id="rId70" Type="http://schemas.openxmlformats.org/officeDocument/2006/relationships/hyperlink" Target="\stocks\quotes\HAL" TargetMode="External"/><Relationship Id="rId166" Type="http://schemas.openxmlformats.org/officeDocument/2006/relationships/hyperlink" Target="\stocks\quotes\BBD" TargetMode="External"/><Relationship Id="rId331" Type="http://schemas.openxmlformats.org/officeDocument/2006/relationships/hyperlink" Target="\stocks\quotes\LEN" TargetMode="External"/><Relationship Id="rId373" Type="http://schemas.openxmlformats.org/officeDocument/2006/relationships/hyperlink" Target="\stocks\quotes\REGN" TargetMode="External"/><Relationship Id="rId429" Type="http://schemas.openxmlformats.org/officeDocument/2006/relationships/hyperlink" Target="\stocks\quotes\CNQ" TargetMode="External"/><Relationship Id="rId1" Type="http://schemas.openxmlformats.org/officeDocument/2006/relationships/hyperlink" Target="\stocks\quotes\NVDA" TargetMode="External"/><Relationship Id="rId233" Type="http://schemas.openxmlformats.org/officeDocument/2006/relationships/hyperlink" Target="\stocks\quotes\DHI" TargetMode="External"/><Relationship Id="rId440" Type="http://schemas.openxmlformats.org/officeDocument/2006/relationships/hyperlink" Target="\stocks\quotes\ASND" TargetMode="External"/><Relationship Id="rId28" Type="http://schemas.openxmlformats.org/officeDocument/2006/relationships/hyperlink" Target="\stocks\quotes\DIS" TargetMode="External"/><Relationship Id="rId275" Type="http://schemas.openxmlformats.org/officeDocument/2006/relationships/hyperlink" Target="\stocks\quotes\CYBR" TargetMode="External"/><Relationship Id="rId300" Type="http://schemas.openxmlformats.org/officeDocument/2006/relationships/hyperlink" Target="\stocks\quotes\FGEN" TargetMode="External"/><Relationship Id="rId482" Type="http://schemas.openxmlformats.org/officeDocument/2006/relationships/hyperlink" Target="\stocks\quotes\RCL" TargetMode="External"/><Relationship Id="rId81" Type="http://schemas.openxmlformats.org/officeDocument/2006/relationships/hyperlink" Target="\stocks\quotes\MCD" TargetMode="External"/><Relationship Id="rId135" Type="http://schemas.openxmlformats.org/officeDocument/2006/relationships/hyperlink" Target="\stocks\quotes\PCG" TargetMode="External"/><Relationship Id="rId177" Type="http://schemas.openxmlformats.org/officeDocument/2006/relationships/hyperlink" Target="\stocks\quotes\UTX" TargetMode="External"/><Relationship Id="rId342" Type="http://schemas.openxmlformats.org/officeDocument/2006/relationships/hyperlink" Target="\stocks\quotes\AJRD" TargetMode="External"/><Relationship Id="rId384" Type="http://schemas.openxmlformats.org/officeDocument/2006/relationships/hyperlink" Target="\stocks\quotes\ADP" TargetMode="External"/><Relationship Id="rId202" Type="http://schemas.openxmlformats.org/officeDocument/2006/relationships/hyperlink" Target="\stocks\quotes\UNP" TargetMode="External"/><Relationship Id="rId244" Type="http://schemas.openxmlformats.org/officeDocument/2006/relationships/hyperlink" Target="\stocks\quotes\SHOP" TargetMode="External"/><Relationship Id="rId39" Type="http://schemas.openxmlformats.org/officeDocument/2006/relationships/hyperlink" Target="\stocks\quotes\PBR" TargetMode="External"/><Relationship Id="rId286" Type="http://schemas.openxmlformats.org/officeDocument/2006/relationships/hyperlink" Target="\stocks\quotes\TECK" TargetMode="External"/><Relationship Id="rId451" Type="http://schemas.openxmlformats.org/officeDocument/2006/relationships/hyperlink" Target="\stocks\quotes\WHR" TargetMode="External"/><Relationship Id="rId493" Type="http://schemas.openxmlformats.org/officeDocument/2006/relationships/hyperlink" Target="\stocks\quotes\SYY" TargetMode="External"/><Relationship Id="rId50" Type="http://schemas.openxmlformats.org/officeDocument/2006/relationships/hyperlink" Target="\stocks\quotes\CZR" TargetMode="External"/><Relationship Id="rId104" Type="http://schemas.openxmlformats.org/officeDocument/2006/relationships/hyperlink" Target="\stocks\quotes\VZ" TargetMode="External"/><Relationship Id="rId146" Type="http://schemas.openxmlformats.org/officeDocument/2006/relationships/hyperlink" Target="\stocks\quotes\FCAU" TargetMode="External"/><Relationship Id="rId188" Type="http://schemas.openxmlformats.org/officeDocument/2006/relationships/hyperlink" Target="\stocks\quotes\BKS" TargetMode="External"/><Relationship Id="rId311" Type="http://schemas.openxmlformats.org/officeDocument/2006/relationships/hyperlink" Target="\stocks\quotes\RRC" TargetMode="External"/><Relationship Id="rId353" Type="http://schemas.openxmlformats.org/officeDocument/2006/relationships/hyperlink" Target="\stocks\quotes\LKQ" TargetMode="External"/><Relationship Id="rId395" Type="http://schemas.openxmlformats.org/officeDocument/2006/relationships/hyperlink" Target="\stocks\quotes\YUM" TargetMode="External"/><Relationship Id="rId409" Type="http://schemas.openxmlformats.org/officeDocument/2006/relationships/hyperlink" Target="\stocks\quotes\KHC" TargetMode="External"/><Relationship Id="rId92" Type="http://schemas.openxmlformats.org/officeDocument/2006/relationships/hyperlink" Target="\stocks\quotes\ITUB" TargetMode="External"/><Relationship Id="rId213" Type="http://schemas.openxmlformats.org/officeDocument/2006/relationships/hyperlink" Target="\stocks\quotes\CAR" TargetMode="External"/><Relationship Id="rId420" Type="http://schemas.openxmlformats.org/officeDocument/2006/relationships/hyperlink" Target="\stocks\quotes\MTCH" TargetMode="External"/><Relationship Id="rId255" Type="http://schemas.openxmlformats.org/officeDocument/2006/relationships/hyperlink" Target="\stocks\quotes\CVE" TargetMode="External"/><Relationship Id="rId297" Type="http://schemas.openxmlformats.org/officeDocument/2006/relationships/hyperlink" Target="\stocks\quotes\INFN" TargetMode="External"/><Relationship Id="rId462" Type="http://schemas.openxmlformats.org/officeDocument/2006/relationships/hyperlink" Target="\stocks\quotes\STNG" TargetMode="External"/><Relationship Id="rId115" Type="http://schemas.openxmlformats.org/officeDocument/2006/relationships/hyperlink" Target="\stocks\quotes\AUY" TargetMode="External"/><Relationship Id="rId157" Type="http://schemas.openxmlformats.org/officeDocument/2006/relationships/hyperlink" Target="\stocks\quotes\NUE" TargetMode="External"/><Relationship Id="rId322" Type="http://schemas.openxmlformats.org/officeDocument/2006/relationships/hyperlink" Target="\stocks\quotes\TTD" TargetMode="External"/><Relationship Id="rId364" Type="http://schemas.openxmlformats.org/officeDocument/2006/relationships/hyperlink" Target="\stocks\quotes\MLNX" TargetMode="External"/><Relationship Id="rId61" Type="http://schemas.openxmlformats.org/officeDocument/2006/relationships/hyperlink" Target="\stocks\quotes\TWLO" TargetMode="External"/><Relationship Id="rId199" Type="http://schemas.openxmlformats.org/officeDocument/2006/relationships/hyperlink" Target="\stocks\quotes\NTAP" TargetMode="External"/><Relationship Id="rId19" Type="http://schemas.openxmlformats.org/officeDocument/2006/relationships/hyperlink" Target="\stocks\quotes\CGC" TargetMode="External"/><Relationship Id="rId224" Type="http://schemas.openxmlformats.org/officeDocument/2006/relationships/hyperlink" Target="\stocks\quotes\CTRP" TargetMode="External"/><Relationship Id="rId266" Type="http://schemas.openxmlformats.org/officeDocument/2006/relationships/hyperlink" Target="\stocks\quotes\SFIX" TargetMode="External"/><Relationship Id="rId431" Type="http://schemas.openxmlformats.org/officeDocument/2006/relationships/hyperlink" Target="\stocks\quotes\TAL" TargetMode="External"/><Relationship Id="rId473" Type="http://schemas.openxmlformats.org/officeDocument/2006/relationships/hyperlink" Target="\stocks\quotes\HP" TargetMode="External"/><Relationship Id="rId30" Type="http://schemas.openxmlformats.org/officeDocument/2006/relationships/hyperlink" Target="\stocks\quotes\DISCA" TargetMode="External"/><Relationship Id="rId126" Type="http://schemas.openxmlformats.org/officeDocument/2006/relationships/hyperlink" Target="\stocks\quotes\FOXA" TargetMode="External"/><Relationship Id="rId168" Type="http://schemas.openxmlformats.org/officeDocument/2006/relationships/hyperlink" Target="\stocks\quotes\UNH" TargetMode="External"/><Relationship Id="rId333" Type="http://schemas.openxmlformats.org/officeDocument/2006/relationships/hyperlink" Target="\stocks\quotes\CAG" TargetMode="External"/><Relationship Id="rId72" Type="http://schemas.openxmlformats.org/officeDocument/2006/relationships/hyperlink" Target="\stocks\quotes\MAT" TargetMode="External"/><Relationship Id="rId375" Type="http://schemas.openxmlformats.org/officeDocument/2006/relationships/hyperlink" Target="\stocks\quotes\LMT" TargetMode="External"/><Relationship Id="rId3" Type="http://schemas.openxmlformats.org/officeDocument/2006/relationships/hyperlink" Target="\stocks\quotes\AAPL" TargetMode="External"/><Relationship Id="rId235" Type="http://schemas.openxmlformats.org/officeDocument/2006/relationships/hyperlink" Target="\stocks\quotes\WDAY" TargetMode="External"/><Relationship Id="rId277" Type="http://schemas.openxmlformats.org/officeDocument/2006/relationships/hyperlink" Target="\stocks\quotes\Z" TargetMode="External"/><Relationship Id="rId400" Type="http://schemas.openxmlformats.org/officeDocument/2006/relationships/hyperlink" Target="\stocks\quotes\SGMO" TargetMode="External"/><Relationship Id="rId442" Type="http://schemas.openxmlformats.org/officeDocument/2006/relationships/hyperlink" Target="\stocks\quotes\TJX" TargetMode="External"/><Relationship Id="rId484" Type="http://schemas.openxmlformats.org/officeDocument/2006/relationships/hyperlink" Target="\stocks\quotes\QURE" TargetMode="External"/><Relationship Id="rId137" Type="http://schemas.openxmlformats.org/officeDocument/2006/relationships/hyperlink" Target="\stocks\quotes\SYMC" TargetMode="External"/><Relationship Id="rId302" Type="http://schemas.openxmlformats.org/officeDocument/2006/relationships/hyperlink" Target="\stocks\quotes\PHM" TargetMode="External"/><Relationship Id="rId344" Type="http://schemas.openxmlformats.org/officeDocument/2006/relationships/hyperlink" Target="\stocks\quotes\GLNG" TargetMode="External"/><Relationship Id="rId41" Type="http://schemas.openxmlformats.org/officeDocument/2006/relationships/hyperlink" Target="\stocks\quotes\SQ" TargetMode="External"/><Relationship Id="rId83" Type="http://schemas.openxmlformats.org/officeDocument/2006/relationships/hyperlink" Target="\stocks\quotes\GOOGL" TargetMode="External"/><Relationship Id="rId179" Type="http://schemas.openxmlformats.org/officeDocument/2006/relationships/hyperlink" Target="\stocks\quotes\AVGO" TargetMode="External"/><Relationship Id="rId386" Type="http://schemas.openxmlformats.org/officeDocument/2006/relationships/hyperlink" Target="\stocks\quotes\IRBT" TargetMode="External"/><Relationship Id="rId190" Type="http://schemas.openxmlformats.org/officeDocument/2006/relationships/hyperlink" Target="\stocks\quotes\DB" TargetMode="External"/><Relationship Id="rId204" Type="http://schemas.openxmlformats.org/officeDocument/2006/relationships/hyperlink" Target="\stocks\quotes\HSBC" TargetMode="External"/><Relationship Id="rId246" Type="http://schemas.openxmlformats.org/officeDocument/2006/relationships/hyperlink" Target="\stocks\quotes\HON" TargetMode="External"/><Relationship Id="rId288" Type="http://schemas.openxmlformats.org/officeDocument/2006/relationships/hyperlink" Target="\stocks\quotes\COF" TargetMode="External"/><Relationship Id="rId411" Type="http://schemas.openxmlformats.org/officeDocument/2006/relationships/hyperlink" Target="\stocks\quotes\CORT" TargetMode="External"/><Relationship Id="rId453" Type="http://schemas.openxmlformats.org/officeDocument/2006/relationships/hyperlink" Target="\stocks\quotes\FNV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756"/>
  <sheetViews>
    <sheetView tabSelected="1" topLeftCell="A22148" workbookViewId="0">
      <selection activeCell="E22182" sqref="E22182"/>
    </sheetView>
  </sheetViews>
  <sheetFormatPr defaultColWidth="11" defaultRowHeight="15.75" x14ac:dyDescent="0.25"/>
  <cols>
    <col min="1" max="1" width="15.25" bestFit="1" customWidth="1"/>
    <col min="2" max="2" width="28.625" bestFit="1" customWidth="1"/>
    <col min="3" max="3" width="22.625" bestFit="1" customWidth="1"/>
    <col min="4" max="4" width="3.875" bestFit="1" customWidth="1"/>
    <col min="5" max="5" width="11.5" bestFit="1" customWidth="1"/>
    <col min="6" max="6" width="16.125" bestFit="1" customWidth="1"/>
    <col min="7" max="7" width="10.375" bestFit="1" customWidth="1"/>
  </cols>
  <sheetData>
    <row r="1" spans="1:7" x14ac:dyDescent="0.25">
      <c r="A1" t="s">
        <v>512</v>
      </c>
      <c r="B1" t="str">
        <f ca="1">_xll.BDS(OFFSET(INDIRECT(ADDRESS(ROW(), COLUMN())),0,-1),"TOP_ANALYST_PERFORM_RANK_TRR","cols=6;rows=9")</f>
        <v>Morningstar, Inc</v>
      </c>
      <c r="C1" t="s">
        <v>1014</v>
      </c>
      <c r="D1" t="s">
        <v>1015</v>
      </c>
      <c r="E1">
        <v>57.939993999999999</v>
      </c>
      <c r="F1" t="s">
        <v>1016</v>
      </c>
      <c r="G1" s="1">
        <v>43511</v>
      </c>
    </row>
    <row r="2" spans="1:7" x14ac:dyDescent="0.25">
      <c r="B2" t="s">
        <v>1017</v>
      </c>
      <c r="C2" t="s">
        <v>1018</v>
      </c>
      <c r="D2" t="s">
        <v>1019</v>
      </c>
      <c r="E2">
        <v>39.723140000000001</v>
      </c>
      <c r="F2" t="s">
        <v>1020</v>
      </c>
      <c r="G2" s="1">
        <v>43504</v>
      </c>
    </row>
    <row r="3" spans="1:7" x14ac:dyDescent="0.25">
      <c r="B3" t="s">
        <v>1021</v>
      </c>
      <c r="C3" t="s">
        <v>1021</v>
      </c>
      <c r="D3" t="s">
        <v>1022</v>
      </c>
      <c r="E3">
        <v>19.559270000000001</v>
      </c>
      <c r="F3" t="s">
        <v>1023</v>
      </c>
      <c r="G3" s="1">
        <v>43494</v>
      </c>
    </row>
    <row r="4" spans="1:7" x14ac:dyDescent="0.25">
      <c r="B4" t="s">
        <v>1024</v>
      </c>
      <c r="C4" t="s">
        <v>1025</v>
      </c>
      <c r="D4" t="s">
        <v>1026</v>
      </c>
      <c r="E4">
        <v>0</v>
      </c>
      <c r="F4" t="s">
        <v>1027</v>
      </c>
      <c r="G4" s="1">
        <v>43511</v>
      </c>
    </row>
    <row r="5" spans="1:7" x14ac:dyDescent="0.25">
      <c r="B5" t="s">
        <v>1028</v>
      </c>
      <c r="C5" t="s">
        <v>1029</v>
      </c>
      <c r="D5" t="s">
        <v>1026</v>
      </c>
      <c r="E5">
        <v>0</v>
      </c>
      <c r="F5" t="s">
        <v>1027</v>
      </c>
      <c r="G5" s="1">
        <v>43511</v>
      </c>
    </row>
    <row r="6" spans="1:7" x14ac:dyDescent="0.25">
      <c r="B6" t="s">
        <v>1030</v>
      </c>
      <c r="C6" t="s">
        <v>1031</v>
      </c>
      <c r="D6" t="s">
        <v>1026</v>
      </c>
      <c r="E6">
        <v>0</v>
      </c>
      <c r="F6" t="s">
        <v>1032</v>
      </c>
      <c r="G6" s="1">
        <v>43511</v>
      </c>
    </row>
    <row r="7" spans="1:7" x14ac:dyDescent="0.25">
      <c r="B7" t="s">
        <v>1021</v>
      </c>
      <c r="C7" t="s">
        <v>1021</v>
      </c>
      <c r="D7" t="s">
        <v>1026</v>
      </c>
      <c r="E7">
        <v>0</v>
      </c>
      <c r="F7" t="s">
        <v>1020</v>
      </c>
      <c r="G7" s="1">
        <v>43511</v>
      </c>
    </row>
    <row r="8" spans="1:7" x14ac:dyDescent="0.25">
      <c r="B8" t="s">
        <v>1033</v>
      </c>
      <c r="C8" t="s">
        <v>1034</v>
      </c>
      <c r="D8" t="s">
        <v>1026</v>
      </c>
      <c r="E8">
        <v>0</v>
      </c>
      <c r="F8" t="s">
        <v>1020</v>
      </c>
      <c r="G8" s="1">
        <v>43510</v>
      </c>
    </row>
    <row r="9" spans="1:7" x14ac:dyDescent="0.25">
      <c r="B9" t="s">
        <v>1035</v>
      </c>
      <c r="C9" t="s">
        <v>1036</v>
      </c>
      <c r="D9" t="s">
        <v>1037</v>
      </c>
      <c r="E9">
        <v>-5.647958</v>
      </c>
      <c r="F9" t="s">
        <v>1038</v>
      </c>
      <c r="G9" s="1">
        <v>43507</v>
      </c>
    </row>
    <row r="51" spans="1:7" x14ac:dyDescent="0.25">
      <c r="A51" t="s">
        <v>514</v>
      </c>
      <c r="B51" t="str">
        <f ca="1">_xll.BDS(OFFSET(INDIRECT(ADDRESS(ROW(), COLUMN())),0,-1),"TOP_ANALYST_PERFORM_RANK_TRR","cols=6;rows=30")</f>
        <v>Edward Jones</v>
      </c>
      <c r="C51" t="s">
        <v>1039</v>
      </c>
      <c r="D51" t="s">
        <v>1015</v>
      </c>
      <c r="E51">
        <v>14.112109999999999</v>
      </c>
      <c r="F51" t="s">
        <v>1023</v>
      </c>
      <c r="G51" s="1">
        <v>43509</v>
      </c>
    </row>
    <row r="52" spans="1:7" x14ac:dyDescent="0.25">
      <c r="B52" t="s">
        <v>1021</v>
      </c>
      <c r="C52" t="s">
        <v>1021</v>
      </c>
      <c r="D52" t="s">
        <v>1019</v>
      </c>
      <c r="E52">
        <v>13.004661</v>
      </c>
      <c r="F52" t="s">
        <v>1023</v>
      </c>
      <c r="G52" s="1">
        <v>43482</v>
      </c>
    </row>
    <row r="53" spans="1:7" x14ac:dyDescent="0.25">
      <c r="B53" t="s">
        <v>1040</v>
      </c>
      <c r="C53" t="s">
        <v>1041</v>
      </c>
      <c r="D53" t="s">
        <v>1022</v>
      </c>
      <c r="E53">
        <v>7.4381000000000003E-2</v>
      </c>
      <c r="F53" t="s">
        <v>1042</v>
      </c>
      <c r="G53" s="1">
        <v>43503</v>
      </c>
    </row>
    <row r="54" spans="1:7" x14ac:dyDescent="0.25">
      <c r="B54" t="s">
        <v>1043</v>
      </c>
      <c r="C54" t="s">
        <v>1044</v>
      </c>
      <c r="D54" t="s">
        <v>1026</v>
      </c>
      <c r="E54">
        <v>0</v>
      </c>
      <c r="F54" t="s">
        <v>1027</v>
      </c>
      <c r="G54" s="1">
        <v>43511</v>
      </c>
    </row>
    <row r="55" spans="1:7" x14ac:dyDescent="0.25">
      <c r="B55" t="s">
        <v>1021</v>
      </c>
      <c r="C55" t="s">
        <v>1021</v>
      </c>
      <c r="D55" t="s">
        <v>1026</v>
      </c>
      <c r="E55">
        <v>0</v>
      </c>
      <c r="F55" t="s">
        <v>1027</v>
      </c>
      <c r="G55" s="1">
        <v>43508</v>
      </c>
    </row>
    <row r="56" spans="1:7" x14ac:dyDescent="0.25">
      <c r="B56" t="s">
        <v>1045</v>
      </c>
      <c r="C56" t="s">
        <v>1046</v>
      </c>
      <c r="D56" t="s">
        <v>1026</v>
      </c>
      <c r="E56">
        <v>0</v>
      </c>
      <c r="F56" t="s">
        <v>1020</v>
      </c>
      <c r="G56" s="1">
        <v>43507</v>
      </c>
    </row>
    <row r="57" spans="1:7" x14ac:dyDescent="0.25">
      <c r="B57" t="s">
        <v>1021</v>
      </c>
      <c r="C57" t="s">
        <v>1021</v>
      </c>
      <c r="D57" t="s">
        <v>1026</v>
      </c>
      <c r="E57">
        <v>0</v>
      </c>
      <c r="F57" t="s">
        <v>1020</v>
      </c>
      <c r="G57" s="1">
        <v>43490</v>
      </c>
    </row>
    <row r="58" spans="1:7" x14ac:dyDescent="0.25">
      <c r="B58" t="s">
        <v>1047</v>
      </c>
      <c r="C58" t="s">
        <v>1048</v>
      </c>
      <c r="D58" t="s">
        <v>1026</v>
      </c>
      <c r="E58">
        <v>0</v>
      </c>
      <c r="F58" t="s">
        <v>1020</v>
      </c>
      <c r="G58" s="1">
        <v>43482</v>
      </c>
    </row>
    <row r="59" spans="1:7" x14ac:dyDescent="0.25">
      <c r="B59" t="s">
        <v>1030</v>
      </c>
      <c r="C59" t="s">
        <v>1049</v>
      </c>
      <c r="D59" t="s">
        <v>1026</v>
      </c>
      <c r="E59">
        <v>0</v>
      </c>
      <c r="F59" t="s">
        <v>1032</v>
      </c>
      <c r="G59" s="1">
        <v>43481</v>
      </c>
    </row>
    <row r="60" spans="1:7" x14ac:dyDescent="0.25">
      <c r="B60" t="s">
        <v>1050</v>
      </c>
      <c r="C60" t="s">
        <v>1051</v>
      </c>
      <c r="D60" t="s">
        <v>1026</v>
      </c>
      <c r="E60">
        <v>0</v>
      </c>
      <c r="F60" t="s">
        <v>1052</v>
      </c>
      <c r="G60" s="1">
        <v>43481</v>
      </c>
    </row>
    <row r="61" spans="1:7" x14ac:dyDescent="0.25">
      <c r="B61" t="s">
        <v>1053</v>
      </c>
      <c r="C61" t="s">
        <v>1054</v>
      </c>
      <c r="D61" t="s">
        <v>1026</v>
      </c>
      <c r="E61">
        <v>0</v>
      </c>
      <c r="F61" t="s">
        <v>1020</v>
      </c>
      <c r="G61" s="1">
        <v>43311</v>
      </c>
    </row>
    <row r="62" spans="1:7" x14ac:dyDescent="0.25">
      <c r="B62" t="s">
        <v>1055</v>
      </c>
      <c r="C62" t="s">
        <v>1056</v>
      </c>
      <c r="D62" t="s">
        <v>1037</v>
      </c>
      <c r="E62">
        <v>-7.9395519999999999</v>
      </c>
      <c r="F62" t="s">
        <v>1042</v>
      </c>
      <c r="G62" s="1">
        <v>43503</v>
      </c>
    </row>
    <row r="63" spans="1:7" x14ac:dyDescent="0.25">
      <c r="B63" t="s">
        <v>1057</v>
      </c>
      <c r="C63" t="s">
        <v>1058</v>
      </c>
      <c r="D63" t="s">
        <v>1037</v>
      </c>
      <c r="E63">
        <v>-7.9395519999999999</v>
      </c>
      <c r="F63" t="s">
        <v>1042</v>
      </c>
      <c r="G63" s="1">
        <v>43503</v>
      </c>
    </row>
    <row r="64" spans="1:7" x14ac:dyDescent="0.25">
      <c r="B64" t="s">
        <v>1059</v>
      </c>
      <c r="C64" t="s">
        <v>1060</v>
      </c>
      <c r="D64" t="s">
        <v>1037</v>
      </c>
      <c r="E64">
        <v>-7.9395519999999999</v>
      </c>
      <c r="F64" t="s">
        <v>1042</v>
      </c>
      <c r="G64" s="1">
        <v>43503</v>
      </c>
    </row>
    <row r="65" spans="2:7" x14ac:dyDescent="0.25">
      <c r="B65" t="s">
        <v>1021</v>
      </c>
      <c r="C65" t="s">
        <v>1021</v>
      </c>
      <c r="D65" t="s">
        <v>1037</v>
      </c>
      <c r="E65">
        <v>-7.9395519999999999</v>
      </c>
      <c r="F65" t="s">
        <v>1042</v>
      </c>
      <c r="G65" s="1">
        <v>43500</v>
      </c>
    </row>
    <row r="66" spans="2:7" x14ac:dyDescent="0.25">
      <c r="B66" t="s">
        <v>1061</v>
      </c>
      <c r="C66" t="s">
        <v>1062</v>
      </c>
      <c r="D66" t="s">
        <v>1037</v>
      </c>
      <c r="E66">
        <v>-7.9395519999999999</v>
      </c>
      <c r="F66" t="s">
        <v>1063</v>
      </c>
      <c r="G66" s="1">
        <v>43496</v>
      </c>
    </row>
    <row r="67" spans="2:7" x14ac:dyDescent="0.25">
      <c r="B67" t="s">
        <v>1064</v>
      </c>
      <c r="C67" t="s">
        <v>1065</v>
      </c>
      <c r="D67" t="s">
        <v>1037</v>
      </c>
      <c r="E67">
        <v>-7.9395519999999999</v>
      </c>
      <c r="F67" t="s">
        <v>1066</v>
      </c>
      <c r="G67" s="1">
        <v>43495</v>
      </c>
    </row>
    <row r="68" spans="2:7" x14ac:dyDescent="0.25">
      <c r="B68" t="s">
        <v>1067</v>
      </c>
      <c r="C68" t="s">
        <v>1068</v>
      </c>
      <c r="D68" t="s">
        <v>1037</v>
      </c>
      <c r="E68">
        <v>-7.9395519999999999</v>
      </c>
      <c r="F68" t="s">
        <v>1023</v>
      </c>
      <c r="G68" s="1">
        <v>43493</v>
      </c>
    </row>
    <row r="69" spans="2:7" x14ac:dyDescent="0.25">
      <c r="B69" t="s">
        <v>1069</v>
      </c>
      <c r="C69" t="s">
        <v>1070</v>
      </c>
      <c r="D69" t="s">
        <v>1037</v>
      </c>
      <c r="E69">
        <v>-7.9395519999999999</v>
      </c>
      <c r="F69" t="s">
        <v>1042</v>
      </c>
      <c r="G69" s="1">
        <v>43489</v>
      </c>
    </row>
    <row r="70" spans="2:7" x14ac:dyDescent="0.25">
      <c r="B70" t="s">
        <v>1071</v>
      </c>
      <c r="C70" t="s">
        <v>1072</v>
      </c>
      <c r="D70" t="s">
        <v>1037</v>
      </c>
      <c r="E70">
        <v>-7.9395519999999999</v>
      </c>
      <c r="F70" t="s">
        <v>1073</v>
      </c>
      <c r="G70" s="1">
        <v>43487</v>
      </c>
    </row>
    <row r="71" spans="2:7" x14ac:dyDescent="0.25">
      <c r="B71" t="s">
        <v>1074</v>
      </c>
      <c r="C71" t="s">
        <v>1075</v>
      </c>
      <c r="D71" t="s">
        <v>1037</v>
      </c>
      <c r="E71">
        <v>-7.9395519999999999</v>
      </c>
      <c r="F71" t="s">
        <v>1063</v>
      </c>
      <c r="G71" s="1">
        <v>43487</v>
      </c>
    </row>
    <row r="72" spans="2:7" x14ac:dyDescent="0.25">
      <c r="B72" t="s">
        <v>1076</v>
      </c>
      <c r="C72" t="s">
        <v>1077</v>
      </c>
      <c r="D72" t="s">
        <v>1037</v>
      </c>
      <c r="E72">
        <v>-7.9395519999999999</v>
      </c>
      <c r="F72" t="s">
        <v>1023</v>
      </c>
      <c r="G72" s="1">
        <v>43483</v>
      </c>
    </row>
    <row r="73" spans="2:7" x14ac:dyDescent="0.25">
      <c r="B73" t="s">
        <v>1078</v>
      </c>
      <c r="C73" t="s">
        <v>1079</v>
      </c>
      <c r="D73" t="s">
        <v>1037</v>
      </c>
      <c r="E73">
        <v>-7.9395519999999999</v>
      </c>
      <c r="F73" t="s">
        <v>1023</v>
      </c>
      <c r="G73" s="1">
        <v>43482</v>
      </c>
    </row>
    <row r="74" spans="2:7" x14ac:dyDescent="0.25">
      <c r="B74" t="s">
        <v>58</v>
      </c>
      <c r="C74" t="s">
        <v>1080</v>
      </c>
      <c r="D74" t="s">
        <v>1037</v>
      </c>
      <c r="E74">
        <v>-7.9395519999999999</v>
      </c>
      <c r="F74" t="s">
        <v>1081</v>
      </c>
      <c r="G74" s="1">
        <v>43482</v>
      </c>
    </row>
    <row r="75" spans="2:7" x14ac:dyDescent="0.25">
      <c r="B75" t="s">
        <v>1082</v>
      </c>
      <c r="C75" t="s">
        <v>1083</v>
      </c>
      <c r="D75" t="s">
        <v>1037</v>
      </c>
      <c r="E75">
        <v>-7.9395519999999999</v>
      </c>
      <c r="F75" t="s">
        <v>1023</v>
      </c>
      <c r="G75" s="1">
        <v>43481</v>
      </c>
    </row>
    <row r="76" spans="2:7" x14ac:dyDescent="0.25">
      <c r="B76" t="s">
        <v>1084</v>
      </c>
      <c r="C76" t="s">
        <v>1085</v>
      </c>
      <c r="D76" t="s">
        <v>1037</v>
      </c>
      <c r="E76">
        <v>-7.9395519999999999</v>
      </c>
      <c r="F76" t="s">
        <v>1023</v>
      </c>
      <c r="G76" s="1">
        <v>43481</v>
      </c>
    </row>
    <row r="77" spans="2:7" x14ac:dyDescent="0.25">
      <c r="B77" t="s">
        <v>1086</v>
      </c>
      <c r="C77" t="s">
        <v>1087</v>
      </c>
      <c r="D77" t="s">
        <v>1037</v>
      </c>
      <c r="E77">
        <v>-7.9395519999999999</v>
      </c>
      <c r="F77" t="s">
        <v>1042</v>
      </c>
      <c r="G77" s="1">
        <v>43481</v>
      </c>
    </row>
    <row r="78" spans="2:7" x14ac:dyDescent="0.25">
      <c r="B78" t="s">
        <v>1088</v>
      </c>
      <c r="C78" t="s">
        <v>1089</v>
      </c>
      <c r="D78" t="s">
        <v>1037</v>
      </c>
      <c r="E78">
        <v>-7.9395519999999999</v>
      </c>
      <c r="F78" t="s">
        <v>1063</v>
      </c>
      <c r="G78" s="1">
        <v>43401</v>
      </c>
    </row>
    <row r="79" spans="2:7" x14ac:dyDescent="0.25">
      <c r="B79" t="s">
        <v>1090</v>
      </c>
      <c r="C79" t="s">
        <v>1091</v>
      </c>
      <c r="D79" t="s">
        <v>1037</v>
      </c>
      <c r="E79">
        <v>-7.9395519999999999</v>
      </c>
      <c r="F79" t="s">
        <v>1023</v>
      </c>
      <c r="G79" s="1">
        <v>43209</v>
      </c>
    </row>
    <row r="80" spans="2:7" x14ac:dyDescent="0.25">
      <c r="B80" t="s">
        <v>1092</v>
      </c>
      <c r="C80" t="s">
        <v>1093</v>
      </c>
      <c r="D80" t="s">
        <v>1037</v>
      </c>
      <c r="E80">
        <v>-7.9395519999999999</v>
      </c>
      <c r="F80" t="s">
        <v>1023</v>
      </c>
      <c r="G80" s="1">
        <v>42409</v>
      </c>
    </row>
    <row r="101" spans="1:7" x14ac:dyDescent="0.25">
      <c r="A101" t="s">
        <v>515</v>
      </c>
      <c r="B101" t="str">
        <f ca="1">_xll.BDS(OFFSET(INDIRECT(ADDRESS(ROW(), COLUMN())),0,-1),"TOP_ANALYST_PERFORM_RANK_TRR","cols=6;rows=6")</f>
        <v>New Street Research</v>
      </c>
      <c r="C101" t="s">
        <v>1094</v>
      </c>
      <c r="D101" t="s">
        <v>1015</v>
      </c>
      <c r="E101">
        <v>30.95628</v>
      </c>
      <c r="F101" t="s">
        <v>1027</v>
      </c>
      <c r="G101" s="1">
        <v>43496</v>
      </c>
    </row>
    <row r="102" spans="1:7" x14ac:dyDescent="0.25">
      <c r="B102" t="s">
        <v>1017</v>
      </c>
      <c r="C102" t="s">
        <v>1018</v>
      </c>
      <c r="D102" t="s">
        <v>1019</v>
      </c>
      <c r="E102">
        <v>25.310475</v>
      </c>
      <c r="F102" t="s">
        <v>1063</v>
      </c>
      <c r="G102" s="1">
        <v>43459</v>
      </c>
    </row>
    <row r="103" spans="1:7" x14ac:dyDescent="0.25">
      <c r="B103" t="s">
        <v>1095</v>
      </c>
      <c r="C103" t="s">
        <v>1096</v>
      </c>
      <c r="D103" t="s">
        <v>1022</v>
      </c>
      <c r="E103">
        <v>20.82535</v>
      </c>
      <c r="F103" t="s">
        <v>1027</v>
      </c>
      <c r="G103" s="1">
        <v>43509</v>
      </c>
    </row>
    <row r="104" spans="1:7" x14ac:dyDescent="0.25">
      <c r="B104" t="s">
        <v>1021</v>
      </c>
      <c r="C104" t="s">
        <v>1021</v>
      </c>
      <c r="D104" t="s">
        <v>1022</v>
      </c>
      <c r="E104">
        <v>20.82535</v>
      </c>
      <c r="F104" t="s">
        <v>1027</v>
      </c>
      <c r="G104" s="1">
        <v>43508</v>
      </c>
    </row>
    <row r="105" spans="1:7" x14ac:dyDescent="0.25">
      <c r="B105" t="s">
        <v>1097</v>
      </c>
      <c r="C105" t="s">
        <v>1098</v>
      </c>
      <c r="D105" t="s">
        <v>1026</v>
      </c>
      <c r="E105">
        <v>8.8073189999999997</v>
      </c>
      <c r="F105" t="s">
        <v>1020</v>
      </c>
      <c r="G105" s="1">
        <v>43495</v>
      </c>
    </row>
    <row r="106" spans="1:7" x14ac:dyDescent="0.25">
      <c r="B106" t="s">
        <v>1099</v>
      </c>
      <c r="C106" t="s">
        <v>1100</v>
      </c>
      <c r="D106" t="s">
        <v>1037</v>
      </c>
      <c r="E106">
        <v>4.6959879999999998</v>
      </c>
      <c r="F106" t="s">
        <v>1023</v>
      </c>
      <c r="G106" s="1">
        <v>43497</v>
      </c>
    </row>
    <row r="151" spans="1:7" x14ac:dyDescent="0.25">
      <c r="A151" t="s">
        <v>516</v>
      </c>
      <c r="B151" t="str">
        <f ca="1">_xll.BDS(OFFSET(INDIRECT(ADDRESS(ROW(), COLUMN())),0,-1),"TOP_ANALYST_PERFORM_RANK_TRR","cols=6;rows=12")</f>
        <v>Northland Securities Inc</v>
      </c>
      <c r="C151" t="s">
        <v>1101</v>
      </c>
      <c r="D151" t="s">
        <v>1015</v>
      </c>
      <c r="E151">
        <v>196.52091300000001</v>
      </c>
      <c r="F151" t="s">
        <v>1042</v>
      </c>
      <c r="G151" s="1">
        <v>43507</v>
      </c>
    </row>
    <row r="152" spans="1:7" x14ac:dyDescent="0.25">
      <c r="B152" t="s">
        <v>1043</v>
      </c>
      <c r="C152" t="s">
        <v>1102</v>
      </c>
      <c r="D152" t="s">
        <v>1019</v>
      </c>
      <c r="E152">
        <v>157.75229899999999</v>
      </c>
      <c r="F152" t="s">
        <v>1027</v>
      </c>
      <c r="G152" s="1">
        <v>43508</v>
      </c>
    </row>
    <row r="153" spans="1:7" x14ac:dyDescent="0.25">
      <c r="B153" t="s">
        <v>1033</v>
      </c>
      <c r="C153" t="s">
        <v>1034</v>
      </c>
      <c r="D153" t="s">
        <v>1022</v>
      </c>
      <c r="E153">
        <v>142.37459899999999</v>
      </c>
      <c r="F153" t="s">
        <v>1023</v>
      </c>
      <c r="G153" s="1">
        <v>43501</v>
      </c>
    </row>
    <row r="154" spans="1:7" x14ac:dyDescent="0.25">
      <c r="B154" t="s">
        <v>1095</v>
      </c>
      <c r="C154" t="s">
        <v>1103</v>
      </c>
      <c r="D154" t="s">
        <v>1026</v>
      </c>
      <c r="E154">
        <v>94.257587000000001</v>
      </c>
      <c r="F154" t="s">
        <v>1023</v>
      </c>
      <c r="G154" s="1">
        <v>43509</v>
      </c>
    </row>
    <row r="155" spans="1:7" x14ac:dyDescent="0.25">
      <c r="B155" t="s">
        <v>1035</v>
      </c>
      <c r="C155" t="s">
        <v>1104</v>
      </c>
      <c r="D155" t="s">
        <v>1026</v>
      </c>
      <c r="E155">
        <v>94.257587000000001</v>
      </c>
      <c r="F155" t="s">
        <v>1042</v>
      </c>
      <c r="G155" s="1">
        <v>43507</v>
      </c>
    </row>
    <row r="156" spans="1:7" x14ac:dyDescent="0.25">
      <c r="B156" t="s">
        <v>1105</v>
      </c>
      <c r="C156" t="s">
        <v>1106</v>
      </c>
      <c r="D156" t="s">
        <v>1026</v>
      </c>
      <c r="E156">
        <v>94.257587000000001</v>
      </c>
      <c r="F156" t="s">
        <v>1023</v>
      </c>
      <c r="G156" s="1">
        <v>43506</v>
      </c>
    </row>
    <row r="157" spans="1:7" x14ac:dyDescent="0.25">
      <c r="B157" t="s">
        <v>1084</v>
      </c>
      <c r="C157" t="s">
        <v>1107</v>
      </c>
      <c r="D157" t="s">
        <v>1026</v>
      </c>
      <c r="E157">
        <v>94.257587000000001</v>
      </c>
      <c r="F157" t="s">
        <v>1023</v>
      </c>
      <c r="G157" s="1">
        <v>43496</v>
      </c>
    </row>
    <row r="158" spans="1:7" x14ac:dyDescent="0.25">
      <c r="B158" t="s">
        <v>1076</v>
      </c>
      <c r="C158" t="s">
        <v>1108</v>
      </c>
      <c r="D158" t="s">
        <v>1026</v>
      </c>
      <c r="E158">
        <v>94.257587000000001</v>
      </c>
      <c r="F158" t="s">
        <v>1023</v>
      </c>
      <c r="G158" s="1">
        <v>43495</v>
      </c>
    </row>
    <row r="159" spans="1:7" x14ac:dyDescent="0.25">
      <c r="B159" t="s">
        <v>1109</v>
      </c>
      <c r="C159" t="s">
        <v>1110</v>
      </c>
      <c r="D159" t="s">
        <v>1026</v>
      </c>
      <c r="E159">
        <v>94.257587000000001</v>
      </c>
      <c r="F159" t="s">
        <v>1023</v>
      </c>
      <c r="G159" s="1">
        <v>43495</v>
      </c>
    </row>
    <row r="160" spans="1:7" x14ac:dyDescent="0.25">
      <c r="B160" t="s">
        <v>1021</v>
      </c>
      <c r="C160" t="s">
        <v>1021</v>
      </c>
      <c r="D160" t="s">
        <v>1026</v>
      </c>
      <c r="E160">
        <v>94.257587000000001</v>
      </c>
      <c r="F160" t="s">
        <v>1023</v>
      </c>
      <c r="G160" s="1">
        <v>43494</v>
      </c>
    </row>
    <row r="161" spans="2:7" x14ac:dyDescent="0.25">
      <c r="B161" t="s">
        <v>1111</v>
      </c>
      <c r="C161" t="s">
        <v>1112</v>
      </c>
      <c r="D161" t="s">
        <v>1026</v>
      </c>
      <c r="E161">
        <v>94.257587000000001</v>
      </c>
      <c r="F161" t="s">
        <v>1023</v>
      </c>
      <c r="G161" s="1">
        <v>42872</v>
      </c>
    </row>
    <row r="162" spans="2:7" x14ac:dyDescent="0.25">
      <c r="B162" t="s">
        <v>1113</v>
      </c>
      <c r="C162" t="s">
        <v>1114</v>
      </c>
      <c r="D162" t="s">
        <v>1037</v>
      </c>
      <c r="E162">
        <v>84.711391000000006</v>
      </c>
      <c r="F162" t="s">
        <v>1042</v>
      </c>
      <c r="G162" s="1">
        <v>43503</v>
      </c>
    </row>
    <row r="201" spans="1:7" x14ac:dyDescent="0.25">
      <c r="A201" t="s">
        <v>517</v>
      </c>
      <c r="B201" t="str">
        <f ca="1">_xll.BDS(OFFSET(INDIRECT(ADDRESS(ROW(), COLUMN())),0,-1),"TOP_ANALYST_PERFORM_RANK_TRR","cols=6;rows=6")</f>
        <v>Morningstar, Inc</v>
      </c>
      <c r="C201" t="s">
        <v>1115</v>
      </c>
      <c r="D201" t="s">
        <v>1015</v>
      </c>
      <c r="E201">
        <v>22.269629999999999</v>
      </c>
      <c r="F201" t="s">
        <v>1020</v>
      </c>
      <c r="G201" s="1">
        <v>43500</v>
      </c>
    </row>
    <row r="202" spans="1:7" x14ac:dyDescent="0.25">
      <c r="B202" t="s">
        <v>1045</v>
      </c>
      <c r="C202" t="s">
        <v>1116</v>
      </c>
      <c r="D202" t="s">
        <v>1019</v>
      </c>
      <c r="E202">
        <v>9.7021560000000004</v>
      </c>
      <c r="F202" t="s">
        <v>1016</v>
      </c>
      <c r="G202" s="1">
        <v>43490</v>
      </c>
    </row>
    <row r="203" spans="1:7" x14ac:dyDescent="0.25">
      <c r="B203" t="s">
        <v>1030</v>
      </c>
      <c r="C203" t="s">
        <v>1117</v>
      </c>
      <c r="D203" t="s">
        <v>1022</v>
      </c>
      <c r="E203">
        <v>0</v>
      </c>
      <c r="F203" t="s">
        <v>1032</v>
      </c>
      <c r="G203" s="1">
        <v>43511</v>
      </c>
    </row>
    <row r="204" spans="1:7" x14ac:dyDescent="0.25">
      <c r="B204" t="s">
        <v>1118</v>
      </c>
      <c r="C204" t="s">
        <v>1119</v>
      </c>
      <c r="D204" t="s">
        <v>1026</v>
      </c>
      <c r="E204">
        <v>-2.056012</v>
      </c>
      <c r="F204" t="s">
        <v>1020</v>
      </c>
      <c r="G204" s="1">
        <v>43509</v>
      </c>
    </row>
    <row r="205" spans="1:7" x14ac:dyDescent="0.25">
      <c r="B205" t="s">
        <v>1021</v>
      </c>
      <c r="C205" t="s">
        <v>1021</v>
      </c>
      <c r="D205" t="s">
        <v>1026</v>
      </c>
      <c r="E205">
        <v>-2.056012</v>
      </c>
      <c r="F205" t="s">
        <v>1027</v>
      </c>
      <c r="G205" s="1">
        <v>43496</v>
      </c>
    </row>
    <row r="206" spans="1:7" x14ac:dyDescent="0.25">
      <c r="B206" t="s">
        <v>1120</v>
      </c>
      <c r="C206" t="s">
        <v>1121</v>
      </c>
      <c r="D206" t="s">
        <v>1037</v>
      </c>
      <c r="E206">
        <v>-2.2967770000000001</v>
      </c>
      <c r="F206" t="s">
        <v>1023</v>
      </c>
      <c r="G206" s="1">
        <v>43507</v>
      </c>
    </row>
    <row r="251" spans="1:7" x14ac:dyDescent="0.25">
      <c r="A251" t="s">
        <v>518</v>
      </c>
      <c r="B251" t="str">
        <f ca="1">_xll.BDS(OFFSET(INDIRECT(ADDRESS(ROW(), COLUMN())),0,-1),"TOP_ANALYST_PERFORM_RANK_TRR","cols=6;rows=5")</f>
        <v>Morgan Stanley</v>
      </c>
      <c r="C251" t="s">
        <v>1122</v>
      </c>
      <c r="D251" t="s">
        <v>1015</v>
      </c>
      <c r="E251">
        <v>32.390799999999999</v>
      </c>
      <c r="F251" t="s">
        <v>1123</v>
      </c>
      <c r="G251" s="1">
        <v>43507</v>
      </c>
    </row>
    <row r="252" spans="1:7" x14ac:dyDescent="0.25">
      <c r="B252" t="s">
        <v>1021</v>
      </c>
      <c r="C252" t="s">
        <v>1021</v>
      </c>
      <c r="D252" t="s">
        <v>1019</v>
      </c>
      <c r="E252">
        <v>24.620688999999999</v>
      </c>
      <c r="F252" t="s">
        <v>1027</v>
      </c>
      <c r="G252" s="1">
        <v>43453</v>
      </c>
    </row>
    <row r="253" spans="1:7" x14ac:dyDescent="0.25">
      <c r="B253" t="s">
        <v>1030</v>
      </c>
      <c r="C253" t="s">
        <v>1031</v>
      </c>
      <c r="D253" t="s">
        <v>1022</v>
      </c>
      <c r="E253">
        <v>23.50001</v>
      </c>
      <c r="F253" t="s">
        <v>1042</v>
      </c>
      <c r="G253" s="1">
        <v>43509</v>
      </c>
    </row>
    <row r="254" spans="1:7" x14ac:dyDescent="0.25">
      <c r="B254" t="s">
        <v>1021</v>
      </c>
      <c r="C254" t="s">
        <v>1021</v>
      </c>
      <c r="D254" t="s">
        <v>1026</v>
      </c>
      <c r="E254">
        <v>18.481950000000001</v>
      </c>
      <c r="F254" t="s">
        <v>1042</v>
      </c>
      <c r="G254" s="1">
        <v>43496</v>
      </c>
    </row>
    <row r="255" spans="1:7" x14ac:dyDescent="0.25">
      <c r="B255" t="s">
        <v>1124</v>
      </c>
      <c r="C255" t="s">
        <v>1014</v>
      </c>
      <c r="D255" t="s">
        <v>1037</v>
      </c>
      <c r="E255">
        <v>13.966246999999999</v>
      </c>
      <c r="F255" t="s">
        <v>1020</v>
      </c>
      <c r="G255" s="1">
        <v>43472</v>
      </c>
    </row>
    <row r="301" spans="1:7" x14ac:dyDescent="0.25">
      <c r="A301" t="s">
        <v>519</v>
      </c>
      <c r="B301" t="str">
        <f ca="1">_xll.BDS(OFFSET(INDIRECT(ADDRESS(ROW(), COLUMN())),0,-1),"TOP_ANALYST_PERFORM_RANK_TRR","cols=6;rows=5")</f>
        <v>J.P. Morgan</v>
      </c>
      <c r="C301" t="s">
        <v>1125</v>
      </c>
      <c r="D301" t="s">
        <v>1015</v>
      </c>
      <c r="E301">
        <v>50.205719000000002</v>
      </c>
      <c r="F301" t="s">
        <v>1027</v>
      </c>
      <c r="G301" s="1">
        <v>43497</v>
      </c>
    </row>
    <row r="302" spans="1:7" x14ac:dyDescent="0.25">
      <c r="B302" t="s">
        <v>1126</v>
      </c>
      <c r="C302" t="s">
        <v>1127</v>
      </c>
      <c r="D302" t="s">
        <v>1019</v>
      </c>
      <c r="E302">
        <v>32.637081000000002</v>
      </c>
      <c r="F302" t="s">
        <v>1020</v>
      </c>
      <c r="G302" s="1">
        <v>43507</v>
      </c>
    </row>
    <row r="303" spans="1:7" x14ac:dyDescent="0.25">
      <c r="B303" t="s">
        <v>1128</v>
      </c>
      <c r="C303" t="s">
        <v>1129</v>
      </c>
      <c r="D303" t="s">
        <v>1022</v>
      </c>
      <c r="E303">
        <v>30.127749000000001</v>
      </c>
      <c r="F303" t="s">
        <v>1016</v>
      </c>
      <c r="G303" s="1">
        <v>43028</v>
      </c>
    </row>
    <row r="304" spans="1:7" x14ac:dyDescent="0.25">
      <c r="B304" t="s">
        <v>1078</v>
      </c>
      <c r="C304" t="s">
        <v>1130</v>
      </c>
      <c r="D304" t="s">
        <v>1026</v>
      </c>
      <c r="E304">
        <v>23.431509999999999</v>
      </c>
      <c r="F304" t="s">
        <v>1016</v>
      </c>
      <c r="G304" s="1">
        <v>43497</v>
      </c>
    </row>
    <row r="305" spans="2:7" x14ac:dyDescent="0.25">
      <c r="B305" t="s">
        <v>1069</v>
      </c>
      <c r="C305" t="s">
        <v>1131</v>
      </c>
      <c r="D305" t="s">
        <v>1037</v>
      </c>
      <c r="E305">
        <v>5.866765</v>
      </c>
      <c r="F305" t="s">
        <v>1032</v>
      </c>
      <c r="G305" s="1">
        <v>43496</v>
      </c>
    </row>
    <row r="351" spans="1:7" x14ac:dyDescent="0.25">
      <c r="A351" t="s">
        <v>520</v>
      </c>
      <c r="B351" t="str">
        <f ca="1">_xll.BDS(OFFSET(INDIRECT(ADDRESS(ROW(), COLUMN())),0,-1),"TOP_ANALYST_PERFORM_RANK_TRR","cols=6;rows=24")</f>
        <v>PERM DENIED</v>
      </c>
      <c r="C351" t="s">
        <v>1021</v>
      </c>
      <c r="D351" t="s">
        <v>1015</v>
      </c>
      <c r="E351">
        <v>46.796447000000001</v>
      </c>
      <c r="F351" t="s">
        <v>1023</v>
      </c>
      <c r="G351" s="1">
        <v>43483</v>
      </c>
    </row>
    <row r="352" spans="1:7" x14ac:dyDescent="0.25">
      <c r="B352" t="s">
        <v>1082</v>
      </c>
      <c r="C352" t="s">
        <v>1132</v>
      </c>
      <c r="D352" t="s">
        <v>1019</v>
      </c>
      <c r="E352">
        <v>34.368550999999997</v>
      </c>
      <c r="F352" t="s">
        <v>1023</v>
      </c>
      <c r="G352" s="1">
        <v>43483</v>
      </c>
    </row>
    <row r="353" spans="2:7" x14ac:dyDescent="0.25">
      <c r="B353" t="s">
        <v>1133</v>
      </c>
      <c r="C353" t="s">
        <v>1134</v>
      </c>
      <c r="D353" t="s">
        <v>1022</v>
      </c>
      <c r="E353">
        <v>27.330788999999999</v>
      </c>
      <c r="F353" t="s">
        <v>1023</v>
      </c>
      <c r="G353" s="1">
        <v>43510</v>
      </c>
    </row>
    <row r="354" spans="2:7" x14ac:dyDescent="0.25">
      <c r="B354" t="s">
        <v>1135</v>
      </c>
      <c r="C354" t="s">
        <v>1136</v>
      </c>
      <c r="D354" t="s">
        <v>1022</v>
      </c>
      <c r="E354">
        <v>27.330788999999999</v>
      </c>
      <c r="F354" t="s">
        <v>1042</v>
      </c>
      <c r="G354" s="1">
        <v>43508</v>
      </c>
    </row>
    <row r="355" spans="2:7" x14ac:dyDescent="0.25">
      <c r="B355" t="s">
        <v>1137</v>
      </c>
      <c r="C355" t="s">
        <v>1138</v>
      </c>
      <c r="D355" t="s">
        <v>1022</v>
      </c>
      <c r="E355">
        <v>27.330788999999999</v>
      </c>
      <c r="F355" t="s">
        <v>1063</v>
      </c>
      <c r="G355" s="1">
        <v>43504</v>
      </c>
    </row>
    <row r="356" spans="2:7" x14ac:dyDescent="0.25">
      <c r="B356" t="s">
        <v>1028</v>
      </c>
      <c r="C356" t="s">
        <v>1139</v>
      </c>
      <c r="D356" t="s">
        <v>1022</v>
      </c>
      <c r="E356">
        <v>27.330788999999999</v>
      </c>
      <c r="F356" t="s">
        <v>1042</v>
      </c>
      <c r="G356" s="1">
        <v>43502</v>
      </c>
    </row>
    <row r="357" spans="2:7" x14ac:dyDescent="0.25">
      <c r="B357" t="s">
        <v>1021</v>
      </c>
      <c r="C357" t="s">
        <v>1021</v>
      </c>
      <c r="D357" t="s">
        <v>1022</v>
      </c>
      <c r="E357">
        <v>27.330788999999999</v>
      </c>
      <c r="F357" t="s">
        <v>1042</v>
      </c>
      <c r="G357" s="1">
        <v>43500</v>
      </c>
    </row>
    <row r="358" spans="2:7" x14ac:dyDescent="0.25">
      <c r="B358" t="s">
        <v>1055</v>
      </c>
      <c r="C358" t="s">
        <v>1140</v>
      </c>
      <c r="D358" t="s">
        <v>1022</v>
      </c>
      <c r="E358">
        <v>27.330788999999999</v>
      </c>
      <c r="F358" t="s">
        <v>1141</v>
      </c>
      <c r="G358" s="1">
        <v>43500</v>
      </c>
    </row>
    <row r="359" spans="2:7" x14ac:dyDescent="0.25">
      <c r="B359" t="s">
        <v>1142</v>
      </c>
      <c r="C359" t="s">
        <v>1143</v>
      </c>
      <c r="D359" t="s">
        <v>1022</v>
      </c>
      <c r="E359">
        <v>27.330788999999999</v>
      </c>
      <c r="F359" t="s">
        <v>1023</v>
      </c>
      <c r="G359" s="1">
        <v>43499</v>
      </c>
    </row>
    <row r="360" spans="2:7" x14ac:dyDescent="0.25">
      <c r="B360" t="s">
        <v>1021</v>
      </c>
      <c r="C360" t="s">
        <v>1021</v>
      </c>
      <c r="D360" t="s">
        <v>1022</v>
      </c>
      <c r="E360">
        <v>27.330788999999999</v>
      </c>
      <c r="F360" t="s">
        <v>1023</v>
      </c>
      <c r="G360" s="1">
        <v>43493</v>
      </c>
    </row>
    <row r="361" spans="2:7" x14ac:dyDescent="0.25">
      <c r="B361" t="s">
        <v>1050</v>
      </c>
      <c r="C361" t="s">
        <v>1144</v>
      </c>
      <c r="D361" t="s">
        <v>1022</v>
      </c>
      <c r="E361">
        <v>27.330788999999999</v>
      </c>
      <c r="F361" t="s">
        <v>1063</v>
      </c>
      <c r="G361" s="1">
        <v>43488</v>
      </c>
    </row>
    <row r="362" spans="2:7" x14ac:dyDescent="0.25">
      <c r="B362" t="s">
        <v>1145</v>
      </c>
      <c r="C362" t="s">
        <v>1146</v>
      </c>
      <c r="D362" t="s">
        <v>1022</v>
      </c>
      <c r="E362">
        <v>27.330788999999999</v>
      </c>
      <c r="F362" t="s">
        <v>1023</v>
      </c>
      <c r="G362" s="1">
        <v>43485</v>
      </c>
    </row>
    <row r="363" spans="2:7" x14ac:dyDescent="0.25">
      <c r="B363" t="s">
        <v>1061</v>
      </c>
      <c r="C363" t="s">
        <v>1147</v>
      </c>
      <c r="D363" t="s">
        <v>1022</v>
      </c>
      <c r="E363">
        <v>27.330788999999999</v>
      </c>
      <c r="F363" t="s">
        <v>1063</v>
      </c>
      <c r="G363" s="1">
        <v>43483</v>
      </c>
    </row>
    <row r="364" spans="2:7" x14ac:dyDescent="0.25">
      <c r="B364" t="s">
        <v>58</v>
      </c>
      <c r="C364" t="s">
        <v>1148</v>
      </c>
      <c r="D364" t="s">
        <v>1022</v>
      </c>
      <c r="E364">
        <v>27.330788999999999</v>
      </c>
      <c r="F364" t="s">
        <v>1149</v>
      </c>
      <c r="G364" s="1">
        <v>43483</v>
      </c>
    </row>
    <row r="365" spans="2:7" x14ac:dyDescent="0.25">
      <c r="B365" t="s">
        <v>1150</v>
      </c>
      <c r="C365" t="s">
        <v>1151</v>
      </c>
      <c r="D365" t="s">
        <v>1022</v>
      </c>
      <c r="E365">
        <v>27.330788999999999</v>
      </c>
      <c r="F365" t="s">
        <v>1063</v>
      </c>
      <c r="G365" s="1">
        <v>43483</v>
      </c>
    </row>
    <row r="366" spans="2:7" x14ac:dyDescent="0.25">
      <c r="B366" t="s">
        <v>1071</v>
      </c>
      <c r="C366" t="s">
        <v>1152</v>
      </c>
      <c r="D366" t="s">
        <v>1022</v>
      </c>
      <c r="E366">
        <v>27.330788999999999</v>
      </c>
      <c r="F366" t="s">
        <v>1073</v>
      </c>
      <c r="G366" s="1">
        <v>43483</v>
      </c>
    </row>
    <row r="367" spans="2:7" x14ac:dyDescent="0.25">
      <c r="B367" t="s">
        <v>1024</v>
      </c>
      <c r="C367" t="s">
        <v>1153</v>
      </c>
      <c r="D367" t="s">
        <v>1022</v>
      </c>
      <c r="E367">
        <v>27.330788999999999</v>
      </c>
      <c r="F367" t="s">
        <v>1023</v>
      </c>
      <c r="G367" s="1">
        <v>43483</v>
      </c>
    </row>
    <row r="368" spans="2:7" x14ac:dyDescent="0.25">
      <c r="B368" t="s">
        <v>1113</v>
      </c>
      <c r="C368" t="s">
        <v>1154</v>
      </c>
      <c r="D368" t="s">
        <v>1022</v>
      </c>
      <c r="E368">
        <v>27.330788999999999</v>
      </c>
      <c r="F368" t="s">
        <v>1042</v>
      </c>
      <c r="G368" s="1">
        <v>43483</v>
      </c>
    </row>
    <row r="369" spans="2:7" x14ac:dyDescent="0.25">
      <c r="B369" t="s">
        <v>1069</v>
      </c>
      <c r="C369" t="s">
        <v>1155</v>
      </c>
      <c r="D369" t="s">
        <v>1022</v>
      </c>
      <c r="E369">
        <v>27.330788999999999</v>
      </c>
      <c r="F369" t="s">
        <v>1042</v>
      </c>
      <c r="G369" s="1">
        <v>43483</v>
      </c>
    </row>
    <row r="370" spans="2:7" x14ac:dyDescent="0.25">
      <c r="B370" t="s">
        <v>1074</v>
      </c>
      <c r="C370" t="s">
        <v>1156</v>
      </c>
      <c r="D370" t="s">
        <v>1022</v>
      </c>
      <c r="E370">
        <v>27.330788999999999</v>
      </c>
      <c r="F370" t="s">
        <v>1063</v>
      </c>
      <c r="G370" s="1">
        <v>43483</v>
      </c>
    </row>
    <row r="371" spans="2:7" x14ac:dyDescent="0.25">
      <c r="B371" t="s">
        <v>1157</v>
      </c>
      <c r="C371" t="s">
        <v>1158</v>
      </c>
      <c r="D371" t="s">
        <v>1022</v>
      </c>
      <c r="E371">
        <v>27.330788999999999</v>
      </c>
      <c r="F371" t="s">
        <v>1023</v>
      </c>
      <c r="G371" s="1">
        <v>43483</v>
      </c>
    </row>
    <row r="372" spans="2:7" x14ac:dyDescent="0.25">
      <c r="B372" t="s">
        <v>1040</v>
      </c>
      <c r="C372" t="s">
        <v>1159</v>
      </c>
      <c r="D372" t="s">
        <v>1022</v>
      </c>
      <c r="E372">
        <v>27.330788999999999</v>
      </c>
      <c r="F372" t="s">
        <v>1042</v>
      </c>
      <c r="G372" s="1">
        <v>43482</v>
      </c>
    </row>
    <row r="373" spans="2:7" x14ac:dyDescent="0.25">
      <c r="B373" t="s">
        <v>1160</v>
      </c>
      <c r="C373" t="s">
        <v>1161</v>
      </c>
      <c r="D373" t="s">
        <v>1026</v>
      </c>
      <c r="E373">
        <v>23.595101</v>
      </c>
      <c r="F373" t="s">
        <v>1162</v>
      </c>
      <c r="G373" s="1">
        <v>43482</v>
      </c>
    </row>
    <row r="374" spans="2:7" x14ac:dyDescent="0.25">
      <c r="B374" t="s">
        <v>1021</v>
      </c>
      <c r="C374" t="s">
        <v>1021</v>
      </c>
      <c r="D374" t="s">
        <v>1037</v>
      </c>
      <c r="E374">
        <v>21.764800000000001</v>
      </c>
      <c r="F374" t="s">
        <v>1020</v>
      </c>
      <c r="G374" s="1">
        <v>43417</v>
      </c>
    </row>
    <row r="401" spans="1:7" x14ac:dyDescent="0.25">
      <c r="A401" t="s">
        <v>521</v>
      </c>
      <c r="B401" t="str">
        <f ca="1">_xll.BDS(OFFSET(INDIRECT(ADDRESS(ROW(), COLUMN())),0,-1),"TOP_ANALYST_PERFORM_RANK_TRR","cols=6;rows=44")</f>
        <v>Monness, Crespi, Hardt &amp; Co</v>
      </c>
      <c r="C401" t="s">
        <v>1121</v>
      </c>
      <c r="D401" t="s">
        <v>1015</v>
      </c>
      <c r="E401">
        <v>12.676500000000001</v>
      </c>
      <c r="F401" t="s">
        <v>1023</v>
      </c>
      <c r="G401" s="1">
        <v>43507</v>
      </c>
    </row>
    <row r="402" spans="1:7" x14ac:dyDescent="0.25">
      <c r="B402" t="s">
        <v>1163</v>
      </c>
      <c r="C402" t="s">
        <v>1164</v>
      </c>
      <c r="D402" t="s">
        <v>1019</v>
      </c>
      <c r="E402">
        <v>10.00095</v>
      </c>
      <c r="F402" t="s">
        <v>1023</v>
      </c>
      <c r="G402" s="1">
        <v>43511</v>
      </c>
    </row>
    <row r="403" spans="1:7" x14ac:dyDescent="0.25">
      <c r="B403" t="s">
        <v>1030</v>
      </c>
      <c r="C403" t="s">
        <v>1117</v>
      </c>
      <c r="D403" t="s">
        <v>1019</v>
      </c>
      <c r="E403">
        <v>10.00095</v>
      </c>
      <c r="F403" t="s">
        <v>1042</v>
      </c>
      <c r="G403" s="1">
        <v>43511</v>
      </c>
    </row>
    <row r="404" spans="1:7" x14ac:dyDescent="0.25">
      <c r="B404" t="s">
        <v>1028</v>
      </c>
      <c r="C404" t="s">
        <v>1165</v>
      </c>
      <c r="D404" t="s">
        <v>1019</v>
      </c>
      <c r="E404">
        <v>10.00095</v>
      </c>
      <c r="F404" t="s">
        <v>1042</v>
      </c>
      <c r="G404" s="1">
        <v>43511</v>
      </c>
    </row>
    <row r="405" spans="1:7" x14ac:dyDescent="0.25">
      <c r="B405" t="s">
        <v>1069</v>
      </c>
      <c r="C405" t="s">
        <v>1155</v>
      </c>
      <c r="D405" t="s">
        <v>1019</v>
      </c>
      <c r="E405">
        <v>10.00095</v>
      </c>
      <c r="F405" t="s">
        <v>1042</v>
      </c>
      <c r="G405" s="1">
        <v>43511</v>
      </c>
    </row>
    <row r="406" spans="1:7" x14ac:dyDescent="0.25">
      <c r="B406" t="s">
        <v>1021</v>
      </c>
      <c r="C406" t="s">
        <v>1021</v>
      </c>
      <c r="D406" t="s">
        <v>1019</v>
      </c>
      <c r="E406">
        <v>10.00095</v>
      </c>
      <c r="F406" t="s">
        <v>1023</v>
      </c>
      <c r="G406" s="1">
        <v>43511</v>
      </c>
    </row>
    <row r="407" spans="1:7" x14ac:dyDescent="0.25">
      <c r="B407" t="s">
        <v>1133</v>
      </c>
      <c r="C407" t="s">
        <v>1166</v>
      </c>
      <c r="D407" t="s">
        <v>1019</v>
      </c>
      <c r="E407">
        <v>10.00095</v>
      </c>
      <c r="F407" t="s">
        <v>1023</v>
      </c>
      <c r="G407" s="1">
        <v>43511</v>
      </c>
    </row>
    <row r="408" spans="1:7" x14ac:dyDescent="0.25">
      <c r="B408" t="s">
        <v>1167</v>
      </c>
      <c r="C408" t="s">
        <v>1168</v>
      </c>
      <c r="D408" t="s">
        <v>1019</v>
      </c>
      <c r="E408">
        <v>10.00095</v>
      </c>
      <c r="F408" t="s">
        <v>1023</v>
      </c>
      <c r="G408" s="1">
        <v>43510</v>
      </c>
    </row>
    <row r="409" spans="1:7" x14ac:dyDescent="0.25">
      <c r="B409" t="s">
        <v>1099</v>
      </c>
      <c r="C409" t="s">
        <v>1100</v>
      </c>
      <c r="D409" t="s">
        <v>1019</v>
      </c>
      <c r="E409">
        <v>10.00095</v>
      </c>
      <c r="F409" t="s">
        <v>1023</v>
      </c>
      <c r="G409" s="1">
        <v>43510</v>
      </c>
    </row>
    <row r="410" spans="1:7" x14ac:dyDescent="0.25">
      <c r="B410" t="s">
        <v>1086</v>
      </c>
      <c r="C410" t="s">
        <v>1169</v>
      </c>
      <c r="D410" t="s">
        <v>1019</v>
      </c>
      <c r="E410">
        <v>10.00095</v>
      </c>
      <c r="F410" t="s">
        <v>1042</v>
      </c>
      <c r="G410" s="1">
        <v>43508</v>
      </c>
    </row>
    <row r="411" spans="1:7" x14ac:dyDescent="0.25">
      <c r="B411" t="s">
        <v>1170</v>
      </c>
      <c r="C411" t="s">
        <v>1171</v>
      </c>
      <c r="D411" t="s">
        <v>1019</v>
      </c>
      <c r="E411">
        <v>10.00095</v>
      </c>
      <c r="F411" t="s">
        <v>1023</v>
      </c>
      <c r="G411" s="1">
        <v>43508</v>
      </c>
    </row>
    <row r="412" spans="1:7" x14ac:dyDescent="0.25">
      <c r="B412" t="s">
        <v>1055</v>
      </c>
      <c r="C412" t="s">
        <v>1172</v>
      </c>
      <c r="D412" t="s">
        <v>1019</v>
      </c>
      <c r="E412">
        <v>10.00095</v>
      </c>
      <c r="F412" t="s">
        <v>1042</v>
      </c>
      <c r="G412" s="1">
        <v>43507</v>
      </c>
    </row>
    <row r="413" spans="1:7" x14ac:dyDescent="0.25">
      <c r="B413" t="s">
        <v>1033</v>
      </c>
      <c r="C413" t="s">
        <v>1173</v>
      </c>
      <c r="D413" t="s">
        <v>1019</v>
      </c>
      <c r="E413">
        <v>10.00095</v>
      </c>
      <c r="F413" t="s">
        <v>1023</v>
      </c>
      <c r="G413" s="1">
        <v>43507</v>
      </c>
    </row>
    <row r="414" spans="1:7" x14ac:dyDescent="0.25">
      <c r="B414" t="s">
        <v>1057</v>
      </c>
      <c r="C414" t="s">
        <v>1174</v>
      </c>
      <c r="D414" t="s">
        <v>1019</v>
      </c>
      <c r="E414">
        <v>10.00095</v>
      </c>
      <c r="F414" t="s">
        <v>1042</v>
      </c>
      <c r="G414" s="1">
        <v>43505</v>
      </c>
    </row>
    <row r="415" spans="1:7" x14ac:dyDescent="0.25">
      <c r="B415" t="s">
        <v>1175</v>
      </c>
      <c r="C415" t="s">
        <v>1176</v>
      </c>
      <c r="D415" t="s">
        <v>1019</v>
      </c>
      <c r="E415">
        <v>10.00095</v>
      </c>
      <c r="F415" t="s">
        <v>1023</v>
      </c>
      <c r="G415" s="1">
        <v>43502</v>
      </c>
    </row>
    <row r="416" spans="1:7" x14ac:dyDescent="0.25">
      <c r="B416" t="s">
        <v>1050</v>
      </c>
      <c r="C416" t="s">
        <v>1177</v>
      </c>
      <c r="D416" t="s">
        <v>1019</v>
      </c>
      <c r="E416">
        <v>10.00095</v>
      </c>
      <c r="F416" t="s">
        <v>1063</v>
      </c>
      <c r="G416" s="1">
        <v>43500</v>
      </c>
    </row>
    <row r="417" spans="2:7" x14ac:dyDescent="0.25">
      <c r="B417" t="s">
        <v>1142</v>
      </c>
      <c r="C417" t="s">
        <v>1143</v>
      </c>
      <c r="D417" t="s">
        <v>1019</v>
      </c>
      <c r="E417">
        <v>10.00095</v>
      </c>
      <c r="F417" t="s">
        <v>1023</v>
      </c>
      <c r="G417" s="1">
        <v>43499</v>
      </c>
    </row>
    <row r="418" spans="2:7" x14ac:dyDescent="0.25">
      <c r="B418" t="s">
        <v>1150</v>
      </c>
      <c r="C418" t="s">
        <v>1151</v>
      </c>
      <c r="D418" t="s">
        <v>1019</v>
      </c>
      <c r="E418">
        <v>10.00095</v>
      </c>
      <c r="F418" t="s">
        <v>1063</v>
      </c>
      <c r="G418" s="1">
        <v>43497</v>
      </c>
    </row>
    <row r="419" spans="2:7" x14ac:dyDescent="0.25">
      <c r="B419" t="s">
        <v>1113</v>
      </c>
      <c r="C419" t="s">
        <v>1154</v>
      </c>
      <c r="D419" t="s">
        <v>1019</v>
      </c>
      <c r="E419">
        <v>10.00095</v>
      </c>
      <c r="F419" t="s">
        <v>1042</v>
      </c>
      <c r="G419" s="1">
        <v>43497</v>
      </c>
    </row>
    <row r="420" spans="2:7" x14ac:dyDescent="0.25">
      <c r="B420" t="s">
        <v>1021</v>
      </c>
      <c r="C420" t="s">
        <v>1021</v>
      </c>
      <c r="D420" t="s">
        <v>1019</v>
      </c>
      <c r="E420">
        <v>10.00095</v>
      </c>
      <c r="F420" t="s">
        <v>1023</v>
      </c>
      <c r="G420" s="1">
        <v>43497</v>
      </c>
    </row>
    <row r="421" spans="2:7" x14ac:dyDescent="0.25">
      <c r="B421" t="s">
        <v>1178</v>
      </c>
      <c r="C421" t="s">
        <v>1179</v>
      </c>
      <c r="D421" t="s">
        <v>1019</v>
      </c>
      <c r="E421">
        <v>10.00095</v>
      </c>
      <c r="F421" t="s">
        <v>1180</v>
      </c>
      <c r="G421" s="1">
        <v>43497</v>
      </c>
    </row>
    <row r="422" spans="2:7" x14ac:dyDescent="0.25">
      <c r="B422" t="s">
        <v>1105</v>
      </c>
      <c r="C422" t="s">
        <v>1181</v>
      </c>
      <c r="D422" t="s">
        <v>1019</v>
      </c>
      <c r="E422">
        <v>10.00095</v>
      </c>
      <c r="F422" t="s">
        <v>1023</v>
      </c>
      <c r="G422" s="1">
        <v>43497</v>
      </c>
    </row>
    <row r="423" spans="2:7" x14ac:dyDescent="0.25">
      <c r="B423" t="s">
        <v>1074</v>
      </c>
      <c r="C423" t="s">
        <v>1182</v>
      </c>
      <c r="D423" t="s">
        <v>1019</v>
      </c>
      <c r="E423">
        <v>10.00095</v>
      </c>
      <c r="F423" t="s">
        <v>1063</v>
      </c>
      <c r="G423" s="1">
        <v>43497</v>
      </c>
    </row>
    <row r="424" spans="2:7" x14ac:dyDescent="0.25">
      <c r="B424" t="s">
        <v>1076</v>
      </c>
      <c r="C424" t="s">
        <v>1183</v>
      </c>
      <c r="D424" t="s">
        <v>1019</v>
      </c>
      <c r="E424">
        <v>10.00095</v>
      </c>
      <c r="F424" t="s">
        <v>1023</v>
      </c>
      <c r="G424" s="1">
        <v>43497</v>
      </c>
    </row>
    <row r="425" spans="2:7" x14ac:dyDescent="0.25">
      <c r="B425" t="s">
        <v>1184</v>
      </c>
      <c r="C425" t="s">
        <v>1185</v>
      </c>
      <c r="D425" t="s">
        <v>1019</v>
      </c>
      <c r="E425">
        <v>10.00095</v>
      </c>
      <c r="F425" t="s">
        <v>1066</v>
      </c>
      <c r="G425" s="1">
        <v>43497</v>
      </c>
    </row>
    <row r="426" spans="2:7" x14ac:dyDescent="0.25">
      <c r="B426" t="s">
        <v>58</v>
      </c>
      <c r="C426" t="s">
        <v>1186</v>
      </c>
      <c r="D426" t="s">
        <v>1019</v>
      </c>
      <c r="E426">
        <v>10.00095</v>
      </c>
      <c r="F426" t="s">
        <v>1149</v>
      </c>
      <c r="G426" s="1">
        <v>43497</v>
      </c>
    </row>
    <row r="427" spans="2:7" x14ac:dyDescent="0.25">
      <c r="B427" t="s">
        <v>1187</v>
      </c>
      <c r="C427" t="s">
        <v>1188</v>
      </c>
      <c r="D427" t="s">
        <v>1019</v>
      </c>
      <c r="E427">
        <v>10.00095</v>
      </c>
      <c r="F427" t="s">
        <v>1023</v>
      </c>
      <c r="G427" s="1">
        <v>43497</v>
      </c>
    </row>
    <row r="428" spans="2:7" x14ac:dyDescent="0.25">
      <c r="B428" t="s">
        <v>1024</v>
      </c>
      <c r="C428" t="s">
        <v>1153</v>
      </c>
      <c r="D428" t="s">
        <v>1019</v>
      </c>
      <c r="E428">
        <v>10.00095</v>
      </c>
      <c r="F428" t="s">
        <v>1023</v>
      </c>
      <c r="G428" s="1">
        <v>43497</v>
      </c>
    </row>
    <row r="429" spans="2:7" x14ac:dyDescent="0.25">
      <c r="B429" t="s">
        <v>1189</v>
      </c>
      <c r="C429" t="s">
        <v>1190</v>
      </c>
      <c r="D429" t="s">
        <v>1019</v>
      </c>
      <c r="E429">
        <v>10.00095</v>
      </c>
      <c r="F429" t="s">
        <v>1042</v>
      </c>
      <c r="G429" s="1">
        <v>43497</v>
      </c>
    </row>
    <row r="430" spans="2:7" x14ac:dyDescent="0.25">
      <c r="B430" t="s">
        <v>1021</v>
      </c>
      <c r="C430" t="s">
        <v>1021</v>
      </c>
      <c r="D430" t="s">
        <v>1019</v>
      </c>
      <c r="E430">
        <v>10.00095</v>
      </c>
      <c r="F430" t="s">
        <v>1023</v>
      </c>
      <c r="G430" s="1">
        <v>43497</v>
      </c>
    </row>
    <row r="431" spans="2:7" x14ac:dyDescent="0.25">
      <c r="B431" t="s">
        <v>1191</v>
      </c>
      <c r="C431" t="s">
        <v>1192</v>
      </c>
      <c r="D431" t="s">
        <v>1019</v>
      </c>
      <c r="E431">
        <v>10.00095</v>
      </c>
      <c r="F431" t="s">
        <v>1042</v>
      </c>
      <c r="G431" s="1">
        <v>43497</v>
      </c>
    </row>
    <row r="432" spans="2:7" x14ac:dyDescent="0.25">
      <c r="B432" t="s">
        <v>1061</v>
      </c>
      <c r="C432" t="s">
        <v>1147</v>
      </c>
      <c r="D432" t="s">
        <v>1019</v>
      </c>
      <c r="E432">
        <v>10.00095</v>
      </c>
      <c r="F432" t="s">
        <v>1063</v>
      </c>
      <c r="G432" s="1">
        <v>43497</v>
      </c>
    </row>
    <row r="433" spans="2:7" x14ac:dyDescent="0.25">
      <c r="B433" t="s">
        <v>1078</v>
      </c>
      <c r="C433" t="s">
        <v>1193</v>
      </c>
      <c r="D433" t="s">
        <v>1019</v>
      </c>
      <c r="E433">
        <v>10.00095</v>
      </c>
      <c r="F433" t="s">
        <v>1023</v>
      </c>
      <c r="G433" s="1">
        <v>43497</v>
      </c>
    </row>
    <row r="434" spans="2:7" x14ac:dyDescent="0.25">
      <c r="B434" t="s">
        <v>1043</v>
      </c>
      <c r="C434" t="s">
        <v>1194</v>
      </c>
      <c r="D434" t="s">
        <v>1019</v>
      </c>
      <c r="E434">
        <v>10.00095</v>
      </c>
      <c r="F434" t="s">
        <v>1042</v>
      </c>
      <c r="G434" s="1">
        <v>43496</v>
      </c>
    </row>
    <row r="435" spans="2:7" x14ac:dyDescent="0.25">
      <c r="B435" t="s">
        <v>1071</v>
      </c>
      <c r="C435" t="s">
        <v>1152</v>
      </c>
      <c r="D435" t="s">
        <v>1019</v>
      </c>
      <c r="E435">
        <v>10.00095</v>
      </c>
      <c r="F435" t="s">
        <v>1073</v>
      </c>
      <c r="G435" s="1">
        <v>43496</v>
      </c>
    </row>
    <row r="436" spans="2:7" x14ac:dyDescent="0.25">
      <c r="B436" t="s">
        <v>1040</v>
      </c>
      <c r="C436" t="s">
        <v>1159</v>
      </c>
      <c r="D436" t="s">
        <v>1019</v>
      </c>
      <c r="E436">
        <v>10.00095</v>
      </c>
      <c r="F436" t="s">
        <v>1042</v>
      </c>
      <c r="G436" s="1">
        <v>43496</v>
      </c>
    </row>
    <row r="437" spans="2:7" x14ac:dyDescent="0.25">
      <c r="B437" t="s">
        <v>1195</v>
      </c>
      <c r="C437" t="s">
        <v>1196</v>
      </c>
      <c r="D437" t="s">
        <v>1019</v>
      </c>
      <c r="E437">
        <v>10.00095</v>
      </c>
      <c r="F437" t="s">
        <v>1023</v>
      </c>
      <c r="G437" s="1">
        <v>43434</v>
      </c>
    </row>
    <row r="438" spans="2:7" x14ac:dyDescent="0.25">
      <c r="B438" t="s">
        <v>1197</v>
      </c>
      <c r="C438" t="s">
        <v>1198</v>
      </c>
      <c r="D438" t="s">
        <v>1019</v>
      </c>
      <c r="E438">
        <v>10.00095</v>
      </c>
      <c r="F438" t="s">
        <v>1023</v>
      </c>
      <c r="G438" s="1">
        <v>43403</v>
      </c>
    </row>
    <row r="439" spans="2:7" x14ac:dyDescent="0.25">
      <c r="B439" t="s">
        <v>1021</v>
      </c>
      <c r="C439" t="s">
        <v>1021</v>
      </c>
      <c r="D439" t="s">
        <v>1019</v>
      </c>
      <c r="E439">
        <v>10.00095</v>
      </c>
      <c r="F439" t="s">
        <v>1023</v>
      </c>
      <c r="G439" s="1">
        <v>43399</v>
      </c>
    </row>
    <row r="440" spans="2:7" x14ac:dyDescent="0.25">
      <c r="B440" t="s">
        <v>1084</v>
      </c>
      <c r="C440" t="s">
        <v>1107</v>
      </c>
      <c r="D440" t="s">
        <v>1019</v>
      </c>
      <c r="E440">
        <v>10.00095</v>
      </c>
      <c r="F440" t="s">
        <v>1023</v>
      </c>
      <c r="G440" s="1">
        <v>43367</v>
      </c>
    </row>
    <row r="441" spans="2:7" x14ac:dyDescent="0.25">
      <c r="B441" t="s">
        <v>1090</v>
      </c>
      <c r="C441" t="s">
        <v>1199</v>
      </c>
      <c r="D441" t="s">
        <v>1019</v>
      </c>
      <c r="E441">
        <v>10.00095</v>
      </c>
      <c r="F441" t="s">
        <v>1023</v>
      </c>
      <c r="G441" s="1">
        <v>43217</v>
      </c>
    </row>
    <row r="442" spans="2:7" x14ac:dyDescent="0.25">
      <c r="B442" t="s">
        <v>1200</v>
      </c>
      <c r="C442" t="s">
        <v>1201</v>
      </c>
      <c r="D442" t="s">
        <v>1022</v>
      </c>
      <c r="E442">
        <v>8.2546719999999993</v>
      </c>
      <c r="F442" t="s">
        <v>1042</v>
      </c>
      <c r="G442" s="1">
        <v>43503</v>
      </c>
    </row>
    <row r="443" spans="2:7" x14ac:dyDescent="0.25">
      <c r="B443" t="s">
        <v>1202</v>
      </c>
      <c r="C443" t="s">
        <v>1203</v>
      </c>
      <c r="D443" t="s">
        <v>1026</v>
      </c>
      <c r="E443">
        <v>0.48807899999999999</v>
      </c>
      <c r="F443" t="s">
        <v>1042</v>
      </c>
      <c r="G443" s="1">
        <v>43510</v>
      </c>
    </row>
    <row r="444" spans="2:7" x14ac:dyDescent="0.25">
      <c r="B444" t="s">
        <v>1160</v>
      </c>
      <c r="C444" t="s">
        <v>1204</v>
      </c>
      <c r="D444" t="s">
        <v>1037</v>
      </c>
      <c r="E444">
        <v>0</v>
      </c>
      <c r="F444" t="s">
        <v>1162</v>
      </c>
      <c r="G444" s="1">
        <v>43496</v>
      </c>
    </row>
    <row r="451" spans="1:7" x14ac:dyDescent="0.25">
      <c r="A451" t="s">
        <v>522</v>
      </c>
      <c r="B451" t="str">
        <f ca="1">_xll.BDS(OFFSET(INDIRECT(ADDRESS(ROW(), COLUMN())),0,-1),"TOP_ANALYST_PERFORM_RANK_TRR","cols=6;rows=46")</f>
        <v>Morningstar, Inc</v>
      </c>
      <c r="C451" t="s">
        <v>1205</v>
      </c>
      <c r="D451" t="s">
        <v>1015</v>
      </c>
      <c r="E451">
        <v>1.5791299999999999</v>
      </c>
      <c r="F451" t="s">
        <v>1023</v>
      </c>
      <c r="G451" s="1">
        <v>43509</v>
      </c>
    </row>
    <row r="452" spans="1:7" x14ac:dyDescent="0.25">
      <c r="B452" t="s">
        <v>1017</v>
      </c>
      <c r="C452" t="s">
        <v>1018</v>
      </c>
      <c r="D452" t="s">
        <v>1019</v>
      </c>
      <c r="E452">
        <v>-0.84364799999999995</v>
      </c>
      <c r="F452" t="s">
        <v>1016</v>
      </c>
      <c r="G452" s="1">
        <v>43498</v>
      </c>
    </row>
    <row r="453" spans="1:7" x14ac:dyDescent="0.25">
      <c r="B453" t="s">
        <v>1021</v>
      </c>
      <c r="C453" t="s">
        <v>1021</v>
      </c>
      <c r="D453" t="s">
        <v>1022</v>
      </c>
      <c r="E453">
        <v>-10.739229999999999</v>
      </c>
      <c r="F453" t="s">
        <v>1023</v>
      </c>
      <c r="G453" s="1">
        <v>43497</v>
      </c>
    </row>
    <row r="454" spans="1:7" x14ac:dyDescent="0.25">
      <c r="B454" t="s">
        <v>1074</v>
      </c>
      <c r="C454" t="s">
        <v>1182</v>
      </c>
      <c r="D454" t="s">
        <v>1026</v>
      </c>
      <c r="E454">
        <v>-11.36303</v>
      </c>
      <c r="F454" t="s">
        <v>1063</v>
      </c>
      <c r="G454" s="1">
        <v>43509</v>
      </c>
    </row>
    <row r="455" spans="1:7" x14ac:dyDescent="0.25">
      <c r="B455" t="s">
        <v>1028</v>
      </c>
      <c r="C455" t="s">
        <v>1206</v>
      </c>
      <c r="D455" t="s">
        <v>1026</v>
      </c>
      <c r="E455">
        <v>-11.36303</v>
      </c>
      <c r="F455" t="s">
        <v>1042</v>
      </c>
      <c r="G455" s="1">
        <v>43508</v>
      </c>
    </row>
    <row r="456" spans="1:7" x14ac:dyDescent="0.25">
      <c r="B456" t="s">
        <v>1055</v>
      </c>
      <c r="C456" t="s">
        <v>1172</v>
      </c>
      <c r="D456" t="s">
        <v>1026</v>
      </c>
      <c r="E456">
        <v>-11.36303</v>
      </c>
      <c r="F456" t="s">
        <v>1141</v>
      </c>
      <c r="G456" s="1">
        <v>43507</v>
      </c>
    </row>
    <row r="457" spans="1:7" x14ac:dyDescent="0.25">
      <c r="B457" t="s">
        <v>1033</v>
      </c>
      <c r="C457" t="s">
        <v>1173</v>
      </c>
      <c r="D457" t="s">
        <v>1026</v>
      </c>
      <c r="E457">
        <v>-11.36303</v>
      </c>
      <c r="F457" t="s">
        <v>1023</v>
      </c>
      <c r="G457" s="1">
        <v>43507</v>
      </c>
    </row>
    <row r="458" spans="1:7" x14ac:dyDescent="0.25">
      <c r="B458" t="s">
        <v>1207</v>
      </c>
      <c r="C458" t="s">
        <v>1208</v>
      </c>
      <c r="D458" t="s">
        <v>1026</v>
      </c>
      <c r="E458">
        <v>-11.36303</v>
      </c>
      <c r="F458" t="s">
        <v>1023</v>
      </c>
      <c r="G458" s="1">
        <v>43505</v>
      </c>
    </row>
    <row r="459" spans="1:7" x14ac:dyDescent="0.25">
      <c r="B459" t="s">
        <v>1209</v>
      </c>
      <c r="C459" t="s">
        <v>1210</v>
      </c>
      <c r="D459" t="s">
        <v>1026</v>
      </c>
      <c r="E459">
        <v>-11.36303</v>
      </c>
      <c r="F459" t="s">
        <v>1023</v>
      </c>
      <c r="G459" s="1">
        <v>43504</v>
      </c>
    </row>
    <row r="460" spans="1:7" x14ac:dyDescent="0.25">
      <c r="B460" t="s">
        <v>1167</v>
      </c>
      <c r="C460" t="s">
        <v>1168</v>
      </c>
      <c r="D460" t="s">
        <v>1026</v>
      </c>
      <c r="E460">
        <v>-11.36303</v>
      </c>
      <c r="F460" t="s">
        <v>1023</v>
      </c>
      <c r="G460" s="1">
        <v>43500</v>
      </c>
    </row>
    <row r="461" spans="1:7" x14ac:dyDescent="0.25">
      <c r="B461" t="s">
        <v>58</v>
      </c>
      <c r="C461" t="s">
        <v>1211</v>
      </c>
      <c r="D461" t="s">
        <v>1026</v>
      </c>
      <c r="E461">
        <v>-11.36303</v>
      </c>
      <c r="F461" t="s">
        <v>1149</v>
      </c>
      <c r="G461" s="1">
        <v>43497</v>
      </c>
    </row>
    <row r="462" spans="1:7" x14ac:dyDescent="0.25">
      <c r="B462" t="s">
        <v>1212</v>
      </c>
      <c r="C462" t="s">
        <v>1213</v>
      </c>
      <c r="D462" t="s">
        <v>1026</v>
      </c>
      <c r="E462">
        <v>-11.36303</v>
      </c>
      <c r="F462" t="s">
        <v>1023</v>
      </c>
      <c r="G462" s="1">
        <v>43497</v>
      </c>
    </row>
    <row r="463" spans="1:7" x14ac:dyDescent="0.25">
      <c r="B463" t="s">
        <v>1214</v>
      </c>
      <c r="C463" t="s">
        <v>1215</v>
      </c>
      <c r="D463" t="s">
        <v>1026</v>
      </c>
      <c r="E463">
        <v>-11.36303</v>
      </c>
      <c r="F463" t="s">
        <v>1023</v>
      </c>
      <c r="G463" s="1">
        <v>43497</v>
      </c>
    </row>
    <row r="464" spans="1:7" x14ac:dyDescent="0.25">
      <c r="B464" t="s">
        <v>1187</v>
      </c>
      <c r="C464" t="s">
        <v>1216</v>
      </c>
      <c r="D464" t="s">
        <v>1026</v>
      </c>
      <c r="E464">
        <v>-11.36303</v>
      </c>
      <c r="F464" t="s">
        <v>1023</v>
      </c>
      <c r="G464" s="1">
        <v>43496</v>
      </c>
    </row>
    <row r="465" spans="2:7" x14ac:dyDescent="0.25">
      <c r="B465" t="s">
        <v>1061</v>
      </c>
      <c r="C465" t="s">
        <v>1217</v>
      </c>
      <c r="D465" t="s">
        <v>1026</v>
      </c>
      <c r="E465">
        <v>-11.36303</v>
      </c>
      <c r="F465" t="s">
        <v>1063</v>
      </c>
      <c r="G465" s="1">
        <v>43496</v>
      </c>
    </row>
    <row r="466" spans="2:7" x14ac:dyDescent="0.25">
      <c r="B466" t="s">
        <v>1218</v>
      </c>
      <c r="C466" t="s">
        <v>1219</v>
      </c>
      <c r="D466" t="s">
        <v>1026</v>
      </c>
      <c r="E466">
        <v>-11.36303</v>
      </c>
      <c r="F466" t="s">
        <v>1023</v>
      </c>
      <c r="G466" s="1">
        <v>43496</v>
      </c>
    </row>
    <row r="467" spans="2:7" x14ac:dyDescent="0.25">
      <c r="B467" t="s">
        <v>1024</v>
      </c>
      <c r="C467" t="s">
        <v>1153</v>
      </c>
      <c r="D467" t="s">
        <v>1026</v>
      </c>
      <c r="E467">
        <v>-11.36303</v>
      </c>
      <c r="F467" t="s">
        <v>1023</v>
      </c>
      <c r="G467" s="1">
        <v>43496</v>
      </c>
    </row>
    <row r="468" spans="2:7" x14ac:dyDescent="0.25">
      <c r="B468" t="s">
        <v>1050</v>
      </c>
      <c r="C468" t="s">
        <v>1220</v>
      </c>
      <c r="D468" t="s">
        <v>1026</v>
      </c>
      <c r="E468">
        <v>-11.36303</v>
      </c>
      <c r="F468" t="s">
        <v>1063</v>
      </c>
      <c r="G468" s="1">
        <v>43496</v>
      </c>
    </row>
    <row r="469" spans="2:7" x14ac:dyDescent="0.25">
      <c r="B469" t="s">
        <v>1221</v>
      </c>
      <c r="C469" t="s">
        <v>1222</v>
      </c>
      <c r="D469" t="s">
        <v>1026</v>
      </c>
      <c r="E469">
        <v>-11.36303</v>
      </c>
      <c r="F469" t="s">
        <v>1023</v>
      </c>
      <c r="G469" s="1">
        <v>43496</v>
      </c>
    </row>
    <row r="470" spans="2:7" x14ac:dyDescent="0.25">
      <c r="B470" t="s">
        <v>1223</v>
      </c>
      <c r="C470" t="s">
        <v>1224</v>
      </c>
      <c r="D470" t="s">
        <v>1026</v>
      </c>
      <c r="E470">
        <v>-11.36303</v>
      </c>
      <c r="F470" t="s">
        <v>1023</v>
      </c>
      <c r="G470" s="1">
        <v>43496</v>
      </c>
    </row>
    <row r="471" spans="2:7" x14ac:dyDescent="0.25">
      <c r="B471" t="s">
        <v>1225</v>
      </c>
      <c r="C471" t="s">
        <v>1226</v>
      </c>
      <c r="D471" t="s">
        <v>1026</v>
      </c>
      <c r="E471">
        <v>-11.36303</v>
      </c>
      <c r="F471" t="s">
        <v>1023</v>
      </c>
      <c r="G471" s="1">
        <v>43496</v>
      </c>
    </row>
    <row r="472" spans="2:7" x14ac:dyDescent="0.25">
      <c r="B472" t="s">
        <v>1227</v>
      </c>
      <c r="C472" t="s">
        <v>1228</v>
      </c>
      <c r="D472" t="s">
        <v>1026</v>
      </c>
      <c r="E472">
        <v>-11.36303</v>
      </c>
      <c r="F472" t="s">
        <v>1023</v>
      </c>
      <c r="G472" s="1">
        <v>43496</v>
      </c>
    </row>
    <row r="473" spans="2:7" x14ac:dyDescent="0.25">
      <c r="B473" t="s">
        <v>1229</v>
      </c>
      <c r="C473" t="s">
        <v>1230</v>
      </c>
      <c r="D473" t="s">
        <v>1026</v>
      </c>
      <c r="E473">
        <v>-11.36303</v>
      </c>
      <c r="F473" t="s">
        <v>1023</v>
      </c>
      <c r="G473" s="1">
        <v>43496</v>
      </c>
    </row>
    <row r="474" spans="2:7" x14ac:dyDescent="0.25">
      <c r="B474" t="s">
        <v>1231</v>
      </c>
      <c r="C474" t="s">
        <v>1232</v>
      </c>
      <c r="D474" t="s">
        <v>1026</v>
      </c>
      <c r="E474">
        <v>-11.36303</v>
      </c>
      <c r="F474" t="s">
        <v>1023</v>
      </c>
      <c r="G474" s="1">
        <v>43496</v>
      </c>
    </row>
    <row r="475" spans="2:7" x14ac:dyDescent="0.25">
      <c r="B475" t="s">
        <v>1178</v>
      </c>
      <c r="C475" t="s">
        <v>1179</v>
      </c>
      <c r="D475" t="s">
        <v>1026</v>
      </c>
      <c r="E475">
        <v>-11.36303</v>
      </c>
      <c r="F475" t="s">
        <v>1180</v>
      </c>
      <c r="G475" s="1">
        <v>43496</v>
      </c>
    </row>
    <row r="476" spans="2:7" x14ac:dyDescent="0.25">
      <c r="B476" t="s">
        <v>1233</v>
      </c>
      <c r="C476" t="s">
        <v>1234</v>
      </c>
      <c r="D476" t="s">
        <v>1026</v>
      </c>
      <c r="E476">
        <v>-11.36303</v>
      </c>
      <c r="F476" t="s">
        <v>1042</v>
      </c>
      <c r="G476" s="1">
        <v>43496</v>
      </c>
    </row>
    <row r="477" spans="2:7" x14ac:dyDescent="0.25">
      <c r="B477" t="s">
        <v>1021</v>
      </c>
      <c r="C477" t="s">
        <v>1021</v>
      </c>
      <c r="D477" t="s">
        <v>1026</v>
      </c>
      <c r="E477">
        <v>-11.36303</v>
      </c>
      <c r="F477" t="s">
        <v>1023</v>
      </c>
      <c r="G477" s="1">
        <v>43496</v>
      </c>
    </row>
    <row r="478" spans="2:7" x14ac:dyDescent="0.25">
      <c r="B478" t="s">
        <v>1069</v>
      </c>
      <c r="C478" t="s">
        <v>1155</v>
      </c>
      <c r="D478" t="s">
        <v>1026</v>
      </c>
      <c r="E478">
        <v>-11.36303</v>
      </c>
      <c r="F478" t="s">
        <v>1042</v>
      </c>
      <c r="G478" s="1">
        <v>43496</v>
      </c>
    </row>
    <row r="479" spans="2:7" x14ac:dyDescent="0.25">
      <c r="B479" t="s">
        <v>1021</v>
      </c>
      <c r="C479" t="s">
        <v>1021</v>
      </c>
      <c r="D479" t="s">
        <v>1026</v>
      </c>
      <c r="E479">
        <v>-11.36303</v>
      </c>
      <c r="F479" t="s">
        <v>1023</v>
      </c>
      <c r="G479" s="1">
        <v>43495</v>
      </c>
    </row>
    <row r="480" spans="2:7" x14ac:dyDescent="0.25">
      <c r="B480" t="s">
        <v>1021</v>
      </c>
      <c r="C480" t="s">
        <v>1021</v>
      </c>
      <c r="D480" t="s">
        <v>1026</v>
      </c>
      <c r="E480">
        <v>-11.36303</v>
      </c>
      <c r="F480" t="s">
        <v>1023</v>
      </c>
      <c r="G480" s="1">
        <v>43495</v>
      </c>
    </row>
    <row r="481" spans="2:7" x14ac:dyDescent="0.25">
      <c r="B481" t="s">
        <v>1175</v>
      </c>
      <c r="C481" t="s">
        <v>1235</v>
      </c>
      <c r="D481" t="s">
        <v>1026</v>
      </c>
      <c r="E481">
        <v>-11.36303</v>
      </c>
      <c r="F481" t="s">
        <v>1023</v>
      </c>
      <c r="G481" s="1">
        <v>43495</v>
      </c>
    </row>
    <row r="482" spans="2:7" x14ac:dyDescent="0.25">
      <c r="B482" t="s">
        <v>1076</v>
      </c>
      <c r="C482" t="s">
        <v>1236</v>
      </c>
      <c r="D482" t="s">
        <v>1026</v>
      </c>
      <c r="E482">
        <v>-11.36303</v>
      </c>
      <c r="F482" t="s">
        <v>1023</v>
      </c>
      <c r="G482" s="1">
        <v>43495</v>
      </c>
    </row>
    <row r="483" spans="2:7" x14ac:dyDescent="0.25">
      <c r="B483" t="s">
        <v>1021</v>
      </c>
      <c r="C483" t="s">
        <v>1021</v>
      </c>
      <c r="D483" t="s">
        <v>1026</v>
      </c>
      <c r="E483">
        <v>-11.36303</v>
      </c>
      <c r="F483" t="s">
        <v>1023</v>
      </c>
      <c r="G483" s="1">
        <v>43495</v>
      </c>
    </row>
    <row r="484" spans="2:7" x14ac:dyDescent="0.25">
      <c r="B484" t="s">
        <v>1043</v>
      </c>
      <c r="C484" t="s">
        <v>1194</v>
      </c>
      <c r="D484" t="s">
        <v>1026</v>
      </c>
      <c r="E484">
        <v>-11.36303</v>
      </c>
      <c r="F484" t="s">
        <v>1042</v>
      </c>
      <c r="G484" s="1">
        <v>43495</v>
      </c>
    </row>
    <row r="485" spans="2:7" x14ac:dyDescent="0.25">
      <c r="B485" t="s">
        <v>1040</v>
      </c>
      <c r="C485" t="s">
        <v>1159</v>
      </c>
      <c r="D485" t="s">
        <v>1026</v>
      </c>
      <c r="E485">
        <v>-11.36303</v>
      </c>
      <c r="F485" t="s">
        <v>1042</v>
      </c>
      <c r="G485" s="1">
        <v>43495</v>
      </c>
    </row>
    <row r="486" spans="2:7" x14ac:dyDescent="0.25">
      <c r="B486" t="s">
        <v>1071</v>
      </c>
      <c r="C486" t="s">
        <v>1237</v>
      </c>
      <c r="D486" t="s">
        <v>1026</v>
      </c>
      <c r="E486">
        <v>-11.36303</v>
      </c>
      <c r="F486" t="s">
        <v>1238</v>
      </c>
      <c r="G486" s="1">
        <v>43495</v>
      </c>
    </row>
    <row r="487" spans="2:7" x14ac:dyDescent="0.25">
      <c r="B487" t="s">
        <v>1160</v>
      </c>
      <c r="C487" t="s">
        <v>1239</v>
      </c>
      <c r="D487" t="s">
        <v>1026</v>
      </c>
      <c r="E487">
        <v>-11.36303</v>
      </c>
      <c r="F487" t="s">
        <v>1063</v>
      </c>
      <c r="G487" s="1">
        <v>43495</v>
      </c>
    </row>
    <row r="488" spans="2:7" x14ac:dyDescent="0.25">
      <c r="B488" t="s">
        <v>1240</v>
      </c>
      <c r="C488" t="s">
        <v>1241</v>
      </c>
      <c r="D488" t="s">
        <v>1026</v>
      </c>
      <c r="E488">
        <v>-11.36303</v>
      </c>
      <c r="F488" t="s">
        <v>1023</v>
      </c>
      <c r="G488" s="1">
        <v>43490</v>
      </c>
    </row>
    <row r="489" spans="2:7" x14ac:dyDescent="0.25">
      <c r="B489" t="s">
        <v>1242</v>
      </c>
      <c r="C489" t="s">
        <v>1243</v>
      </c>
      <c r="D489" t="s">
        <v>1026</v>
      </c>
      <c r="E489">
        <v>-11.36303</v>
      </c>
      <c r="F489" t="s">
        <v>1023</v>
      </c>
      <c r="G489" s="1">
        <v>43487</v>
      </c>
    </row>
    <row r="490" spans="2:7" x14ac:dyDescent="0.25">
      <c r="B490" t="s">
        <v>1244</v>
      </c>
      <c r="C490" t="s">
        <v>1245</v>
      </c>
      <c r="D490" t="s">
        <v>1026</v>
      </c>
      <c r="E490">
        <v>-11.36303</v>
      </c>
      <c r="F490" t="s">
        <v>1023</v>
      </c>
      <c r="G490" s="1">
        <v>43445</v>
      </c>
    </row>
    <row r="491" spans="2:7" x14ac:dyDescent="0.25">
      <c r="B491" t="s">
        <v>1246</v>
      </c>
      <c r="C491" t="s">
        <v>1247</v>
      </c>
      <c r="D491" t="s">
        <v>1026</v>
      </c>
      <c r="E491">
        <v>-11.36303</v>
      </c>
      <c r="F491" t="s">
        <v>1023</v>
      </c>
      <c r="G491" s="1">
        <v>43416</v>
      </c>
    </row>
    <row r="492" spans="2:7" x14ac:dyDescent="0.25">
      <c r="B492" t="s">
        <v>1248</v>
      </c>
      <c r="C492" t="s">
        <v>1249</v>
      </c>
      <c r="D492" t="s">
        <v>1026</v>
      </c>
      <c r="E492">
        <v>-11.36303</v>
      </c>
      <c r="F492" t="s">
        <v>1023</v>
      </c>
      <c r="G492" s="1">
        <v>43409</v>
      </c>
    </row>
    <row r="493" spans="2:7" x14ac:dyDescent="0.25">
      <c r="B493" t="s">
        <v>1250</v>
      </c>
      <c r="C493" t="s">
        <v>1251</v>
      </c>
      <c r="D493" t="s">
        <v>1026</v>
      </c>
      <c r="E493">
        <v>-11.36303</v>
      </c>
      <c r="F493" t="s">
        <v>1023</v>
      </c>
      <c r="G493" s="1">
        <v>43227</v>
      </c>
    </row>
    <row r="494" spans="2:7" x14ac:dyDescent="0.25">
      <c r="B494" t="s">
        <v>1195</v>
      </c>
      <c r="C494" t="s">
        <v>1196</v>
      </c>
      <c r="D494" t="s">
        <v>1026</v>
      </c>
      <c r="E494">
        <v>-11.36303</v>
      </c>
      <c r="F494" t="s">
        <v>1023</v>
      </c>
      <c r="G494" s="1">
        <v>43069</v>
      </c>
    </row>
    <row r="495" spans="2:7" x14ac:dyDescent="0.25">
      <c r="B495" t="s">
        <v>1090</v>
      </c>
      <c r="C495" t="s">
        <v>1252</v>
      </c>
      <c r="D495" t="s">
        <v>1026</v>
      </c>
      <c r="E495">
        <v>-11.36303</v>
      </c>
      <c r="F495" t="s">
        <v>1023</v>
      </c>
      <c r="G495" s="1">
        <v>43004</v>
      </c>
    </row>
    <row r="496" spans="2:7" x14ac:dyDescent="0.25">
      <c r="B496" t="s">
        <v>1111</v>
      </c>
      <c r="C496" t="s">
        <v>1112</v>
      </c>
      <c r="D496" t="s">
        <v>1026</v>
      </c>
      <c r="E496">
        <v>-11.36303</v>
      </c>
      <c r="F496" t="s">
        <v>1023</v>
      </c>
      <c r="G496" s="1">
        <v>42744</v>
      </c>
    </row>
    <row r="501" spans="1:7" x14ac:dyDescent="0.25">
      <c r="A501" t="s">
        <v>523</v>
      </c>
      <c r="B501" t="str">
        <f ca="1">_xll.BDS(OFFSET(INDIRECT(ADDRESS(ROW(), COLUMN())),0,-1),"TOP_ANALYST_PERFORM_RANK_TRR","cols=6;rows=14")</f>
        <v>Morningstar, Inc</v>
      </c>
      <c r="C501" t="s">
        <v>1253</v>
      </c>
      <c r="D501" t="s">
        <v>1015</v>
      </c>
      <c r="E501">
        <v>14.592209</v>
      </c>
      <c r="F501" t="s">
        <v>1020</v>
      </c>
      <c r="G501" s="1">
        <v>43510</v>
      </c>
    </row>
    <row r="502" spans="1:7" x14ac:dyDescent="0.25">
      <c r="B502" t="s">
        <v>1050</v>
      </c>
      <c r="C502" t="s">
        <v>1254</v>
      </c>
      <c r="D502" t="s">
        <v>1019</v>
      </c>
      <c r="E502">
        <v>9.6922429999999995</v>
      </c>
      <c r="F502" t="s">
        <v>1063</v>
      </c>
      <c r="G502" s="1">
        <v>43511</v>
      </c>
    </row>
    <row r="503" spans="1:7" x14ac:dyDescent="0.25">
      <c r="B503" t="s">
        <v>1021</v>
      </c>
      <c r="C503" t="s">
        <v>1021</v>
      </c>
      <c r="D503" t="s">
        <v>1022</v>
      </c>
      <c r="E503">
        <v>5.3490960000000003</v>
      </c>
      <c r="F503" t="s">
        <v>1027</v>
      </c>
      <c r="G503" s="1">
        <v>43511</v>
      </c>
    </row>
    <row r="504" spans="1:7" x14ac:dyDescent="0.25">
      <c r="B504" t="s">
        <v>1057</v>
      </c>
      <c r="C504" t="s">
        <v>1255</v>
      </c>
      <c r="D504" t="s">
        <v>1026</v>
      </c>
      <c r="E504">
        <v>4.5403219999999997</v>
      </c>
      <c r="F504" t="s">
        <v>1042</v>
      </c>
      <c r="G504" s="1">
        <v>43511</v>
      </c>
    </row>
    <row r="505" spans="1:7" x14ac:dyDescent="0.25">
      <c r="B505" t="s">
        <v>1021</v>
      </c>
      <c r="C505" t="s">
        <v>1021</v>
      </c>
      <c r="D505" t="s">
        <v>1026</v>
      </c>
      <c r="E505">
        <v>4.5403219999999997</v>
      </c>
      <c r="F505" t="s">
        <v>1023</v>
      </c>
      <c r="G505" s="1">
        <v>43511</v>
      </c>
    </row>
    <row r="506" spans="1:7" x14ac:dyDescent="0.25">
      <c r="B506" t="s">
        <v>1040</v>
      </c>
      <c r="C506" t="s">
        <v>1256</v>
      </c>
      <c r="D506" t="s">
        <v>1026</v>
      </c>
      <c r="E506">
        <v>4.5403219999999997</v>
      </c>
      <c r="F506" t="s">
        <v>1042</v>
      </c>
      <c r="G506" s="1">
        <v>43511</v>
      </c>
    </row>
    <row r="507" spans="1:7" x14ac:dyDescent="0.25">
      <c r="B507" t="s">
        <v>1021</v>
      </c>
      <c r="C507" t="s">
        <v>1021</v>
      </c>
      <c r="D507" t="s">
        <v>1026</v>
      </c>
      <c r="E507">
        <v>4.5403219999999997</v>
      </c>
      <c r="F507" t="s">
        <v>1042</v>
      </c>
      <c r="G507" s="1">
        <v>43511</v>
      </c>
    </row>
    <row r="508" spans="1:7" x14ac:dyDescent="0.25">
      <c r="B508" t="s">
        <v>1167</v>
      </c>
      <c r="C508" t="s">
        <v>1257</v>
      </c>
      <c r="D508" t="s">
        <v>1026</v>
      </c>
      <c r="E508">
        <v>4.5403219999999997</v>
      </c>
      <c r="F508" t="s">
        <v>1023</v>
      </c>
      <c r="G508" s="1">
        <v>43510</v>
      </c>
    </row>
    <row r="509" spans="1:7" x14ac:dyDescent="0.25">
      <c r="B509" t="s">
        <v>1059</v>
      </c>
      <c r="C509" t="s">
        <v>1258</v>
      </c>
      <c r="D509" t="s">
        <v>1026</v>
      </c>
      <c r="E509">
        <v>4.5403219999999997</v>
      </c>
      <c r="F509" t="s">
        <v>1042</v>
      </c>
      <c r="G509" s="1">
        <v>43510</v>
      </c>
    </row>
    <row r="510" spans="1:7" x14ac:dyDescent="0.25">
      <c r="B510" t="s">
        <v>1021</v>
      </c>
      <c r="C510" t="s">
        <v>1021</v>
      </c>
      <c r="D510" t="s">
        <v>1026</v>
      </c>
      <c r="E510">
        <v>4.5403219999999997</v>
      </c>
      <c r="F510" t="s">
        <v>1023</v>
      </c>
      <c r="G510" s="1">
        <v>43510</v>
      </c>
    </row>
    <row r="511" spans="1:7" x14ac:dyDescent="0.25">
      <c r="B511" t="s">
        <v>1259</v>
      </c>
      <c r="C511" t="s">
        <v>1260</v>
      </c>
      <c r="D511" t="s">
        <v>1026</v>
      </c>
      <c r="E511">
        <v>4.5403219999999997</v>
      </c>
      <c r="F511" t="s">
        <v>1023</v>
      </c>
      <c r="G511" s="1">
        <v>43508</v>
      </c>
    </row>
    <row r="512" spans="1:7" x14ac:dyDescent="0.25">
      <c r="B512" t="s">
        <v>1175</v>
      </c>
      <c r="C512" t="s">
        <v>1261</v>
      </c>
      <c r="D512" t="s">
        <v>1026</v>
      </c>
      <c r="E512">
        <v>4.5403219999999997</v>
      </c>
      <c r="F512" t="s">
        <v>1042</v>
      </c>
      <c r="G512" s="1">
        <v>43405</v>
      </c>
    </row>
    <row r="513" spans="2:7" x14ac:dyDescent="0.25">
      <c r="B513" t="s">
        <v>1090</v>
      </c>
      <c r="C513" t="s">
        <v>1262</v>
      </c>
      <c r="D513" t="s">
        <v>1026</v>
      </c>
      <c r="E513">
        <v>4.5403219999999997</v>
      </c>
      <c r="F513" t="s">
        <v>1023</v>
      </c>
      <c r="G513" s="1">
        <v>43216</v>
      </c>
    </row>
    <row r="514" spans="2:7" x14ac:dyDescent="0.25">
      <c r="B514" t="s">
        <v>1263</v>
      </c>
      <c r="C514" t="s">
        <v>1264</v>
      </c>
      <c r="D514" t="s">
        <v>1037</v>
      </c>
      <c r="E514">
        <v>2.2879290000000001</v>
      </c>
      <c r="F514" t="s">
        <v>1063</v>
      </c>
      <c r="G514" s="1">
        <v>43510</v>
      </c>
    </row>
    <row r="551" spans="1:7" x14ac:dyDescent="0.25">
      <c r="A551" t="s">
        <v>524</v>
      </c>
      <c r="B551" t="str">
        <f ca="1">_xll.BDS(OFFSET(INDIRECT(ADDRESS(ROW(), COLUMN())),0,-1),"TOP_ANALYST_PERFORM_RANK_TRR","cols=6;rows=8")</f>
        <v>Barclays</v>
      </c>
      <c r="C551" t="s">
        <v>1265</v>
      </c>
      <c r="D551" t="s">
        <v>1015</v>
      </c>
      <c r="E551">
        <v>60.608660999999998</v>
      </c>
      <c r="F551" t="s">
        <v>1063</v>
      </c>
      <c r="G551" s="1">
        <v>43510</v>
      </c>
    </row>
    <row r="552" spans="1:7" x14ac:dyDescent="0.25">
      <c r="B552" t="s">
        <v>1113</v>
      </c>
      <c r="C552" t="s">
        <v>1266</v>
      </c>
      <c r="D552" t="s">
        <v>1015</v>
      </c>
      <c r="E552">
        <v>60.608660999999998</v>
      </c>
      <c r="F552" t="s">
        <v>1042</v>
      </c>
      <c r="G552" s="1">
        <v>43507</v>
      </c>
    </row>
    <row r="553" spans="1:7" x14ac:dyDescent="0.25">
      <c r="B553" t="s">
        <v>1084</v>
      </c>
      <c r="C553" t="s">
        <v>1267</v>
      </c>
      <c r="D553" t="s">
        <v>1015</v>
      </c>
      <c r="E553">
        <v>60.608660999999998</v>
      </c>
      <c r="F553" t="s">
        <v>1023</v>
      </c>
      <c r="G553" s="1">
        <v>43461</v>
      </c>
    </row>
    <row r="554" spans="1:7" x14ac:dyDescent="0.25">
      <c r="B554" t="s">
        <v>1017</v>
      </c>
      <c r="C554" t="s">
        <v>1268</v>
      </c>
      <c r="D554" t="s">
        <v>1015</v>
      </c>
      <c r="E554">
        <v>60.608660999999998</v>
      </c>
      <c r="F554" t="s">
        <v>1063</v>
      </c>
      <c r="G554" s="1">
        <v>43431</v>
      </c>
    </row>
    <row r="555" spans="1:7" x14ac:dyDescent="0.25">
      <c r="B555" t="s">
        <v>1021</v>
      </c>
      <c r="C555" t="s">
        <v>1021</v>
      </c>
      <c r="D555" t="s">
        <v>1019</v>
      </c>
      <c r="E555">
        <v>46.581488999999998</v>
      </c>
      <c r="F555" t="s">
        <v>1027</v>
      </c>
      <c r="G555" s="1">
        <v>43502</v>
      </c>
    </row>
    <row r="556" spans="1:7" x14ac:dyDescent="0.25">
      <c r="B556" t="s">
        <v>1124</v>
      </c>
      <c r="C556" t="s">
        <v>1269</v>
      </c>
      <c r="D556" t="s">
        <v>1022</v>
      </c>
      <c r="E556">
        <v>21.109711000000001</v>
      </c>
      <c r="F556" t="s">
        <v>1016</v>
      </c>
      <c r="G556" s="1">
        <v>43507</v>
      </c>
    </row>
    <row r="557" spans="1:7" x14ac:dyDescent="0.25">
      <c r="B557" t="s">
        <v>1078</v>
      </c>
      <c r="C557" t="s">
        <v>1270</v>
      </c>
      <c r="D557" t="s">
        <v>1026</v>
      </c>
      <c r="E557">
        <v>11.08226</v>
      </c>
      <c r="F557" t="s">
        <v>1020</v>
      </c>
      <c r="G557" s="1">
        <v>43503</v>
      </c>
    </row>
    <row r="558" spans="1:7" x14ac:dyDescent="0.25">
      <c r="B558" t="s">
        <v>1030</v>
      </c>
      <c r="C558" t="s">
        <v>1271</v>
      </c>
      <c r="D558" t="s">
        <v>1037</v>
      </c>
      <c r="E558">
        <v>7.3573120000000003</v>
      </c>
      <c r="F558" t="s">
        <v>1042</v>
      </c>
      <c r="G558" s="1">
        <v>43502</v>
      </c>
    </row>
    <row r="601" spans="1:7" x14ac:dyDescent="0.25">
      <c r="A601" t="s">
        <v>525</v>
      </c>
      <c r="B601" t="str">
        <f ca="1">_xll.BDS(OFFSET(INDIRECT(ADDRESS(ROW(), COLUMN())),0,-1),"TOP_ANALYST_PERFORM_RANK_TRR","cols=6;rows=11")</f>
        <v>Jefferies</v>
      </c>
      <c r="C601" t="s">
        <v>1272</v>
      </c>
      <c r="D601" t="s">
        <v>1015</v>
      </c>
      <c r="E601">
        <v>10.430300000000001</v>
      </c>
      <c r="F601" t="s">
        <v>1023</v>
      </c>
      <c r="G601" s="1">
        <v>43495</v>
      </c>
    </row>
    <row r="602" spans="1:7" x14ac:dyDescent="0.25">
      <c r="B602" t="s">
        <v>1273</v>
      </c>
      <c r="C602" t="s">
        <v>1094</v>
      </c>
      <c r="D602" t="s">
        <v>1019</v>
      </c>
      <c r="E602">
        <v>8.2369500000000002</v>
      </c>
      <c r="F602" t="s">
        <v>1023</v>
      </c>
      <c r="G602" s="1">
        <v>43500</v>
      </c>
    </row>
    <row r="603" spans="1:7" x14ac:dyDescent="0.25">
      <c r="B603" t="s">
        <v>1113</v>
      </c>
      <c r="C603" t="s">
        <v>1274</v>
      </c>
      <c r="D603" t="s">
        <v>1022</v>
      </c>
      <c r="E603">
        <v>7.8382940000000003</v>
      </c>
      <c r="F603" t="s">
        <v>1038</v>
      </c>
      <c r="G603" s="1">
        <v>43511</v>
      </c>
    </row>
    <row r="604" spans="1:7" x14ac:dyDescent="0.25">
      <c r="B604" t="s">
        <v>1078</v>
      </c>
      <c r="C604" t="s">
        <v>1275</v>
      </c>
      <c r="D604" t="s">
        <v>1022</v>
      </c>
      <c r="E604">
        <v>7.8382940000000003</v>
      </c>
      <c r="F604" t="s">
        <v>1016</v>
      </c>
      <c r="G604" s="1">
        <v>43500</v>
      </c>
    </row>
    <row r="605" spans="1:7" x14ac:dyDescent="0.25">
      <c r="B605" t="s">
        <v>1276</v>
      </c>
      <c r="C605" t="s">
        <v>1277</v>
      </c>
      <c r="D605" t="s">
        <v>1022</v>
      </c>
      <c r="E605">
        <v>7.8382940000000003</v>
      </c>
      <c r="F605" t="s">
        <v>1016</v>
      </c>
      <c r="G605" s="1">
        <v>43497</v>
      </c>
    </row>
    <row r="606" spans="1:7" x14ac:dyDescent="0.25">
      <c r="B606" t="s">
        <v>1061</v>
      </c>
      <c r="C606" t="s">
        <v>1278</v>
      </c>
      <c r="D606" t="s">
        <v>1022</v>
      </c>
      <c r="E606">
        <v>7.8382940000000003</v>
      </c>
      <c r="F606" t="s">
        <v>1279</v>
      </c>
      <c r="G606" s="1">
        <v>43496</v>
      </c>
    </row>
    <row r="607" spans="1:7" x14ac:dyDescent="0.25">
      <c r="B607" t="s">
        <v>1050</v>
      </c>
      <c r="C607" t="s">
        <v>1280</v>
      </c>
      <c r="D607" t="s">
        <v>1022</v>
      </c>
      <c r="E607">
        <v>7.8382940000000003</v>
      </c>
      <c r="F607" t="s">
        <v>1279</v>
      </c>
      <c r="G607" s="1">
        <v>43496</v>
      </c>
    </row>
    <row r="608" spans="1:7" x14ac:dyDescent="0.25">
      <c r="B608" t="s">
        <v>1021</v>
      </c>
      <c r="C608" t="s">
        <v>1021</v>
      </c>
      <c r="D608" t="s">
        <v>1022</v>
      </c>
      <c r="E608">
        <v>7.8382940000000003</v>
      </c>
      <c r="F608" t="s">
        <v>1038</v>
      </c>
      <c r="G608" s="1">
        <v>43496</v>
      </c>
    </row>
    <row r="609" spans="2:7" x14ac:dyDescent="0.25">
      <c r="B609" t="s">
        <v>1021</v>
      </c>
      <c r="C609" t="s">
        <v>1021</v>
      </c>
      <c r="D609" t="s">
        <v>1022</v>
      </c>
      <c r="E609">
        <v>7.8382940000000003</v>
      </c>
      <c r="F609" t="s">
        <v>1016</v>
      </c>
      <c r="G609" s="1">
        <v>43494</v>
      </c>
    </row>
    <row r="610" spans="2:7" x14ac:dyDescent="0.25">
      <c r="B610" t="s">
        <v>1124</v>
      </c>
      <c r="C610" t="s">
        <v>1281</v>
      </c>
      <c r="D610" t="s">
        <v>1026</v>
      </c>
      <c r="E610">
        <v>7.2648900000000003</v>
      </c>
      <c r="F610" t="s">
        <v>1016</v>
      </c>
      <c r="G610" s="1">
        <v>43495</v>
      </c>
    </row>
    <row r="611" spans="2:7" x14ac:dyDescent="0.25">
      <c r="B611" t="s">
        <v>1017</v>
      </c>
      <c r="C611" t="s">
        <v>1018</v>
      </c>
      <c r="D611" t="s">
        <v>1037</v>
      </c>
      <c r="E611">
        <v>5.7404390000000003</v>
      </c>
      <c r="F611" t="s">
        <v>1016</v>
      </c>
      <c r="G611" s="1">
        <v>43181</v>
      </c>
    </row>
    <row r="651" spans="1:7" x14ac:dyDescent="0.25">
      <c r="A651" t="s">
        <v>526</v>
      </c>
      <c r="B651" t="str">
        <f ca="1">_xll.BDS(OFFSET(INDIRECT(ADDRESS(ROW(), COLUMN())),0,-1),"TOP_ANALYST_PERFORM_RANK_TRR","cols=6;rows=31")</f>
        <v>Oppenheimer &amp; Co</v>
      </c>
      <c r="C651" t="s">
        <v>1282</v>
      </c>
      <c r="D651" t="s">
        <v>1015</v>
      </c>
      <c r="E651">
        <v>18.27112</v>
      </c>
      <c r="F651" t="s">
        <v>1042</v>
      </c>
      <c r="G651" s="1">
        <v>43511</v>
      </c>
    </row>
    <row r="652" spans="1:7" x14ac:dyDescent="0.25">
      <c r="B652" t="s">
        <v>1021</v>
      </c>
      <c r="C652" t="s">
        <v>1021</v>
      </c>
      <c r="D652" t="s">
        <v>1015</v>
      </c>
      <c r="E652">
        <v>18.27112</v>
      </c>
      <c r="F652" t="s">
        <v>1023</v>
      </c>
      <c r="G652" s="1">
        <v>43510</v>
      </c>
    </row>
    <row r="653" spans="1:7" x14ac:dyDescent="0.25">
      <c r="B653" t="s">
        <v>1195</v>
      </c>
      <c r="C653" t="s">
        <v>1196</v>
      </c>
      <c r="D653" t="s">
        <v>1015</v>
      </c>
      <c r="E653">
        <v>18.27112</v>
      </c>
      <c r="F653" t="s">
        <v>1023</v>
      </c>
      <c r="G653" s="1">
        <v>43509</v>
      </c>
    </row>
    <row r="654" spans="1:7" x14ac:dyDescent="0.25">
      <c r="B654" t="s">
        <v>1021</v>
      </c>
      <c r="C654" t="s">
        <v>1021</v>
      </c>
      <c r="D654" t="s">
        <v>1015</v>
      </c>
      <c r="E654">
        <v>18.27112</v>
      </c>
      <c r="F654" t="s">
        <v>1042</v>
      </c>
      <c r="G654" s="1">
        <v>43509</v>
      </c>
    </row>
    <row r="655" spans="1:7" x14ac:dyDescent="0.25">
      <c r="B655" t="s">
        <v>1118</v>
      </c>
      <c r="C655" t="s">
        <v>1119</v>
      </c>
      <c r="D655" t="s">
        <v>1015</v>
      </c>
      <c r="E655">
        <v>18.27112</v>
      </c>
      <c r="F655" t="s">
        <v>1023</v>
      </c>
      <c r="G655" s="1">
        <v>43509</v>
      </c>
    </row>
    <row r="656" spans="1:7" x14ac:dyDescent="0.25">
      <c r="B656" t="s">
        <v>1057</v>
      </c>
      <c r="C656" t="s">
        <v>1283</v>
      </c>
      <c r="D656" t="s">
        <v>1015</v>
      </c>
      <c r="E656">
        <v>18.27112</v>
      </c>
      <c r="F656" t="s">
        <v>1042</v>
      </c>
      <c r="G656" s="1">
        <v>43505</v>
      </c>
    </row>
    <row r="657" spans="2:7" x14ac:dyDescent="0.25">
      <c r="B657" t="s">
        <v>1150</v>
      </c>
      <c r="C657" t="s">
        <v>1284</v>
      </c>
      <c r="D657" t="s">
        <v>1015</v>
      </c>
      <c r="E657">
        <v>18.27112</v>
      </c>
      <c r="F657" t="s">
        <v>1063</v>
      </c>
      <c r="G657" s="1">
        <v>43504</v>
      </c>
    </row>
    <row r="658" spans="2:7" x14ac:dyDescent="0.25">
      <c r="B658" t="s">
        <v>1175</v>
      </c>
      <c r="C658" t="s">
        <v>1176</v>
      </c>
      <c r="D658" t="s">
        <v>1015</v>
      </c>
      <c r="E658">
        <v>18.27112</v>
      </c>
      <c r="F658" t="s">
        <v>1023</v>
      </c>
      <c r="G658" s="1">
        <v>43503</v>
      </c>
    </row>
    <row r="659" spans="2:7" x14ac:dyDescent="0.25">
      <c r="B659" t="s">
        <v>1135</v>
      </c>
      <c r="C659" t="s">
        <v>1285</v>
      </c>
      <c r="D659" t="s">
        <v>1015</v>
      </c>
      <c r="E659">
        <v>18.27112</v>
      </c>
      <c r="F659" t="s">
        <v>1042</v>
      </c>
      <c r="G659" s="1">
        <v>43503</v>
      </c>
    </row>
    <row r="660" spans="2:7" x14ac:dyDescent="0.25">
      <c r="B660" t="s">
        <v>1033</v>
      </c>
      <c r="C660" t="s">
        <v>1286</v>
      </c>
      <c r="D660" t="s">
        <v>1015</v>
      </c>
      <c r="E660">
        <v>18.27112</v>
      </c>
      <c r="F660" t="s">
        <v>1023</v>
      </c>
      <c r="G660" s="1">
        <v>43500</v>
      </c>
    </row>
    <row r="661" spans="2:7" x14ac:dyDescent="0.25">
      <c r="B661" t="s">
        <v>58</v>
      </c>
      <c r="C661" t="s">
        <v>1287</v>
      </c>
      <c r="D661" t="s">
        <v>1015</v>
      </c>
      <c r="E661">
        <v>18.27112</v>
      </c>
      <c r="F661" t="s">
        <v>1081</v>
      </c>
      <c r="G661" s="1">
        <v>43496</v>
      </c>
    </row>
    <row r="662" spans="2:7" x14ac:dyDescent="0.25">
      <c r="B662" t="s">
        <v>1050</v>
      </c>
      <c r="C662" t="s">
        <v>1288</v>
      </c>
      <c r="D662" t="s">
        <v>1015</v>
      </c>
      <c r="E662">
        <v>18.27112</v>
      </c>
      <c r="F662" t="s">
        <v>1063</v>
      </c>
      <c r="G662" s="1">
        <v>43496</v>
      </c>
    </row>
    <row r="663" spans="2:7" x14ac:dyDescent="0.25">
      <c r="B663" t="s">
        <v>1071</v>
      </c>
      <c r="C663" t="s">
        <v>1289</v>
      </c>
      <c r="D663" t="s">
        <v>1015</v>
      </c>
      <c r="E663">
        <v>18.27112</v>
      </c>
      <c r="F663" t="s">
        <v>1073</v>
      </c>
      <c r="G663" s="1">
        <v>43496</v>
      </c>
    </row>
    <row r="664" spans="2:7" x14ac:dyDescent="0.25">
      <c r="B664" t="s">
        <v>1021</v>
      </c>
      <c r="C664" t="s">
        <v>1021</v>
      </c>
      <c r="D664" t="s">
        <v>1015</v>
      </c>
      <c r="E664">
        <v>18.27112</v>
      </c>
      <c r="F664" t="s">
        <v>1023</v>
      </c>
      <c r="G664" s="1">
        <v>43496</v>
      </c>
    </row>
    <row r="665" spans="2:7" x14ac:dyDescent="0.25">
      <c r="B665" t="s">
        <v>1290</v>
      </c>
      <c r="C665" t="s">
        <v>1291</v>
      </c>
      <c r="D665" t="s">
        <v>1015</v>
      </c>
      <c r="E665">
        <v>18.27112</v>
      </c>
      <c r="F665" t="s">
        <v>1023</v>
      </c>
      <c r="G665" s="1">
        <v>43496</v>
      </c>
    </row>
    <row r="666" spans="2:7" x14ac:dyDescent="0.25">
      <c r="B666" t="s">
        <v>1055</v>
      </c>
      <c r="C666" t="s">
        <v>1292</v>
      </c>
      <c r="D666" t="s">
        <v>1015</v>
      </c>
      <c r="E666">
        <v>18.27112</v>
      </c>
      <c r="F666" t="s">
        <v>1141</v>
      </c>
      <c r="G666" s="1">
        <v>43496</v>
      </c>
    </row>
    <row r="667" spans="2:7" x14ac:dyDescent="0.25">
      <c r="B667" t="s">
        <v>1293</v>
      </c>
      <c r="C667" t="s">
        <v>1294</v>
      </c>
      <c r="D667" t="s">
        <v>1015</v>
      </c>
      <c r="E667">
        <v>18.27112</v>
      </c>
      <c r="F667" t="s">
        <v>1023</v>
      </c>
      <c r="G667" s="1">
        <v>43496</v>
      </c>
    </row>
    <row r="668" spans="2:7" x14ac:dyDescent="0.25">
      <c r="B668" t="s">
        <v>1059</v>
      </c>
      <c r="C668" t="s">
        <v>1295</v>
      </c>
      <c r="D668" t="s">
        <v>1015</v>
      </c>
      <c r="E668">
        <v>18.27112</v>
      </c>
      <c r="F668" t="s">
        <v>1042</v>
      </c>
      <c r="G668" s="1">
        <v>43496</v>
      </c>
    </row>
    <row r="669" spans="2:7" x14ac:dyDescent="0.25">
      <c r="B669" t="s">
        <v>1030</v>
      </c>
      <c r="C669" t="s">
        <v>1296</v>
      </c>
      <c r="D669" t="s">
        <v>1015</v>
      </c>
      <c r="E669">
        <v>18.27112</v>
      </c>
      <c r="F669" t="s">
        <v>1042</v>
      </c>
      <c r="G669" s="1">
        <v>43495</v>
      </c>
    </row>
    <row r="670" spans="2:7" x14ac:dyDescent="0.25">
      <c r="B670" t="s">
        <v>1160</v>
      </c>
      <c r="C670" t="s">
        <v>1297</v>
      </c>
      <c r="D670" t="s">
        <v>1015</v>
      </c>
      <c r="E670">
        <v>18.27112</v>
      </c>
      <c r="F670" t="s">
        <v>1063</v>
      </c>
      <c r="G670" s="1">
        <v>43495</v>
      </c>
    </row>
    <row r="671" spans="2:7" x14ac:dyDescent="0.25">
      <c r="B671" t="s">
        <v>1040</v>
      </c>
      <c r="C671" t="s">
        <v>1298</v>
      </c>
      <c r="D671" t="s">
        <v>1015</v>
      </c>
      <c r="E671">
        <v>18.27112</v>
      </c>
      <c r="F671" t="s">
        <v>1042</v>
      </c>
      <c r="G671" s="1">
        <v>43495</v>
      </c>
    </row>
    <row r="672" spans="2:7" x14ac:dyDescent="0.25">
      <c r="B672" t="s">
        <v>1163</v>
      </c>
      <c r="C672" t="s">
        <v>1299</v>
      </c>
      <c r="D672" t="s">
        <v>1015</v>
      </c>
      <c r="E672">
        <v>18.27112</v>
      </c>
      <c r="F672" t="s">
        <v>1023</v>
      </c>
      <c r="G672" s="1">
        <v>43495</v>
      </c>
    </row>
    <row r="673" spans="2:7" x14ac:dyDescent="0.25">
      <c r="B673" t="s">
        <v>1142</v>
      </c>
      <c r="C673" t="s">
        <v>1300</v>
      </c>
      <c r="D673" t="s">
        <v>1015</v>
      </c>
      <c r="E673">
        <v>18.27112</v>
      </c>
      <c r="F673" t="s">
        <v>1023</v>
      </c>
      <c r="G673" s="1">
        <v>43495</v>
      </c>
    </row>
    <row r="674" spans="2:7" x14ac:dyDescent="0.25">
      <c r="B674" t="s">
        <v>1084</v>
      </c>
      <c r="C674" t="s">
        <v>1301</v>
      </c>
      <c r="D674" t="s">
        <v>1015</v>
      </c>
      <c r="E674">
        <v>18.27112</v>
      </c>
      <c r="F674" t="s">
        <v>1023</v>
      </c>
      <c r="G674" s="1">
        <v>43391</v>
      </c>
    </row>
    <row r="675" spans="2:7" x14ac:dyDescent="0.25">
      <c r="B675" t="s">
        <v>1021</v>
      </c>
      <c r="C675" t="s">
        <v>1021</v>
      </c>
      <c r="D675" t="s">
        <v>1015</v>
      </c>
      <c r="E675">
        <v>18.27112</v>
      </c>
      <c r="F675" t="s">
        <v>1023</v>
      </c>
      <c r="G675" s="1">
        <v>43301</v>
      </c>
    </row>
    <row r="676" spans="2:7" x14ac:dyDescent="0.25">
      <c r="B676" t="s">
        <v>1090</v>
      </c>
      <c r="C676" t="s">
        <v>1199</v>
      </c>
      <c r="D676" t="s">
        <v>1015</v>
      </c>
      <c r="E676">
        <v>18.27112</v>
      </c>
      <c r="F676" t="s">
        <v>1023</v>
      </c>
      <c r="G676" s="1">
        <v>43217</v>
      </c>
    </row>
    <row r="677" spans="2:7" x14ac:dyDescent="0.25">
      <c r="B677" t="s">
        <v>1276</v>
      </c>
      <c r="C677" t="s">
        <v>1302</v>
      </c>
      <c r="D677" t="s">
        <v>1015</v>
      </c>
      <c r="E677">
        <v>18.27112</v>
      </c>
      <c r="F677" t="s">
        <v>1023</v>
      </c>
      <c r="G677" s="1">
        <v>42475</v>
      </c>
    </row>
    <row r="678" spans="2:7" x14ac:dyDescent="0.25">
      <c r="B678" t="s">
        <v>1078</v>
      </c>
      <c r="C678" t="s">
        <v>1193</v>
      </c>
      <c r="D678" t="s">
        <v>1019</v>
      </c>
      <c r="E678">
        <v>17.205546999999999</v>
      </c>
      <c r="F678" t="s">
        <v>1023</v>
      </c>
      <c r="G678" s="1">
        <v>43497</v>
      </c>
    </row>
    <row r="679" spans="2:7" x14ac:dyDescent="0.25">
      <c r="B679" t="s">
        <v>1061</v>
      </c>
      <c r="C679" t="s">
        <v>1303</v>
      </c>
      <c r="D679" t="s">
        <v>1022</v>
      </c>
      <c r="E679">
        <v>14.37072</v>
      </c>
      <c r="F679" t="s">
        <v>1063</v>
      </c>
      <c r="G679" s="1">
        <v>43496</v>
      </c>
    </row>
    <row r="680" spans="2:7" x14ac:dyDescent="0.25">
      <c r="B680" t="s">
        <v>1086</v>
      </c>
      <c r="C680" t="s">
        <v>1304</v>
      </c>
      <c r="D680" t="s">
        <v>1026</v>
      </c>
      <c r="E680">
        <v>11.92934</v>
      </c>
      <c r="F680" t="s">
        <v>1042</v>
      </c>
      <c r="G680" s="1">
        <v>43511</v>
      </c>
    </row>
    <row r="681" spans="2:7" x14ac:dyDescent="0.25">
      <c r="B681" t="s">
        <v>1017</v>
      </c>
      <c r="C681" t="s">
        <v>1018</v>
      </c>
      <c r="D681" t="s">
        <v>1037</v>
      </c>
      <c r="E681">
        <v>2.6802280000000001</v>
      </c>
      <c r="F681" t="s">
        <v>1063</v>
      </c>
      <c r="G681" s="1">
        <v>43301</v>
      </c>
    </row>
    <row r="701" spans="1:7" x14ac:dyDescent="0.25">
      <c r="A701" t="s">
        <v>527</v>
      </c>
      <c r="B701" t="str">
        <f ca="1">_xll.BDS(OFFSET(INDIRECT(ADDRESS(ROW(), COLUMN())),0,-1),"TOP_ANALYST_PERFORM_RANK_TRR","cols=6;rows=16")</f>
        <v>MoffettNathanson</v>
      </c>
      <c r="C701" t="s">
        <v>1305</v>
      </c>
      <c r="D701" t="s">
        <v>1015</v>
      </c>
      <c r="E701">
        <v>4.1907129999999997</v>
      </c>
      <c r="F701" t="s">
        <v>1027</v>
      </c>
      <c r="G701" s="1">
        <v>43495</v>
      </c>
    </row>
    <row r="702" spans="1:7" x14ac:dyDescent="0.25">
      <c r="B702" t="s">
        <v>1135</v>
      </c>
      <c r="C702" t="s">
        <v>1306</v>
      </c>
      <c r="D702" t="s">
        <v>1019</v>
      </c>
      <c r="E702">
        <v>0</v>
      </c>
      <c r="F702" t="s">
        <v>1032</v>
      </c>
      <c r="G702" s="1">
        <v>43510</v>
      </c>
    </row>
    <row r="703" spans="1:7" x14ac:dyDescent="0.25">
      <c r="B703" t="s">
        <v>1047</v>
      </c>
      <c r="C703" t="s">
        <v>1307</v>
      </c>
      <c r="D703" t="s">
        <v>1019</v>
      </c>
      <c r="E703">
        <v>0</v>
      </c>
      <c r="F703" t="s">
        <v>1020</v>
      </c>
      <c r="G703" s="1">
        <v>43504</v>
      </c>
    </row>
    <row r="704" spans="1:7" x14ac:dyDescent="0.25">
      <c r="B704" t="s">
        <v>1057</v>
      </c>
      <c r="C704" t="s">
        <v>1308</v>
      </c>
      <c r="D704" t="s">
        <v>1019</v>
      </c>
      <c r="E704">
        <v>0</v>
      </c>
      <c r="F704" t="s">
        <v>1309</v>
      </c>
      <c r="G704" s="1">
        <v>43503</v>
      </c>
    </row>
    <row r="705" spans="2:7" x14ac:dyDescent="0.25">
      <c r="B705" t="s">
        <v>1310</v>
      </c>
      <c r="C705" t="s">
        <v>1311</v>
      </c>
      <c r="D705" t="s">
        <v>1019</v>
      </c>
      <c r="E705">
        <v>0</v>
      </c>
      <c r="F705" t="s">
        <v>1312</v>
      </c>
      <c r="G705" s="1">
        <v>43501</v>
      </c>
    </row>
    <row r="706" spans="2:7" x14ac:dyDescent="0.25">
      <c r="B706" t="s">
        <v>1021</v>
      </c>
      <c r="C706" t="s">
        <v>1021</v>
      </c>
      <c r="D706" t="s">
        <v>1019</v>
      </c>
      <c r="E706">
        <v>0</v>
      </c>
      <c r="F706" t="s">
        <v>1020</v>
      </c>
      <c r="G706" s="1">
        <v>43496</v>
      </c>
    </row>
    <row r="707" spans="2:7" x14ac:dyDescent="0.25">
      <c r="B707" t="s">
        <v>1040</v>
      </c>
      <c r="C707" t="s">
        <v>1313</v>
      </c>
      <c r="D707" t="s">
        <v>1019</v>
      </c>
      <c r="E707">
        <v>0</v>
      </c>
      <c r="F707" t="s">
        <v>1312</v>
      </c>
      <c r="G707" s="1">
        <v>43496</v>
      </c>
    </row>
    <row r="708" spans="2:7" x14ac:dyDescent="0.25">
      <c r="B708" t="s">
        <v>1160</v>
      </c>
      <c r="C708" t="s">
        <v>1314</v>
      </c>
      <c r="D708" t="s">
        <v>1019</v>
      </c>
      <c r="E708">
        <v>0</v>
      </c>
      <c r="F708" t="s">
        <v>1162</v>
      </c>
      <c r="G708" s="1">
        <v>43495</v>
      </c>
    </row>
    <row r="709" spans="2:7" x14ac:dyDescent="0.25">
      <c r="B709" t="s">
        <v>1167</v>
      </c>
      <c r="C709" t="s">
        <v>1315</v>
      </c>
      <c r="D709" t="s">
        <v>1019</v>
      </c>
      <c r="E709">
        <v>0</v>
      </c>
      <c r="F709" t="s">
        <v>1020</v>
      </c>
      <c r="G709" s="1">
        <v>43495</v>
      </c>
    </row>
    <row r="710" spans="2:7" x14ac:dyDescent="0.25">
      <c r="B710" t="s">
        <v>1316</v>
      </c>
      <c r="C710" t="s">
        <v>1317</v>
      </c>
      <c r="D710" t="s">
        <v>1019</v>
      </c>
      <c r="E710">
        <v>0</v>
      </c>
      <c r="F710" t="s">
        <v>1020</v>
      </c>
      <c r="G710" s="1">
        <v>43495</v>
      </c>
    </row>
    <row r="711" spans="2:7" x14ac:dyDescent="0.25">
      <c r="B711" t="s">
        <v>1273</v>
      </c>
      <c r="C711" t="s">
        <v>1318</v>
      </c>
      <c r="D711" t="s">
        <v>1019</v>
      </c>
      <c r="E711">
        <v>0</v>
      </c>
      <c r="F711" t="s">
        <v>1027</v>
      </c>
      <c r="G711" s="1">
        <v>43495</v>
      </c>
    </row>
    <row r="712" spans="2:7" x14ac:dyDescent="0.25">
      <c r="B712" t="s">
        <v>1071</v>
      </c>
      <c r="C712" t="s">
        <v>1319</v>
      </c>
      <c r="D712" t="s">
        <v>1019</v>
      </c>
      <c r="E712">
        <v>0</v>
      </c>
      <c r="F712" t="s">
        <v>1320</v>
      </c>
      <c r="G712" s="1">
        <v>43399</v>
      </c>
    </row>
    <row r="713" spans="2:7" x14ac:dyDescent="0.25">
      <c r="B713" t="s">
        <v>1145</v>
      </c>
      <c r="C713" t="s">
        <v>1321</v>
      </c>
      <c r="D713" t="s">
        <v>1019</v>
      </c>
      <c r="E713">
        <v>0</v>
      </c>
      <c r="F713" t="s">
        <v>1027</v>
      </c>
      <c r="G713" s="1">
        <v>43220</v>
      </c>
    </row>
    <row r="714" spans="2:7" x14ac:dyDescent="0.25">
      <c r="B714" t="s">
        <v>1069</v>
      </c>
      <c r="C714" t="s">
        <v>1282</v>
      </c>
      <c r="D714" t="s">
        <v>1022</v>
      </c>
      <c r="E714">
        <v>-0.87571699999999997</v>
      </c>
      <c r="F714" t="s">
        <v>1042</v>
      </c>
      <c r="G714" s="1">
        <v>43511</v>
      </c>
    </row>
    <row r="715" spans="2:7" x14ac:dyDescent="0.25">
      <c r="B715" t="s">
        <v>1021</v>
      </c>
      <c r="C715" t="s">
        <v>1021</v>
      </c>
      <c r="D715" t="s">
        <v>1026</v>
      </c>
      <c r="E715">
        <v>-1.722656</v>
      </c>
      <c r="F715" t="s">
        <v>1023</v>
      </c>
      <c r="G715" s="1">
        <v>43495</v>
      </c>
    </row>
    <row r="716" spans="2:7" x14ac:dyDescent="0.25">
      <c r="B716" t="s">
        <v>1113</v>
      </c>
      <c r="C716" t="s">
        <v>1322</v>
      </c>
      <c r="D716" t="s">
        <v>1037</v>
      </c>
      <c r="E716">
        <v>-2.2823449999999998</v>
      </c>
      <c r="F716" t="s">
        <v>1042</v>
      </c>
      <c r="G716" s="1">
        <v>43495</v>
      </c>
    </row>
    <row r="751" spans="1:7" x14ac:dyDescent="0.25">
      <c r="A751" t="s">
        <v>528</v>
      </c>
      <c r="B751" t="str">
        <f ca="1">_xll.BDS(OFFSET(INDIRECT(ADDRESS(ROW(), COLUMN())),0,-1),"TOP_ANALYST_PERFORM_RANK_TRR","cols=6;rows=17")</f>
        <v>BMO Capital Markets</v>
      </c>
      <c r="C751" t="s">
        <v>1031</v>
      </c>
      <c r="D751" t="s">
        <v>1015</v>
      </c>
      <c r="E751">
        <v>15.27375</v>
      </c>
      <c r="F751" t="s">
        <v>1042</v>
      </c>
      <c r="G751" s="1">
        <v>43509</v>
      </c>
    </row>
    <row r="752" spans="1:7" x14ac:dyDescent="0.25">
      <c r="B752" t="s">
        <v>1105</v>
      </c>
      <c r="C752" t="s">
        <v>1106</v>
      </c>
      <c r="D752" t="s">
        <v>1015</v>
      </c>
      <c r="E752">
        <v>15.27375</v>
      </c>
      <c r="F752" t="s">
        <v>1023</v>
      </c>
      <c r="G752" s="1">
        <v>43506</v>
      </c>
    </row>
    <row r="753" spans="2:7" x14ac:dyDescent="0.25">
      <c r="B753" t="s">
        <v>1021</v>
      </c>
      <c r="C753" t="s">
        <v>1021</v>
      </c>
      <c r="D753" t="s">
        <v>1015</v>
      </c>
      <c r="E753">
        <v>15.27375</v>
      </c>
      <c r="F753" t="s">
        <v>1023</v>
      </c>
      <c r="G753" s="1">
        <v>43501</v>
      </c>
    </row>
    <row r="754" spans="2:7" x14ac:dyDescent="0.25">
      <c r="B754" t="s">
        <v>1043</v>
      </c>
      <c r="C754" t="s">
        <v>1102</v>
      </c>
      <c r="D754" t="s">
        <v>1015</v>
      </c>
      <c r="E754">
        <v>15.27375</v>
      </c>
      <c r="F754" t="s">
        <v>1042</v>
      </c>
      <c r="G754" s="1">
        <v>43501</v>
      </c>
    </row>
    <row r="755" spans="2:7" x14ac:dyDescent="0.25">
      <c r="B755" t="s">
        <v>1028</v>
      </c>
      <c r="C755" t="s">
        <v>1029</v>
      </c>
      <c r="D755" t="s">
        <v>1015</v>
      </c>
      <c r="E755">
        <v>15.27375</v>
      </c>
      <c r="F755" t="s">
        <v>1042</v>
      </c>
      <c r="G755" s="1">
        <v>43500</v>
      </c>
    </row>
    <row r="756" spans="2:7" x14ac:dyDescent="0.25">
      <c r="B756" t="s">
        <v>1024</v>
      </c>
      <c r="C756" t="s">
        <v>1025</v>
      </c>
      <c r="D756" t="s">
        <v>1015</v>
      </c>
      <c r="E756">
        <v>15.27375</v>
      </c>
      <c r="F756" t="s">
        <v>1023</v>
      </c>
      <c r="G756" s="1">
        <v>43497</v>
      </c>
    </row>
    <row r="757" spans="2:7" x14ac:dyDescent="0.25">
      <c r="B757" t="s">
        <v>1061</v>
      </c>
      <c r="C757" t="s">
        <v>1323</v>
      </c>
      <c r="D757" t="s">
        <v>1015</v>
      </c>
      <c r="E757">
        <v>15.27375</v>
      </c>
      <c r="F757" t="s">
        <v>1063</v>
      </c>
      <c r="G757" s="1">
        <v>43490</v>
      </c>
    </row>
    <row r="758" spans="2:7" x14ac:dyDescent="0.25">
      <c r="B758" t="s">
        <v>1084</v>
      </c>
      <c r="C758" t="s">
        <v>1107</v>
      </c>
      <c r="D758" t="s">
        <v>1015</v>
      </c>
      <c r="E758">
        <v>15.27375</v>
      </c>
      <c r="F758" t="s">
        <v>1023</v>
      </c>
      <c r="G758" s="1">
        <v>43490</v>
      </c>
    </row>
    <row r="759" spans="2:7" x14ac:dyDescent="0.25">
      <c r="B759" t="s">
        <v>1086</v>
      </c>
      <c r="C759" t="s">
        <v>1324</v>
      </c>
      <c r="D759" t="s">
        <v>1015</v>
      </c>
      <c r="E759">
        <v>15.27375</v>
      </c>
      <c r="F759" t="s">
        <v>1042</v>
      </c>
      <c r="G759" s="1">
        <v>43489</v>
      </c>
    </row>
    <row r="760" spans="2:7" x14ac:dyDescent="0.25">
      <c r="B760" t="s">
        <v>1325</v>
      </c>
      <c r="C760" t="s">
        <v>1326</v>
      </c>
      <c r="D760" t="s">
        <v>1015</v>
      </c>
      <c r="E760">
        <v>15.27375</v>
      </c>
      <c r="F760" t="s">
        <v>1023</v>
      </c>
      <c r="G760" s="1">
        <v>43489</v>
      </c>
    </row>
    <row r="761" spans="2:7" x14ac:dyDescent="0.25">
      <c r="B761" t="s">
        <v>1090</v>
      </c>
      <c r="C761" t="s">
        <v>1199</v>
      </c>
      <c r="D761" t="s">
        <v>1015</v>
      </c>
      <c r="E761">
        <v>15.27375</v>
      </c>
      <c r="F761" t="s">
        <v>1023</v>
      </c>
      <c r="G761" s="1">
        <v>43217</v>
      </c>
    </row>
    <row r="762" spans="2:7" x14ac:dyDescent="0.25">
      <c r="B762" t="s">
        <v>1017</v>
      </c>
      <c r="C762" t="s">
        <v>1018</v>
      </c>
      <c r="D762" t="s">
        <v>1015</v>
      </c>
      <c r="E762">
        <v>15.27375</v>
      </c>
      <c r="F762" t="s">
        <v>1063</v>
      </c>
      <c r="G762" s="1">
        <v>43211</v>
      </c>
    </row>
    <row r="763" spans="2:7" x14ac:dyDescent="0.25">
      <c r="B763" t="s">
        <v>1327</v>
      </c>
      <c r="C763" t="s">
        <v>1328</v>
      </c>
      <c r="D763" t="s">
        <v>1015</v>
      </c>
      <c r="E763">
        <v>15.27375</v>
      </c>
      <c r="F763" t="s">
        <v>1023</v>
      </c>
      <c r="G763" s="1">
        <v>42997</v>
      </c>
    </row>
    <row r="764" spans="2:7" x14ac:dyDescent="0.25">
      <c r="B764" t="s">
        <v>1078</v>
      </c>
      <c r="C764" t="s">
        <v>1193</v>
      </c>
      <c r="D764" t="s">
        <v>1019</v>
      </c>
      <c r="E764">
        <v>15.207729</v>
      </c>
      <c r="F764" t="s">
        <v>1020</v>
      </c>
      <c r="G764" s="1">
        <v>43490</v>
      </c>
    </row>
    <row r="765" spans="2:7" x14ac:dyDescent="0.25">
      <c r="B765" t="s">
        <v>1021</v>
      </c>
      <c r="C765" t="s">
        <v>1021</v>
      </c>
      <c r="D765" t="s">
        <v>1022</v>
      </c>
      <c r="E765">
        <v>14.516344999999999</v>
      </c>
      <c r="F765" t="s">
        <v>1023</v>
      </c>
      <c r="G765" s="1">
        <v>43496</v>
      </c>
    </row>
    <row r="766" spans="2:7" x14ac:dyDescent="0.25">
      <c r="B766" t="s">
        <v>1057</v>
      </c>
      <c r="C766" t="s">
        <v>1329</v>
      </c>
      <c r="D766" t="s">
        <v>1026</v>
      </c>
      <c r="E766">
        <v>13.905969000000001</v>
      </c>
      <c r="F766" t="s">
        <v>1309</v>
      </c>
      <c r="G766" s="1">
        <v>43505</v>
      </c>
    </row>
    <row r="767" spans="2:7" x14ac:dyDescent="0.25">
      <c r="B767" t="s">
        <v>1033</v>
      </c>
      <c r="C767" t="s">
        <v>1034</v>
      </c>
      <c r="D767" t="s">
        <v>1037</v>
      </c>
      <c r="E767">
        <v>8.8632399999999993</v>
      </c>
      <c r="F767" t="s">
        <v>1020</v>
      </c>
      <c r="G767" s="1">
        <v>43496</v>
      </c>
    </row>
    <row r="801" spans="1:7" x14ac:dyDescent="0.25">
      <c r="A801" t="s">
        <v>529</v>
      </c>
      <c r="B801" t="str">
        <f ca="1">_xll.BDS(OFFSET(INDIRECT(ADDRESS(ROW(), COLUMN())),0,-1),"TOP_ANALYST_PERFORM_RANK_TRR","cols=6;rows=22")</f>
        <v>Goldman Sachs</v>
      </c>
      <c r="C801" t="s">
        <v>1330</v>
      </c>
      <c r="D801" t="s">
        <v>1015</v>
      </c>
      <c r="E801">
        <v>15.610179</v>
      </c>
      <c r="F801" t="s">
        <v>1073</v>
      </c>
      <c r="G801" s="1">
        <v>43510</v>
      </c>
    </row>
    <row r="802" spans="1:7" x14ac:dyDescent="0.25">
      <c r="B802" t="s">
        <v>1191</v>
      </c>
      <c r="C802" t="s">
        <v>1192</v>
      </c>
      <c r="D802" t="s">
        <v>1015</v>
      </c>
      <c r="E802">
        <v>15.610179</v>
      </c>
      <c r="F802" t="s">
        <v>1042</v>
      </c>
      <c r="G802" s="1">
        <v>43510</v>
      </c>
    </row>
    <row r="803" spans="1:7" x14ac:dyDescent="0.25">
      <c r="B803" t="s">
        <v>1021</v>
      </c>
      <c r="C803" t="s">
        <v>1021</v>
      </c>
      <c r="D803" t="s">
        <v>1015</v>
      </c>
      <c r="E803">
        <v>15.610179</v>
      </c>
      <c r="F803" t="s">
        <v>1023</v>
      </c>
      <c r="G803" s="1">
        <v>43510</v>
      </c>
    </row>
    <row r="804" spans="1:7" x14ac:dyDescent="0.25">
      <c r="B804" t="s">
        <v>1021</v>
      </c>
      <c r="C804" t="s">
        <v>1021</v>
      </c>
      <c r="D804" t="s">
        <v>1015</v>
      </c>
      <c r="E804">
        <v>15.610179</v>
      </c>
      <c r="F804" t="s">
        <v>1023</v>
      </c>
      <c r="G804" s="1">
        <v>43510</v>
      </c>
    </row>
    <row r="805" spans="1:7" x14ac:dyDescent="0.25">
      <c r="B805" t="s">
        <v>1135</v>
      </c>
      <c r="C805" t="s">
        <v>1285</v>
      </c>
      <c r="D805" t="s">
        <v>1015</v>
      </c>
      <c r="E805">
        <v>15.610179</v>
      </c>
      <c r="F805" t="s">
        <v>1042</v>
      </c>
      <c r="G805" s="1">
        <v>43510</v>
      </c>
    </row>
    <row r="806" spans="1:7" x14ac:dyDescent="0.25">
      <c r="B806" t="s">
        <v>1160</v>
      </c>
      <c r="C806" t="s">
        <v>1331</v>
      </c>
      <c r="D806" t="s">
        <v>1015</v>
      </c>
      <c r="E806">
        <v>15.610179</v>
      </c>
      <c r="F806" t="s">
        <v>1063</v>
      </c>
      <c r="G806" s="1">
        <v>43510</v>
      </c>
    </row>
    <row r="807" spans="1:7" x14ac:dyDescent="0.25">
      <c r="B807" t="s">
        <v>1113</v>
      </c>
      <c r="C807" t="s">
        <v>1332</v>
      </c>
      <c r="D807" t="s">
        <v>1015</v>
      </c>
      <c r="E807">
        <v>15.610179</v>
      </c>
      <c r="F807" t="s">
        <v>1042</v>
      </c>
      <c r="G807" s="1">
        <v>43510</v>
      </c>
    </row>
    <row r="808" spans="1:7" x14ac:dyDescent="0.25">
      <c r="B808" t="s">
        <v>1021</v>
      </c>
      <c r="C808" t="s">
        <v>1021</v>
      </c>
      <c r="D808" t="s">
        <v>1015</v>
      </c>
      <c r="E808">
        <v>15.610179</v>
      </c>
      <c r="F808" t="s">
        <v>1023</v>
      </c>
      <c r="G808" s="1">
        <v>43510</v>
      </c>
    </row>
    <row r="809" spans="1:7" x14ac:dyDescent="0.25">
      <c r="B809" t="s">
        <v>1055</v>
      </c>
      <c r="C809" t="s">
        <v>1333</v>
      </c>
      <c r="D809" t="s">
        <v>1015</v>
      </c>
      <c r="E809">
        <v>15.610179</v>
      </c>
      <c r="F809" t="s">
        <v>1042</v>
      </c>
      <c r="G809" s="1">
        <v>43509</v>
      </c>
    </row>
    <row r="810" spans="1:7" x14ac:dyDescent="0.25">
      <c r="B810" t="s">
        <v>1069</v>
      </c>
      <c r="C810" t="s">
        <v>1334</v>
      </c>
      <c r="D810" t="s">
        <v>1015</v>
      </c>
      <c r="E810">
        <v>15.610179</v>
      </c>
      <c r="F810" t="s">
        <v>1042</v>
      </c>
      <c r="G810" s="1">
        <v>43509</v>
      </c>
    </row>
    <row r="811" spans="1:7" x14ac:dyDescent="0.25">
      <c r="B811" t="s">
        <v>1059</v>
      </c>
      <c r="C811" t="s">
        <v>1335</v>
      </c>
      <c r="D811" t="s">
        <v>1015</v>
      </c>
      <c r="E811">
        <v>15.610179</v>
      </c>
      <c r="F811" t="s">
        <v>1042</v>
      </c>
      <c r="G811" s="1">
        <v>43509</v>
      </c>
    </row>
    <row r="812" spans="1:7" x14ac:dyDescent="0.25">
      <c r="B812" t="s">
        <v>1076</v>
      </c>
      <c r="C812" t="s">
        <v>1336</v>
      </c>
      <c r="D812" t="s">
        <v>1015</v>
      </c>
      <c r="E812">
        <v>15.610179</v>
      </c>
      <c r="F812" t="s">
        <v>1023</v>
      </c>
      <c r="G812" s="1">
        <v>43509</v>
      </c>
    </row>
    <row r="813" spans="1:7" x14ac:dyDescent="0.25">
      <c r="B813" t="s">
        <v>1084</v>
      </c>
      <c r="C813" t="s">
        <v>1107</v>
      </c>
      <c r="D813" t="s">
        <v>1015</v>
      </c>
      <c r="E813">
        <v>15.610179</v>
      </c>
      <c r="F813" t="s">
        <v>1023</v>
      </c>
      <c r="G813" s="1">
        <v>43509</v>
      </c>
    </row>
    <row r="814" spans="1:7" x14ac:dyDescent="0.25">
      <c r="B814" t="s">
        <v>1150</v>
      </c>
      <c r="C814" t="s">
        <v>1337</v>
      </c>
      <c r="D814" t="s">
        <v>1015</v>
      </c>
      <c r="E814">
        <v>15.610179</v>
      </c>
      <c r="F814" t="s">
        <v>1063</v>
      </c>
      <c r="G814" s="1">
        <v>43509</v>
      </c>
    </row>
    <row r="815" spans="1:7" x14ac:dyDescent="0.25">
      <c r="B815" t="s">
        <v>1040</v>
      </c>
      <c r="C815" t="s">
        <v>1338</v>
      </c>
      <c r="D815" t="s">
        <v>1015</v>
      </c>
      <c r="E815">
        <v>15.610179</v>
      </c>
      <c r="F815" t="s">
        <v>1042</v>
      </c>
      <c r="G815" s="1">
        <v>43509</v>
      </c>
    </row>
    <row r="816" spans="1:7" x14ac:dyDescent="0.25">
      <c r="B816" t="s">
        <v>1195</v>
      </c>
      <c r="C816" t="s">
        <v>1196</v>
      </c>
      <c r="D816" t="s">
        <v>1015</v>
      </c>
      <c r="E816">
        <v>15.610179</v>
      </c>
      <c r="F816" t="s">
        <v>1023</v>
      </c>
      <c r="G816" s="1">
        <v>43448</v>
      </c>
    </row>
    <row r="817" spans="2:7" x14ac:dyDescent="0.25">
      <c r="B817" t="s">
        <v>1017</v>
      </c>
      <c r="C817" t="s">
        <v>1018</v>
      </c>
      <c r="D817" t="s">
        <v>1015</v>
      </c>
      <c r="E817">
        <v>15.610179</v>
      </c>
      <c r="F817" t="s">
        <v>1063</v>
      </c>
      <c r="G817" s="1">
        <v>43181</v>
      </c>
    </row>
    <row r="818" spans="2:7" x14ac:dyDescent="0.25">
      <c r="B818" t="s">
        <v>1090</v>
      </c>
      <c r="C818" t="s">
        <v>1339</v>
      </c>
      <c r="D818" t="s">
        <v>1015</v>
      </c>
      <c r="E818">
        <v>15.610179</v>
      </c>
      <c r="F818" t="s">
        <v>1023</v>
      </c>
      <c r="G818" s="1">
        <v>43055</v>
      </c>
    </row>
    <row r="819" spans="2:7" x14ac:dyDescent="0.25">
      <c r="B819" t="s">
        <v>1061</v>
      </c>
      <c r="C819" t="s">
        <v>1340</v>
      </c>
      <c r="D819" t="s">
        <v>1019</v>
      </c>
      <c r="E819">
        <v>13.76244</v>
      </c>
      <c r="F819" t="s">
        <v>1063</v>
      </c>
      <c r="G819" s="1">
        <v>43510</v>
      </c>
    </row>
    <row r="820" spans="2:7" x14ac:dyDescent="0.25">
      <c r="B820" t="s">
        <v>1028</v>
      </c>
      <c r="C820" t="s">
        <v>1029</v>
      </c>
      <c r="D820" t="s">
        <v>1022</v>
      </c>
      <c r="E820">
        <v>12.77276</v>
      </c>
      <c r="F820" t="s">
        <v>1042</v>
      </c>
      <c r="G820" s="1">
        <v>43510</v>
      </c>
    </row>
    <row r="821" spans="2:7" x14ac:dyDescent="0.25">
      <c r="B821" t="s">
        <v>58</v>
      </c>
      <c r="C821" t="s">
        <v>1341</v>
      </c>
      <c r="D821" t="s">
        <v>1026</v>
      </c>
      <c r="E821">
        <v>11.28327</v>
      </c>
      <c r="F821" t="s">
        <v>1123</v>
      </c>
      <c r="G821" s="1">
        <v>43510</v>
      </c>
    </row>
    <row r="822" spans="2:7" x14ac:dyDescent="0.25">
      <c r="B822" t="s">
        <v>1163</v>
      </c>
      <c r="C822" t="s">
        <v>1342</v>
      </c>
      <c r="D822" t="s">
        <v>1037</v>
      </c>
      <c r="E822">
        <v>6.3126410000000002</v>
      </c>
      <c r="F822" t="s">
        <v>1027</v>
      </c>
      <c r="G822" s="1">
        <v>43511</v>
      </c>
    </row>
    <row r="851" spans="1:7" x14ac:dyDescent="0.25">
      <c r="A851" t="s">
        <v>530</v>
      </c>
      <c r="B851" t="str">
        <f ca="1">_xll.BDS(OFFSET(INDIRECT(ADDRESS(ROW(), COLUMN())),0,-1),"TOP_ANALYST_PERFORM_RANK_TRR","cols=6;rows=7")</f>
        <v>Morningstar, Inc</v>
      </c>
      <c r="C851" t="s">
        <v>1343</v>
      </c>
      <c r="D851" t="s">
        <v>1015</v>
      </c>
      <c r="E851">
        <v>27.887886999999999</v>
      </c>
      <c r="F851" t="s">
        <v>1016</v>
      </c>
      <c r="G851" s="1">
        <v>43496</v>
      </c>
    </row>
    <row r="852" spans="1:7" x14ac:dyDescent="0.25">
      <c r="B852" t="s">
        <v>1040</v>
      </c>
      <c r="C852" t="s">
        <v>1344</v>
      </c>
      <c r="D852" t="s">
        <v>1019</v>
      </c>
      <c r="E852">
        <v>6.799137</v>
      </c>
      <c r="F852" t="s">
        <v>1038</v>
      </c>
      <c r="G852" s="1">
        <v>43500</v>
      </c>
    </row>
    <row r="853" spans="1:7" x14ac:dyDescent="0.25">
      <c r="B853" t="s">
        <v>1076</v>
      </c>
      <c r="C853" t="s">
        <v>1345</v>
      </c>
      <c r="D853" t="s">
        <v>1022</v>
      </c>
      <c r="E853">
        <v>4.9961570000000002</v>
      </c>
      <c r="F853" t="s">
        <v>1020</v>
      </c>
      <c r="G853" s="1">
        <v>43503</v>
      </c>
    </row>
    <row r="854" spans="1:7" x14ac:dyDescent="0.25">
      <c r="B854" t="s">
        <v>1021</v>
      </c>
      <c r="C854" t="s">
        <v>1021</v>
      </c>
      <c r="D854" t="s">
        <v>1026</v>
      </c>
      <c r="E854">
        <v>4.7219439999999997</v>
      </c>
      <c r="F854" t="s">
        <v>1027</v>
      </c>
      <c r="G854" s="1">
        <v>43503</v>
      </c>
    </row>
    <row r="855" spans="1:7" x14ac:dyDescent="0.25">
      <c r="B855" t="s">
        <v>1021</v>
      </c>
      <c r="C855" t="s">
        <v>1021</v>
      </c>
      <c r="D855" t="s">
        <v>1037</v>
      </c>
      <c r="E855">
        <v>0</v>
      </c>
      <c r="F855" t="s">
        <v>1020</v>
      </c>
      <c r="G855" s="1">
        <v>43496</v>
      </c>
    </row>
    <row r="856" spans="1:7" x14ac:dyDescent="0.25">
      <c r="B856" t="s">
        <v>1045</v>
      </c>
      <c r="C856" t="s">
        <v>1346</v>
      </c>
      <c r="D856" t="s">
        <v>1037</v>
      </c>
      <c r="E856">
        <v>0</v>
      </c>
      <c r="F856" t="s">
        <v>1020</v>
      </c>
      <c r="G856" s="1">
        <v>43398</v>
      </c>
    </row>
    <row r="857" spans="1:7" x14ac:dyDescent="0.25">
      <c r="B857" t="s">
        <v>1347</v>
      </c>
      <c r="C857" t="s">
        <v>1348</v>
      </c>
      <c r="D857" t="s">
        <v>1037</v>
      </c>
      <c r="E857">
        <v>0</v>
      </c>
      <c r="F857" t="s">
        <v>1032</v>
      </c>
      <c r="G857" s="1">
        <v>42852</v>
      </c>
    </row>
    <row r="901" spans="1:7" x14ac:dyDescent="0.25">
      <c r="A901" t="s">
        <v>531</v>
      </c>
      <c r="B901" t="str">
        <f ca="1">_xll.BDS(OFFSET(INDIRECT(ADDRESS(ROW(), COLUMN())),0,-1),"TOP_ANALYST_PERFORM_RANK_TRR","cols=6;rows=7")</f>
        <v>Cowen</v>
      </c>
      <c r="C901" t="s">
        <v>1349</v>
      </c>
      <c r="D901" t="s">
        <v>1015</v>
      </c>
      <c r="E901">
        <v>123.841798</v>
      </c>
      <c r="F901" t="s">
        <v>1042</v>
      </c>
      <c r="G901" s="1">
        <v>43511</v>
      </c>
    </row>
    <row r="902" spans="1:7" x14ac:dyDescent="0.25">
      <c r="B902" t="s">
        <v>1350</v>
      </c>
      <c r="C902" t="s">
        <v>1351</v>
      </c>
      <c r="D902" t="s">
        <v>1015</v>
      </c>
      <c r="E902">
        <v>123.841798</v>
      </c>
      <c r="F902" t="s">
        <v>1023</v>
      </c>
      <c r="G902" s="1">
        <v>43480</v>
      </c>
    </row>
    <row r="903" spans="1:7" x14ac:dyDescent="0.25">
      <c r="B903" t="s">
        <v>1352</v>
      </c>
      <c r="C903" t="s">
        <v>1353</v>
      </c>
      <c r="D903" t="s">
        <v>1015</v>
      </c>
      <c r="E903">
        <v>123.841798</v>
      </c>
      <c r="F903" t="s">
        <v>1023</v>
      </c>
      <c r="G903" s="1">
        <v>43418</v>
      </c>
    </row>
    <row r="904" spans="1:7" x14ac:dyDescent="0.25">
      <c r="B904" t="s">
        <v>1354</v>
      </c>
      <c r="C904" t="s">
        <v>1355</v>
      </c>
      <c r="D904" t="s">
        <v>1019</v>
      </c>
      <c r="E904">
        <v>111.695302</v>
      </c>
      <c r="F904" t="s">
        <v>1023</v>
      </c>
      <c r="G904" s="1">
        <v>43511</v>
      </c>
    </row>
    <row r="905" spans="1:7" x14ac:dyDescent="0.25">
      <c r="B905" t="s">
        <v>1356</v>
      </c>
      <c r="C905" t="s">
        <v>1357</v>
      </c>
      <c r="D905" t="s">
        <v>1022</v>
      </c>
      <c r="E905">
        <v>83.762437000000006</v>
      </c>
      <c r="F905" t="s">
        <v>1023</v>
      </c>
      <c r="G905" s="1">
        <v>43411</v>
      </c>
    </row>
    <row r="906" spans="1:7" x14ac:dyDescent="0.25">
      <c r="B906" t="s">
        <v>1358</v>
      </c>
      <c r="C906" t="s">
        <v>1359</v>
      </c>
      <c r="D906" t="s">
        <v>1026</v>
      </c>
      <c r="E906">
        <v>0</v>
      </c>
      <c r="F906" t="s">
        <v>1032</v>
      </c>
      <c r="G906" s="1">
        <v>43336</v>
      </c>
    </row>
    <row r="907" spans="1:7" x14ac:dyDescent="0.25">
      <c r="B907" t="s">
        <v>1017</v>
      </c>
      <c r="C907" t="s">
        <v>1268</v>
      </c>
      <c r="D907" t="s">
        <v>1037</v>
      </c>
      <c r="E907">
        <v>-123.841798</v>
      </c>
      <c r="F907" t="s">
        <v>1016</v>
      </c>
      <c r="G907" s="1">
        <v>43182</v>
      </c>
    </row>
    <row r="951" spans="1:7" x14ac:dyDescent="0.25">
      <c r="A951" t="s">
        <v>532</v>
      </c>
      <c r="B951" t="str">
        <f ca="1">_xll.BDS(OFFSET(INDIRECT(ADDRESS(ROW(), COLUMN())),0,-1),"TOP_ANALYST_PERFORM_RANK_TRR","cols=6;rows=28")</f>
        <v>Berenberg</v>
      </c>
      <c r="C951" t="s">
        <v>1054</v>
      </c>
      <c r="D951" t="s">
        <v>1015</v>
      </c>
      <c r="E951">
        <v>6.2627199999999998</v>
      </c>
      <c r="F951" t="s">
        <v>1016</v>
      </c>
      <c r="G951" s="1">
        <v>43482</v>
      </c>
    </row>
    <row r="952" spans="1:7" x14ac:dyDescent="0.25">
      <c r="B952" t="s">
        <v>1043</v>
      </c>
      <c r="C952" t="s">
        <v>1044</v>
      </c>
      <c r="D952" t="s">
        <v>1019</v>
      </c>
      <c r="E952">
        <v>0</v>
      </c>
      <c r="F952" t="s">
        <v>1027</v>
      </c>
      <c r="G952" s="1">
        <v>43511</v>
      </c>
    </row>
    <row r="953" spans="1:7" x14ac:dyDescent="0.25">
      <c r="B953" t="s">
        <v>1045</v>
      </c>
      <c r="C953" t="s">
        <v>1046</v>
      </c>
      <c r="D953" t="s">
        <v>1019</v>
      </c>
      <c r="E953">
        <v>0</v>
      </c>
      <c r="F953" t="s">
        <v>1020</v>
      </c>
      <c r="G953" s="1">
        <v>43507</v>
      </c>
    </row>
    <row r="954" spans="1:7" x14ac:dyDescent="0.25">
      <c r="B954" t="s">
        <v>1021</v>
      </c>
      <c r="C954" t="s">
        <v>1021</v>
      </c>
      <c r="D954" t="s">
        <v>1019</v>
      </c>
      <c r="E954">
        <v>0</v>
      </c>
      <c r="F954" t="s">
        <v>1027</v>
      </c>
      <c r="G954" s="1">
        <v>43507</v>
      </c>
    </row>
    <row r="955" spans="1:7" x14ac:dyDescent="0.25">
      <c r="B955" t="s">
        <v>1028</v>
      </c>
      <c r="C955" t="s">
        <v>1360</v>
      </c>
      <c r="D955" t="s">
        <v>1019</v>
      </c>
      <c r="E955">
        <v>0</v>
      </c>
      <c r="F955" t="s">
        <v>1027</v>
      </c>
      <c r="G955" s="1">
        <v>43502</v>
      </c>
    </row>
    <row r="956" spans="1:7" x14ac:dyDescent="0.25">
      <c r="B956" t="s">
        <v>1021</v>
      </c>
      <c r="C956" t="s">
        <v>1021</v>
      </c>
      <c r="D956" t="s">
        <v>1019</v>
      </c>
      <c r="E956">
        <v>0</v>
      </c>
      <c r="F956" t="s">
        <v>1032</v>
      </c>
      <c r="G956" s="1">
        <v>43500</v>
      </c>
    </row>
    <row r="957" spans="1:7" x14ac:dyDescent="0.25">
      <c r="B957" t="s">
        <v>1067</v>
      </c>
      <c r="C957" t="s">
        <v>1068</v>
      </c>
      <c r="D957" t="s">
        <v>1019</v>
      </c>
      <c r="E957">
        <v>0</v>
      </c>
      <c r="F957" t="s">
        <v>1020</v>
      </c>
      <c r="G957" s="1">
        <v>43493</v>
      </c>
    </row>
    <row r="958" spans="1:7" x14ac:dyDescent="0.25">
      <c r="B958" t="s">
        <v>1021</v>
      </c>
      <c r="C958" t="s">
        <v>1021</v>
      </c>
      <c r="D958" t="s">
        <v>1019</v>
      </c>
      <c r="E958">
        <v>0</v>
      </c>
      <c r="F958" t="s">
        <v>1020</v>
      </c>
      <c r="G958" s="1">
        <v>43490</v>
      </c>
    </row>
    <row r="959" spans="1:7" x14ac:dyDescent="0.25">
      <c r="B959" t="s">
        <v>1069</v>
      </c>
      <c r="C959" t="s">
        <v>1070</v>
      </c>
      <c r="D959" t="s">
        <v>1019</v>
      </c>
      <c r="E959">
        <v>0</v>
      </c>
      <c r="F959" t="s">
        <v>1032</v>
      </c>
      <c r="G959" s="1">
        <v>43489</v>
      </c>
    </row>
    <row r="960" spans="1:7" x14ac:dyDescent="0.25">
      <c r="B960" t="s">
        <v>1071</v>
      </c>
      <c r="C960" t="s">
        <v>1072</v>
      </c>
      <c r="D960" t="s">
        <v>1019</v>
      </c>
      <c r="E960">
        <v>0</v>
      </c>
      <c r="F960" t="s">
        <v>1361</v>
      </c>
      <c r="G960" s="1">
        <v>43487</v>
      </c>
    </row>
    <row r="961" spans="2:7" x14ac:dyDescent="0.25">
      <c r="B961" t="s">
        <v>1047</v>
      </c>
      <c r="C961" t="s">
        <v>1048</v>
      </c>
      <c r="D961" t="s">
        <v>1019</v>
      </c>
      <c r="E961">
        <v>0</v>
      </c>
      <c r="F961" t="s">
        <v>1020</v>
      </c>
      <c r="G961" s="1">
        <v>43481</v>
      </c>
    </row>
    <row r="962" spans="2:7" x14ac:dyDescent="0.25">
      <c r="B962" t="s">
        <v>1030</v>
      </c>
      <c r="C962" t="s">
        <v>1049</v>
      </c>
      <c r="D962" t="s">
        <v>1019</v>
      </c>
      <c r="E962">
        <v>0</v>
      </c>
      <c r="F962" t="s">
        <v>1032</v>
      </c>
      <c r="G962" s="1">
        <v>43480</v>
      </c>
    </row>
    <row r="963" spans="2:7" x14ac:dyDescent="0.25">
      <c r="B963" t="s">
        <v>1259</v>
      </c>
      <c r="C963" t="s">
        <v>1362</v>
      </c>
      <c r="D963" t="s">
        <v>1019</v>
      </c>
      <c r="E963">
        <v>0</v>
      </c>
      <c r="F963" t="s">
        <v>1020</v>
      </c>
      <c r="G963" s="1">
        <v>43375</v>
      </c>
    </row>
    <row r="964" spans="2:7" x14ac:dyDescent="0.25">
      <c r="B964" t="s">
        <v>1088</v>
      </c>
      <c r="C964" t="s">
        <v>1089</v>
      </c>
      <c r="D964" t="s">
        <v>1019</v>
      </c>
      <c r="E964">
        <v>0</v>
      </c>
      <c r="F964" t="s">
        <v>1052</v>
      </c>
      <c r="G964" s="1">
        <v>43352</v>
      </c>
    </row>
    <row r="965" spans="2:7" x14ac:dyDescent="0.25">
      <c r="B965" t="s">
        <v>1078</v>
      </c>
      <c r="C965" t="s">
        <v>1079</v>
      </c>
      <c r="D965" t="s">
        <v>1022</v>
      </c>
      <c r="E965">
        <v>-3.919924</v>
      </c>
      <c r="F965" t="s">
        <v>1023</v>
      </c>
      <c r="G965" s="1">
        <v>43481</v>
      </c>
    </row>
    <row r="966" spans="2:7" x14ac:dyDescent="0.25">
      <c r="B966" t="s">
        <v>1118</v>
      </c>
      <c r="C966" t="s">
        <v>1039</v>
      </c>
      <c r="D966" t="s">
        <v>1026</v>
      </c>
      <c r="E966">
        <v>-5.6336659999999998</v>
      </c>
      <c r="F966" t="s">
        <v>1023</v>
      </c>
      <c r="G966" s="1">
        <v>43509</v>
      </c>
    </row>
    <row r="967" spans="2:7" x14ac:dyDescent="0.25">
      <c r="B967" t="s">
        <v>1059</v>
      </c>
      <c r="C967" t="s">
        <v>1060</v>
      </c>
      <c r="D967" t="s">
        <v>1037</v>
      </c>
      <c r="E967">
        <v>-6.2627199999999998</v>
      </c>
      <c r="F967" t="s">
        <v>1042</v>
      </c>
      <c r="G967" s="1">
        <v>43511</v>
      </c>
    </row>
    <row r="968" spans="2:7" x14ac:dyDescent="0.25">
      <c r="B968" t="s">
        <v>1363</v>
      </c>
      <c r="C968" t="s">
        <v>1364</v>
      </c>
      <c r="D968" t="s">
        <v>1037</v>
      </c>
      <c r="E968">
        <v>-6.2627199999999998</v>
      </c>
      <c r="F968" t="s">
        <v>1042</v>
      </c>
      <c r="G968" s="1">
        <v>43503</v>
      </c>
    </row>
    <row r="969" spans="2:7" x14ac:dyDescent="0.25">
      <c r="B969" t="s">
        <v>1057</v>
      </c>
      <c r="C969" t="s">
        <v>1058</v>
      </c>
      <c r="D969" t="s">
        <v>1037</v>
      </c>
      <c r="E969">
        <v>-6.2627199999999998</v>
      </c>
      <c r="F969" t="s">
        <v>1042</v>
      </c>
      <c r="G969" s="1">
        <v>43503</v>
      </c>
    </row>
    <row r="970" spans="2:7" x14ac:dyDescent="0.25">
      <c r="B970" t="s">
        <v>58</v>
      </c>
      <c r="C970" t="s">
        <v>1080</v>
      </c>
      <c r="D970" t="s">
        <v>1037</v>
      </c>
      <c r="E970">
        <v>-6.2627199999999998</v>
      </c>
      <c r="F970" t="s">
        <v>1081</v>
      </c>
      <c r="G970" s="1">
        <v>43481</v>
      </c>
    </row>
    <row r="971" spans="2:7" x14ac:dyDescent="0.25">
      <c r="B971" t="s">
        <v>1050</v>
      </c>
      <c r="C971" t="s">
        <v>1051</v>
      </c>
      <c r="D971" t="s">
        <v>1037</v>
      </c>
      <c r="E971">
        <v>-6.2627199999999998</v>
      </c>
      <c r="F971" t="s">
        <v>1063</v>
      </c>
      <c r="G971" s="1">
        <v>43481</v>
      </c>
    </row>
    <row r="972" spans="2:7" x14ac:dyDescent="0.25">
      <c r="B972" t="s">
        <v>1021</v>
      </c>
      <c r="C972" t="s">
        <v>1021</v>
      </c>
      <c r="D972" t="s">
        <v>1037</v>
      </c>
      <c r="E972">
        <v>-6.2627199999999998</v>
      </c>
      <c r="F972" t="s">
        <v>1023</v>
      </c>
      <c r="G972" s="1">
        <v>43480</v>
      </c>
    </row>
    <row r="973" spans="2:7" x14ac:dyDescent="0.25">
      <c r="B973" t="s">
        <v>1064</v>
      </c>
      <c r="C973" t="s">
        <v>1065</v>
      </c>
      <c r="D973" t="s">
        <v>1037</v>
      </c>
      <c r="E973">
        <v>-6.2627199999999998</v>
      </c>
      <c r="F973" t="s">
        <v>1141</v>
      </c>
      <c r="G973" s="1">
        <v>43480</v>
      </c>
    </row>
    <row r="974" spans="2:7" x14ac:dyDescent="0.25">
      <c r="B974" t="s">
        <v>1082</v>
      </c>
      <c r="C974" t="s">
        <v>1083</v>
      </c>
      <c r="D974" t="s">
        <v>1037</v>
      </c>
      <c r="E974">
        <v>-6.2627199999999998</v>
      </c>
      <c r="F974" t="s">
        <v>1023</v>
      </c>
      <c r="G974" s="1">
        <v>43480</v>
      </c>
    </row>
    <row r="975" spans="2:7" x14ac:dyDescent="0.25">
      <c r="B975" t="s">
        <v>1084</v>
      </c>
      <c r="C975" t="s">
        <v>1085</v>
      </c>
      <c r="D975" t="s">
        <v>1037</v>
      </c>
      <c r="E975">
        <v>-6.2627199999999998</v>
      </c>
      <c r="F975" t="s">
        <v>1023</v>
      </c>
      <c r="G975" s="1">
        <v>43480</v>
      </c>
    </row>
    <row r="976" spans="2:7" x14ac:dyDescent="0.25">
      <c r="B976" t="s">
        <v>1086</v>
      </c>
      <c r="C976" t="s">
        <v>1087</v>
      </c>
      <c r="D976" t="s">
        <v>1037</v>
      </c>
      <c r="E976">
        <v>-6.2627199999999998</v>
      </c>
      <c r="F976" t="s">
        <v>1042</v>
      </c>
      <c r="G976" s="1">
        <v>43480</v>
      </c>
    </row>
    <row r="977" spans="2:7" x14ac:dyDescent="0.25">
      <c r="B977" t="s">
        <v>1021</v>
      </c>
      <c r="C977" t="s">
        <v>1021</v>
      </c>
      <c r="D977" t="s">
        <v>1037</v>
      </c>
      <c r="E977">
        <v>-6.2627199999999998</v>
      </c>
      <c r="F977" t="s">
        <v>1023</v>
      </c>
      <c r="G977" s="1">
        <v>43474</v>
      </c>
    </row>
    <row r="978" spans="2:7" x14ac:dyDescent="0.25">
      <c r="B978" t="s">
        <v>1090</v>
      </c>
      <c r="C978" t="s">
        <v>1091</v>
      </c>
      <c r="D978" t="s">
        <v>1037</v>
      </c>
      <c r="E978">
        <v>-6.2627199999999998</v>
      </c>
      <c r="F978" t="s">
        <v>1023</v>
      </c>
      <c r="G978" s="1">
        <v>43206</v>
      </c>
    </row>
    <row r="1001" spans="1:7" x14ac:dyDescent="0.25">
      <c r="A1001" t="s">
        <v>533</v>
      </c>
      <c r="B1001" t="str">
        <f ca="1">_xll.BDS(OFFSET(INDIRECT(ADDRESS(ROW(), COLUMN())),0,-1),"TOP_ANALYST_PERFORM_RANK_TRR","cols=6;rows=16")</f>
        <v>Mizuho Securities USA Inc</v>
      </c>
      <c r="C1001" t="s">
        <v>1181</v>
      </c>
      <c r="D1001" t="s">
        <v>1015</v>
      </c>
      <c r="E1001">
        <v>14.950010000000001</v>
      </c>
      <c r="F1001" t="s">
        <v>1038</v>
      </c>
      <c r="G1001" s="1">
        <v>43495</v>
      </c>
    </row>
    <row r="1002" spans="1:7" x14ac:dyDescent="0.25">
      <c r="B1002" t="s">
        <v>1124</v>
      </c>
      <c r="C1002" t="s">
        <v>1205</v>
      </c>
      <c r="D1002" t="s">
        <v>1019</v>
      </c>
      <c r="E1002">
        <v>13.331041000000001</v>
      </c>
      <c r="F1002" t="s">
        <v>1020</v>
      </c>
      <c r="G1002" s="1">
        <v>43504</v>
      </c>
    </row>
    <row r="1003" spans="1:7" x14ac:dyDescent="0.25">
      <c r="B1003" t="s">
        <v>1118</v>
      </c>
      <c r="C1003" t="s">
        <v>1119</v>
      </c>
      <c r="D1003" t="s">
        <v>1022</v>
      </c>
      <c r="E1003">
        <v>0</v>
      </c>
      <c r="F1003" t="s">
        <v>1020</v>
      </c>
      <c r="G1003" s="1">
        <v>43509</v>
      </c>
    </row>
    <row r="1004" spans="1:7" x14ac:dyDescent="0.25">
      <c r="B1004" t="s">
        <v>1057</v>
      </c>
      <c r="C1004" t="s">
        <v>1174</v>
      </c>
      <c r="D1004" t="s">
        <v>1022</v>
      </c>
      <c r="E1004">
        <v>0</v>
      </c>
      <c r="F1004" t="s">
        <v>1309</v>
      </c>
      <c r="G1004" s="1">
        <v>43505</v>
      </c>
    </row>
    <row r="1005" spans="1:7" x14ac:dyDescent="0.25">
      <c r="B1005" t="s">
        <v>1150</v>
      </c>
      <c r="C1005" t="s">
        <v>1151</v>
      </c>
      <c r="D1005" t="s">
        <v>1022</v>
      </c>
      <c r="E1005">
        <v>0</v>
      </c>
      <c r="F1005" t="s">
        <v>1027</v>
      </c>
      <c r="G1005" s="1">
        <v>43504</v>
      </c>
    </row>
    <row r="1006" spans="1:7" x14ac:dyDescent="0.25">
      <c r="B1006" t="s">
        <v>1133</v>
      </c>
      <c r="C1006" t="s">
        <v>1166</v>
      </c>
      <c r="D1006" t="s">
        <v>1022</v>
      </c>
      <c r="E1006">
        <v>0</v>
      </c>
      <c r="F1006" t="s">
        <v>1027</v>
      </c>
      <c r="G1006" s="1">
        <v>43500</v>
      </c>
    </row>
    <row r="1007" spans="1:7" x14ac:dyDescent="0.25">
      <c r="B1007" t="s">
        <v>1142</v>
      </c>
      <c r="C1007" t="s">
        <v>1143</v>
      </c>
      <c r="D1007" t="s">
        <v>1022</v>
      </c>
      <c r="E1007">
        <v>0</v>
      </c>
      <c r="F1007" t="s">
        <v>1020</v>
      </c>
      <c r="G1007" s="1">
        <v>43499</v>
      </c>
    </row>
    <row r="1008" spans="1:7" x14ac:dyDescent="0.25">
      <c r="B1008" t="s">
        <v>1175</v>
      </c>
      <c r="C1008" t="s">
        <v>1176</v>
      </c>
      <c r="D1008" t="s">
        <v>1022</v>
      </c>
      <c r="E1008">
        <v>0</v>
      </c>
      <c r="F1008" t="s">
        <v>1027</v>
      </c>
      <c r="G1008" s="1">
        <v>43497</v>
      </c>
    </row>
    <row r="1009" spans="2:7" x14ac:dyDescent="0.25">
      <c r="B1009" t="s">
        <v>1076</v>
      </c>
      <c r="C1009" t="s">
        <v>1183</v>
      </c>
      <c r="D1009" t="s">
        <v>1022</v>
      </c>
      <c r="E1009">
        <v>0</v>
      </c>
      <c r="F1009" t="s">
        <v>1020</v>
      </c>
      <c r="G1009" s="1">
        <v>43495</v>
      </c>
    </row>
    <row r="1010" spans="2:7" x14ac:dyDescent="0.25">
      <c r="B1010" t="s">
        <v>1184</v>
      </c>
      <c r="C1010" t="s">
        <v>1185</v>
      </c>
      <c r="D1010" t="s">
        <v>1022</v>
      </c>
      <c r="E1010">
        <v>0</v>
      </c>
      <c r="F1010" t="s">
        <v>1032</v>
      </c>
      <c r="G1010" s="1">
        <v>43495</v>
      </c>
    </row>
    <row r="1011" spans="2:7" x14ac:dyDescent="0.25">
      <c r="B1011" t="s">
        <v>1074</v>
      </c>
      <c r="C1011" t="s">
        <v>1182</v>
      </c>
      <c r="D1011" t="s">
        <v>1022</v>
      </c>
      <c r="E1011">
        <v>0</v>
      </c>
      <c r="F1011" t="s">
        <v>1027</v>
      </c>
      <c r="G1011" s="1">
        <v>43495</v>
      </c>
    </row>
    <row r="1012" spans="2:7" x14ac:dyDescent="0.25">
      <c r="B1012" t="s">
        <v>1113</v>
      </c>
      <c r="C1012" t="s">
        <v>1154</v>
      </c>
      <c r="D1012" t="s">
        <v>1022</v>
      </c>
      <c r="E1012">
        <v>0</v>
      </c>
      <c r="F1012" t="s">
        <v>1032</v>
      </c>
      <c r="G1012" s="1">
        <v>43495</v>
      </c>
    </row>
    <row r="1013" spans="2:7" x14ac:dyDescent="0.25">
      <c r="B1013" t="s">
        <v>1028</v>
      </c>
      <c r="C1013" t="s">
        <v>1165</v>
      </c>
      <c r="D1013" t="s">
        <v>1022</v>
      </c>
      <c r="E1013">
        <v>0</v>
      </c>
      <c r="F1013" t="s">
        <v>1027</v>
      </c>
      <c r="G1013" s="1">
        <v>43495</v>
      </c>
    </row>
    <row r="1014" spans="2:7" x14ac:dyDescent="0.25">
      <c r="B1014" t="s">
        <v>1061</v>
      </c>
      <c r="C1014" t="s">
        <v>1147</v>
      </c>
      <c r="D1014" t="s">
        <v>1022</v>
      </c>
      <c r="E1014">
        <v>0</v>
      </c>
      <c r="F1014" t="s">
        <v>1027</v>
      </c>
      <c r="G1014" s="1">
        <v>43495</v>
      </c>
    </row>
    <row r="1015" spans="2:7" x14ac:dyDescent="0.25">
      <c r="B1015" t="s">
        <v>1160</v>
      </c>
      <c r="C1015" t="s">
        <v>1204</v>
      </c>
      <c r="D1015" t="s">
        <v>1026</v>
      </c>
      <c r="E1015">
        <v>-7.6029249999999999</v>
      </c>
      <c r="F1015" t="s">
        <v>1063</v>
      </c>
      <c r="G1015" s="1">
        <v>43494</v>
      </c>
    </row>
    <row r="1016" spans="2:7" x14ac:dyDescent="0.25">
      <c r="B1016" t="s">
        <v>1167</v>
      </c>
      <c r="C1016" t="s">
        <v>1168</v>
      </c>
      <c r="D1016" t="s">
        <v>1037</v>
      </c>
      <c r="E1016">
        <v>-13.88049</v>
      </c>
      <c r="F1016" t="s">
        <v>1020</v>
      </c>
      <c r="G1016" s="1">
        <v>43507</v>
      </c>
    </row>
    <row r="1051" spans="1:7" x14ac:dyDescent="0.25">
      <c r="A1051" t="s">
        <v>534</v>
      </c>
      <c r="B1051" t="str">
        <f ca="1">_xll.BDS(OFFSET(INDIRECT(ADDRESS(ROW(), COLUMN())),0,-1),"TOP_ANALYST_PERFORM_RANK_TRR","cols=6;rows=8")</f>
        <v>Societe Generale</v>
      </c>
      <c r="C1051" t="s">
        <v>1365</v>
      </c>
      <c r="D1051" t="s">
        <v>1015</v>
      </c>
      <c r="E1051">
        <v>29.724988</v>
      </c>
      <c r="F1051" t="s">
        <v>1023</v>
      </c>
      <c r="G1051" s="1">
        <v>43481</v>
      </c>
    </row>
    <row r="1052" spans="1:7" x14ac:dyDescent="0.25">
      <c r="B1052" t="s">
        <v>1030</v>
      </c>
      <c r="C1052" t="s">
        <v>1271</v>
      </c>
      <c r="D1052" t="s">
        <v>1019</v>
      </c>
      <c r="E1052">
        <v>21.988126999999999</v>
      </c>
      <c r="F1052" t="s">
        <v>1042</v>
      </c>
      <c r="G1052" s="1">
        <v>43510</v>
      </c>
    </row>
    <row r="1053" spans="1:7" x14ac:dyDescent="0.25">
      <c r="B1053" t="s">
        <v>1074</v>
      </c>
      <c r="C1053" t="s">
        <v>1366</v>
      </c>
      <c r="D1053" t="s">
        <v>1022</v>
      </c>
      <c r="E1053">
        <v>11.584239999999999</v>
      </c>
      <c r="F1053" t="s">
        <v>1027</v>
      </c>
      <c r="G1053" s="1">
        <v>43490</v>
      </c>
    </row>
    <row r="1054" spans="1:7" x14ac:dyDescent="0.25">
      <c r="B1054" t="s">
        <v>1124</v>
      </c>
      <c r="C1054" t="s">
        <v>1269</v>
      </c>
      <c r="D1054" t="s">
        <v>1026</v>
      </c>
      <c r="E1054">
        <v>7.0534499999999998</v>
      </c>
      <c r="F1054" t="s">
        <v>1023</v>
      </c>
      <c r="G1054" s="1">
        <v>43508</v>
      </c>
    </row>
    <row r="1055" spans="1:7" x14ac:dyDescent="0.25">
      <c r="B1055" t="s">
        <v>1086</v>
      </c>
      <c r="C1055" t="s">
        <v>1367</v>
      </c>
      <c r="D1055" t="s">
        <v>1037</v>
      </c>
      <c r="E1055">
        <v>0</v>
      </c>
      <c r="F1055" t="s">
        <v>1027</v>
      </c>
      <c r="G1055" s="1">
        <v>43510</v>
      </c>
    </row>
    <row r="1056" spans="1:7" x14ac:dyDescent="0.25">
      <c r="B1056" t="s">
        <v>1113</v>
      </c>
      <c r="C1056" t="s">
        <v>1266</v>
      </c>
      <c r="D1056" t="s">
        <v>1037</v>
      </c>
      <c r="E1056">
        <v>0</v>
      </c>
      <c r="F1056" t="s">
        <v>1032</v>
      </c>
      <c r="G1056" s="1">
        <v>43508</v>
      </c>
    </row>
    <row r="1057" spans="2:7" x14ac:dyDescent="0.25">
      <c r="B1057" t="s">
        <v>1050</v>
      </c>
      <c r="C1057" t="s">
        <v>1265</v>
      </c>
      <c r="D1057" t="s">
        <v>1037</v>
      </c>
      <c r="E1057">
        <v>0</v>
      </c>
      <c r="F1057" t="s">
        <v>1052</v>
      </c>
      <c r="G1057" s="1">
        <v>43507</v>
      </c>
    </row>
    <row r="1058" spans="2:7" x14ac:dyDescent="0.25">
      <c r="B1058" t="s">
        <v>1021</v>
      </c>
      <c r="C1058" t="s">
        <v>1021</v>
      </c>
      <c r="D1058" t="s">
        <v>1037</v>
      </c>
      <c r="E1058">
        <v>0</v>
      </c>
      <c r="F1058" t="s">
        <v>1027</v>
      </c>
      <c r="G1058" s="1">
        <v>43502</v>
      </c>
    </row>
    <row r="1101" spans="1:7" x14ac:dyDescent="0.25">
      <c r="A1101" t="s">
        <v>535</v>
      </c>
      <c r="B1101" t="str">
        <f ca="1">_xll.BDS(OFFSET(INDIRECT(ADDRESS(ROW(), COLUMN())),0,-1),"TOP_ANALYST_PERFORM_RANK_TRR","cols=6;rows=18")</f>
        <v>Barclays</v>
      </c>
      <c r="C1101" t="s">
        <v>1368</v>
      </c>
      <c r="D1101" t="s">
        <v>1015</v>
      </c>
      <c r="E1101">
        <v>33.190060000000003</v>
      </c>
      <c r="F1101" t="s">
        <v>1063</v>
      </c>
      <c r="G1101" s="1">
        <v>43507</v>
      </c>
    </row>
    <row r="1102" spans="1:7" x14ac:dyDescent="0.25">
      <c r="B1102" t="s">
        <v>1126</v>
      </c>
      <c r="C1102" t="s">
        <v>1369</v>
      </c>
      <c r="D1102" t="s">
        <v>1019</v>
      </c>
      <c r="E1102">
        <v>24.317460000000001</v>
      </c>
      <c r="F1102" t="s">
        <v>1023</v>
      </c>
      <c r="G1102" s="1">
        <v>43511</v>
      </c>
    </row>
    <row r="1103" spans="1:7" x14ac:dyDescent="0.25">
      <c r="B1103" t="s">
        <v>58</v>
      </c>
      <c r="C1103" t="s">
        <v>1370</v>
      </c>
      <c r="D1103" t="s">
        <v>1022</v>
      </c>
      <c r="E1103">
        <v>22.179539999999999</v>
      </c>
      <c r="F1103" t="s">
        <v>1149</v>
      </c>
      <c r="G1103" s="1">
        <v>43506</v>
      </c>
    </row>
    <row r="1104" spans="1:7" x14ac:dyDescent="0.25">
      <c r="B1104" t="s">
        <v>1076</v>
      </c>
      <c r="C1104" t="s">
        <v>1371</v>
      </c>
      <c r="D1104" t="s">
        <v>1026</v>
      </c>
      <c r="E1104">
        <v>19.574380000000001</v>
      </c>
      <c r="F1104" t="s">
        <v>1023</v>
      </c>
      <c r="G1104" s="1">
        <v>43511</v>
      </c>
    </row>
    <row r="1105" spans="2:7" x14ac:dyDescent="0.25">
      <c r="B1105" t="s">
        <v>1372</v>
      </c>
      <c r="C1105" t="s">
        <v>1373</v>
      </c>
      <c r="D1105" t="s">
        <v>1026</v>
      </c>
      <c r="E1105">
        <v>19.574380000000001</v>
      </c>
      <c r="F1105" t="s">
        <v>1023</v>
      </c>
      <c r="G1105" s="1">
        <v>43510</v>
      </c>
    </row>
    <row r="1106" spans="2:7" x14ac:dyDescent="0.25">
      <c r="B1106" t="s">
        <v>1118</v>
      </c>
      <c r="C1106" t="s">
        <v>1374</v>
      </c>
      <c r="D1106" t="s">
        <v>1026</v>
      </c>
      <c r="E1106">
        <v>19.574380000000001</v>
      </c>
      <c r="F1106" t="s">
        <v>1023</v>
      </c>
      <c r="G1106" s="1">
        <v>43509</v>
      </c>
    </row>
    <row r="1107" spans="2:7" x14ac:dyDescent="0.25">
      <c r="B1107" t="s">
        <v>1200</v>
      </c>
      <c r="C1107" t="s">
        <v>1375</v>
      </c>
      <c r="D1107" t="s">
        <v>1026</v>
      </c>
      <c r="E1107">
        <v>19.574380000000001</v>
      </c>
      <c r="F1107" t="s">
        <v>1042</v>
      </c>
      <c r="G1107" s="1">
        <v>43508</v>
      </c>
    </row>
    <row r="1108" spans="2:7" x14ac:dyDescent="0.25">
      <c r="B1108" t="s">
        <v>1061</v>
      </c>
      <c r="C1108" t="s">
        <v>1376</v>
      </c>
      <c r="D1108" t="s">
        <v>1026</v>
      </c>
      <c r="E1108">
        <v>19.574380000000001</v>
      </c>
      <c r="F1108" t="s">
        <v>1063</v>
      </c>
      <c r="G1108" s="1">
        <v>43507</v>
      </c>
    </row>
    <row r="1109" spans="2:7" x14ac:dyDescent="0.25">
      <c r="B1109" t="s">
        <v>1021</v>
      </c>
      <c r="C1109" t="s">
        <v>1021</v>
      </c>
      <c r="D1109" t="s">
        <v>1026</v>
      </c>
      <c r="E1109">
        <v>19.574380000000001</v>
      </c>
      <c r="F1109" t="s">
        <v>1042</v>
      </c>
      <c r="G1109" s="1">
        <v>43507</v>
      </c>
    </row>
    <row r="1110" spans="2:7" x14ac:dyDescent="0.25">
      <c r="B1110" t="s">
        <v>1113</v>
      </c>
      <c r="C1110" t="s">
        <v>1377</v>
      </c>
      <c r="D1110" t="s">
        <v>1026</v>
      </c>
      <c r="E1110">
        <v>19.574380000000001</v>
      </c>
      <c r="F1110" t="s">
        <v>1042</v>
      </c>
      <c r="G1110" s="1">
        <v>43502</v>
      </c>
    </row>
    <row r="1111" spans="2:7" x14ac:dyDescent="0.25">
      <c r="B1111" t="s">
        <v>1378</v>
      </c>
      <c r="C1111" t="s">
        <v>1379</v>
      </c>
      <c r="D1111" t="s">
        <v>1026</v>
      </c>
      <c r="E1111">
        <v>19.574380000000001</v>
      </c>
      <c r="F1111" t="s">
        <v>1023</v>
      </c>
      <c r="G1111" s="1">
        <v>43500</v>
      </c>
    </row>
    <row r="1112" spans="2:7" x14ac:dyDescent="0.25">
      <c r="B1112" t="s">
        <v>1043</v>
      </c>
      <c r="C1112" t="s">
        <v>1380</v>
      </c>
      <c r="D1112" t="s">
        <v>1026</v>
      </c>
      <c r="E1112">
        <v>19.574380000000001</v>
      </c>
      <c r="F1112" t="s">
        <v>1042</v>
      </c>
      <c r="G1112" s="1">
        <v>43496</v>
      </c>
    </row>
    <row r="1113" spans="2:7" x14ac:dyDescent="0.25">
      <c r="B1113" t="s">
        <v>1086</v>
      </c>
      <c r="C1113" t="s">
        <v>1381</v>
      </c>
      <c r="D1113" t="s">
        <v>1026</v>
      </c>
      <c r="E1113">
        <v>19.574380000000001</v>
      </c>
      <c r="F1113" t="s">
        <v>1042</v>
      </c>
      <c r="G1113" s="1">
        <v>43496</v>
      </c>
    </row>
    <row r="1114" spans="2:7" x14ac:dyDescent="0.25">
      <c r="B1114" t="s">
        <v>1021</v>
      </c>
      <c r="C1114" t="s">
        <v>1021</v>
      </c>
      <c r="D1114" t="s">
        <v>1026</v>
      </c>
      <c r="E1114">
        <v>19.574380000000001</v>
      </c>
      <c r="F1114" t="s">
        <v>1023</v>
      </c>
      <c r="G1114" s="1">
        <v>43495</v>
      </c>
    </row>
    <row r="1115" spans="2:7" x14ac:dyDescent="0.25">
      <c r="B1115" t="s">
        <v>1084</v>
      </c>
      <c r="C1115" t="s">
        <v>1382</v>
      </c>
      <c r="D1115" t="s">
        <v>1026</v>
      </c>
      <c r="E1115">
        <v>19.574380000000001</v>
      </c>
      <c r="F1115" t="s">
        <v>1023</v>
      </c>
      <c r="G1115" s="1">
        <v>43494</v>
      </c>
    </row>
    <row r="1116" spans="2:7" x14ac:dyDescent="0.25">
      <c r="B1116" t="s">
        <v>1053</v>
      </c>
      <c r="C1116" t="s">
        <v>1383</v>
      </c>
      <c r="D1116" t="s">
        <v>1026</v>
      </c>
      <c r="E1116">
        <v>19.574380000000001</v>
      </c>
      <c r="F1116" t="s">
        <v>1023</v>
      </c>
      <c r="G1116" s="1">
        <v>43481</v>
      </c>
    </row>
    <row r="1117" spans="2:7" x14ac:dyDescent="0.25">
      <c r="B1117" t="s">
        <v>1195</v>
      </c>
      <c r="C1117" t="s">
        <v>1196</v>
      </c>
      <c r="D1117" t="s">
        <v>1026</v>
      </c>
      <c r="E1117">
        <v>19.574380000000001</v>
      </c>
      <c r="F1117" t="s">
        <v>1023</v>
      </c>
      <c r="G1117" s="1">
        <v>43430</v>
      </c>
    </row>
    <row r="1118" spans="2:7" x14ac:dyDescent="0.25">
      <c r="B1118" t="s">
        <v>1276</v>
      </c>
      <c r="C1118" t="s">
        <v>1302</v>
      </c>
      <c r="D1118" t="s">
        <v>1037</v>
      </c>
      <c r="E1118">
        <v>3.4199329999999999</v>
      </c>
      <c r="F1118" t="s">
        <v>1020</v>
      </c>
      <c r="G1118" s="1">
        <v>43503</v>
      </c>
    </row>
    <row r="1151" spans="1:7" x14ac:dyDescent="0.25">
      <c r="A1151" t="s">
        <v>536</v>
      </c>
      <c r="B1151" t="str">
        <f ca="1">_xll.BDS(OFFSET(INDIRECT(ADDRESS(ROW(), COLUMN())),0,-1),"TOP_ANALYST_PERFORM_RANK_TRR","cols=6;rows=9")</f>
        <v>Morningstar, Inc</v>
      </c>
      <c r="C1151" t="s">
        <v>1384</v>
      </c>
      <c r="D1151" t="s">
        <v>1015</v>
      </c>
      <c r="E1151">
        <v>31.650569999999998</v>
      </c>
      <c r="F1151" t="s">
        <v>1020</v>
      </c>
      <c r="G1151" s="1">
        <v>43496</v>
      </c>
    </row>
    <row r="1152" spans="1:7" x14ac:dyDescent="0.25">
      <c r="B1152" t="s">
        <v>1021</v>
      </c>
      <c r="C1152" t="s">
        <v>1021</v>
      </c>
      <c r="D1152" t="s">
        <v>1019</v>
      </c>
      <c r="E1152">
        <v>23.80265</v>
      </c>
      <c r="F1152" t="s">
        <v>1042</v>
      </c>
      <c r="G1152" s="1">
        <v>43511</v>
      </c>
    </row>
    <row r="1153" spans="2:7" x14ac:dyDescent="0.25">
      <c r="B1153" t="s">
        <v>1118</v>
      </c>
      <c r="C1153" t="s">
        <v>1385</v>
      </c>
      <c r="D1153" t="s">
        <v>1019</v>
      </c>
      <c r="E1153">
        <v>23.80265</v>
      </c>
      <c r="F1153" t="s">
        <v>1023</v>
      </c>
      <c r="G1153" s="1">
        <v>43509</v>
      </c>
    </row>
    <row r="1154" spans="2:7" x14ac:dyDescent="0.25">
      <c r="B1154" t="s">
        <v>1028</v>
      </c>
      <c r="C1154" t="s">
        <v>1386</v>
      </c>
      <c r="D1154" t="s">
        <v>1019</v>
      </c>
      <c r="E1154">
        <v>23.80265</v>
      </c>
      <c r="F1154" t="s">
        <v>1042</v>
      </c>
      <c r="G1154" s="1">
        <v>43503</v>
      </c>
    </row>
    <row r="1155" spans="2:7" x14ac:dyDescent="0.25">
      <c r="B1155" t="s">
        <v>1021</v>
      </c>
      <c r="C1155" t="s">
        <v>1021</v>
      </c>
      <c r="D1155" t="s">
        <v>1019</v>
      </c>
      <c r="E1155">
        <v>23.80265</v>
      </c>
      <c r="F1155" t="s">
        <v>1023</v>
      </c>
      <c r="G1155" s="1">
        <v>43496</v>
      </c>
    </row>
    <row r="1156" spans="2:7" x14ac:dyDescent="0.25">
      <c r="B1156" t="s">
        <v>1135</v>
      </c>
      <c r="C1156" t="s">
        <v>1387</v>
      </c>
      <c r="D1156" t="s">
        <v>1019</v>
      </c>
      <c r="E1156">
        <v>23.80265</v>
      </c>
      <c r="F1156" t="s">
        <v>1042</v>
      </c>
      <c r="G1156" s="1">
        <v>43488</v>
      </c>
    </row>
    <row r="1157" spans="2:7" x14ac:dyDescent="0.25">
      <c r="B1157" t="s">
        <v>1061</v>
      </c>
      <c r="C1157" t="s">
        <v>1388</v>
      </c>
      <c r="D1157" t="s">
        <v>1022</v>
      </c>
      <c r="E1157">
        <v>13.699009999999999</v>
      </c>
      <c r="F1157" t="s">
        <v>1063</v>
      </c>
      <c r="G1157" s="1">
        <v>43488</v>
      </c>
    </row>
    <row r="1158" spans="2:7" x14ac:dyDescent="0.25">
      <c r="B1158" t="s">
        <v>1017</v>
      </c>
      <c r="C1158" t="s">
        <v>1018</v>
      </c>
      <c r="D1158" t="s">
        <v>1026</v>
      </c>
      <c r="E1158">
        <v>7.4357939999999996</v>
      </c>
      <c r="F1158" t="s">
        <v>1279</v>
      </c>
      <c r="G1158" s="1">
        <v>43417</v>
      </c>
    </row>
    <row r="1159" spans="2:7" x14ac:dyDescent="0.25">
      <c r="B1159" t="s">
        <v>1327</v>
      </c>
      <c r="C1159" t="s">
        <v>1328</v>
      </c>
      <c r="D1159" t="s">
        <v>1037</v>
      </c>
      <c r="E1159">
        <v>5.7862499999999999</v>
      </c>
      <c r="F1159" t="s">
        <v>1023</v>
      </c>
      <c r="G1159" s="1">
        <v>43419</v>
      </c>
    </row>
    <row r="1201" spans="1:7" x14ac:dyDescent="0.25">
      <c r="A1201" t="s">
        <v>537</v>
      </c>
      <c r="B1201" t="str">
        <f ca="1">_xll.BDS(OFFSET(INDIRECT(ADDRESS(ROW(), COLUMN())),0,-1),"TOP_ANALYST_PERFORM_RANK_TRR","cols=6;rows=8")</f>
        <v>ISS-EVA</v>
      </c>
      <c r="C1201" t="s">
        <v>1018</v>
      </c>
      <c r="D1201" t="s">
        <v>1015</v>
      </c>
      <c r="E1201">
        <v>41.144680999999999</v>
      </c>
      <c r="F1201" t="s">
        <v>1016</v>
      </c>
      <c r="G1201" s="1">
        <v>43475</v>
      </c>
    </row>
    <row r="1202" spans="1:7" x14ac:dyDescent="0.25">
      <c r="B1202" t="s">
        <v>1231</v>
      </c>
      <c r="C1202" t="s">
        <v>1232</v>
      </c>
      <c r="D1202" t="s">
        <v>1019</v>
      </c>
      <c r="E1202">
        <v>0</v>
      </c>
      <c r="F1202" t="s">
        <v>1020</v>
      </c>
      <c r="G1202" s="1">
        <v>43493</v>
      </c>
    </row>
    <row r="1203" spans="1:7" x14ac:dyDescent="0.25">
      <c r="B1203" t="s">
        <v>58</v>
      </c>
      <c r="C1203" t="s">
        <v>1211</v>
      </c>
      <c r="D1203" t="s">
        <v>1019</v>
      </c>
      <c r="E1203">
        <v>0</v>
      </c>
      <c r="F1203" t="s">
        <v>1389</v>
      </c>
      <c r="G1203" s="1">
        <v>43486</v>
      </c>
    </row>
    <row r="1204" spans="1:7" x14ac:dyDescent="0.25">
      <c r="B1204" t="s">
        <v>1113</v>
      </c>
      <c r="C1204" t="s">
        <v>1154</v>
      </c>
      <c r="D1204" t="s">
        <v>1019</v>
      </c>
      <c r="E1204">
        <v>0</v>
      </c>
      <c r="F1204" t="s">
        <v>1032</v>
      </c>
      <c r="G1204" s="1">
        <v>43424</v>
      </c>
    </row>
    <row r="1205" spans="1:7" x14ac:dyDescent="0.25">
      <c r="B1205" t="s">
        <v>1061</v>
      </c>
      <c r="C1205" t="s">
        <v>1217</v>
      </c>
      <c r="D1205" t="s">
        <v>1022</v>
      </c>
      <c r="E1205">
        <v>-21.163229999999999</v>
      </c>
      <c r="F1205" t="s">
        <v>1027</v>
      </c>
      <c r="G1205" s="1">
        <v>43506</v>
      </c>
    </row>
    <row r="1206" spans="1:7" x14ac:dyDescent="0.25">
      <c r="B1206" t="s">
        <v>1207</v>
      </c>
      <c r="C1206" t="s">
        <v>1208</v>
      </c>
      <c r="D1206" t="s">
        <v>1022</v>
      </c>
      <c r="E1206">
        <v>-21.163229999999999</v>
      </c>
      <c r="F1206" t="s">
        <v>1020</v>
      </c>
      <c r="G1206" s="1">
        <v>43494</v>
      </c>
    </row>
    <row r="1207" spans="1:7" x14ac:dyDescent="0.25">
      <c r="B1207" t="s">
        <v>1248</v>
      </c>
      <c r="C1207" t="s">
        <v>1249</v>
      </c>
      <c r="D1207" t="s">
        <v>1026</v>
      </c>
      <c r="E1207">
        <v>-21.290600000000001</v>
      </c>
      <c r="F1207" t="s">
        <v>1020</v>
      </c>
      <c r="G1207" s="1">
        <v>43424</v>
      </c>
    </row>
    <row r="1208" spans="1:7" x14ac:dyDescent="0.25">
      <c r="B1208" t="s">
        <v>1390</v>
      </c>
      <c r="C1208" t="s">
        <v>1391</v>
      </c>
      <c r="D1208" t="s">
        <v>1037</v>
      </c>
      <c r="E1208">
        <v>-23.859048999999999</v>
      </c>
      <c r="F1208" t="s">
        <v>1020</v>
      </c>
      <c r="G1208" s="1">
        <v>43423</v>
      </c>
    </row>
    <row r="1251" spans="1:7" x14ac:dyDescent="0.25">
      <c r="A1251" t="s">
        <v>538</v>
      </c>
      <c r="B1251" t="str">
        <f ca="1">_xll.BDS(OFFSET(INDIRECT(ADDRESS(ROW(), COLUMN())),0,-1),"TOP_ANALYST_PERFORM_RANK_TRR","cols=6;rows=8")</f>
        <v>ISS-EVA</v>
      </c>
      <c r="C1251" t="s">
        <v>1018</v>
      </c>
      <c r="D1251" t="s">
        <v>1015</v>
      </c>
      <c r="E1251">
        <v>23.227782999999999</v>
      </c>
      <c r="F1251" t="s">
        <v>1023</v>
      </c>
      <c r="G1251" s="1">
        <v>43404</v>
      </c>
    </row>
    <row r="1252" spans="1:7" x14ac:dyDescent="0.25">
      <c r="B1252" t="s">
        <v>1124</v>
      </c>
      <c r="C1252" t="s">
        <v>1392</v>
      </c>
      <c r="D1252" t="s">
        <v>1019</v>
      </c>
      <c r="E1252">
        <v>7.02928</v>
      </c>
      <c r="F1252" t="s">
        <v>1020</v>
      </c>
      <c r="G1252" s="1">
        <v>43504</v>
      </c>
    </row>
    <row r="1253" spans="1:7" x14ac:dyDescent="0.25">
      <c r="B1253" t="s">
        <v>1113</v>
      </c>
      <c r="C1253" t="s">
        <v>1393</v>
      </c>
      <c r="D1253" t="s">
        <v>1022</v>
      </c>
      <c r="E1253">
        <v>0</v>
      </c>
      <c r="F1253" t="s">
        <v>1032</v>
      </c>
      <c r="G1253" s="1">
        <v>43510</v>
      </c>
    </row>
    <row r="1254" spans="1:7" x14ac:dyDescent="0.25">
      <c r="B1254" t="s">
        <v>1263</v>
      </c>
      <c r="C1254" t="s">
        <v>1394</v>
      </c>
      <c r="D1254" t="s">
        <v>1022</v>
      </c>
      <c r="E1254">
        <v>0</v>
      </c>
      <c r="F1254" t="s">
        <v>1052</v>
      </c>
      <c r="G1254" s="1">
        <v>43502</v>
      </c>
    </row>
    <row r="1255" spans="1:7" x14ac:dyDescent="0.25">
      <c r="B1255" t="s">
        <v>58</v>
      </c>
      <c r="C1255" t="s">
        <v>1186</v>
      </c>
      <c r="D1255" t="s">
        <v>1022</v>
      </c>
      <c r="E1255">
        <v>0</v>
      </c>
      <c r="F1255" t="s">
        <v>1389</v>
      </c>
      <c r="G1255" s="1">
        <v>43502</v>
      </c>
    </row>
    <row r="1256" spans="1:7" x14ac:dyDescent="0.25">
      <c r="B1256" t="s">
        <v>1145</v>
      </c>
      <c r="C1256" t="s">
        <v>1395</v>
      </c>
      <c r="D1256" t="s">
        <v>1022</v>
      </c>
      <c r="E1256">
        <v>0</v>
      </c>
      <c r="F1256" t="s">
        <v>1027</v>
      </c>
      <c r="G1256" s="1">
        <v>43497</v>
      </c>
    </row>
    <row r="1257" spans="1:7" x14ac:dyDescent="0.25">
      <c r="B1257" t="s">
        <v>1021</v>
      </c>
      <c r="C1257" t="s">
        <v>1021</v>
      </c>
      <c r="D1257" t="s">
        <v>1026</v>
      </c>
      <c r="E1257">
        <v>-0.461173</v>
      </c>
      <c r="F1257" t="s">
        <v>1023</v>
      </c>
      <c r="G1257" s="1">
        <v>43508</v>
      </c>
    </row>
    <row r="1258" spans="1:7" x14ac:dyDescent="0.25">
      <c r="B1258" t="s">
        <v>1061</v>
      </c>
      <c r="C1258" t="s">
        <v>1396</v>
      </c>
      <c r="D1258" t="s">
        <v>1037</v>
      </c>
      <c r="E1258">
        <v>-10.84036</v>
      </c>
      <c r="F1258" t="s">
        <v>1063</v>
      </c>
      <c r="G1258" s="1">
        <v>43507</v>
      </c>
    </row>
    <row r="1301" spans="1:7" x14ac:dyDescent="0.25">
      <c r="A1301" t="s">
        <v>539</v>
      </c>
      <c r="B1301" t="str">
        <f ca="1">_xll.BDS(OFFSET(INDIRECT(ADDRESS(ROW(), COLUMN())),0,-1),"TOP_ANALYST_PERFORM_RANK_TRR","cols=6;rows=9")</f>
        <v>Macquarie</v>
      </c>
      <c r="C1301" t="s">
        <v>1360</v>
      </c>
      <c r="D1301" t="s">
        <v>1015</v>
      </c>
      <c r="E1301">
        <v>16.389561</v>
      </c>
      <c r="F1301" t="s">
        <v>1042</v>
      </c>
      <c r="G1301" s="1">
        <v>43502</v>
      </c>
    </row>
    <row r="1302" spans="1:7" x14ac:dyDescent="0.25">
      <c r="B1302" t="s">
        <v>1045</v>
      </c>
      <c r="C1302" t="s">
        <v>1046</v>
      </c>
      <c r="D1302" t="s">
        <v>1019</v>
      </c>
      <c r="E1302">
        <v>14.530340000000001</v>
      </c>
      <c r="F1302" t="s">
        <v>1016</v>
      </c>
      <c r="G1302" s="1">
        <v>43507</v>
      </c>
    </row>
    <row r="1303" spans="1:7" x14ac:dyDescent="0.25">
      <c r="B1303" t="s">
        <v>1030</v>
      </c>
      <c r="C1303" t="s">
        <v>1049</v>
      </c>
      <c r="D1303" t="s">
        <v>1022</v>
      </c>
      <c r="E1303">
        <v>9.8324069999999999</v>
      </c>
      <c r="F1303" t="s">
        <v>1042</v>
      </c>
      <c r="G1303" s="1">
        <v>43479</v>
      </c>
    </row>
    <row r="1304" spans="1:7" x14ac:dyDescent="0.25">
      <c r="B1304" t="s">
        <v>1363</v>
      </c>
      <c r="C1304" t="s">
        <v>1364</v>
      </c>
      <c r="D1304" t="s">
        <v>1026</v>
      </c>
      <c r="E1304">
        <v>0</v>
      </c>
      <c r="F1304" t="s">
        <v>1032</v>
      </c>
      <c r="G1304" s="1">
        <v>43511</v>
      </c>
    </row>
    <row r="1305" spans="1:7" x14ac:dyDescent="0.25">
      <c r="B1305" t="s">
        <v>1057</v>
      </c>
      <c r="C1305" t="s">
        <v>1058</v>
      </c>
      <c r="D1305" t="s">
        <v>1026</v>
      </c>
      <c r="E1305">
        <v>0</v>
      </c>
      <c r="F1305" t="s">
        <v>1309</v>
      </c>
      <c r="G1305" s="1">
        <v>43503</v>
      </c>
    </row>
    <row r="1306" spans="1:7" x14ac:dyDescent="0.25">
      <c r="B1306" t="s">
        <v>1071</v>
      </c>
      <c r="C1306" t="s">
        <v>1072</v>
      </c>
      <c r="D1306" t="s">
        <v>1026</v>
      </c>
      <c r="E1306">
        <v>0</v>
      </c>
      <c r="F1306" t="s">
        <v>1361</v>
      </c>
      <c r="G1306" s="1">
        <v>43487</v>
      </c>
    </row>
    <row r="1307" spans="1:7" x14ac:dyDescent="0.25">
      <c r="B1307" t="s">
        <v>1076</v>
      </c>
      <c r="C1307" t="s">
        <v>1077</v>
      </c>
      <c r="D1307" t="s">
        <v>1026</v>
      </c>
      <c r="E1307">
        <v>0</v>
      </c>
      <c r="F1307" t="s">
        <v>1020</v>
      </c>
      <c r="G1307" s="1">
        <v>43480</v>
      </c>
    </row>
    <row r="1308" spans="1:7" x14ac:dyDescent="0.25">
      <c r="B1308" t="s">
        <v>1084</v>
      </c>
      <c r="C1308" t="s">
        <v>1085</v>
      </c>
      <c r="D1308" t="s">
        <v>1026</v>
      </c>
      <c r="E1308">
        <v>0</v>
      </c>
      <c r="F1308" t="s">
        <v>1020</v>
      </c>
      <c r="G1308" s="1">
        <v>43479</v>
      </c>
    </row>
    <row r="1309" spans="1:7" x14ac:dyDescent="0.25">
      <c r="B1309" t="s">
        <v>1021</v>
      </c>
      <c r="C1309" t="s">
        <v>1021</v>
      </c>
      <c r="D1309" t="s">
        <v>1037</v>
      </c>
      <c r="E1309">
        <v>-2.684523</v>
      </c>
      <c r="F1309" t="s">
        <v>1023</v>
      </c>
      <c r="G1309" s="1">
        <v>43508</v>
      </c>
    </row>
    <row r="1351" spans="1:7" x14ac:dyDescent="0.25">
      <c r="A1351" t="s">
        <v>540</v>
      </c>
      <c r="B1351" t="str">
        <f ca="1">_xll.BDS(OFFSET(INDIRECT(ADDRESS(ROW(), COLUMN())),0,-1),"TOP_ANALYST_PERFORM_RANK_TRR","cols=6;rows=15")</f>
        <v>ISS-EVA</v>
      </c>
      <c r="C1351" t="s">
        <v>1018</v>
      </c>
      <c r="D1351" t="s">
        <v>1015</v>
      </c>
      <c r="E1351">
        <v>14.714437999999999</v>
      </c>
      <c r="F1351" t="s">
        <v>1023</v>
      </c>
      <c r="G1351" s="1">
        <v>43433</v>
      </c>
    </row>
    <row r="1352" spans="1:7" x14ac:dyDescent="0.25">
      <c r="B1352" t="s">
        <v>1170</v>
      </c>
      <c r="C1352" t="s">
        <v>1397</v>
      </c>
      <c r="D1352" t="s">
        <v>1019</v>
      </c>
      <c r="E1352">
        <v>10.794739999999999</v>
      </c>
      <c r="F1352" t="s">
        <v>1023</v>
      </c>
      <c r="G1352" s="1">
        <v>43511</v>
      </c>
    </row>
    <row r="1353" spans="1:7" x14ac:dyDescent="0.25">
      <c r="B1353" t="s">
        <v>1028</v>
      </c>
      <c r="C1353" t="s">
        <v>1139</v>
      </c>
      <c r="D1353" t="s">
        <v>1022</v>
      </c>
      <c r="E1353">
        <v>8.7511840000000003</v>
      </c>
      <c r="F1353" t="s">
        <v>1042</v>
      </c>
      <c r="G1353" s="1">
        <v>43510</v>
      </c>
    </row>
    <row r="1354" spans="1:7" x14ac:dyDescent="0.25">
      <c r="B1354" t="s">
        <v>1195</v>
      </c>
      <c r="C1354" t="s">
        <v>1196</v>
      </c>
      <c r="D1354" t="s">
        <v>1022</v>
      </c>
      <c r="E1354">
        <v>8.7511840000000003</v>
      </c>
      <c r="F1354" t="s">
        <v>1023</v>
      </c>
      <c r="G1354" s="1">
        <v>43508</v>
      </c>
    </row>
    <row r="1355" spans="1:7" x14ac:dyDescent="0.25">
      <c r="B1355" t="s">
        <v>1084</v>
      </c>
      <c r="C1355" t="s">
        <v>1301</v>
      </c>
      <c r="D1355" t="s">
        <v>1022</v>
      </c>
      <c r="E1355">
        <v>8.7511840000000003</v>
      </c>
      <c r="F1355" t="s">
        <v>1023</v>
      </c>
      <c r="G1355" s="1">
        <v>43503</v>
      </c>
    </row>
    <row r="1356" spans="1:7" x14ac:dyDescent="0.25">
      <c r="B1356" t="s">
        <v>58</v>
      </c>
      <c r="C1356" t="s">
        <v>1148</v>
      </c>
      <c r="D1356" t="s">
        <v>1022</v>
      </c>
      <c r="E1356">
        <v>8.7511840000000003</v>
      </c>
      <c r="F1356" t="s">
        <v>1149</v>
      </c>
      <c r="G1356" s="1">
        <v>43503</v>
      </c>
    </row>
    <row r="1357" spans="1:7" x14ac:dyDescent="0.25">
      <c r="B1357" t="s">
        <v>1078</v>
      </c>
      <c r="C1357" t="s">
        <v>1193</v>
      </c>
      <c r="D1357" t="s">
        <v>1022</v>
      </c>
      <c r="E1357">
        <v>8.7511840000000003</v>
      </c>
      <c r="F1357" t="s">
        <v>1023</v>
      </c>
      <c r="G1357" s="1">
        <v>43502</v>
      </c>
    </row>
    <row r="1358" spans="1:7" x14ac:dyDescent="0.25">
      <c r="B1358" t="s">
        <v>1040</v>
      </c>
      <c r="C1358" t="s">
        <v>1398</v>
      </c>
      <c r="D1358" t="s">
        <v>1022</v>
      </c>
      <c r="E1358">
        <v>8.7511840000000003</v>
      </c>
      <c r="F1358" t="s">
        <v>1399</v>
      </c>
      <c r="G1358" s="1">
        <v>43502</v>
      </c>
    </row>
    <row r="1359" spans="1:7" x14ac:dyDescent="0.25">
      <c r="B1359" t="s">
        <v>1400</v>
      </c>
      <c r="C1359" t="s">
        <v>1401</v>
      </c>
      <c r="D1359" t="s">
        <v>1022</v>
      </c>
      <c r="E1359">
        <v>8.7511840000000003</v>
      </c>
      <c r="F1359" t="s">
        <v>1023</v>
      </c>
      <c r="G1359" s="1">
        <v>43502</v>
      </c>
    </row>
    <row r="1360" spans="1:7" x14ac:dyDescent="0.25">
      <c r="B1360" t="s">
        <v>1124</v>
      </c>
      <c r="C1360" t="s">
        <v>1392</v>
      </c>
      <c r="D1360" t="s">
        <v>1022</v>
      </c>
      <c r="E1360">
        <v>8.7511840000000003</v>
      </c>
      <c r="F1360" t="s">
        <v>1023</v>
      </c>
      <c r="G1360" s="1">
        <v>43501</v>
      </c>
    </row>
    <row r="1361" spans="2:7" x14ac:dyDescent="0.25">
      <c r="B1361" t="s">
        <v>1090</v>
      </c>
      <c r="C1361" t="s">
        <v>1262</v>
      </c>
      <c r="D1361" t="s">
        <v>1022</v>
      </c>
      <c r="E1361">
        <v>8.7511840000000003</v>
      </c>
      <c r="F1361" t="s">
        <v>1023</v>
      </c>
      <c r="G1361" s="1">
        <v>43143</v>
      </c>
    </row>
    <row r="1362" spans="2:7" x14ac:dyDescent="0.25">
      <c r="B1362" t="s">
        <v>1021</v>
      </c>
      <c r="C1362" t="s">
        <v>1021</v>
      </c>
      <c r="D1362" t="s">
        <v>1022</v>
      </c>
      <c r="E1362">
        <v>8.7511840000000003</v>
      </c>
      <c r="F1362" t="s">
        <v>1023</v>
      </c>
      <c r="G1362" s="1">
        <v>43117</v>
      </c>
    </row>
    <row r="1363" spans="2:7" x14ac:dyDescent="0.25">
      <c r="B1363" t="s">
        <v>1327</v>
      </c>
      <c r="C1363" t="s">
        <v>1328</v>
      </c>
      <c r="D1363" t="s">
        <v>1022</v>
      </c>
      <c r="E1363">
        <v>8.7511840000000003</v>
      </c>
      <c r="F1363" t="s">
        <v>1023</v>
      </c>
      <c r="G1363" s="1">
        <v>42542</v>
      </c>
    </row>
    <row r="1364" spans="2:7" x14ac:dyDescent="0.25">
      <c r="B1364" t="s">
        <v>1030</v>
      </c>
      <c r="C1364" t="s">
        <v>1117</v>
      </c>
      <c r="D1364" t="s">
        <v>1026</v>
      </c>
      <c r="E1364">
        <v>3.8315269999999999</v>
      </c>
      <c r="F1364" t="s">
        <v>1032</v>
      </c>
      <c r="G1364" s="1">
        <v>43511</v>
      </c>
    </row>
    <row r="1365" spans="2:7" x14ac:dyDescent="0.25">
      <c r="B1365" t="s">
        <v>1021</v>
      </c>
      <c r="C1365" t="s">
        <v>1021</v>
      </c>
      <c r="D1365" t="s">
        <v>1037</v>
      </c>
      <c r="E1365">
        <v>2.8637190000000001</v>
      </c>
      <c r="F1365" t="s">
        <v>1023</v>
      </c>
      <c r="G1365" s="1">
        <v>43502</v>
      </c>
    </row>
    <row r="1401" spans="1:7" x14ac:dyDescent="0.25">
      <c r="A1401" t="s">
        <v>541</v>
      </c>
      <c r="B1401" t="str">
        <f ca="1">_xll.BDS(OFFSET(INDIRECT(ADDRESS(ROW(), COLUMN())),0,-1),"TOP_ANALYST_PERFORM_RANK_TRR","cols=6;rows=12")</f>
        <v>ISS-EVA</v>
      </c>
      <c r="C1401" t="s">
        <v>1018</v>
      </c>
      <c r="D1401" t="s">
        <v>1015</v>
      </c>
      <c r="E1401">
        <v>19.144597999999998</v>
      </c>
      <c r="F1401" t="s">
        <v>1279</v>
      </c>
      <c r="G1401" s="1">
        <v>43482</v>
      </c>
    </row>
    <row r="1402" spans="1:7" x14ac:dyDescent="0.25">
      <c r="B1402" t="s">
        <v>1021</v>
      </c>
      <c r="C1402" t="s">
        <v>1021</v>
      </c>
      <c r="D1402" t="s">
        <v>1019</v>
      </c>
      <c r="E1402">
        <v>7.0675150000000002</v>
      </c>
      <c r="F1402" t="s">
        <v>1027</v>
      </c>
      <c r="G1402" s="1">
        <v>43510</v>
      </c>
    </row>
    <row r="1403" spans="1:7" x14ac:dyDescent="0.25">
      <c r="B1403" t="s">
        <v>58</v>
      </c>
      <c r="C1403" t="s">
        <v>1341</v>
      </c>
      <c r="D1403" t="s">
        <v>1022</v>
      </c>
      <c r="E1403">
        <v>3.2452909999999999</v>
      </c>
      <c r="F1403" t="s">
        <v>1123</v>
      </c>
      <c r="G1403" s="1">
        <v>43510</v>
      </c>
    </row>
    <row r="1404" spans="1:7" x14ac:dyDescent="0.25">
      <c r="B1404" t="s">
        <v>1021</v>
      </c>
      <c r="C1404" t="s">
        <v>1021</v>
      </c>
      <c r="D1404" t="s">
        <v>1026</v>
      </c>
      <c r="E1404">
        <v>0</v>
      </c>
      <c r="F1404" t="s">
        <v>1032</v>
      </c>
      <c r="G1404" s="1">
        <v>43500</v>
      </c>
    </row>
    <row r="1405" spans="1:7" x14ac:dyDescent="0.25">
      <c r="B1405" t="s">
        <v>1021</v>
      </c>
      <c r="C1405" t="s">
        <v>1021</v>
      </c>
      <c r="D1405" t="s">
        <v>1026</v>
      </c>
      <c r="E1405">
        <v>0</v>
      </c>
      <c r="F1405" t="s">
        <v>1020</v>
      </c>
      <c r="G1405" s="1">
        <v>43496</v>
      </c>
    </row>
    <row r="1406" spans="1:7" x14ac:dyDescent="0.25">
      <c r="B1406" t="s">
        <v>1030</v>
      </c>
      <c r="C1406" t="s">
        <v>1402</v>
      </c>
      <c r="D1406" t="s">
        <v>1026</v>
      </c>
      <c r="E1406">
        <v>0</v>
      </c>
      <c r="F1406" t="s">
        <v>1032</v>
      </c>
      <c r="G1406" s="1">
        <v>43496</v>
      </c>
    </row>
    <row r="1407" spans="1:7" x14ac:dyDescent="0.25">
      <c r="B1407" t="s">
        <v>1069</v>
      </c>
      <c r="C1407" t="s">
        <v>1403</v>
      </c>
      <c r="D1407" t="s">
        <v>1026</v>
      </c>
      <c r="E1407">
        <v>0</v>
      </c>
      <c r="F1407" t="s">
        <v>1032</v>
      </c>
      <c r="G1407" s="1">
        <v>43496</v>
      </c>
    </row>
    <row r="1408" spans="1:7" x14ac:dyDescent="0.25">
      <c r="B1408" t="s">
        <v>1021</v>
      </c>
      <c r="C1408" t="s">
        <v>1021</v>
      </c>
      <c r="D1408" t="s">
        <v>1026</v>
      </c>
      <c r="E1408">
        <v>0</v>
      </c>
      <c r="F1408" t="s">
        <v>1027</v>
      </c>
      <c r="G1408" s="1">
        <v>43496</v>
      </c>
    </row>
    <row r="1409" spans="2:7" x14ac:dyDescent="0.25">
      <c r="B1409" t="s">
        <v>1021</v>
      </c>
      <c r="C1409" t="s">
        <v>1021</v>
      </c>
      <c r="D1409" t="s">
        <v>1026</v>
      </c>
      <c r="E1409">
        <v>0</v>
      </c>
      <c r="F1409" t="s">
        <v>1027</v>
      </c>
      <c r="G1409" s="1">
        <v>43496</v>
      </c>
    </row>
    <row r="1410" spans="2:7" x14ac:dyDescent="0.25">
      <c r="B1410" t="s">
        <v>1033</v>
      </c>
      <c r="C1410" t="s">
        <v>1034</v>
      </c>
      <c r="D1410" t="s">
        <v>1026</v>
      </c>
      <c r="E1410">
        <v>0</v>
      </c>
      <c r="F1410" t="s">
        <v>1020</v>
      </c>
      <c r="G1410" s="1">
        <v>43495</v>
      </c>
    </row>
    <row r="1411" spans="2:7" x14ac:dyDescent="0.25">
      <c r="B1411" t="s">
        <v>1074</v>
      </c>
      <c r="C1411" t="s">
        <v>1182</v>
      </c>
      <c r="D1411" t="s">
        <v>1026</v>
      </c>
      <c r="E1411">
        <v>0</v>
      </c>
      <c r="F1411" t="s">
        <v>1027</v>
      </c>
      <c r="G1411" s="1">
        <v>42936</v>
      </c>
    </row>
    <row r="1412" spans="2:7" x14ac:dyDescent="0.25">
      <c r="B1412" t="s">
        <v>1124</v>
      </c>
      <c r="C1412" t="s">
        <v>1014</v>
      </c>
      <c r="D1412" t="s">
        <v>1037</v>
      </c>
      <c r="E1412">
        <v>-14.833121999999999</v>
      </c>
      <c r="F1412" t="s">
        <v>1023</v>
      </c>
      <c r="G1412" s="1">
        <v>43507</v>
      </c>
    </row>
    <row r="1451" spans="1:7" x14ac:dyDescent="0.25">
      <c r="A1451" t="s">
        <v>542</v>
      </c>
      <c r="B1451" t="str">
        <f ca="1">_xll.BDS(OFFSET(INDIRECT(ADDRESS(ROW(), COLUMN())),0,-1),"TOP_ANALYST_PERFORM_RANK_TRR","cols=6;rows=5")</f>
        <v>MKM Partners</v>
      </c>
      <c r="C1451" t="s">
        <v>1404</v>
      </c>
      <c r="D1451" t="s">
        <v>1015</v>
      </c>
      <c r="E1451">
        <v>34.774600999999997</v>
      </c>
      <c r="F1451" t="s">
        <v>1023</v>
      </c>
      <c r="G1451" s="1">
        <v>43418</v>
      </c>
    </row>
    <row r="1452" spans="1:7" x14ac:dyDescent="0.25">
      <c r="B1452" t="s">
        <v>1057</v>
      </c>
      <c r="C1452" t="s">
        <v>1308</v>
      </c>
      <c r="D1452" t="s">
        <v>1019</v>
      </c>
      <c r="E1452">
        <v>29.531389000000001</v>
      </c>
      <c r="F1452" t="s">
        <v>1042</v>
      </c>
      <c r="G1452" s="1">
        <v>43499</v>
      </c>
    </row>
    <row r="1453" spans="1:7" x14ac:dyDescent="0.25">
      <c r="B1453" t="s">
        <v>1061</v>
      </c>
      <c r="C1453" t="s">
        <v>1396</v>
      </c>
      <c r="D1453" t="s">
        <v>1022</v>
      </c>
      <c r="E1453">
        <v>28.11543</v>
      </c>
      <c r="F1453" t="s">
        <v>1063</v>
      </c>
      <c r="G1453" s="1">
        <v>43490</v>
      </c>
    </row>
    <row r="1454" spans="1:7" x14ac:dyDescent="0.25">
      <c r="B1454" t="s">
        <v>1021</v>
      </c>
      <c r="C1454" t="s">
        <v>1021</v>
      </c>
      <c r="D1454" t="s">
        <v>1026</v>
      </c>
      <c r="E1454">
        <v>22.389299999999999</v>
      </c>
      <c r="F1454" t="s">
        <v>1023</v>
      </c>
      <c r="G1454" s="1">
        <v>43413</v>
      </c>
    </row>
    <row r="1455" spans="1:7" x14ac:dyDescent="0.25">
      <c r="B1455" t="s">
        <v>1071</v>
      </c>
      <c r="C1455" t="s">
        <v>1405</v>
      </c>
      <c r="D1455" t="s">
        <v>1037</v>
      </c>
      <c r="E1455">
        <v>22.03248</v>
      </c>
      <c r="F1455" t="s">
        <v>1238</v>
      </c>
      <c r="G1455" s="1">
        <v>43412</v>
      </c>
    </row>
    <row r="1501" spans="1:7" x14ac:dyDescent="0.25">
      <c r="A1501" t="s">
        <v>543</v>
      </c>
      <c r="B1501" t="str">
        <f ca="1">_xll.BDS(OFFSET(INDIRECT(ADDRESS(ROW(), COLUMN())),0,-1),"TOP_ANALYST_PERFORM_RANK_TRR","cols=6;rows=14")</f>
        <v>ISS-EVA</v>
      </c>
      <c r="C1501" t="s">
        <v>1018</v>
      </c>
      <c r="D1501" t="s">
        <v>1015</v>
      </c>
      <c r="E1501">
        <v>38.34393</v>
      </c>
      <c r="F1501" t="s">
        <v>1279</v>
      </c>
      <c r="G1501" s="1">
        <v>43224</v>
      </c>
    </row>
    <row r="1502" spans="1:7" x14ac:dyDescent="0.25">
      <c r="B1502" t="s">
        <v>1061</v>
      </c>
      <c r="C1502" t="s">
        <v>1388</v>
      </c>
      <c r="D1502" t="s">
        <v>1019</v>
      </c>
      <c r="E1502">
        <v>0</v>
      </c>
      <c r="F1502" t="s">
        <v>1027</v>
      </c>
      <c r="G1502" s="1">
        <v>43511</v>
      </c>
    </row>
    <row r="1503" spans="1:7" x14ac:dyDescent="0.25">
      <c r="B1503" t="s">
        <v>58</v>
      </c>
      <c r="C1503" t="s">
        <v>1406</v>
      </c>
      <c r="D1503" t="s">
        <v>1019</v>
      </c>
      <c r="E1503">
        <v>0</v>
      </c>
      <c r="F1503" t="s">
        <v>1123</v>
      </c>
      <c r="G1503" s="1">
        <v>43511</v>
      </c>
    </row>
    <row r="1504" spans="1:7" x14ac:dyDescent="0.25">
      <c r="B1504" t="s">
        <v>1050</v>
      </c>
      <c r="C1504" t="s">
        <v>1254</v>
      </c>
      <c r="D1504" t="s">
        <v>1019</v>
      </c>
      <c r="E1504">
        <v>0</v>
      </c>
      <c r="F1504" t="s">
        <v>1052</v>
      </c>
      <c r="G1504" s="1">
        <v>43511</v>
      </c>
    </row>
    <row r="1505" spans="2:7" x14ac:dyDescent="0.25">
      <c r="B1505" t="s">
        <v>1055</v>
      </c>
      <c r="C1505" t="s">
        <v>1407</v>
      </c>
      <c r="D1505" t="s">
        <v>1019</v>
      </c>
      <c r="E1505">
        <v>0</v>
      </c>
      <c r="F1505" t="s">
        <v>1032</v>
      </c>
      <c r="G1505" s="1">
        <v>43511</v>
      </c>
    </row>
    <row r="1506" spans="2:7" x14ac:dyDescent="0.25">
      <c r="B1506" t="s">
        <v>1040</v>
      </c>
      <c r="C1506" t="s">
        <v>1256</v>
      </c>
      <c r="D1506" t="s">
        <v>1019</v>
      </c>
      <c r="E1506">
        <v>0</v>
      </c>
      <c r="F1506" t="s">
        <v>1312</v>
      </c>
      <c r="G1506" s="1">
        <v>43511</v>
      </c>
    </row>
    <row r="1507" spans="2:7" x14ac:dyDescent="0.25">
      <c r="B1507" t="s">
        <v>1021</v>
      </c>
      <c r="C1507" t="s">
        <v>1021</v>
      </c>
      <c r="D1507" t="s">
        <v>1019</v>
      </c>
      <c r="E1507">
        <v>0</v>
      </c>
      <c r="F1507" t="s">
        <v>1027</v>
      </c>
      <c r="G1507" s="1">
        <v>43511</v>
      </c>
    </row>
    <row r="1508" spans="2:7" x14ac:dyDescent="0.25">
      <c r="B1508" t="s">
        <v>1069</v>
      </c>
      <c r="C1508" t="s">
        <v>1408</v>
      </c>
      <c r="D1508" t="s">
        <v>1019</v>
      </c>
      <c r="E1508">
        <v>0</v>
      </c>
      <c r="F1508" t="s">
        <v>1032</v>
      </c>
      <c r="G1508" s="1">
        <v>43511</v>
      </c>
    </row>
    <row r="1509" spans="2:7" x14ac:dyDescent="0.25">
      <c r="B1509" t="s">
        <v>1076</v>
      </c>
      <c r="C1509" t="s">
        <v>1409</v>
      </c>
      <c r="D1509" t="s">
        <v>1019</v>
      </c>
      <c r="E1509">
        <v>0</v>
      </c>
      <c r="F1509" t="s">
        <v>1020</v>
      </c>
      <c r="G1509" s="1">
        <v>43511</v>
      </c>
    </row>
    <row r="1510" spans="2:7" x14ac:dyDescent="0.25">
      <c r="B1510" t="s">
        <v>1030</v>
      </c>
      <c r="C1510" t="s">
        <v>1410</v>
      </c>
      <c r="D1510" t="s">
        <v>1019</v>
      </c>
      <c r="E1510">
        <v>0</v>
      </c>
      <c r="F1510" t="s">
        <v>1032</v>
      </c>
      <c r="G1510" s="1">
        <v>43511</v>
      </c>
    </row>
    <row r="1511" spans="2:7" x14ac:dyDescent="0.25">
      <c r="B1511" t="s">
        <v>1021</v>
      </c>
      <c r="C1511" t="s">
        <v>1021</v>
      </c>
      <c r="D1511" t="s">
        <v>1019</v>
      </c>
      <c r="E1511">
        <v>0</v>
      </c>
      <c r="F1511" t="s">
        <v>1020</v>
      </c>
      <c r="G1511" s="1">
        <v>43473</v>
      </c>
    </row>
    <row r="1512" spans="2:7" x14ac:dyDescent="0.25">
      <c r="B1512" t="s">
        <v>1167</v>
      </c>
      <c r="C1512" t="s">
        <v>1257</v>
      </c>
      <c r="D1512" t="s">
        <v>1022</v>
      </c>
      <c r="E1512">
        <v>-8.0864700000000003</v>
      </c>
      <c r="F1512" t="s">
        <v>1020</v>
      </c>
      <c r="G1512" s="1">
        <v>43511</v>
      </c>
    </row>
    <row r="1513" spans="2:7" x14ac:dyDescent="0.25">
      <c r="B1513" t="s">
        <v>1059</v>
      </c>
      <c r="C1513" t="s">
        <v>1258</v>
      </c>
      <c r="D1513" t="s">
        <v>1026</v>
      </c>
      <c r="E1513">
        <v>-32.683309999999999</v>
      </c>
      <c r="F1513" t="s">
        <v>1042</v>
      </c>
      <c r="G1513" s="1">
        <v>43511</v>
      </c>
    </row>
    <row r="1514" spans="2:7" x14ac:dyDescent="0.25">
      <c r="B1514" t="s">
        <v>1021</v>
      </c>
      <c r="C1514" t="s">
        <v>1021</v>
      </c>
      <c r="D1514" t="s">
        <v>1037</v>
      </c>
      <c r="E1514">
        <v>-35.523220999999999</v>
      </c>
      <c r="F1514" t="s">
        <v>1023</v>
      </c>
      <c r="G1514" s="1">
        <v>43511</v>
      </c>
    </row>
    <row r="1551" spans="1:7" x14ac:dyDescent="0.25">
      <c r="A1551" t="s">
        <v>544</v>
      </c>
      <c r="B1551" t="str">
        <f ca="1">_xll.BDS(OFFSET(INDIRECT(ADDRESS(ROW(), COLUMN())),0,-1),"TOP_ANALYST_PERFORM_RANK_TRR","cols=6;rows=5")</f>
        <v>Macquarie</v>
      </c>
      <c r="C1551" t="s">
        <v>1165</v>
      </c>
      <c r="D1551" t="s">
        <v>1015</v>
      </c>
      <c r="E1551">
        <v>43.178061</v>
      </c>
      <c r="F1551" t="s">
        <v>1027</v>
      </c>
      <c r="G1551" s="1">
        <v>43504</v>
      </c>
    </row>
    <row r="1552" spans="1:7" x14ac:dyDescent="0.25">
      <c r="B1552" t="s">
        <v>1124</v>
      </c>
      <c r="C1552" t="s">
        <v>1115</v>
      </c>
      <c r="D1552" t="s">
        <v>1019</v>
      </c>
      <c r="E1552">
        <v>21.545180999999999</v>
      </c>
      <c r="F1552" t="s">
        <v>1020</v>
      </c>
      <c r="G1552" s="1">
        <v>43503</v>
      </c>
    </row>
    <row r="1553" spans="2:7" x14ac:dyDescent="0.25">
      <c r="B1553" t="s">
        <v>1137</v>
      </c>
      <c r="C1553" t="s">
        <v>1138</v>
      </c>
      <c r="D1553" t="s">
        <v>1022</v>
      </c>
      <c r="E1553">
        <v>20.876180000000002</v>
      </c>
      <c r="F1553" t="s">
        <v>1279</v>
      </c>
      <c r="G1553" s="1">
        <v>43507</v>
      </c>
    </row>
    <row r="1554" spans="2:7" x14ac:dyDescent="0.25">
      <c r="B1554" t="s">
        <v>58</v>
      </c>
      <c r="C1554" t="s">
        <v>1186</v>
      </c>
      <c r="D1554" t="s">
        <v>1026</v>
      </c>
      <c r="E1554">
        <v>14.965780000000001</v>
      </c>
      <c r="F1554" t="s">
        <v>1389</v>
      </c>
      <c r="G1554" s="1">
        <v>43504</v>
      </c>
    </row>
    <row r="1555" spans="2:7" x14ac:dyDescent="0.25">
      <c r="B1555" t="s">
        <v>1055</v>
      </c>
      <c r="C1555" t="s">
        <v>1172</v>
      </c>
      <c r="D1555" t="s">
        <v>1037</v>
      </c>
      <c r="E1555">
        <v>11.484680000000001</v>
      </c>
      <c r="F1555" t="s">
        <v>1032</v>
      </c>
      <c r="G1555" s="1">
        <v>43507</v>
      </c>
    </row>
    <row r="1601" spans="1:7" x14ac:dyDescent="0.25">
      <c r="A1601" t="s">
        <v>545</v>
      </c>
      <c r="B1601" t="str">
        <f ca="1">_xll.BDS(OFFSET(INDIRECT(ADDRESS(ROW(), COLUMN())),0,-1),"TOP_ANALYST_PERFORM_RANK_TRR","cols=6;rows=5")</f>
        <v>Argus Research Corp</v>
      </c>
      <c r="C1601" t="s">
        <v>1411</v>
      </c>
      <c r="D1601" t="s">
        <v>1015</v>
      </c>
      <c r="E1601">
        <v>15.78328</v>
      </c>
      <c r="F1601" t="s">
        <v>1023</v>
      </c>
      <c r="G1601" s="1">
        <v>43424</v>
      </c>
    </row>
    <row r="1602" spans="1:7" x14ac:dyDescent="0.25">
      <c r="B1602" t="s">
        <v>1021</v>
      </c>
      <c r="C1602" t="s">
        <v>1021</v>
      </c>
      <c r="D1602" t="s">
        <v>1019</v>
      </c>
      <c r="E1602">
        <v>4.0608300000000002</v>
      </c>
      <c r="F1602" t="s">
        <v>1023</v>
      </c>
      <c r="G1602" s="1">
        <v>43508</v>
      </c>
    </row>
    <row r="1603" spans="1:7" x14ac:dyDescent="0.25">
      <c r="B1603" t="s">
        <v>1021</v>
      </c>
      <c r="C1603" t="s">
        <v>1021</v>
      </c>
      <c r="D1603" t="s">
        <v>1022</v>
      </c>
      <c r="E1603">
        <v>3.5626699999999998</v>
      </c>
      <c r="F1603" t="s">
        <v>1023</v>
      </c>
      <c r="G1603" s="1">
        <v>43511</v>
      </c>
    </row>
    <row r="1604" spans="1:7" x14ac:dyDescent="0.25">
      <c r="B1604" t="s">
        <v>1017</v>
      </c>
      <c r="C1604" t="s">
        <v>1018</v>
      </c>
      <c r="D1604" t="s">
        <v>1026</v>
      </c>
      <c r="E1604">
        <v>1.572921</v>
      </c>
      <c r="F1604" t="s">
        <v>1279</v>
      </c>
      <c r="G1604" s="1">
        <v>43440</v>
      </c>
    </row>
    <row r="1605" spans="1:7" x14ac:dyDescent="0.25">
      <c r="B1605" t="s">
        <v>58</v>
      </c>
      <c r="C1605" t="s">
        <v>1412</v>
      </c>
      <c r="D1605" t="s">
        <v>1037</v>
      </c>
      <c r="E1605">
        <v>1.296726</v>
      </c>
      <c r="F1605" t="s">
        <v>1149</v>
      </c>
      <c r="G1605" s="1">
        <v>43500</v>
      </c>
    </row>
    <row r="1651" spans="1:7" x14ac:dyDescent="0.25">
      <c r="A1651" t="s">
        <v>546</v>
      </c>
      <c r="B1651" t="str">
        <f ca="1">_xll.BDS(OFFSET(INDIRECT(ADDRESS(ROW(), COLUMN())),0,-1),"TOP_ANALYST_PERFORM_RANK_TRR","cols=6;rows=5")</f>
        <v>MoffettNathanson</v>
      </c>
      <c r="C1651" t="s">
        <v>1413</v>
      </c>
      <c r="D1651" t="s">
        <v>1015</v>
      </c>
      <c r="E1651">
        <v>35.292000000000002</v>
      </c>
      <c r="F1651" t="s">
        <v>1016</v>
      </c>
      <c r="G1651" s="1">
        <v>43509</v>
      </c>
    </row>
    <row r="1652" spans="1:7" x14ac:dyDescent="0.25">
      <c r="B1652" t="s">
        <v>1028</v>
      </c>
      <c r="C1652" t="s">
        <v>1414</v>
      </c>
      <c r="D1652" t="s">
        <v>1019</v>
      </c>
      <c r="E1652">
        <v>22.382449999999999</v>
      </c>
      <c r="F1652" t="s">
        <v>1038</v>
      </c>
      <c r="G1652" s="1">
        <v>43510</v>
      </c>
    </row>
    <row r="1653" spans="1:7" x14ac:dyDescent="0.25">
      <c r="B1653" t="s">
        <v>1055</v>
      </c>
      <c r="C1653" t="s">
        <v>1415</v>
      </c>
      <c r="D1653" t="s">
        <v>1022</v>
      </c>
      <c r="E1653">
        <v>19.422820000000002</v>
      </c>
      <c r="F1653" t="s">
        <v>1038</v>
      </c>
      <c r="G1653" s="1">
        <v>43509</v>
      </c>
    </row>
    <row r="1654" spans="1:7" x14ac:dyDescent="0.25">
      <c r="B1654" t="s">
        <v>1017</v>
      </c>
      <c r="C1654" t="s">
        <v>1018</v>
      </c>
      <c r="D1654" t="s">
        <v>1026</v>
      </c>
      <c r="E1654">
        <v>17.059477000000001</v>
      </c>
      <c r="F1654" t="s">
        <v>1063</v>
      </c>
      <c r="G1654" s="1">
        <v>43510</v>
      </c>
    </row>
    <row r="1655" spans="1:7" x14ac:dyDescent="0.25">
      <c r="B1655" t="s">
        <v>1133</v>
      </c>
      <c r="C1655" t="s">
        <v>1416</v>
      </c>
      <c r="D1655" t="s">
        <v>1037</v>
      </c>
      <c r="E1655">
        <v>6.5941549999999998</v>
      </c>
      <c r="F1655" t="s">
        <v>1016</v>
      </c>
      <c r="G1655" s="1">
        <v>43510</v>
      </c>
    </row>
    <row r="1701" spans="1:7" x14ac:dyDescent="0.25">
      <c r="A1701" t="s">
        <v>547</v>
      </c>
      <c r="B1701" t="str">
        <f ca="1">_xll.BDS(OFFSET(INDIRECT(ADDRESS(ROW(), COLUMN())),0,-1),"TOP_ANALYST_PERFORM_RANK_TRR","cols=6;rows=15")</f>
        <v>Barclays</v>
      </c>
      <c r="C1701" t="s">
        <v>1265</v>
      </c>
      <c r="D1701" t="s">
        <v>1015</v>
      </c>
      <c r="E1701">
        <v>49.580750000000002</v>
      </c>
      <c r="F1701" t="s">
        <v>1063</v>
      </c>
      <c r="G1701" s="1">
        <v>43507</v>
      </c>
    </row>
    <row r="1702" spans="1:7" x14ac:dyDescent="0.25">
      <c r="B1702" t="s">
        <v>1118</v>
      </c>
      <c r="C1702" t="s">
        <v>1417</v>
      </c>
      <c r="D1702" t="s">
        <v>1019</v>
      </c>
      <c r="E1702">
        <v>46.956301000000003</v>
      </c>
      <c r="F1702" t="s">
        <v>1023</v>
      </c>
      <c r="G1702" s="1">
        <v>43509</v>
      </c>
    </row>
    <row r="1703" spans="1:7" x14ac:dyDescent="0.25">
      <c r="B1703" t="s">
        <v>1021</v>
      </c>
      <c r="C1703" t="s">
        <v>1021</v>
      </c>
      <c r="D1703" t="s">
        <v>1019</v>
      </c>
      <c r="E1703">
        <v>46.956301000000003</v>
      </c>
      <c r="F1703" t="s">
        <v>1023</v>
      </c>
      <c r="G1703" s="1">
        <v>43508</v>
      </c>
    </row>
    <row r="1704" spans="1:7" x14ac:dyDescent="0.25">
      <c r="B1704" t="s">
        <v>1021</v>
      </c>
      <c r="C1704" t="s">
        <v>1021</v>
      </c>
      <c r="D1704" t="s">
        <v>1019</v>
      </c>
      <c r="E1704">
        <v>46.956301000000003</v>
      </c>
      <c r="F1704" t="s">
        <v>1023</v>
      </c>
      <c r="G1704" s="1">
        <v>43507</v>
      </c>
    </row>
    <row r="1705" spans="1:7" x14ac:dyDescent="0.25">
      <c r="B1705" t="s">
        <v>1057</v>
      </c>
      <c r="C1705" t="s">
        <v>1418</v>
      </c>
      <c r="D1705" t="s">
        <v>1019</v>
      </c>
      <c r="E1705">
        <v>46.956301000000003</v>
      </c>
      <c r="F1705" t="s">
        <v>1042</v>
      </c>
      <c r="G1705" s="1">
        <v>43507</v>
      </c>
    </row>
    <row r="1706" spans="1:7" x14ac:dyDescent="0.25">
      <c r="B1706" t="s">
        <v>1061</v>
      </c>
      <c r="C1706" t="s">
        <v>1419</v>
      </c>
      <c r="D1706" t="s">
        <v>1019</v>
      </c>
      <c r="E1706">
        <v>46.956301000000003</v>
      </c>
      <c r="F1706" t="s">
        <v>1063</v>
      </c>
      <c r="G1706" s="1">
        <v>43504</v>
      </c>
    </row>
    <row r="1707" spans="1:7" x14ac:dyDescent="0.25">
      <c r="B1707" t="s">
        <v>1086</v>
      </c>
      <c r="C1707" t="s">
        <v>1367</v>
      </c>
      <c r="D1707" t="s">
        <v>1019</v>
      </c>
      <c r="E1707">
        <v>46.956301000000003</v>
      </c>
      <c r="F1707" t="s">
        <v>1042</v>
      </c>
      <c r="G1707" s="1">
        <v>43500</v>
      </c>
    </row>
    <row r="1708" spans="1:7" x14ac:dyDescent="0.25">
      <c r="B1708" t="s">
        <v>1078</v>
      </c>
      <c r="C1708" t="s">
        <v>1270</v>
      </c>
      <c r="D1708" t="s">
        <v>1019</v>
      </c>
      <c r="E1708">
        <v>46.956301000000003</v>
      </c>
      <c r="F1708" t="s">
        <v>1023</v>
      </c>
      <c r="G1708" s="1">
        <v>43500</v>
      </c>
    </row>
    <row r="1709" spans="1:7" x14ac:dyDescent="0.25">
      <c r="B1709" t="s">
        <v>1045</v>
      </c>
      <c r="C1709" t="s">
        <v>1365</v>
      </c>
      <c r="D1709" t="s">
        <v>1019</v>
      </c>
      <c r="E1709">
        <v>46.956301000000003</v>
      </c>
      <c r="F1709" t="s">
        <v>1023</v>
      </c>
      <c r="G1709" s="1">
        <v>43396</v>
      </c>
    </row>
    <row r="1710" spans="1:7" x14ac:dyDescent="0.25">
      <c r="B1710" t="s">
        <v>1017</v>
      </c>
      <c r="C1710" t="s">
        <v>1268</v>
      </c>
      <c r="D1710" t="s">
        <v>1019</v>
      </c>
      <c r="E1710">
        <v>46.956301000000003</v>
      </c>
      <c r="F1710" t="s">
        <v>1063</v>
      </c>
      <c r="G1710" s="1">
        <v>43382</v>
      </c>
    </row>
    <row r="1711" spans="1:7" x14ac:dyDescent="0.25">
      <c r="B1711" t="s">
        <v>1084</v>
      </c>
      <c r="C1711" t="s">
        <v>1267</v>
      </c>
      <c r="D1711" t="s">
        <v>1019</v>
      </c>
      <c r="E1711">
        <v>46.956301000000003</v>
      </c>
      <c r="F1711" t="s">
        <v>1023</v>
      </c>
      <c r="G1711" s="1">
        <v>43314</v>
      </c>
    </row>
    <row r="1712" spans="1:7" x14ac:dyDescent="0.25">
      <c r="B1712" t="s">
        <v>1090</v>
      </c>
      <c r="C1712" t="s">
        <v>1420</v>
      </c>
      <c r="D1712" t="s">
        <v>1019</v>
      </c>
      <c r="E1712">
        <v>46.956301000000003</v>
      </c>
      <c r="F1712" t="s">
        <v>1023</v>
      </c>
      <c r="G1712" s="1">
        <v>43145</v>
      </c>
    </row>
    <row r="1713" spans="2:7" x14ac:dyDescent="0.25">
      <c r="B1713" t="s">
        <v>1030</v>
      </c>
      <c r="C1713" t="s">
        <v>1271</v>
      </c>
      <c r="D1713" t="s">
        <v>1022</v>
      </c>
      <c r="E1713">
        <v>39.62782</v>
      </c>
      <c r="F1713" t="s">
        <v>1032</v>
      </c>
      <c r="G1713" s="1">
        <v>43497</v>
      </c>
    </row>
    <row r="1714" spans="2:7" x14ac:dyDescent="0.25">
      <c r="B1714" t="s">
        <v>58</v>
      </c>
      <c r="C1714" t="s">
        <v>1421</v>
      </c>
      <c r="D1714" t="s">
        <v>1026</v>
      </c>
      <c r="E1714">
        <v>37.618321000000002</v>
      </c>
      <c r="F1714" t="s">
        <v>1149</v>
      </c>
      <c r="G1714" s="1">
        <v>43497</v>
      </c>
    </row>
    <row r="1715" spans="2:7" x14ac:dyDescent="0.25">
      <c r="B1715" t="s">
        <v>1124</v>
      </c>
      <c r="C1715" t="s">
        <v>1269</v>
      </c>
      <c r="D1715" t="s">
        <v>1037</v>
      </c>
      <c r="E1715">
        <v>26.345735999999999</v>
      </c>
      <c r="F1715" t="s">
        <v>1016</v>
      </c>
      <c r="G1715" s="1">
        <v>43508</v>
      </c>
    </row>
    <row r="1751" spans="1:7" x14ac:dyDescent="0.25">
      <c r="A1751" t="s">
        <v>548</v>
      </c>
      <c r="B1751" t="str">
        <f ca="1">_xll.BDS(OFFSET(INDIRECT(ADDRESS(ROW(), COLUMN())),0,-1),"TOP_ANALYST_PERFORM_RANK_TRR","cols=6;rows=15")</f>
        <v>Morgan Stanley</v>
      </c>
      <c r="C1751" t="s">
        <v>1370</v>
      </c>
      <c r="D1751" t="s">
        <v>1015</v>
      </c>
      <c r="E1751">
        <v>0</v>
      </c>
      <c r="F1751" t="s">
        <v>1389</v>
      </c>
      <c r="G1751" s="1">
        <v>43509</v>
      </c>
    </row>
    <row r="1752" spans="1:7" x14ac:dyDescent="0.25">
      <c r="B1752" t="s">
        <v>1422</v>
      </c>
      <c r="C1752" t="s">
        <v>1423</v>
      </c>
      <c r="D1752" t="s">
        <v>1015</v>
      </c>
      <c r="E1752">
        <v>0</v>
      </c>
      <c r="F1752" t="s">
        <v>1052</v>
      </c>
      <c r="G1752" s="1">
        <v>43489</v>
      </c>
    </row>
    <row r="1753" spans="1:7" x14ac:dyDescent="0.25">
      <c r="B1753" t="s">
        <v>1057</v>
      </c>
      <c r="C1753" t="s">
        <v>1424</v>
      </c>
      <c r="D1753" t="s">
        <v>1015</v>
      </c>
      <c r="E1753">
        <v>0</v>
      </c>
      <c r="F1753" t="s">
        <v>1309</v>
      </c>
      <c r="G1753" s="1">
        <v>43489</v>
      </c>
    </row>
    <row r="1754" spans="1:7" x14ac:dyDescent="0.25">
      <c r="B1754" t="s">
        <v>1028</v>
      </c>
      <c r="C1754" t="s">
        <v>1425</v>
      </c>
      <c r="D1754" t="s">
        <v>1019</v>
      </c>
      <c r="E1754">
        <v>-9.3275489999999994</v>
      </c>
      <c r="F1754" t="s">
        <v>1042</v>
      </c>
      <c r="G1754" s="1">
        <v>43509</v>
      </c>
    </row>
    <row r="1755" spans="1:7" x14ac:dyDescent="0.25">
      <c r="B1755" t="s">
        <v>1426</v>
      </c>
      <c r="C1755" t="s">
        <v>1427</v>
      </c>
      <c r="D1755" t="s">
        <v>1022</v>
      </c>
      <c r="E1755">
        <v>-19.693059999999999</v>
      </c>
      <c r="F1755" t="s">
        <v>1042</v>
      </c>
      <c r="G1755" s="1">
        <v>43490</v>
      </c>
    </row>
    <row r="1756" spans="1:7" x14ac:dyDescent="0.25">
      <c r="B1756" t="s">
        <v>1021</v>
      </c>
      <c r="C1756" t="s">
        <v>1021</v>
      </c>
      <c r="D1756" t="s">
        <v>1026</v>
      </c>
      <c r="E1756">
        <v>-21.783543999999999</v>
      </c>
      <c r="F1756" t="s">
        <v>1023</v>
      </c>
      <c r="G1756" s="1">
        <v>43490</v>
      </c>
    </row>
    <row r="1757" spans="1:7" x14ac:dyDescent="0.25">
      <c r="B1757" t="s">
        <v>1113</v>
      </c>
      <c r="C1757" t="s">
        <v>1428</v>
      </c>
      <c r="D1757" t="s">
        <v>1037</v>
      </c>
      <c r="E1757">
        <v>-31.452850000000002</v>
      </c>
      <c r="F1757" t="s">
        <v>1042</v>
      </c>
      <c r="G1757" s="1">
        <v>43511</v>
      </c>
    </row>
    <row r="1758" spans="1:7" x14ac:dyDescent="0.25">
      <c r="B1758" t="s">
        <v>1021</v>
      </c>
      <c r="C1758" t="s">
        <v>1021</v>
      </c>
      <c r="D1758" t="s">
        <v>1037</v>
      </c>
      <c r="E1758">
        <v>-31.452850000000002</v>
      </c>
      <c r="F1758" t="s">
        <v>1042</v>
      </c>
      <c r="G1758" s="1">
        <v>43509</v>
      </c>
    </row>
    <row r="1759" spans="1:7" x14ac:dyDescent="0.25">
      <c r="B1759" t="s">
        <v>1033</v>
      </c>
      <c r="C1759" t="s">
        <v>1429</v>
      </c>
      <c r="D1759" t="s">
        <v>1037</v>
      </c>
      <c r="E1759">
        <v>-31.452850000000002</v>
      </c>
      <c r="F1759" t="s">
        <v>1023</v>
      </c>
      <c r="G1759" s="1">
        <v>43493</v>
      </c>
    </row>
    <row r="1760" spans="1:7" x14ac:dyDescent="0.25">
      <c r="B1760" t="s">
        <v>1061</v>
      </c>
      <c r="C1760" t="s">
        <v>1430</v>
      </c>
      <c r="D1760" t="s">
        <v>1037</v>
      </c>
      <c r="E1760">
        <v>-31.452850000000002</v>
      </c>
      <c r="F1760" t="s">
        <v>1063</v>
      </c>
      <c r="G1760" s="1">
        <v>43493</v>
      </c>
    </row>
    <row r="1761" spans="2:7" x14ac:dyDescent="0.25">
      <c r="B1761" t="s">
        <v>1055</v>
      </c>
      <c r="C1761" t="s">
        <v>1431</v>
      </c>
      <c r="D1761" t="s">
        <v>1037</v>
      </c>
      <c r="E1761">
        <v>-31.452850000000002</v>
      </c>
      <c r="F1761" t="s">
        <v>1042</v>
      </c>
      <c r="G1761" s="1">
        <v>43490</v>
      </c>
    </row>
    <row r="1762" spans="2:7" x14ac:dyDescent="0.25">
      <c r="B1762" t="s">
        <v>1082</v>
      </c>
      <c r="C1762" t="s">
        <v>1432</v>
      </c>
      <c r="D1762" t="s">
        <v>1037</v>
      </c>
      <c r="E1762">
        <v>-31.452850000000002</v>
      </c>
      <c r="F1762" t="s">
        <v>1023</v>
      </c>
      <c r="G1762" s="1">
        <v>43490</v>
      </c>
    </row>
    <row r="1763" spans="2:7" x14ac:dyDescent="0.25">
      <c r="B1763" t="s">
        <v>1050</v>
      </c>
      <c r="C1763" t="s">
        <v>1433</v>
      </c>
      <c r="D1763" t="s">
        <v>1037</v>
      </c>
      <c r="E1763">
        <v>-31.452850000000002</v>
      </c>
      <c r="F1763" t="s">
        <v>1063</v>
      </c>
      <c r="G1763" s="1">
        <v>43490</v>
      </c>
    </row>
    <row r="1764" spans="2:7" x14ac:dyDescent="0.25">
      <c r="B1764" t="s">
        <v>1021</v>
      </c>
      <c r="C1764" t="s">
        <v>1021</v>
      </c>
      <c r="D1764" t="s">
        <v>1037</v>
      </c>
      <c r="E1764">
        <v>-31.452850000000002</v>
      </c>
      <c r="F1764" t="s">
        <v>1023</v>
      </c>
      <c r="G1764" s="1">
        <v>43489</v>
      </c>
    </row>
    <row r="1765" spans="2:7" x14ac:dyDescent="0.25">
      <c r="B1765" t="s">
        <v>1021</v>
      </c>
      <c r="C1765" t="s">
        <v>1021</v>
      </c>
      <c r="D1765" t="s">
        <v>1037</v>
      </c>
      <c r="E1765">
        <v>-31.452850000000002</v>
      </c>
      <c r="F1765" t="s">
        <v>1023</v>
      </c>
      <c r="G1765" s="1">
        <v>43489</v>
      </c>
    </row>
    <row r="1801" spans="1:7" x14ac:dyDescent="0.25">
      <c r="A1801" t="s">
        <v>549</v>
      </c>
      <c r="B1801" t="str">
        <f ca="1">_xll.BDS(OFFSET(INDIRECT(ADDRESS(ROW(), COLUMN())),0,-1),"TOP_ANALYST_PERFORM_RANK_TRR","cols=6;rows=9")</f>
        <v>Morningstar, Inc</v>
      </c>
      <c r="C1801" t="s">
        <v>1434</v>
      </c>
      <c r="D1801" t="s">
        <v>1015</v>
      </c>
      <c r="E1801">
        <v>13.95933</v>
      </c>
      <c r="F1801" t="s">
        <v>1023</v>
      </c>
      <c r="G1801" s="1">
        <v>43497</v>
      </c>
    </row>
    <row r="1802" spans="1:7" x14ac:dyDescent="0.25">
      <c r="B1802" t="s">
        <v>1259</v>
      </c>
      <c r="C1802" t="s">
        <v>1435</v>
      </c>
      <c r="D1802" t="s">
        <v>1019</v>
      </c>
      <c r="E1802">
        <v>11.185748</v>
      </c>
      <c r="F1802" t="s">
        <v>1023</v>
      </c>
      <c r="G1802" s="1">
        <v>43509</v>
      </c>
    </row>
    <row r="1803" spans="1:7" x14ac:dyDescent="0.25">
      <c r="B1803" t="s">
        <v>1017</v>
      </c>
      <c r="C1803" t="s">
        <v>1018</v>
      </c>
      <c r="D1803" t="s">
        <v>1022</v>
      </c>
      <c r="E1803">
        <v>10.04956</v>
      </c>
      <c r="F1803" t="s">
        <v>1063</v>
      </c>
      <c r="G1803" s="1">
        <v>43181</v>
      </c>
    </row>
    <row r="1804" spans="1:7" x14ac:dyDescent="0.25">
      <c r="B1804" t="s">
        <v>1045</v>
      </c>
      <c r="C1804" t="s">
        <v>1436</v>
      </c>
      <c r="D1804" t="s">
        <v>1026</v>
      </c>
      <c r="E1804">
        <v>6.2806410000000001</v>
      </c>
      <c r="F1804" t="s">
        <v>1023</v>
      </c>
      <c r="G1804" s="1">
        <v>43507</v>
      </c>
    </row>
    <row r="1805" spans="1:7" x14ac:dyDescent="0.25">
      <c r="B1805" t="s">
        <v>1021</v>
      </c>
      <c r="C1805" t="s">
        <v>1021</v>
      </c>
      <c r="D1805" t="s">
        <v>1026</v>
      </c>
      <c r="E1805">
        <v>6.2806410000000001</v>
      </c>
      <c r="F1805" t="s">
        <v>1023</v>
      </c>
      <c r="G1805" s="1">
        <v>43503</v>
      </c>
    </row>
    <row r="1806" spans="1:7" x14ac:dyDescent="0.25">
      <c r="B1806" t="s">
        <v>1084</v>
      </c>
      <c r="C1806" t="s">
        <v>1437</v>
      </c>
      <c r="D1806" t="s">
        <v>1026</v>
      </c>
      <c r="E1806">
        <v>6.2806410000000001</v>
      </c>
      <c r="F1806" t="s">
        <v>1023</v>
      </c>
      <c r="G1806" s="1">
        <v>43451</v>
      </c>
    </row>
    <row r="1807" spans="1:7" x14ac:dyDescent="0.25">
      <c r="B1807" t="s">
        <v>1438</v>
      </c>
      <c r="C1807" t="s">
        <v>1439</v>
      </c>
      <c r="D1807" t="s">
        <v>1026</v>
      </c>
      <c r="E1807">
        <v>6.2806410000000001</v>
      </c>
      <c r="F1807" t="s">
        <v>1023</v>
      </c>
      <c r="G1807" s="1">
        <v>43419</v>
      </c>
    </row>
    <row r="1808" spans="1:7" x14ac:dyDescent="0.25">
      <c r="B1808" t="s">
        <v>1090</v>
      </c>
      <c r="C1808" t="s">
        <v>1199</v>
      </c>
      <c r="D1808" t="s">
        <v>1026</v>
      </c>
      <c r="E1808">
        <v>6.2806410000000001</v>
      </c>
      <c r="F1808" t="s">
        <v>1023</v>
      </c>
      <c r="G1808" s="1">
        <v>43133</v>
      </c>
    </row>
    <row r="1809" spans="2:7" x14ac:dyDescent="0.25">
      <c r="B1809" t="s">
        <v>1078</v>
      </c>
      <c r="C1809" t="s">
        <v>1440</v>
      </c>
      <c r="D1809" t="s">
        <v>1037</v>
      </c>
      <c r="E1809">
        <v>3.6432340000000001</v>
      </c>
      <c r="F1809" t="s">
        <v>1016</v>
      </c>
      <c r="G1809" s="1">
        <v>43500</v>
      </c>
    </row>
    <row r="1851" spans="1:7" x14ac:dyDescent="0.25">
      <c r="A1851" t="s">
        <v>550</v>
      </c>
      <c r="B1851" t="str">
        <f ca="1">_xll.BDS(OFFSET(INDIRECT(ADDRESS(ROW(), COLUMN())),0,-1),"TOP_ANALYST_PERFORM_RANK_TRR","cols=6;rows=5")</f>
        <v>GMP</v>
      </c>
      <c r="C1851" t="s">
        <v>1351</v>
      </c>
      <c r="D1851" t="s">
        <v>1015</v>
      </c>
      <c r="E1851">
        <v>298.61109299999998</v>
      </c>
      <c r="F1851" t="s">
        <v>1020</v>
      </c>
      <c r="G1851" s="1">
        <v>43501</v>
      </c>
    </row>
    <row r="1852" spans="1:7" x14ac:dyDescent="0.25">
      <c r="B1852" t="s">
        <v>1441</v>
      </c>
      <c r="C1852" t="s">
        <v>1442</v>
      </c>
      <c r="D1852" t="s">
        <v>1019</v>
      </c>
      <c r="E1852">
        <v>272.81169899999998</v>
      </c>
      <c r="F1852" t="s">
        <v>1023</v>
      </c>
      <c r="G1852" s="1">
        <v>43224</v>
      </c>
    </row>
    <row r="1853" spans="1:7" x14ac:dyDescent="0.25">
      <c r="B1853" t="s">
        <v>1352</v>
      </c>
      <c r="C1853" t="s">
        <v>1353</v>
      </c>
      <c r="D1853" t="s">
        <v>1022</v>
      </c>
      <c r="E1853">
        <v>195.89469399999999</v>
      </c>
      <c r="F1853" t="s">
        <v>1023</v>
      </c>
      <c r="G1853" s="1">
        <v>43441</v>
      </c>
    </row>
    <row r="1854" spans="1:7" x14ac:dyDescent="0.25">
      <c r="B1854" t="s">
        <v>1354</v>
      </c>
      <c r="C1854" t="s">
        <v>1355</v>
      </c>
      <c r="D1854" t="s">
        <v>1026</v>
      </c>
      <c r="E1854">
        <v>112.954605</v>
      </c>
      <c r="F1854" t="s">
        <v>1023</v>
      </c>
      <c r="G1854" s="1">
        <v>43473</v>
      </c>
    </row>
    <row r="1855" spans="1:7" x14ac:dyDescent="0.25">
      <c r="B1855" t="s">
        <v>1358</v>
      </c>
      <c r="C1855" t="s">
        <v>1359</v>
      </c>
      <c r="D1855" t="s">
        <v>1037</v>
      </c>
      <c r="E1855">
        <v>64.482151999999999</v>
      </c>
      <c r="F1855" t="s">
        <v>1443</v>
      </c>
      <c r="G1855" s="1">
        <v>43444</v>
      </c>
    </row>
    <row r="1901" spans="1:7" x14ac:dyDescent="0.25">
      <c r="A1901" t="s">
        <v>551</v>
      </c>
      <c r="B1901" t="str">
        <f ca="1">_xll.BDS(OFFSET(INDIRECT(ADDRESS(ROW(), COLUMN())),0,-1),"TOP_ANALYST_PERFORM_RANK_TRR","cols=6;rows=5")</f>
        <v>Barclays</v>
      </c>
      <c r="C1901" t="s">
        <v>1444</v>
      </c>
      <c r="D1901" t="s">
        <v>1015</v>
      </c>
      <c r="E1901">
        <v>61.664355</v>
      </c>
      <c r="F1901" t="s">
        <v>1279</v>
      </c>
      <c r="G1901" s="1">
        <v>43495</v>
      </c>
    </row>
    <row r="1902" spans="1:7" x14ac:dyDescent="0.25">
      <c r="B1902" t="s">
        <v>1445</v>
      </c>
      <c r="C1902" t="s">
        <v>1446</v>
      </c>
      <c r="D1902" t="s">
        <v>1019</v>
      </c>
      <c r="E1902">
        <v>31.903079000000002</v>
      </c>
      <c r="F1902" t="s">
        <v>1023</v>
      </c>
      <c r="G1902" s="1">
        <v>43090</v>
      </c>
    </row>
    <row r="1903" spans="1:7" x14ac:dyDescent="0.25">
      <c r="B1903" t="s">
        <v>1055</v>
      </c>
      <c r="C1903" t="s">
        <v>1447</v>
      </c>
      <c r="D1903" t="s">
        <v>1022</v>
      </c>
      <c r="E1903">
        <v>29.760611000000001</v>
      </c>
      <c r="F1903" t="s">
        <v>1032</v>
      </c>
      <c r="G1903" s="1">
        <v>43496</v>
      </c>
    </row>
    <row r="1904" spans="1:7" x14ac:dyDescent="0.25">
      <c r="B1904" t="s">
        <v>1124</v>
      </c>
      <c r="C1904" t="s">
        <v>1434</v>
      </c>
      <c r="D1904" t="s">
        <v>1026</v>
      </c>
      <c r="E1904">
        <v>22.262143999999999</v>
      </c>
      <c r="F1904" t="s">
        <v>1020</v>
      </c>
      <c r="G1904" s="1">
        <v>43467</v>
      </c>
    </row>
    <row r="1905" spans="2:7" x14ac:dyDescent="0.25">
      <c r="B1905" t="s">
        <v>1017</v>
      </c>
      <c r="C1905" t="s">
        <v>1018</v>
      </c>
      <c r="D1905" t="s">
        <v>1037</v>
      </c>
      <c r="E1905">
        <v>19.16825</v>
      </c>
      <c r="F1905" t="s">
        <v>1023</v>
      </c>
      <c r="G1905" s="1">
        <v>43182</v>
      </c>
    </row>
    <row r="1951" spans="1:7" x14ac:dyDescent="0.25">
      <c r="A1951" t="s">
        <v>552</v>
      </c>
      <c r="B1951" t="str">
        <f ca="1">_xll.BDS(OFFSET(INDIRECT(ADDRESS(ROW(), COLUMN())),0,-1),"TOP_ANALYST_PERFORM_RANK_TRR","cols=6;rows=10")</f>
        <v>Cowen</v>
      </c>
      <c r="C1951" t="s">
        <v>1154</v>
      </c>
      <c r="D1951" t="s">
        <v>1015</v>
      </c>
      <c r="E1951">
        <v>68.506330000000005</v>
      </c>
      <c r="F1951" t="s">
        <v>1032</v>
      </c>
      <c r="G1951" s="1">
        <v>43502</v>
      </c>
    </row>
    <row r="1952" spans="1:7" x14ac:dyDescent="0.25">
      <c r="B1952" t="s">
        <v>1021</v>
      </c>
      <c r="C1952" t="s">
        <v>1021</v>
      </c>
      <c r="D1952" t="s">
        <v>1019</v>
      </c>
      <c r="E1952">
        <v>66.666663</v>
      </c>
      <c r="F1952" t="s">
        <v>1027</v>
      </c>
      <c r="G1952" s="1">
        <v>43502</v>
      </c>
    </row>
    <row r="1953" spans="2:7" x14ac:dyDescent="0.25">
      <c r="B1953" t="s">
        <v>1055</v>
      </c>
      <c r="C1953" t="s">
        <v>1172</v>
      </c>
      <c r="D1953" t="s">
        <v>1022</v>
      </c>
      <c r="E1953">
        <v>56.506329999999998</v>
      </c>
      <c r="F1953" t="s">
        <v>1032</v>
      </c>
      <c r="G1953" s="1">
        <v>43502</v>
      </c>
    </row>
    <row r="1954" spans="2:7" x14ac:dyDescent="0.25">
      <c r="B1954" t="s">
        <v>1448</v>
      </c>
      <c r="C1954" t="s">
        <v>1449</v>
      </c>
      <c r="D1954" t="s">
        <v>1026</v>
      </c>
      <c r="E1954">
        <v>53.822780000000002</v>
      </c>
      <c r="F1954" t="s">
        <v>1038</v>
      </c>
      <c r="G1954" s="1">
        <v>43502</v>
      </c>
    </row>
    <row r="1955" spans="2:7" x14ac:dyDescent="0.25">
      <c r="B1955" t="s">
        <v>1021</v>
      </c>
      <c r="C1955" t="s">
        <v>1021</v>
      </c>
      <c r="D1955" t="s">
        <v>1026</v>
      </c>
      <c r="E1955">
        <v>53.822780000000002</v>
      </c>
      <c r="F1955" t="s">
        <v>1016</v>
      </c>
      <c r="G1955" s="1">
        <v>43502</v>
      </c>
    </row>
    <row r="1956" spans="2:7" x14ac:dyDescent="0.25">
      <c r="B1956" t="s">
        <v>58</v>
      </c>
      <c r="C1956" t="s">
        <v>1186</v>
      </c>
      <c r="D1956" t="s">
        <v>1026</v>
      </c>
      <c r="E1956">
        <v>53.822780000000002</v>
      </c>
      <c r="F1956" t="s">
        <v>1450</v>
      </c>
      <c r="G1956" s="1">
        <v>43502</v>
      </c>
    </row>
    <row r="1957" spans="2:7" x14ac:dyDescent="0.25">
      <c r="B1957" t="s">
        <v>1074</v>
      </c>
      <c r="C1957" t="s">
        <v>1182</v>
      </c>
      <c r="D1957" t="s">
        <v>1026</v>
      </c>
      <c r="E1957">
        <v>53.822780000000002</v>
      </c>
      <c r="F1957" t="s">
        <v>1279</v>
      </c>
      <c r="G1957" s="1">
        <v>43502</v>
      </c>
    </row>
    <row r="1958" spans="2:7" x14ac:dyDescent="0.25">
      <c r="B1958" t="s">
        <v>1178</v>
      </c>
      <c r="C1958" t="s">
        <v>1179</v>
      </c>
      <c r="D1958" t="s">
        <v>1026</v>
      </c>
      <c r="E1958">
        <v>53.822780000000002</v>
      </c>
      <c r="F1958" t="s">
        <v>1451</v>
      </c>
      <c r="G1958" s="1">
        <v>43501</v>
      </c>
    </row>
    <row r="1959" spans="2:7" x14ac:dyDescent="0.25">
      <c r="B1959" t="s">
        <v>1017</v>
      </c>
      <c r="C1959" t="s">
        <v>1018</v>
      </c>
      <c r="D1959" t="s">
        <v>1026</v>
      </c>
      <c r="E1959">
        <v>53.822780000000002</v>
      </c>
      <c r="F1959" t="s">
        <v>1016</v>
      </c>
      <c r="G1959" s="1">
        <v>43181</v>
      </c>
    </row>
    <row r="1960" spans="2:7" x14ac:dyDescent="0.25">
      <c r="B1960" t="s">
        <v>1145</v>
      </c>
      <c r="C1960" t="s">
        <v>1146</v>
      </c>
      <c r="D1960" t="s">
        <v>1037</v>
      </c>
      <c r="E1960">
        <v>48.736100999999998</v>
      </c>
      <c r="F1960" t="s">
        <v>1027</v>
      </c>
      <c r="G1960" s="1">
        <v>43454</v>
      </c>
    </row>
    <row r="2001" spans="1:7" x14ac:dyDescent="0.25">
      <c r="A2001" t="s">
        <v>553</v>
      </c>
      <c r="B2001" t="str">
        <f ca="1">_xll.BDS(OFFSET(INDIRECT(ADDRESS(ROW(), COLUMN())),0,-1),"TOP_ANALYST_PERFORM_RANK_TRR","cols=6;rows=16")</f>
        <v>RBC Capital Markets</v>
      </c>
      <c r="C2001" t="s">
        <v>1452</v>
      </c>
      <c r="D2001" t="s">
        <v>1015</v>
      </c>
      <c r="E2001">
        <v>70.783472000000003</v>
      </c>
      <c r="F2001" t="s">
        <v>1042</v>
      </c>
      <c r="G2001" s="1">
        <v>43511</v>
      </c>
    </row>
    <row r="2002" spans="1:7" x14ac:dyDescent="0.25">
      <c r="B2002" t="s">
        <v>1453</v>
      </c>
      <c r="C2002" t="s">
        <v>1454</v>
      </c>
      <c r="D2002" t="s">
        <v>1015</v>
      </c>
      <c r="E2002">
        <v>70.783472000000003</v>
      </c>
      <c r="F2002" t="s">
        <v>1063</v>
      </c>
      <c r="G2002" s="1">
        <v>43507</v>
      </c>
    </row>
    <row r="2003" spans="1:7" x14ac:dyDescent="0.25">
      <c r="B2003" t="s">
        <v>1133</v>
      </c>
      <c r="C2003" t="s">
        <v>1455</v>
      </c>
      <c r="D2003" t="s">
        <v>1015</v>
      </c>
      <c r="E2003">
        <v>70.783472000000003</v>
      </c>
      <c r="F2003" t="s">
        <v>1023</v>
      </c>
      <c r="G2003" s="1">
        <v>43501</v>
      </c>
    </row>
    <row r="2004" spans="1:7" x14ac:dyDescent="0.25">
      <c r="B2004" t="s">
        <v>1163</v>
      </c>
      <c r="C2004" t="s">
        <v>1456</v>
      </c>
      <c r="D2004" t="s">
        <v>1015</v>
      </c>
      <c r="E2004">
        <v>70.783472000000003</v>
      </c>
      <c r="F2004" t="s">
        <v>1023</v>
      </c>
      <c r="G2004" s="1">
        <v>43501</v>
      </c>
    </row>
    <row r="2005" spans="1:7" x14ac:dyDescent="0.25">
      <c r="B2005" t="s">
        <v>1021</v>
      </c>
      <c r="C2005" t="s">
        <v>1021</v>
      </c>
      <c r="D2005" t="s">
        <v>1015</v>
      </c>
      <c r="E2005">
        <v>70.783472000000003</v>
      </c>
      <c r="F2005" t="s">
        <v>1023</v>
      </c>
      <c r="G2005" s="1">
        <v>43494</v>
      </c>
    </row>
    <row r="2006" spans="1:7" x14ac:dyDescent="0.25">
      <c r="B2006" t="s">
        <v>1160</v>
      </c>
      <c r="C2006" t="s">
        <v>1457</v>
      </c>
      <c r="D2006" t="s">
        <v>1015</v>
      </c>
      <c r="E2006">
        <v>70.783472000000003</v>
      </c>
      <c r="F2006" t="s">
        <v>1063</v>
      </c>
      <c r="G2006" s="1">
        <v>43481</v>
      </c>
    </row>
    <row r="2007" spans="1:7" x14ac:dyDescent="0.25">
      <c r="B2007" t="s">
        <v>1057</v>
      </c>
      <c r="C2007" t="s">
        <v>1458</v>
      </c>
      <c r="D2007" t="s">
        <v>1015</v>
      </c>
      <c r="E2007">
        <v>70.783472000000003</v>
      </c>
      <c r="F2007" t="s">
        <v>1042</v>
      </c>
      <c r="G2007" s="1">
        <v>43481</v>
      </c>
    </row>
    <row r="2008" spans="1:7" x14ac:dyDescent="0.25">
      <c r="B2008" t="s">
        <v>1105</v>
      </c>
      <c r="C2008" t="s">
        <v>1459</v>
      </c>
      <c r="D2008" t="s">
        <v>1015</v>
      </c>
      <c r="E2008">
        <v>70.783472000000003</v>
      </c>
      <c r="F2008" t="s">
        <v>1023</v>
      </c>
      <c r="G2008" s="1">
        <v>43469</v>
      </c>
    </row>
    <row r="2009" spans="1:7" x14ac:dyDescent="0.25">
      <c r="B2009" t="s">
        <v>1195</v>
      </c>
      <c r="C2009" t="s">
        <v>1196</v>
      </c>
      <c r="D2009" t="s">
        <v>1015</v>
      </c>
      <c r="E2009">
        <v>70.783472000000003</v>
      </c>
      <c r="F2009" t="s">
        <v>1023</v>
      </c>
      <c r="G2009" s="1">
        <v>43452</v>
      </c>
    </row>
    <row r="2010" spans="1:7" x14ac:dyDescent="0.25">
      <c r="B2010" t="s">
        <v>1071</v>
      </c>
      <c r="C2010" t="s">
        <v>1460</v>
      </c>
      <c r="D2010" t="s">
        <v>1015</v>
      </c>
      <c r="E2010">
        <v>70.783472000000003</v>
      </c>
      <c r="F2010" t="s">
        <v>1073</v>
      </c>
      <c r="G2010" s="1">
        <v>43445</v>
      </c>
    </row>
    <row r="2011" spans="1:7" x14ac:dyDescent="0.25">
      <c r="B2011" t="s">
        <v>1448</v>
      </c>
      <c r="C2011" t="s">
        <v>1461</v>
      </c>
      <c r="D2011" t="s">
        <v>1015</v>
      </c>
      <c r="E2011">
        <v>70.783472000000003</v>
      </c>
      <c r="F2011" t="s">
        <v>1023</v>
      </c>
      <c r="G2011" s="1">
        <v>43412</v>
      </c>
    </row>
    <row r="2012" spans="1:7" x14ac:dyDescent="0.25">
      <c r="B2012" t="s">
        <v>1061</v>
      </c>
      <c r="C2012" t="s">
        <v>1462</v>
      </c>
      <c r="D2012" t="s">
        <v>1015</v>
      </c>
      <c r="E2012">
        <v>70.783472000000003</v>
      </c>
      <c r="F2012" t="s">
        <v>1063</v>
      </c>
      <c r="G2012" s="1">
        <v>43412</v>
      </c>
    </row>
    <row r="2013" spans="1:7" x14ac:dyDescent="0.25">
      <c r="B2013" t="s">
        <v>1178</v>
      </c>
      <c r="C2013" t="s">
        <v>1463</v>
      </c>
      <c r="D2013" t="s">
        <v>1019</v>
      </c>
      <c r="E2013">
        <v>69.857758000000004</v>
      </c>
      <c r="F2013" t="s">
        <v>1027</v>
      </c>
      <c r="G2013" s="1">
        <v>43412</v>
      </c>
    </row>
    <row r="2014" spans="1:7" x14ac:dyDescent="0.25">
      <c r="B2014" t="s">
        <v>1082</v>
      </c>
      <c r="C2014" t="s">
        <v>1464</v>
      </c>
      <c r="D2014" t="s">
        <v>1022</v>
      </c>
      <c r="E2014">
        <v>47.770764999999997</v>
      </c>
      <c r="F2014" t="s">
        <v>1023</v>
      </c>
      <c r="G2014" s="1">
        <v>43472</v>
      </c>
    </row>
    <row r="2015" spans="1:7" x14ac:dyDescent="0.25">
      <c r="B2015" t="s">
        <v>1422</v>
      </c>
      <c r="C2015" t="s">
        <v>1465</v>
      </c>
      <c r="D2015" t="s">
        <v>1026</v>
      </c>
      <c r="E2015">
        <v>41.228270999999999</v>
      </c>
      <c r="F2015" t="s">
        <v>1052</v>
      </c>
      <c r="G2015" s="1">
        <v>43469</v>
      </c>
    </row>
    <row r="2016" spans="1:7" x14ac:dyDescent="0.25">
      <c r="B2016" t="s">
        <v>1142</v>
      </c>
      <c r="C2016" t="s">
        <v>1143</v>
      </c>
      <c r="D2016" t="s">
        <v>1037</v>
      </c>
      <c r="E2016">
        <v>2.2576710000000002</v>
      </c>
      <c r="F2016" t="s">
        <v>1023</v>
      </c>
      <c r="G2016" s="1">
        <v>43499</v>
      </c>
    </row>
    <row r="2051" spans="1:7" x14ac:dyDescent="0.25">
      <c r="A2051" t="s">
        <v>554</v>
      </c>
      <c r="B2051" t="str">
        <f ca="1">_xll.BDS(OFFSET(INDIRECT(ADDRESS(ROW(), COLUMN())),0,-1),"TOP_ANALYST_PERFORM_RANK_TRR","cols=6;rows=9")</f>
        <v>PERM DENIED</v>
      </c>
      <c r="C2051" t="s">
        <v>1021</v>
      </c>
      <c r="D2051" t="s">
        <v>1015</v>
      </c>
      <c r="E2051">
        <v>18.839210000000001</v>
      </c>
      <c r="F2051" t="s">
        <v>1027</v>
      </c>
      <c r="G2051" s="1">
        <v>43490</v>
      </c>
    </row>
    <row r="2052" spans="1:7" x14ac:dyDescent="0.25">
      <c r="B2052" t="s">
        <v>1021</v>
      </c>
      <c r="C2052" t="s">
        <v>1021</v>
      </c>
      <c r="D2052" t="s">
        <v>1019</v>
      </c>
      <c r="E2052">
        <v>16.577441</v>
      </c>
      <c r="F2052" t="s">
        <v>1020</v>
      </c>
      <c r="G2052" s="1">
        <v>43490</v>
      </c>
    </row>
    <row r="2053" spans="1:7" x14ac:dyDescent="0.25">
      <c r="B2053" t="s">
        <v>58</v>
      </c>
      <c r="C2053" t="s">
        <v>1466</v>
      </c>
      <c r="D2053" t="s">
        <v>1022</v>
      </c>
      <c r="E2053">
        <v>6.8755420000000003</v>
      </c>
      <c r="F2053" t="s">
        <v>1149</v>
      </c>
      <c r="G2053" s="1">
        <v>43508</v>
      </c>
    </row>
    <row r="2054" spans="1:7" x14ac:dyDescent="0.25">
      <c r="B2054" t="s">
        <v>1030</v>
      </c>
      <c r="C2054" t="s">
        <v>1467</v>
      </c>
      <c r="D2054" t="s">
        <v>1026</v>
      </c>
      <c r="E2054">
        <v>0</v>
      </c>
      <c r="F2054" t="s">
        <v>1032</v>
      </c>
      <c r="G2054" s="1">
        <v>43507</v>
      </c>
    </row>
    <row r="2055" spans="1:7" x14ac:dyDescent="0.25">
      <c r="B2055" t="s">
        <v>1028</v>
      </c>
      <c r="C2055" t="s">
        <v>1468</v>
      </c>
      <c r="D2055" t="s">
        <v>1026</v>
      </c>
      <c r="E2055">
        <v>0</v>
      </c>
      <c r="F2055" t="s">
        <v>1027</v>
      </c>
      <c r="G2055" s="1">
        <v>43507</v>
      </c>
    </row>
    <row r="2056" spans="1:7" x14ac:dyDescent="0.25">
      <c r="B2056" t="s">
        <v>1469</v>
      </c>
      <c r="C2056" t="s">
        <v>1470</v>
      </c>
      <c r="D2056" t="s">
        <v>1026</v>
      </c>
      <c r="E2056">
        <v>0</v>
      </c>
      <c r="F2056" t="s">
        <v>1020</v>
      </c>
      <c r="G2056" s="1">
        <v>43495</v>
      </c>
    </row>
    <row r="2057" spans="1:7" x14ac:dyDescent="0.25">
      <c r="B2057" t="s">
        <v>1310</v>
      </c>
      <c r="C2057" t="s">
        <v>1471</v>
      </c>
      <c r="D2057" t="s">
        <v>1026</v>
      </c>
      <c r="E2057">
        <v>0</v>
      </c>
      <c r="F2057" t="s">
        <v>1312</v>
      </c>
      <c r="G2057" s="1">
        <v>43495</v>
      </c>
    </row>
    <row r="2058" spans="1:7" x14ac:dyDescent="0.25">
      <c r="B2058" t="s">
        <v>1061</v>
      </c>
      <c r="C2058" t="s">
        <v>1472</v>
      </c>
      <c r="D2058" t="s">
        <v>1026</v>
      </c>
      <c r="E2058">
        <v>0</v>
      </c>
      <c r="F2058" t="s">
        <v>1027</v>
      </c>
      <c r="G2058" s="1">
        <v>43490</v>
      </c>
    </row>
    <row r="2059" spans="1:7" x14ac:dyDescent="0.25">
      <c r="B2059" t="s">
        <v>1055</v>
      </c>
      <c r="C2059" t="s">
        <v>1473</v>
      </c>
      <c r="D2059" t="s">
        <v>1026</v>
      </c>
      <c r="E2059">
        <v>0</v>
      </c>
      <c r="F2059" t="s">
        <v>1032</v>
      </c>
      <c r="G2059" s="1">
        <v>43490</v>
      </c>
    </row>
    <row r="2060" spans="1:7" x14ac:dyDescent="0.25">
      <c r="B2060" t="s">
        <v>1084</v>
      </c>
      <c r="C2060" t="s">
        <v>1474</v>
      </c>
      <c r="D2060" t="s">
        <v>1026</v>
      </c>
      <c r="E2060">
        <v>0</v>
      </c>
      <c r="F2060" t="s">
        <v>1020</v>
      </c>
      <c r="G2060" s="1">
        <v>43490</v>
      </c>
    </row>
    <row r="2061" spans="1:7" x14ac:dyDescent="0.25">
      <c r="B2061" t="s">
        <v>1021</v>
      </c>
      <c r="C2061" t="s">
        <v>1021</v>
      </c>
      <c r="D2061" t="s">
        <v>1026</v>
      </c>
      <c r="E2061">
        <v>0</v>
      </c>
      <c r="F2061" t="s">
        <v>1027</v>
      </c>
      <c r="G2061" s="1">
        <v>43489</v>
      </c>
    </row>
    <row r="2062" spans="1:7" x14ac:dyDescent="0.25">
      <c r="B2062" t="s">
        <v>1354</v>
      </c>
      <c r="C2062" t="s">
        <v>1475</v>
      </c>
      <c r="D2062" t="s">
        <v>1026</v>
      </c>
      <c r="E2062">
        <v>0</v>
      </c>
      <c r="F2062" t="s">
        <v>1027</v>
      </c>
      <c r="G2062" s="1">
        <v>43489</v>
      </c>
    </row>
    <row r="2063" spans="1:7" x14ac:dyDescent="0.25">
      <c r="B2063" t="s">
        <v>1021</v>
      </c>
      <c r="C2063" t="s">
        <v>1021</v>
      </c>
      <c r="D2063" t="s">
        <v>1026</v>
      </c>
      <c r="E2063">
        <v>0</v>
      </c>
      <c r="F2063" t="s">
        <v>1027</v>
      </c>
      <c r="G2063" s="1">
        <v>43413</v>
      </c>
    </row>
    <row r="2064" spans="1:7" x14ac:dyDescent="0.25">
      <c r="B2064" t="s">
        <v>1040</v>
      </c>
      <c r="C2064" t="s">
        <v>1476</v>
      </c>
      <c r="D2064" t="s">
        <v>1037</v>
      </c>
      <c r="E2064">
        <v>-11.41066</v>
      </c>
      <c r="F2064" t="s">
        <v>1038</v>
      </c>
      <c r="G2064" s="1">
        <v>43489</v>
      </c>
    </row>
    <row r="2101" spans="1:7" x14ac:dyDescent="0.25">
      <c r="A2101" t="s">
        <v>555</v>
      </c>
      <c r="B2101" t="str">
        <f ca="1">_xll.BDS(OFFSET(INDIRECT(ADDRESS(ROW(), COLUMN())),0,-1),"TOP_ANALYST_PERFORM_RANK_TRR","cols=6;rows=10")</f>
        <v>ISS-EVA</v>
      </c>
      <c r="C2101" t="s">
        <v>1018</v>
      </c>
      <c r="D2101" t="s">
        <v>1015</v>
      </c>
      <c r="E2101">
        <v>29.372119999999999</v>
      </c>
      <c r="F2101" t="s">
        <v>1016</v>
      </c>
      <c r="G2101" s="1">
        <v>43181</v>
      </c>
    </row>
    <row r="2102" spans="1:7" x14ac:dyDescent="0.25">
      <c r="B2102" t="s">
        <v>1118</v>
      </c>
      <c r="C2102" t="s">
        <v>1477</v>
      </c>
      <c r="D2102" t="s">
        <v>1019</v>
      </c>
      <c r="E2102">
        <v>0</v>
      </c>
      <c r="F2102" t="s">
        <v>1020</v>
      </c>
      <c r="G2102" s="1">
        <v>43509</v>
      </c>
    </row>
    <row r="2103" spans="1:7" x14ac:dyDescent="0.25">
      <c r="B2103" t="s">
        <v>1055</v>
      </c>
      <c r="C2103" t="s">
        <v>1478</v>
      </c>
      <c r="D2103" t="s">
        <v>1019</v>
      </c>
      <c r="E2103">
        <v>0</v>
      </c>
      <c r="F2103" t="s">
        <v>1032</v>
      </c>
      <c r="G2103" s="1">
        <v>43504</v>
      </c>
    </row>
    <row r="2104" spans="1:7" x14ac:dyDescent="0.25">
      <c r="B2104" t="s">
        <v>1078</v>
      </c>
      <c r="C2104" t="s">
        <v>1130</v>
      </c>
      <c r="D2104" t="s">
        <v>1019</v>
      </c>
      <c r="E2104">
        <v>0</v>
      </c>
      <c r="F2104" t="s">
        <v>1020</v>
      </c>
      <c r="G2104" s="1">
        <v>43488</v>
      </c>
    </row>
    <row r="2105" spans="1:7" x14ac:dyDescent="0.25">
      <c r="B2105" t="s">
        <v>1030</v>
      </c>
      <c r="C2105" t="s">
        <v>1479</v>
      </c>
      <c r="D2105" t="s">
        <v>1019</v>
      </c>
      <c r="E2105">
        <v>0</v>
      </c>
      <c r="F2105" t="s">
        <v>1032</v>
      </c>
      <c r="G2105" s="1">
        <v>43487</v>
      </c>
    </row>
    <row r="2106" spans="1:7" x14ac:dyDescent="0.25">
      <c r="B2106" t="s">
        <v>1028</v>
      </c>
      <c r="C2106" t="s">
        <v>1480</v>
      </c>
      <c r="D2106" t="s">
        <v>1019</v>
      </c>
      <c r="E2106">
        <v>0</v>
      </c>
      <c r="F2106" t="s">
        <v>1027</v>
      </c>
      <c r="G2106" s="1">
        <v>43487</v>
      </c>
    </row>
    <row r="2107" spans="1:7" x14ac:dyDescent="0.25">
      <c r="B2107" t="s">
        <v>1050</v>
      </c>
      <c r="C2107" t="s">
        <v>1481</v>
      </c>
      <c r="D2107" t="s">
        <v>1019</v>
      </c>
      <c r="E2107">
        <v>0</v>
      </c>
      <c r="F2107" t="s">
        <v>1052</v>
      </c>
      <c r="G2107" s="1">
        <v>43483</v>
      </c>
    </row>
    <row r="2108" spans="1:7" x14ac:dyDescent="0.25">
      <c r="B2108" t="s">
        <v>1259</v>
      </c>
      <c r="C2108" t="s">
        <v>1482</v>
      </c>
      <c r="D2108" t="s">
        <v>1022</v>
      </c>
      <c r="E2108">
        <v>-1.404058</v>
      </c>
      <c r="F2108" t="s">
        <v>1023</v>
      </c>
      <c r="G2108" s="1">
        <v>43486</v>
      </c>
    </row>
    <row r="2109" spans="1:7" x14ac:dyDescent="0.25">
      <c r="B2109" t="s">
        <v>1483</v>
      </c>
      <c r="C2109" t="s">
        <v>1484</v>
      </c>
      <c r="D2109" t="s">
        <v>1026</v>
      </c>
      <c r="E2109">
        <v>-5.0816739999999996</v>
      </c>
      <c r="F2109" t="s">
        <v>1020</v>
      </c>
      <c r="G2109" s="1">
        <v>43487</v>
      </c>
    </row>
    <row r="2110" spans="1:7" x14ac:dyDescent="0.25">
      <c r="B2110" t="s">
        <v>1124</v>
      </c>
      <c r="C2110" t="s">
        <v>1485</v>
      </c>
      <c r="D2110" t="s">
        <v>1037</v>
      </c>
      <c r="E2110">
        <v>-13.270541</v>
      </c>
      <c r="F2110" t="s">
        <v>1023</v>
      </c>
      <c r="G2110" s="1">
        <v>43487</v>
      </c>
    </row>
    <row r="2151" spans="1:7" x14ac:dyDescent="0.25">
      <c r="A2151" t="s">
        <v>556</v>
      </c>
      <c r="B2151" t="str">
        <f ca="1">_xll.BDS(OFFSET(INDIRECT(ADDRESS(ROW(), COLUMN())),0,-1),"TOP_ANALYST_PERFORM_RANK_TRR","cols=6;rows=18")</f>
        <v>ISS-EVA</v>
      </c>
      <c r="C2151" t="s">
        <v>1268</v>
      </c>
      <c r="D2151" t="s">
        <v>1015</v>
      </c>
      <c r="E2151">
        <v>16.13532</v>
      </c>
      <c r="F2151" t="s">
        <v>1023</v>
      </c>
      <c r="G2151" s="1">
        <v>43229</v>
      </c>
    </row>
    <row r="2152" spans="1:7" x14ac:dyDescent="0.25">
      <c r="B2152" t="s">
        <v>1021</v>
      </c>
      <c r="C2152" t="s">
        <v>1021</v>
      </c>
      <c r="D2152" t="s">
        <v>1019</v>
      </c>
      <c r="E2152">
        <v>4.9864319999999998</v>
      </c>
      <c r="F2152" t="s">
        <v>1023</v>
      </c>
      <c r="G2152" s="1">
        <v>43510</v>
      </c>
    </row>
    <row r="2153" spans="1:7" x14ac:dyDescent="0.25">
      <c r="B2153" t="s">
        <v>1059</v>
      </c>
      <c r="C2153" t="s">
        <v>1486</v>
      </c>
      <c r="D2153" t="s">
        <v>1022</v>
      </c>
      <c r="E2153">
        <v>1.6204320000000001</v>
      </c>
      <c r="F2153" t="s">
        <v>1042</v>
      </c>
      <c r="G2153" s="1">
        <v>43511</v>
      </c>
    </row>
    <row r="2154" spans="1:7" x14ac:dyDescent="0.25">
      <c r="B2154" t="s">
        <v>1061</v>
      </c>
      <c r="C2154" t="s">
        <v>1487</v>
      </c>
      <c r="D2154" t="s">
        <v>1022</v>
      </c>
      <c r="E2154">
        <v>1.6204320000000001</v>
      </c>
      <c r="F2154" t="s">
        <v>1063</v>
      </c>
      <c r="G2154" s="1">
        <v>43509</v>
      </c>
    </row>
    <row r="2155" spans="1:7" x14ac:dyDescent="0.25">
      <c r="B2155" t="s">
        <v>58</v>
      </c>
      <c r="C2155" t="s">
        <v>1488</v>
      </c>
      <c r="D2155" t="s">
        <v>1022</v>
      </c>
      <c r="E2155">
        <v>1.6204320000000001</v>
      </c>
      <c r="F2155" t="s">
        <v>1149</v>
      </c>
      <c r="G2155" s="1">
        <v>43504</v>
      </c>
    </row>
    <row r="2156" spans="1:7" x14ac:dyDescent="0.25">
      <c r="B2156" t="s">
        <v>1055</v>
      </c>
      <c r="C2156" t="s">
        <v>1489</v>
      </c>
      <c r="D2156" t="s">
        <v>1022</v>
      </c>
      <c r="E2156">
        <v>1.6204320000000001</v>
      </c>
      <c r="F2156" t="s">
        <v>1141</v>
      </c>
      <c r="G2156" s="1">
        <v>43500</v>
      </c>
    </row>
    <row r="2157" spans="1:7" x14ac:dyDescent="0.25">
      <c r="B2157" t="s">
        <v>1105</v>
      </c>
      <c r="C2157" t="s">
        <v>1490</v>
      </c>
      <c r="D2157" t="s">
        <v>1022</v>
      </c>
      <c r="E2157">
        <v>1.6204320000000001</v>
      </c>
      <c r="F2157" t="s">
        <v>1023</v>
      </c>
      <c r="G2157" s="1">
        <v>43496</v>
      </c>
    </row>
    <row r="2158" spans="1:7" x14ac:dyDescent="0.25">
      <c r="B2158" t="s">
        <v>1113</v>
      </c>
      <c r="C2158" t="s">
        <v>1491</v>
      </c>
      <c r="D2158" t="s">
        <v>1022</v>
      </c>
      <c r="E2158">
        <v>1.6204320000000001</v>
      </c>
      <c r="F2158" t="s">
        <v>1042</v>
      </c>
      <c r="G2158" s="1">
        <v>43495</v>
      </c>
    </row>
    <row r="2159" spans="1:7" x14ac:dyDescent="0.25">
      <c r="B2159" t="s">
        <v>1492</v>
      </c>
      <c r="C2159" t="s">
        <v>1493</v>
      </c>
      <c r="D2159" t="s">
        <v>1022</v>
      </c>
      <c r="E2159">
        <v>1.6204320000000001</v>
      </c>
      <c r="F2159" t="s">
        <v>1023</v>
      </c>
      <c r="G2159" s="1">
        <v>43495</v>
      </c>
    </row>
    <row r="2160" spans="1:7" x14ac:dyDescent="0.25">
      <c r="B2160" t="s">
        <v>1086</v>
      </c>
      <c r="C2160" t="s">
        <v>1494</v>
      </c>
      <c r="D2160" t="s">
        <v>1022</v>
      </c>
      <c r="E2160">
        <v>1.6204320000000001</v>
      </c>
      <c r="F2160" t="s">
        <v>1042</v>
      </c>
      <c r="G2160" s="1">
        <v>43495</v>
      </c>
    </row>
    <row r="2161" spans="2:7" x14ac:dyDescent="0.25">
      <c r="B2161" t="s">
        <v>1133</v>
      </c>
      <c r="C2161" t="s">
        <v>1495</v>
      </c>
      <c r="D2161" t="s">
        <v>1022</v>
      </c>
      <c r="E2161">
        <v>1.6204320000000001</v>
      </c>
      <c r="F2161" t="s">
        <v>1023</v>
      </c>
      <c r="G2161" s="1">
        <v>43474</v>
      </c>
    </row>
    <row r="2162" spans="2:7" x14ac:dyDescent="0.25">
      <c r="B2162" t="s">
        <v>1084</v>
      </c>
      <c r="C2162" t="s">
        <v>1411</v>
      </c>
      <c r="D2162" t="s">
        <v>1022</v>
      </c>
      <c r="E2162">
        <v>1.6204320000000001</v>
      </c>
      <c r="F2162" t="s">
        <v>1023</v>
      </c>
      <c r="G2162" s="1">
        <v>43417</v>
      </c>
    </row>
    <row r="2163" spans="2:7" x14ac:dyDescent="0.25">
      <c r="B2163" t="s">
        <v>1167</v>
      </c>
      <c r="C2163" t="s">
        <v>1496</v>
      </c>
      <c r="D2163" t="s">
        <v>1022</v>
      </c>
      <c r="E2163">
        <v>1.6204320000000001</v>
      </c>
      <c r="F2163" t="s">
        <v>1023</v>
      </c>
      <c r="G2163" s="1">
        <v>43410</v>
      </c>
    </row>
    <row r="2164" spans="2:7" x14ac:dyDescent="0.25">
      <c r="B2164" t="s">
        <v>1195</v>
      </c>
      <c r="C2164" t="s">
        <v>1196</v>
      </c>
      <c r="D2164" t="s">
        <v>1022</v>
      </c>
      <c r="E2164">
        <v>1.6204320000000001</v>
      </c>
      <c r="F2164" t="s">
        <v>1023</v>
      </c>
      <c r="G2164" s="1">
        <v>43399</v>
      </c>
    </row>
    <row r="2165" spans="2:7" x14ac:dyDescent="0.25">
      <c r="B2165" t="s">
        <v>1118</v>
      </c>
      <c r="C2165" t="s">
        <v>1497</v>
      </c>
      <c r="D2165" t="s">
        <v>1026</v>
      </c>
      <c r="E2165">
        <v>0</v>
      </c>
      <c r="F2165" t="s">
        <v>1020</v>
      </c>
      <c r="G2165" s="1">
        <v>43509</v>
      </c>
    </row>
    <row r="2166" spans="2:7" x14ac:dyDescent="0.25">
      <c r="B2166" t="s">
        <v>1076</v>
      </c>
      <c r="C2166" t="s">
        <v>1498</v>
      </c>
      <c r="D2166" t="s">
        <v>1026</v>
      </c>
      <c r="E2166">
        <v>0</v>
      </c>
      <c r="F2166" t="s">
        <v>1020</v>
      </c>
      <c r="G2166" s="1">
        <v>43508</v>
      </c>
    </row>
    <row r="2167" spans="2:7" x14ac:dyDescent="0.25">
      <c r="B2167" t="s">
        <v>1043</v>
      </c>
      <c r="C2167" t="s">
        <v>1499</v>
      </c>
      <c r="D2167" t="s">
        <v>1026</v>
      </c>
      <c r="E2167">
        <v>0</v>
      </c>
      <c r="F2167" t="s">
        <v>1027</v>
      </c>
      <c r="G2167" s="1">
        <v>43496</v>
      </c>
    </row>
    <row r="2168" spans="2:7" x14ac:dyDescent="0.25">
      <c r="B2168" t="s">
        <v>1170</v>
      </c>
      <c r="C2168" t="s">
        <v>1500</v>
      </c>
      <c r="D2168" t="s">
        <v>1026</v>
      </c>
      <c r="E2168">
        <v>0</v>
      </c>
      <c r="F2168" t="s">
        <v>1020</v>
      </c>
      <c r="G2168" s="1">
        <v>43476</v>
      </c>
    </row>
    <row r="2201" spans="1:7" x14ac:dyDescent="0.25">
      <c r="A2201" t="s">
        <v>557</v>
      </c>
      <c r="B2201" t="str">
        <f ca="1">_xll.BDS(OFFSET(INDIRECT(ADDRESS(ROW(), COLUMN())),0,-1),"TOP_ANALYST_PERFORM_RANK_TRR","cols=6;rows=5")</f>
        <v>RBC Capital Markets</v>
      </c>
      <c r="C2201" t="s">
        <v>1338</v>
      </c>
      <c r="D2201" t="s">
        <v>1015</v>
      </c>
      <c r="E2201">
        <v>2.5371540000000001</v>
      </c>
      <c r="F2201" t="s">
        <v>1042</v>
      </c>
      <c r="G2201" s="1">
        <v>43511</v>
      </c>
    </row>
    <row r="2202" spans="1:7" x14ac:dyDescent="0.25">
      <c r="B2202" t="s">
        <v>1021</v>
      </c>
      <c r="C2202" t="s">
        <v>1021</v>
      </c>
      <c r="D2202" t="s">
        <v>1019</v>
      </c>
      <c r="E2202">
        <v>0</v>
      </c>
      <c r="F2202" t="s">
        <v>1027</v>
      </c>
      <c r="G2202" s="1">
        <v>43511</v>
      </c>
    </row>
    <row r="2203" spans="1:7" x14ac:dyDescent="0.25">
      <c r="B2203" t="s">
        <v>1124</v>
      </c>
      <c r="C2203" t="s">
        <v>1014</v>
      </c>
      <c r="D2203" t="s">
        <v>1022</v>
      </c>
      <c r="E2203">
        <v>-1.3244149999999999</v>
      </c>
      <c r="F2203" t="s">
        <v>1023</v>
      </c>
      <c r="G2203" s="1">
        <v>43511</v>
      </c>
    </row>
    <row r="2204" spans="1:7" x14ac:dyDescent="0.25">
      <c r="B2204" t="s">
        <v>1071</v>
      </c>
      <c r="C2204" t="s">
        <v>1501</v>
      </c>
      <c r="D2204" t="s">
        <v>1026</v>
      </c>
      <c r="E2204">
        <v>-8.1359860000000008</v>
      </c>
      <c r="F2204" t="s">
        <v>1320</v>
      </c>
      <c r="G2204" s="1">
        <v>43511</v>
      </c>
    </row>
    <row r="2205" spans="1:7" x14ac:dyDescent="0.25">
      <c r="B2205" t="s">
        <v>58</v>
      </c>
      <c r="C2205" t="s">
        <v>1122</v>
      </c>
      <c r="D2205" t="s">
        <v>1037</v>
      </c>
      <c r="E2205">
        <v>-8.4230049999999999</v>
      </c>
      <c r="F2205" t="s">
        <v>1389</v>
      </c>
      <c r="G2205" s="1">
        <v>43511</v>
      </c>
    </row>
    <row r="2251" spans="1:7" x14ac:dyDescent="0.25">
      <c r="A2251" t="s">
        <v>558</v>
      </c>
      <c r="B2251" t="str">
        <f ca="1">_xll.BDS(OFFSET(INDIRECT(ADDRESS(ROW(), COLUMN())),0,-1),"TOP_ANALYST_PERFORM_RANK_TRR","cols=6;rows=14")</f>
        <v>Berenberg</v>
      </c>
      <c r="C2251" t="s">
        <v>1502</v>
      </c>
      <c r="D2251" t="s">
        <v>1015</v>
      </c>
      <c r="E2251">
        <v>24.81842</v>
      </c>
      <c r="F2251" t="s">
        <v>1016</v>
      </c>
      <c r="G2251" s="1">
        <v>43301</v>
      </c>
    </row>
    <row r="2252" spans="1:7" x14ac:dyDescent="0.25">
      <c r="B2252" t="s">
        <v>1045</v>
      </c>
      <c r="C2252" t="s">
        <v>1046</v>
      </c>
      <c r="D2252" t="s">
        <v>1019</v>
      </c>
      <c r="E2252">
        <v>12.067167</v>
      </c>
      <c r="F2252" t="s">
        <v>1016</v>
      </c>
      <c r="G2252" s="1">
        <v>43507</v>
      </c>
    </row>
    <row r="2253" spans="1:7" x14ac:dyDescent="0.25">
      <c r="B2253" t="s">
        <v>1082</v>
      </c>
      <c r="C2253" t="s">
        <v>1083</v>
      </c>
      <c r="D2253" t="s">
        <v>1022</v>
      </c>
      <c r="E2253">
        <v>0</v>
      </c>
      <c r="F2253" t="s">
        <v>1027</v>
      </c>
      <c r="G2253" s="1">
        <v>43509</v>
      </c>
    </row>
    <row r="2254" spans="1:7" x14ac:dyDescent="0.25">
      <c r="B2254" t="s">
        <v>1363</v>
      </c>
      <c r="C2254" t="s">
        <v>1364</v>
      </c>
      <c r="D2254" t="s">
        <v>1022</v>
      </c>
      <c r="E2254">
        <v>0</v>
      </c>
      <c r="F2254" t="s">
        <v>1032</v>
      </c>
      <c r="G2254" s="1">
        <v>43508</v>
      </c>
    </row>
    <row r="2255" spans="1:7" x14ac:dyDescent="0.25">
      <c r="B2255" t="s">
        <v>1021</v>
      </c>
      <c r="C2255" t="s">
        <v>1021</v>
      </c>
      <c r="D2255" t="s">
        <v>1022</v>
      </c>
      <c r="E2255">
        <v>0</v>
      </c>
      <c r="F2255" t="s">
        <v>1027</v>
      </c>
      <c r="G2255" s="1">
        <v>43507</v>
      </c>
    </row>
    <row r="2256" spans="1:7" x14ac:dyDescent="0.25">
      <c r="B2256" t="s">
        <v>1040</v>
      </c>
      <c r="C2256" t="s">
        <v>1041</v>
      </c>
      <c r="D2256" t="s">
        <v>1022</v>
      </c>
      <c r="E2256">
        <v>0</v>
      </c>
      <c r="F2256" t="s">
        <v>1312</v>
      </c>
      <c r="G2256" s="1">
        <v>43490</v>
      </c>
    </row>
    <row r="2257" spans="2:7" x14ac:dyDescent="0.25">
      <c r="B2257" t="s">
        <v>1021</v>
      </c>
      <c r="C2257" t="s">
        <v>1021</v>
      </c>
      <c r="D2257" t="s">
        <v>1022</v>
      </c>
      <c r="E2257">
        <v>0</v>
      </c>
      <c r="F2257" t="s">
        <v>1027</v>
      </c>
      <c r="G2257" s="1">
        <v>43483</v>
      </c>
    </row>
    <row r="2258" spans="2:7" x14ac:dyDescent="0.25">
      <c r="B2258" t="s">
        <v>1084</v>
      </c>
      <c r="C2258" t="s">
        <v>1085</v>
      </c>
      <c r="D2258" t="s">
        <v>1022</v>
      </c>
      <c r="E2258">
        <v>0</v>
      </c>
      <c r="F2258" t="s">
        <v>1020</v>
      </c>
      <c r="G2258" s="1">
        <v>43482</v>
      </c>
    </row>
    <row r="2259" spans="2:7" x14ac:dyDescent="0.25">
      <c r="B2259" t="s">
        <v>1184</v>
      </c>
      <c r="C2259" t="s">
        <v>1503</v>
      </c>
      <c r="D2259" t="s">
        <v>1022</v>
      </c>
      <c r="E2259">
        <v>0</v>
      </c>
      <c r="F2259" t="s">
        <v>1032</v>
      </c>
      <c r="G2259" s="1">
        <v>43482</v>
      </c>
    </row>
    <row r="2260" spans="2:7" x14ac:dyDescent="0.25">
      <c r="B2260" t="s">
        <v>1050</v>
      </c>
      <c r="C2260" t="s">
        <v>1051</v>
      </c>
      <c r="D2260" t="s">
        <v>1022</v>
      </c>
      <c r="E2260">
        <v>0</v>
      </c>
      <c r="F2260" t="s">
        <v>1052</v>
      </c>
      <c r="G2260" s="1">
        <v>43481</v>
      </c>
    </row>
    <row r="2261" spans="2:7" x14ac:dyDescent="0.25">
      <c r="B2261" t="s">
        <v>1030</v>
      </c>
      <c r="C2261" t="s">
        <v>1049</v>
      </c>
      <c r="D2261" t="s">
        <v>1022</v>
      </c>
      <c r="E2261">
        <v>0</v>
      </c>
      <c r="F2261" t="s">
        <v>1032</v>
      </c>
      <c r="G2261" s="1">
        <v>43481</v>
      </c>
    </row>
    <row r="2262" spans="2:7" x14ac:dyDescent="0.25">
      <c r="B2262" t="s">
        <v>1259</v>
      </c>
      <c r="C2262" t="s">
        <v>1362</v>
      </c>
      <c r="D2262" t="s">
        <v>1022</v>
      </c>
      <c r="E2262">
        <v>0</v>
      </c>
      <c r="F2262" t="s">
        <v>1020</v>
      </c>
      <c r="G2262" s="1">
        <v>43448</v>
      </c>
    </row>
    <row r="2263" spans="2:7" x14ac:dyDescent="0.25">
      <c r="B2263" t="s">
        <v>1124</v>
      </c>
      <c r="C2263" t="s">
        <v>1504</v>
      </c>
      <c r="D2263" t="s">
        <v>1026</v>
      </c>
      <c r="E2263">
        <v>-3.2686310000000001</v>
      </c>
      <c r="F2263" t="s">
        <v>1023</v>
      </c>
      <c r="G2263" s="1">
        <v>43481</v>
      </c>
    </row>
    <row r="2264" spans="2:7" x14ac:dyDescent="0.25">
      <c r="B2264" t="s">
        <v>1175</v>
      </c>
      <c r="C2264" t="s">
        <v>1505</v>
      </c>
      <c r="D2264" t="s">
        <v>1037</v>
      </c>
      <c r="E2264">
        <v>-9.5005070000000007</v>
      </c>
      <c r="F2264" t="s">
        <v>1027</v>
      </c>
      <c r="G2264" s="1">
        <v>43503</v>
      </c>
    </row>
    <row r="2301" spans="1:7" x14ac:dyDescent="0.25">
      <c r="A2301" t="s">
        <v>559</v>
      </c>
      <c r="B2301" t="str">
        <f ca="1">_xll.BDS(OFFSET(INDIRECT(ADDRESS(ROW(), COLUMN())),0,-1),"TOP_ANALYST_PERFORM_RANK_TRR","cols=6;rows=18")</f>
        <v>Jefferies</v>
      </c>
      <c r="C2301" t="s">
        <v>1506</v>
      </c>
      <c r="D2301" t="s">
        <v>1015</v>
      </c>
      <c r="E2301">
        <v>27.852499000000002</v>
      </c>
      <c r="F2301" t="s">
        <v>1023</v>
      </c>
      <c r="G2301" s="1">
        <v>43509</v>
      </c>
    </row>
    <row r="2302" spans="1:7" x14ac:dyDescent="0.25">
      <c r="B2302" t="s">
        <v>1135</v>
      </c>
      <c r="C2302" t="s">
        <v>1507</v>
      </c>
      <c r="D2302" t="s">
        <v>1015</v>
      </c>
      <c r="E2302">
        <v>27.852499000000002</v>
      </c>
      <c r="F2302" t="s">
        <v>1042</v>
      </c>
      <c r="G2302" s="1">
        <v>43509</v>
      </c>
    </row>
    <row r="2303" spans="1:7" x14ac:dyDescent="0.25">
      <c r="B2303" t="s">
        <v>1118</v>
      </c>
      <c r="C2303" t="s">
        <v>1508</v>
      </c>
      <c r="D2303" t="s">
        <v>1015</v>
      </c>
      <c r="E2303">
        <v>27.852499000000002</v>
      </c>
      <c r="F2303" t="s">
        <v>1023</v>
      </c>
      <c r="G2303" s="1">
        <v>43509</v>
      </c>
    </row>
    <row r="2304" spans="1:7" x14ac:dyDescent="0.25">
      <c r="B2304" t="s">
        <v>1195</v>
      </c>
      <c r="C2304" t="s">
        <v>1196</v>
      </c>
      <c r="D2304" t="s">
        <v>1015</v>
      </c>
      <c r="E2304">
        <v>27.852499000000002</v>
      </c>
      <c r="F2304" t="s">
        <v>1023</v>
      </c>
      <c r="G2304" s="1">
        <v>43503</v>
      </c>
    </row>
    <row r="2305" spans="2:7" x14ac:dyDescent="0.25">
      <c r="B2305" t="s">
        <v>1059</v>
      </c>
      <c r="C2305" t="s">
        <v>1258</v>
      </c>
      <c r="D2305" t="s">
        <v>1015</v>
      </c>
      <c r="E2305">
        <v>27.852499000000002</v>
      </c>
      <c r="F2305" t="s">
        <v>1042</v>
      </c>
      <c r="G2305" s="1">
        <v>43502</v>
      </c>
    </row>
    <row r="2306" spans="2:7" x14ac:dyDescent="0.25">
      <c r="B2306" t="s">
        <v>1021</v>
      </c>
      <c r="C2306" t="s">
        <v>1021</v>
      </c>
      <c r="D2306" t="s">
        <v>1015</v>
      </c>
      <c r="E2306">
        <v>27.852499000000002</v>
      </c>
      <c r="F2306" t="s">
        <v>1023</v>
      </c>
      <c r="G2306" s="1">
        <v>43493</v>
      </c>
    </row>
    <row r="2307" spans="2:7" x14ac:dyDescent="0.25">
      <c r="B2307" t="s">
        <v>1061</v>
      </c>
      <c r="C2307" t="s">
        <v>1509</v>
      </c>
      <c r="D2307" t="s">
        <v>1015</v>
      </c>
      <c r="E2307">
        <v>27.852499000000002</v>
      </c>
      <c r="F2307" t="s">
        <v>1063</v>
      </c>
      <c r="G2307" s="1">
        <v>43490</v>
      </c>
    </row>
    <row r="2308" spans="2:7" x14ac:dyDescent="0.25">
      <c r="B2308" t="s">
        <v>1021</v>
      </c>
      <c r="C2308" t="s">
        <v>1021</v>
      </c>
      <c r="D2308" t="s">
        <v>1015</v>
      </c>
      <c r="E2308">
        <v>27.852499000000002</v>
      </c>
      <c r="F2308" t="s">
        <v>1023</v>
      </c>
      <c r="G2308" s="1">
        <v>43490</v>
      </c>
    </row>
    <row r="2309" spans="2:7" x14ac:dyDescent="0.25">
      <c r="B2309" t="s">
        <v>1043</v>
      </c>
      <c r="C2309" t="s">
        <v>1510</v>
      </c>
      <c r="D2309" t="s">
        <v>1015</v>
      </c>
      <c r="E2309">
        <v>27.852499000000002</v>
      </c>
      <c r="F2309" t="s">
        <v>1042</v>
      </c>
      <c r="G2309" s="1">
        <v>43489</v>
      </c>
    </row>
    <row r="2310" spans="2:7" x14ac:dyDescent="0.25">
      <c r="B2310" t="s">
        <v>1069</v>
      </c>
      <c r="C2310" t="s">
        <v>1511</v>
      </c>
      <c r="D2310" t="s">
        <v>1015</v>
      </c>
      <c r="E2310">
        <v>27.852499000000002</v>
      </c>
      <c r="F2310" t="s">
        <v>1042</v>
      </c>
      <c r="G2310" s="1">
        <v>43489</v>
      </c>
    </row>
    <row r="2311" spans="2:7" x14ac:dyDescent="0.25">
      <c r="B2311" t="s">
        <v>1512</v>
      </c>
      <c r="C2311" t="s">
        <v>1513</v>
      </c>
      <c r="D2311" t="s">
        <v>1015</v>
      </c>
      <c r="E2311">
        <v>27.852499000000002</v>
      </c>
      <c r="F2311" t="s">
        <v>1023</v>
      </c>
      <c r="G2311" s="1">
        <v>43416</v>
      </c>
    </row>
    <row r="2312" spans="2:7" x14ac:dyDescent="0.25">
      <c r="B2312" t="s">
        <v>1021</v>
      </c>
      <c r="C2312" t="s">
        <v>1021</v>
      </c>
      <c r="D2312" t="s">
        <v>1015</v>
      </c>
      <c r="E2312">
        <v>27.852499000000002</v>
      </c>
      <c r="F2312" t="s">
        <v>1023</v>
      </c>
      <c r="G2312" s="1">
        <v>43406</v>
      </c>
    </row>
    <row r="2313" spans="2:7" x14ac:dyDescent="0.25">
      <c r="B2313" t="s">
        <v>1090</v>
      </c>
      <c r="C2313" t="s">
        <v>1262</v>
      </c>
      <c r="D2313" t="s">
        <v>1015</v>
      </c>
      <c r="E2313">
        <v>27.852499000000002</v>
      </c>
      <c r="F2313" t="s">
        <v>1023</v>
      </c>
      <c r="G2313" s="1">
        <v>43220</v>
      </c>
    </row>
    <row r="2314" spans="2:7" x14ac:dyDescent="0.25">
      <c r="B2314" t="s">
        <v>1111</v>
      </c>
      <c r="C2314" t="s">
        <v>1112</v>
      </c>
      <c r="D2314" t="s">
        <v>1015</v>
      </c>
      <c r="E2314">
        <v>27.852499000000002</v>
      </c>
      <c r="F2314" t="s">
        <v>1023</v>
      </c>
      <c r="G2314" s="1">
        <v>43129</v>
      </c>
    </row>
    <row r="2315" spans="2:7" x14ac:dyDescent="0.25">
      <c r="B2315" t="s">
        <v>1124</v>
      </c>
      <c r="C2315" t="s">
        <v>1205</v>
      </c>
      <c r="D2315" t="s">
        <v>1019</v>
      </c>
      <c r="E2315">
        <v>23.317972999999999</v>
      </c>
      <c r="F2315" t="s">
        <v>1020</v>
      </c>
      <c r="G2315" s="1">
        <v>43501</v>
      </c>
    </row>
    <row r="2316" spans="2:7" x14ac:dyDescent="0.25">
      <c r="B2316" t="s">
        <v>1071</v>
      </c>
      <c r="C2316" t="s">
        <v>1514</v>
      </c>
      <c r="D2316" t="s">
        <v>1022</v>
      </c>
      <c r="E2316">
        <v>14.632398999999999</v>
      </c>
      <c r="F2316" t="s">
        <v>1320</v>
      </c>
      <c r="G2316" s="1">
        <v>43490</v>
      </c>
    </row>
    <row r="2317" spans="2:7" x14ac:dyDescent="0.25">
      <c r="B2317" t="s">
        <v>1105</v>
      </c>
      <c r="C2317" t="s">
        <v>1515</v>
      </c>
      <c r="D2317" t="s">
        <v>1026</v>
      </c>
      <c r="E2317">
        <v>10.827260000000001</v>
      </c>
      <c r="F2317" t="s">
        <v>1023</v>
      </c>
      <c r="G2317" s="1">
        <v>43490</v>
      </c>
    </row>
    <row r="2318" spans="2:7" x14ac:dyDescent="0.25">
      <c r="B2318" t="s">
        <v>1017</v>
      </c>
      <c r="C2318" t="s">
        <v>1018</v>
      </c>
      <c r="D2318" t="s">
        <v>1037</v>
      </c>
      <c r="E2318">
        <v>6.2385429999999999</v>
      </c>
      <c r="F2318" t="s">
        <v>1063</v>
      </c>
      <c r="G2318" s="1">
        <v>43424</v>
      </c>
    </row>
    <row r="2351" spans="1:7" x14ac:dyDescent="0.25">
      <c r="A2351" t="s">
        <v>560</v>
      </c>
      <c r="B2351" t="str">
        <f ca="1">_xll.BDS(OFFSET(INDIRECT(ADDRESS(ROW(), COLUMN())),0,-1),"TOP_ANALYST_PERFORM_RANK_TRR","cols=6;rows=9")</f>
        <v>PERM DENIED</v>
      </c>
      <c r="C2351" t="s">
        <v>1021</v>
      </c>
      <c r="D2351" t="s">
        <v>1015</v>
      </c>
      <c r="E2351">
        <v>6.1100089999999998</v>
      </c>
      <c r="F2351" t="s">
        <v>1032</v>
      </c>
      <c r="G2351" s="1">
        <v>43508</v>
      </c>
    </row>
    <row r="2352" spans="1:7" x14ac:dyDescent="0.25">
      <c r="B2352" t="s">
        <v>1124</v>
      </c>
      <c r="C2352" t="s">
        <v>1504</v>
      </c>
      <c r="D2352" t="s">
        <v>1019</v>
      </c>
      <c r="E2352">
        <v>2.333961</v>
      </c>
      <c r="F2352" t="s">
        <v>1023</v>
      </c>
      <c r="G2352" s="1">
        <v>43482</v>
      </c>
    </row>
    <row r="2353" spans="2:7" x14ac:dyDescent="0.25">
      <c r="B2353" t="s">
        <v>1021</v>
      </c>
      <c r="C2353" t="s">
        <v>1021</v>
      </c>
      <c r="D2353" t="s">
        <v>1022</v>
      </c>
      <c r="E2353">
        <v>1.3042469999999999</v>
      </c>
      <c r="F2353" t="s">
        <v>1023</v>
      </c>
      <c r="G2353" s="1">
        <v>43507</v>
      </c>
    </row>
    <row r="2354" spans="2:7" x14ac:dyDescent="0.25">
      <c r="B2354" t="s">
        <v>1118</v>
      </c>
      <c r="C2354" t="s">
        <v>1039</v>
      </c>
      <c r="D2354" t="s">
        <v>1026</v>
      </c>
      <c r="E2354">
        <v>0</v>
      </c>
      <c r="F2354" t="s">
        <v>1020</v>
      </c>
      <c r="G2354" s="1">
        <v>43509</v>
      </c>
    </row>
    <row r="2355" spans="2:7" x14ac:dyDescent="0.25">
      <c r="B2355" t="s">
        <v>1067</v>
      </c>
      <c r="C2355" t="s">
        <v>1068</v>
      </c>
      <c r="D2355" t="s">
        <v>1026</v>
      </c>
      <c r="E2355">
        <v>0</v>
      </c>
      <c r="F2355" t="s">
        <v>1020</v>
      </c>
      <c r="G2355" s="1">
        <v>43493</v>
      </c>
    </row>
    <row r="2356" spans="2:7" x14ac:dyDescent="0.25">
      <c r="B2356" t="s">
        <v>1053</v>
      </c>
      <c r="C2356" t="s">
        <v>1502</v>
      </c>
      <c r="D2356" t="s">
        <v>1026</v>
      </c>
      <c r="E2356">
        <v>0</v>
      </c>
      <c r="F2356" t="s">
        <v>1020</v>
      </c>
      <c r="G2356" s="1">
        <v>43483</v>
      </c>
    </row>
    <row r="2357" spans="2:7" x14ac:dyDescent="0.25">
      <c r="B2357" t="s">
        <v>1050</v>
      </c>
      <c r="C2357" t="s">
        <v>1051</v>
      </c>
      <c r="D2357" t="s">
        <v>1026</v>
      </c>
      <c r="E2357">
        <v>0</v>
      </c>
      <c r="F2357" t="s">
        <v>1052</v>
      </c>
      <c r="G2357" s="1">
        <v>43482</v>
      </c>
    </row>
    <row r="2358" spans="2:7" x14ac:dyDescent="0.25">
      <c r="B2358" t="s">
        <v>1071</v>
      </c>
      <c r="C2358" t="s">
        <v>1072</v>
      </c>
      <c r="D2358" t="s">
        <v>1026</v>
      </c>
      <c r="E2358">
        <v>0</v>
      </c>
      <c r="F2358" t="s">
        <v>1361</v>
      </c>
      <c r="G2358" s="1">
        <v>43472</v>
      </c>
    </row>
    <row r="2359" spans="2:7" x14ac:dyDescent="0.25">
      <c r="B2359" t="s">
        <v>1045</v>
      </c>
      <c r="C2359" t="s">
        <v>1046</v>
      </c>
      <c r="D2359" t="s">
        <v>1037</v>
      </c>
      <c r="E2359">
        <v>-0.40650799999999998</v>
      </c>
      <c r="F2359" t="s">
        <v>1016</v>
      </c>
      <c r="G2359" s="1">
        <v>43507</v>
      </c>
    </row>
    <row r="2401" spans="1:7" x14ac:dyDescent="0.25">
      <c r="A2401" t="s">
        <v>561</v>
      </c>
      <c r="B2401" t="str">
        <f ca="1">_xll.BDS(OFFSET(INDIRECT(ADDRESS(ROW(), COLUMN())),0,-1),"TOP_ANALYST_PERFORM_RANK_TRR","cols=6;rows=14")</f>
        <v>Morningstar, Inc</v>
      </c>
      <c r="C2401" t="s">
        <v>1516</v>
      </c>
      <c r="D2401" t="s">
        <v>1015</v>
      </c>
      <c r="E2401">
        <v>11.50282</v>
      </c>
      <c r="F2401" t="s">
        <v>1023</v>
      </c>
      <c r="G2401" s="1">
        <v>43418</v>
      </c>
    </row>
    <row r="2402" spans="1:7" x14ac:dyDescent="0.25">
      <c r="B2402" t="s">
        <v>1030</v>
      </c>
      <c r="C2402" t="s">
        <v>1517</v>
      </c>
      <c r="D2402" t="s">
        <v>1019</v>
      </c>
      <c r="E2402">
        <v>0</v>
      </c>
      <c r="F2402" t="s">
        <v>1032</v>
      </c>
      <c r="G2402" s="1">
        <v>43506</v>
      </c>
    </row>
    <row r="2403" spans="1:7" x14ac:dyDescent="0.25">
      <c r="B2403" t="s">
        <v>1483</v>
      </c>
      <c r="C2403" t="s">
        <v>1518</v>
      </c>
      <c r="D2403" t="s">
        <v>1019</v>
      </c>
      <c r="E2403">
        <v>0</v>
      </c>
      <c r="F2403" t="s">
        <v>1020</v>
      </c>
      <c r="G2403" s="1">
        <v>43494</v>
      </c>
    </row>
    <row r="2404" spans="1:7" x14ac:dyDescent="0.25">
      <c r="B2404" t="s">
        <v>1061</v>
      </c>
      <c r="C2404" t="s">
        <v>1519</v>
      </c>
      <c r="D2404" t="s">
        <v>1022</v>
      </c>
      <c r="E2404">
        <v>-5.5215019999999999</v>
      </c>
      <c r="F2404" t="s">
        <v>1063</v>
      </c>
      <c r="G2404" s="1">
        <v>43511</v>
      </c>
    </row>
    <row r="2405" spans="1:7" x14ac:dyDescent="0.25">
      <c r="B2405" t="s">
        <v>1021</v>
      </c>
      <c r="C2405" t="s">
        <v>1021</v>
      </c>
      <c r="D2405" t="s">
        <v>1022</v>
      </c>
      <c r="E2405">
        <v>-5.5215019999999999</v>
      </c>
      <c r="F2405" t="s">
        <v>1042</v>
      </c>
      <c r="G2405" s="1">
        <v>43509</v>
      </c>
    </row>
    <row r="2406" spans="1:7" x14ac:dyDescent="0.25">
      <c r="B2406" t="s">
        <v>1200</v>
      </c>
      <c r="C2406" t="s">
        <v>1520</v>
      </c>
      <c r="D2406" t="s">
        <v>1022</v>
      </c>
      <c r="E2406">
        <v>-5.5215019999999999</v>
      </c>
      <c r="F2406" t="s">
        <v>1042</v>
      </c>
      <c r="G2406" s="1">
        <v>43506</v>
      </c>
    </row>
    <row r="2407" spans="1:7" x14ac:dyDescent="0.25">
      <c r="B2407" t="s">
        <v>1059</v>
      </c>
      <c r="C2407" t="s">
        <v>1521</v>
      </c>
      <c r="D2407" t="s">
        <v>1022</v>
      </c>
      <c r="E2407">
        <v>-5.5215019999999999</v>
      </c>
      <c r="F2407" t="s">
        <v>1042</v>
      </c>
      <c r="G2407" s="1">
        <v>43502</v>
      </c>
    </row>
    <row r="2408" spans="1:7" x14ac:dyDescent="0.25">
      <c r="B2408" t="s">
        <v>1033</v>
      </c>
      <c r="C2408" t="s">
        <v>1522</v>
      </c>
      <c r="D2408" t="s">
        <v>1022</v>
      </c>
      <c r="E2408">
        <v>-5.5215019999999999</v>
      </c>
      <c r="F2408" t="s">
        <v>1023</v>
      </c>
      <c r="G2408" s="1">
        <v>43500</v>
      </c>
    </row>
    <row r="2409" spans="1:7" x14ac:dyDescent="0.25">
      <c r="B2409" t="s">
        <v>1043</v>
      </c>
      <c r="C2409" t="s">
        <v>1523</v>
      </c>
      <c r="D2409" t="s">
        <v>1022</v>
      </c>
      <c r="E2409">
        <v>-5.5215019999999999</v>
      </c>
      <c r="F2409" t="s">
        <v>1042</v>
      </c>
      <c r="G2409" s="1">
        <v>43473</v>
      </c>
    </row>
    <row r="2410" spans="1:7" x14ac:dyDescent="0.25">
      <c r="B2410" t="s">
        <v>1040</v>
      </c>
      <c r="C2410" t="s">
        <v>1524</v>
      </c>
      <c r="D2410" t="s">
        <v>1022</v>
      </c>
      <c r="E2410">
        <v>-5.5215019999999999</v>
      </c>
      <c r="F2410" t="s">
        <v>1042</v>
      </c>
      <c r="G2410" s="1">
        <v>43473</v>
      </c>
    </row>
    <row r="2411" spans="1:7" x14ac:dyDescent="0.25">
      <c r="B2411" t="s">
        <v>1076</v>
      </c>
      <c r="C2411" t="s">
        <v>1525</v>
      </c>
      <c r="D2411" t="s">
        <v>1022</v>
      </c>
      <c r="E2411">
        <v>-5.5215019999999999</v>
      </c>
      <c r="F2411" t="s">
        <v>1023</v>
      </c>
      <c r="G2411" s="1">
        <v>43454</v>
      </c>
    </row>
    <row r="2412" spans="1:7" x14ac:dyDescent="0.25">
      <c r="B2412" t="s">
        <v>1021</v>
      </c>
      <c r="C2412" t="s">
        <v>1021</v>
      </c>
      <c r="D2412" t="s">
        <v>1022</v>
      </c>
      <c r="E2412">
        <v>-5.5215019999999999</v>
      </c>
      <c r="F2412" t="s">
        <v>1023</v>
      </c>
      <c r="G2412" s="1">
        <v>43395</v>
      </c>
    </row>
    <row r="2413" spans="1:7" x14ac:dyDescent="0.25">
      <c r="B2413" t="s">
        <v>1021</v>
      </c>
      <c r="C2413" t="s">
        <v>1021</v>
      </c>
      <c r="D2413" t="s">
        <v>1026</v>
      </c>
      <c r="E2413">
        <v>-5.9424349999999997</v>
      </c>
      <c r="F2413" t="s">
        <v>1023</v>
      </c>
      <c r="G2413" s="1">
        <v>43444</v>
      </c>
    </row>
    <row r="2414" spans="1:7" x14ac:dyDescent="0.25">
      <c r="B2414" t="s">
        <v>1017</v>
      </c>
      <c r="C2414" t="s">
        <v>1018</v>
      </c>
      <c r="D2414" t="s">
        <v>1037</v>
      </c>
      <c r="E2414">
        <v>-6.942679</v>
      </c>
      <c r="F2414" t="s">
        <v>1016</v>
      </c>
      <c r="G2414" s="1">
        <v>43434</v>
      </c>
    </row>
    <row r="2451" spans="1:7" x14ac:dyDescent="0.25">
      <c r="A2451" t="s">
        <v>562</v>
      </c>
      <c r="B2451" t="str">
        <f ca="1">_xll.BDS(OFFSET(INDIRECT(ADDRESS(ROW(), COLUMN())),0,-1),"TOP_ANALYST_PERFORM_RANK_TRR","cols=6;rows=7")</f>
        <v>Jefferies</v>
      </c>
      <c r="C2451" t="s">
        <v>1526</v>
      </c>
      <c r="D2451" t="s">
        <v>1015</v>
      </c>
      <c r="E2451">
        <v>0</v>
      </c>
      <c r="F2451" t="s">
        <v>1020</v>
      </c>
      <c r="G2451" s="1">
        <v>43483</v>
      </c>
    </row>
    <row r="2452" spans="1:7" x14ac:dyDescent="0.25">
      <c r="B2452" t="s">
        <v>1163</v>
      </c>
      <c r="C2452" t="s">
        <v>1527</v>
      </c>
      <c r="D2452" t="s">
        <v>1019</v>
      </c>
      <c r="E2452">
        <v>-26.800001000000002</v>
      </c>
      <c r="F2452" t="s">
        <v>1023</v>
      </c>
      <c r="G2452" s="1">
        <v>43511</v>
      </c>
    </row>
    <row r="2453" spans="1:7" x14ac:dyDescent="0.25">
      <c r="B2453" t="s">
        <v>1200</v>
      </c>
      <c r="C2453" t="s">
        <v>1528</v>
      </c>
      <c r="D2453" t="s">
        <v>1022</v>
      </c>
      <c r="E2453">
        <v>-30.41825</v>
      </c>
      <c r="F2453" t="s">
        <v>1042</v>
      </c>
      <c r="G2453" s="1">
        <v>43511</v>
      </c>
    </row>
    <row r="2454" spans="1:7" x14ac:dyDescent="0.25">
      <c r="B2454" t="s">
        <v>1028</v>
      </c>
      <c r="C2454" t="s">
        <v>1529</v>
      </c>
      <c r="D2454" t="s">
        <v>1022</v>
      </c>
      <c r="E2454">
        <v>-30.41825</v>
      </c>
      <c r="F2454" t="s">
        <v>1042</v>
      </c>
      <c r="G2454" s="1">
        <v>43503</v>
      </c>
    </row>
    <row r="2455" spans="1:7" x14ac:dyDescent="0.25">
      <c r="B2455" t="s">
        <v>1069</v>
      </c>
      <c r="C2455" t="s">
        <v>1530</v>
      </c>
      <c r="D2455" t="s">
        <v>1022</v>
      </c>
      <c r="E2455">
        <v>-30.41825</v>
      </c>
      <c r="F2455" t="s">
        <v>1042</v>
      </c>
      <c r="G2455" s="1">
        <v>43405</v>
      </c>
    </row>
    <row r="2456" spans="1:7" x14ac:dyDescent="0.25">
      <c r="B2456" t="s">
        <v>1531</v>
      </c>
      <c r="C2456" t="s">
        <v>1532</v>
      </c>
      <c r="D2456" t="s">
        <v>1022</v>
      </c>
      <c r="E2456">
        <v>-30.41825</v>
      </c>
      <c r="F2456" t="s">
        <v>1533</v>
      </c>
      <c r="G2456" s="1">
        <v>43018</v>
      </c>
    </row>
    <row r="2457" spans="1:7" x14ac:dyDescent="0.25">
      <c r="B2457" t="s">
        <v>1017</v>
      </c>
      <c r="C2457" t="s">
        <v>1018</v>
      </c>
      <c r="D2457" t="s">
        <v>1026</v>
      </c>
      <c r="E2457">
        <v>-40.247830999999998</v>
      </c>
      <c r="F2457" t="s">
        <v>1279</v>
      </c>
      <c r="G2457" s="1">
        <v>43414</v>
      </c>
    </row>
    <row r="2501" spans="1:7" x14ac:dyDescent="0.25">
      <c r="A2501" t="s">
        <v>563</v>
      </c>
      <c r="B2501" t="str">
        <f ca="1">_xll.BDS(OFFSET(INDIRECT(ADDRESS(ROW(), COLUMN())),0,-1),"TOP_ANALYST_PERFORM_RANK_TRR","cols=6;rows=25")</f>
        <v>Gabelli &amp; Co</v>
      </c>
      <c r="C2501" t="s">
        <v>1534</v>
      </c>
      <c r="D2501" t="s">
        <v>1015</v>
      </c>
      <c r="E2501">
        <v>13.135408999999999</v>
      </c>
      <c r="F2501" t="s">
        <v>1023</v>
      </c>
      <c r="G2501" s="1">
        <v>43444</v>
      </c>
    </row>
    <row r="2502" spans="1:7" x14ac:dyDescent="0.25">
      <c r="B2502" t="s">
        <v>1017</v>
      </c>
      <c r="C2502" t="s">
        <v>1018</v>
      </c>
      <c r="D2502" t="s">
        <v>1019</v>
      </c>
      <c r="E2502">
        <v>10.23385</v>
      </c>
      <c r="F2502" t="s">
        <v>1023</v>
      </c>
      <c r="G2502" s="1">
        <v>43400</v>
      </c>
    </row>
    <row r="2503" spans="1:7" x14ac:dyDescent="0.25">
      <c r="B2503" t="s">
        <v>1059</v>
      </c>
      <c r="C2503" t="s">
        <v>1535</v>
      </c>
      <c r="D2503" t="s">
        <v>1022</v>
      </c>
      <c r="E2503">
        <v>10.07873</v>
      </c>
      <c r="F2503" t="s">
        <v>1042</v>
      </c>
      <c r="G2503" s="1">
        <v>43493</v>
      </c>
    </row>
    <row r="2504" spans="1:7" x14ac:dyDescent="0.25">
      <c r="B2504" t="s">
        <v>1263</v>
      </c>
      <c r="C2504" t="s">
        <v>1536</v>
      </c>
      <c r="D2504" t="s">
        <v>1026</v>
      </c>
      <c r="E2504">
        <v>6.1660490000000001</v>
      </c>
      <c r="F2504" t="s">
        <v>1063</v>
      </c>
      <c r="G2504" s="1">
        <v>43511</v>
      </c>
    </row>
    <row r="2505" spans="1:7" x14ac:dyDescent="0.25">
      <c r="B2505" t="s">
        <v>1202</v>
      </c>
      <c r="C2505" t="s">
        <v>1203</v>
      </c>
      <c r="D2505" t="s">
        <v>1026</v>
      </c>
      <c r="E2505">
        <v>6.1660490000000001</v>
      </c>
      <c r="F2505" t="s">
        <v>1042</v>
      </c>
      <c r="G2505" s="1">
        <v>43511</v>
      </c>
    </row>
    <row r="2506" spans="1:7" x14ac:dyDescent="0.25">
      <c r="B2506" t="s">
        <v>1537</v>
      </c>
      <c r="C2506" t="s">
        <v>1538</v>
      </c>
      <c r="D2506" t="s">
        <v>1026</v>
      </c>
      <c r="E2506">
        <v>6.1660490000000001</v>
      </c>
      <c r="F2506" t="s">
        <v>1023</v>
      </c>
      <c r="G2506" s="1">
        <v>43510</v>
      </c>
    </row>
    <row r="2507" spans="1:7" x14ac:dyDescent="0.25">
      <c r="B2507" t="s">
        <v>1539</v>
      </c>
      <c r="C2507" t="s">
        <v>1540</v>
      </c>
      <c r="D2507" t="s">
        <v>1026</v>
      </c>
      <c r="E2507">
        <v>6.1660490000000001</v>
      </c>
      <c r="F2507" t="s">
        <v>1023</v>
      </c>
      <c r="G2507" s="1">
        <v>43510</v>
      </c>
    </row>
    <row r="2508" spans="1:7" x14ac:dyDescent="0.25">
      <c r="B2508" t="s">
        <v>1069</v>
      </c>
      <c r="C2508" t="s">
        <v>1541</v>
      </c>
      <c r="D2508" t="s">
        <v>1026</v>
      </c>
      <c r="E2508">
        <v>6.1660490000000001</v>
      </c>
      <c r="F2508" t="s">
        <v>1042</v>
      </c>
      <c r="G2508" s="1">
        <v>43504</v>
      </c>
    </row>
    <row r="2509" spans="1:7" x14ac:dyDescent="0.25">
      <c r="B2509" t="s">
        <v>1033</v>
      </c>
      <c r="C2509" t="s">
        <v>1542</v>
      </c>
      <c r="D2509" t="s">
        <v>1026</v>
      </c>
      <c r="E2509">
        <v>6.1660490000000001</v>
      </c>
      <c r="F2509" t="s">
        <v>1023</v>
      </c>
      <c r="G2509" s="1">
        <v>43497</v>
      </c>
    </row>
    <row r="2510" spans="1:7" x14ac:dyDescent="0.25">
      <c r="B2510" t="s">
        <v>1021</v>
      </c>
      <c r="C2510" t="s">
        <v>1021</v>
      </c>
      <c r="D2510" t="s">
        <v>1026</v>
      </c>
      <c r="E2510">
        <v>6.1660490000000001</v>
      </c>
      <c r="F2510" t="s">
        <v>1023</v>
      </c>
      <c r="G2510" s="1">
        <v>43491</v>
      </c>
    </row>
    <row r="2511" spans="1:7" x14ac:dyDescent="0.25">
      <c r="B2511" t="s">
        <v>1078</v>
      </c>
      <c r="C2511" t="s">
        <v>1543</v>
      </c>
      <c r="D2511" t="s">
        <v>1026</v>
      </c>
      <c r="E2511">
        <v>6.1660490000000001</v>
      </c>
      <c r="F2511" t="s">
        <v>1023</v>
      </c>
      <c r="G2511" s="1">
        <v>43488</v>
      </c>
    </row>
    <row r="2512" spans="1:7" x14ac:dyDescent="0.25">
      <c r="B2512" t="s">
        <v>1040</v>
      </c>
      <c r="C2512" t="s">
        <v>1544</v>
      </c>
      <c r="D2512" t="s">
        <v>1026</v>
      </c>
      <c r="E2512">
        <v>6.1660490000000001</v>
      </c>
      <c r="F2512" t="s">
        <v>1042</v>
      </c>
      <c r="G2512" s="1">
        <v>43487</v>
      </c>
    </row>
    <row r="2513" spans="2:7" x14ac:dyDescent="0.25">
      <c r="B2513" t="s">
        <v>1061</v>
      </c>
      <c r="C2513" t="s">
        <v>1545</v>
      </c>
      <c r="D2513" t="s">
        <v>1026</v>
      </c>
      <c r="E2513">
        <v>6.1660490000000001</v>
      </c>
      <c r="F2513" t="s">
        <v>1063</v>
      </c>
      <c r="G2513" s="1">
        <v>43482</v>
      </c>
    </row>
    <row r="2514" spans="2:7" x14ac:dyDescent="0.25">
      <c r="B2514" t="s">
        <v>1133</v>
      </c>
      <c r="C2514" t="s">
        <v>1546</v>
      </c>
      <c r="D2514" t="s">
        <v>1026</v>
      </c>
      <c r="E2514">
        <v>6.1660490000000001</v>
      </c>
      <c r="F2514" t="s">
        <v>1023</v>
      </c>
      <c r="G2514" s="1">
        <v>43474</v>
      </c>
    </row>
    <row r="2515" spans="2:7" x14ac:dyDescent="0.25">
      <c r="B2515" t="s">
        <v>1200</v>
      </c>
      <c r="C2515" t="s">
        <v>1201</v>
      </c>
      <c r="D2515" t="s">
        <v>1026</v>
      </c>
      <c r="E2515">
        <v>6.1660490000000001</v>
      </c>
      <c r="F2515" t="s">
        <v>1042</v>
      </c>
      <c r="G2515" s="1">
        <v>43474</v>
      </c>
    </row>
    <row r="2516" spans="2:7" x14ac:dyDescent="0.25">
      <c r="B2516" t="s">
        <v>1043</v>
      </c>
      <c r="C2516" t="s">
        <v>1547</v>
      </c>
      <c r="D2516" t="s">
        <v>1026</v>
      </c>
      <c r="E2516">
        <v>6.1660490000000001</v>
      </c>
      <c r="F2516" t="s">
        <v>1042</v>
      </c>
      <c r="G2516" s="1">
        <v>43469</v>
      </c>
    </row>
    <row r="2517" spans="2:7" x14ac:dyDescent="0.25">
      <c r="B2517" t="s">
        <v>1021</v>
      </c>
      <c r="C2517" t="s">
        <v>1021</v>
      </c>
      <c r="D2517" t="s">
        <v>1026</v>
      </c>
      <c r="E2517">
        <v>6.1660490000000001</v>
      </c>
      <c r="F2517" t="s">
        <v>1023</v>
      </c>
      <c r="G2517" s="1">
        <v>43469</v>
      </c>
    </row>
    <row r="2518" spans="2:7" x14ac:dyDescent="0.25">
      <c r="B2518" t="s">
        <v>1084</v>
      </c>
      <c r="C2518" t="s">
        <v>1411</v>
      </c>
      <c r="D2518" t="s">
        <v>1026</v>
      </c>
      <c r="E2518">
        <v>6.1660490000000001</v>
      </c>
      <c r="F2518" t="s">
        <v>1023</v>
      </c>
      <c r="G2518" s="1">
        <v>43467</v>
      </c>
    </row>
    <row r="2519" spans="2:7" x14ac:dyDescent="0.25">
      <c r="B2519" t="s">
        <v>1055</v>
      </c>
      <c r="C2519" t="s">
        <v>1548</v>
      </c>
      <c r="D2519" t="s">
        <v>1026</v>
      </c>
      <c r="E2519">
        <v>6.1660490000000001</v>
      </c>
      <c r="F2519" t="s">
        <v>1042</v>
      </c>
      <c r="G2519" s="1">
        <v>43451</v>
      </c>
    </row>
    <row r="2520" spans="2:7" x14ac:dyDescent="0.25">
      <c r="B2520" t="s">
        <v>58</v>
      </c>
      <c r="C2520" t="s">
        <v>1412</v>
      </c>
      <c r="D2520" t="s">
        <v>1026</v>
      </c>
      <c r="E2520">
        <v>6.1660490000000001</v>
      </c>
      <c r="F2520" t="s">
        <v>1149</v>
      </c>
      <c r="G2520" s="1">
        <v>43447</v>
      </c>
    </row>
    <row r="2521" spans="2:7" x14ac:dyDescent="0.25">
      <c r="B2521" t="s">
        <v>1021</v>
      </c>
      <c r="C2521" t="s">
        <v>1021</v>
      </c>
      <c r="D2521" t="s">
        <v>1026</v>
      </c>
      <c r="E2521">
        <v>6.1660490000000001</v>
      </c>
      <c r="F2521" t="s">
        <v>1023</v>
      </c>
      <c r="G2521" s="1">
        <v>43444</v>
      </c>
    </row>
    <row r="2522" spans="2:7" x14ac:dyDescent="0.25">
      <c r="B2522" t="s">
        <v>1074</v>
      </c>
      <c r="C2522" t="s">
        <v>1549</v>
      </c>
      <c r="D2522" t="s">
        <v>1026</v>
      </c>
      <c r="E2522">
        <v>6.1660490000000001</v>
      </c>
      <c r="F2522" t="s">
        <v>1063</v>
      </c>
      <c r="G2522" s="1">
        <v>43427</v>
      </c>
    </row>
    <row r="2523" spans="2:7" x14ac:dyDescent="0.25">
      <c r="B2523" t="s">
        <v>1050</v>
      </c>
      <c r="C2523" t="s">
        <v>1550</v>
      </c>
      <c r="D2523" t="s">
        <v>1026</v>
      </c>
      <c r="E2523">
        <v>6.1660490000000001</v>
      </c>
      <c r="F2523" t="s">
        <v>1063</v>
      </c>
      <c r="G2523" s="1">
        <v>43417</v>
      </c>
    </row>
    <row r="2524" spans="2:7" x14ac:dyDescent="0.25">
      <c r="B2524" t="s">
        <v>1090</v>
      </c>
      <c r="C2524" t="s">
        <v>1262</v>
      </c>
      <c r="D2524" t="s">
        <v>1026</v>
      </c>
      <c r="E2524">
        <v>6.1660490000000001</v>
      </c>
      <c r="F2524" t="s">
        <v>1023</v>
      </c>
      <c r="G2524" s="1">
        <v>43158</v>
      </c>
    </row>
    <row r="2525" spans="2:7" x14ac:dyDescent="0.25">
      <c r="B2525" t="s">
        <v>1118</v>
      </c>
      <c r="C2525" t="s">
        <v>1551</v>
      </c>
      <c r="D2525" t="s">
        <v>1037</v>
      </c>
      <c r="E2525">
        <v>2.1124139999999998</v>
      </c>
      <c r="F2525" t="s">
        <v>1023</v>
      </c>
      <c r="G2525" s="1">
        <v>43509</v>
      </c>
    </row>
    <row r="2551" spans="1:7" x14ac:dyDescent="0.25">
      <c r="A2551" t="s">
        <v>564</v>
      </c>
      <c r="B2551" t="str">
        <f ca="1">_xll.BDS(OFFSET(INDIRECT(ADDRESS(ROW(), COLUMN())),0,-1),"TOP_ANALYST_PERFORM_RANK_TRR","cols=6;rows=9")</f>
        <v>PERM DENIED</v>
      </c>
      <c r="C2551" t="s">
        <v>1021</v>
      </c>
      <c r="D2551" t="s">
        <v>1015</v>
      </c>
      <c r="E2551">
        <v>20.633089999999999</v>
      </c>
      <c r="F2551" t="s">
        <v>1027</v>
      </c>
      <c r="G2551" s="1">
        <v>43511</v>
      </c>
    </row>
    <row r="2552" spans="1:7" x14ac:dyDescent="0.25">
      <c r="B2552" t="s">
        <v>1057</v>
      </c>
      <c r="C2552" t="s">
        <v>1552</v>
      </c>
      <c r="D2552" t="s">
        <v>1019</v>
      </c>
      <c r="E2552">
        <v>17.51315</v>
      </c>
      <c r="F2552" t="s">
        <v>1042</v>
      </c>
      <c r="G2552" s="1">
        <v>43511</v>
      </c>
    </row>
    <row r="2553" spans="1:7" x14ac:dyDescent="0.25">
      <c r="B2553" t="s">
        <v>58</v>
      </c>
      <c r="C2553" t="s">
        <v>1553</v>
      </c>
      <c r="D2553" t="s">
        <v>1022</v>
      </c>
      <c r="E2553">
        <v>5.6582290000000004</v>
      </c>
      <c r="F2553" t="s">
        <v>1149</v>
      </c>
      <c r="G2553" s="1">
        <v>43473</v>
      </c>
    </row>
    <row r="2554" spans="1:7" x14ac:dyDescent="0.25">
      <c r="B2554" t="s">
        <v>1021</v>
      </c>
      <c r="C2554" t="s">
        <v>1021</v>
      </c>
      <c r="D2554" t="s">
        <v>1026</v>
      </c>
      <c r="E2554">
        <v>2.0012349999999999</v>
      </c>
      <c r="F2554" t="s">
        <v>1023</v>
      </c>
      <c r="G2554" s="1">
        <v>43301</v>
      </c>
    </row>
    <row r="2555" spans="1:7" x14ac:dyDescent="0.25">
      <c r="B2555" t="s">
        <v>1076</v>
      </c>
      <c r="C2555" t="s">
        <v>1554</v>
      </c>
      <c r="D2555" t="s">
        <v>1037</v>
      </c>
      <c r="E2555">
        <v>0</v>
      </c>
      <c r="F2555" t="s">
        <v>1020</v>
      </c>
      <c r="G2555" s="1">
        <v>43511</v>
      </c>
    </row>
    <row r="2556" spans="1:7" x14ac:dyDescent="0.25">
      <c r="B2556" t="s">
        <v>1061</v>
      </c>
      <c r="C2556" t="s">
        <v>1555</v>
      </c>
      <c r="D2556" t="s">
        <v>1037</v>
      </c>
      <c r="E2556">
        <v>0</v>
      </c>
      <c r="F2556" t="s">
        <v>1027</v>
      </c>
      <c r="G2556" s="1">
        <v>43511</v>
      </c>
    </row>
    <row r="2557" spans="1:7" x14ac:dyDescent="0.25">
      <c r="B2557" t="s">
        <v>1135</v>
      </c>
      <c r="C2557" t="s">
        <v>1556</v>
      </c>
      <c r="D2557" t="s">
        <v>1037</v>
      </c>
      <c r="E2557">
        <v>0</v>
      </c>
      <c r="F2557" t="s">
        <v>1032</v>
      </c>
      <c r="G2557" s="1">
        <v>43511</v>
      </c>
    </row>
    <row r="2558" spans="1:7" x14ac:dyDescent="0.25">
      <c r="B2558" t="s">
        <v>1028</v>
      </c>
      <c r="C2558" t="s">
        <v>1557</v>
      </c>
      <c r="D2558" t="s">
        <v>1037</v>
      </c>
      <c r="E2558">
        <v>0</v>
      </c>
      <c r="F2558" t="s">
        <v>1027</v>
      </c>
      <c r="G2558" s="1">
        <v>43510</v>
      </c>
    </row>
    <row r="2559" spans="1:7" x14ac:dyDescent="0.25">
      <c r="B2559" t="s">
        <v>1372</v>
      </c>
      <c r="C2559" t="s">
        <v>1558</v>
      </c>
      <c r="D2559" t="s">
        <v>1037</v>
      </c>
      <c r="E2559">
        <v>0</v>
      </c>
      <c r="F2559" t="s">
        <v>1027</v>
      </c>
      <c r="G2559" s="1">
        <v>43430</v>
      </c>
    </row>
    <row r="2601" spans="1:7" x14ac:dyDescent="0.25">
      <c r="A2601" t="s">
        <v>565</v>
      </c>
      <c r="B2601" t="str">
        <f ca="1">_xll.BDS(OFFSET(INDIRECT(ADDRESS(ROW(), COLUMN())),0,-1),"TOP_ANALYST_PERFORM_RANK_TRR","cols=6;rows=10")</f>
        <v>Morningstar, Inc</v>
      </c>
      <c r="C2601" t="s">
        <v>1269</v>
      </c>
      <c r="D2601" t="s">
        <v>1015</v>
      </c>
      <c r="E2601">
        <v>31.00872</v>
      </c>
      <c r="F2601" t="s">
        <v>1023</v>
      </c>
      <c r="G2601" s="1">
        <v>43495</v>
      </c>
    </row>
    <row r="2602" spans="1:7" x14ac:dyDescent="0.25">
      <c r="B2602" t="s">
        <v>1061</v>
      </c>
      <c r="C2602" t="s">
        <v>1419</v>
      </c>
      <c r="D2602" t="s">
        <v>1019</v>
      </c>
      <c r="E2602">
        <v>26.478839000000001</v>
      </c>
      <c r="F2602" t="s">
        <v>1027</v>
      </c>
      <c r="G2602" s="1">
        <v>43494</v>
      </c>
    </row>
    <row r="2603" spans="1:7" x14ac:dyDescent="0.25">
      <c r="B2603" t="s">
        <v>1118</v>
      </c>
      <c r="C2603" t="s">
        <v>1417</v>
      </c>
      <c r="D2603" t="s">
        <v>1022</v>
      </c>
      <c r="E2603">
        <v>22.885290000000001</v>
      </c>
      <c r="F2603" t="s">
        <v>1023</v>
      </c>
      <c r="G2603" s="1">
        <v>43509</v>
      </c>
    </row>
    <row r="2604" spans="1:7" x14ac:dyDescent="0.25">
      <c r="B2604" t="s">
        <v>1113</v>
      </c>
      <c r="C2604" t="s">
        <v>1266</v>
      </c>
      <c r="D2604" t="s">
        <v>1022</v>
      </c>
      <c r="E2604">
        <v>22.885290000000001</v>
      </c>
      <c r="F2604" t="s">
        <v>1042</v>
      </c>
      <c r="G2604" s="1">
        <v>43508</v>
      </c>
    </row>
    <row r="2605" spans="1:7" x14ac:dyDescent="0.25">
      <c r="B2605" t="s">
        <v>1074</v>
      </c>
      <c r="C2605" t="s">
        <v>1366</v>
      </c>
      <c r="D2605" t="s">
        <v>1022</v>
      </c>
      <c r="E2605">
        <v>22.885290000000001</v>
      </c>
      <c r="F2605" t="s">
        <v>1063</v>
      </c>
      <c r="G2605" s="1">
        <v>43495</v>
      </c>
    </row>
    <row r="2606" spans="1:7" x14ac:dyDescent="0.25">
      <c r="B2606" t="s">
        <v>1057</v>
      </c>
      <c r="C2606" t="s">
        <v>1418</v>
      </c>
      <c r="D2606" t="s">
        <v>1022</v>
      </c>
      <c r="E2606">
        <v>22.885290000000001</v>
      </c>
      <c r="F2606" t="s">
        <v>1042</v>
      </c>
      <c r="G2606" s="1">
        <v>43494</v>
      </c>
    </row>
    <row r="2607" spans="1:7" x14ac:dyDescent="0.25">
      <c r="B2607" t="s">
        <v>1021</v>
      </c>
      <c r="C2607" t="s">
        <v>1021</v>
      </c>
      <c r="D2607" t="s">
        <v>1022</v>
      </c>
      <c r="E2607">
        <v>22.885290000000001</v>
      </c>
      <c r="F2607" t="s">
        <v>1023</v>
      </c>
      <c r="G2607" s="1">
        <v>43494</v>
      </c>
    </row>
    <row r="2608" spans="1:7" x14ac:dyDescent="0.25">
      <c r="B2608" t="s">
        <v>1017</v>
      </c>
      <c r="C2608" t="s">
        <v>1268</v>
      </c>
      <c r="D2608" t="s">
        <v>1022</v>
      </c>
      <c r="E2608">
        <v>22.885290000000001</v>
      </c>
      <c r="F2608" t="s">
        <v>1063</v>
      </c>
      <c r="G2608" s="1">
        <v>43386</v>
      </c>
    </row>
    <row r="2609" spans="2:7" x14ac:dyDescent="0.25">
      <c r="B2609" t="s">
        <v>1030</v>
      </c>
      <c r="C2609" t="s">
        <v>1271</v>
      </c>
      <c r="D2609" t="s">
        <v>1026</v>
      </c>
      <c r="E2609">
        <v>22.79654</v>
      </c>
      <c r="F2609" t="s">
        <v>1032</v>
      </c>
      <c r="G2609" s="1">
        <v>43496</v>
      </c>
    </row>
    <row r="2610" spans="2:7" x14ac:dyDescent="0.25">
      <c r="B2610" t="s">
        <v>1050</v>
      </c>
      <c r="C2610" t="s">
        <v>1265</v>
      </c>
      <c r="D2610" t="s">
        <v>1037</v>
      </c>
      <c r="E2610">
        <v>5.6007000000000001E-2</v>
      </c>
      <c r="F2610" t="s">
        <v>1052</v>
      </c>
      <c r="G2610" s="1">
        <v>43494</v>
      </c>
    </row>
    <row r="2651" spans="1:7" x14ac:dyDescent="0.25">
      <c r="A2651" t="s">
        <v>566</v>
      </c>
      <c r="B2651" t="str">
        <f ca="1">_xll.BDS(OFFSET(INDIRECT(ADDRESS(ROW(), COLUMN())),0,-1),"TOP_ANALYST_PERFORM_RANK_TRR","cols=6;rows=10")</f>
        <v>DZ Bank AG</v>
      </c>
      <c r="C2651" t="s">
        <v>1130</v>
      </c>
      <c r="D2651" t="s">
        <v>1015</v>
      </c>
      <c r="E2651">
        <v>28.520900000000001</v>
      </c>
      <c r="F2651" t="s">
        <v>1020</v>
      </c>
      <c r="G2651" s="1">
        <v>43494</v>
      </c>
    </row>
    <row r="2652" spans="1:7" x14ac:dyDescent="0.25">
      <c r="B2652" t="s">
        <v>1028</v>
      </c>
      <c r="C2652" t="s">
        <v>1557</v>
      </c>
      <c r="D2652" t="s">
        <v>1019</v>
      </c>
      <c r="E2652">
        <v>12.79379</v>
      </c>
      <c r="F2652" t="s">
        <v>1038</v>
      </c>
      <c r="G2652" s="1">
        <v>43509</v>
      </c>
    </row>
    <row r="2653" spans="1:7" x14ac:dyDescent="0.25">
      <c r="B2653" t="s">
        <v>1076</v>
      </c>
      <c r="C2653" t="s">
        <v>1554</v>
      </c>
      <c r="D2653" t="s">
        <v>1022</v>
      </c>
      <c r="E2653">
        <v>0</v>
      </c>
      <c r="F2653" t="s">
        <v>1020</v>
      </c>
      <c r="G2653" s="1">
        <v>43509</v>
      </c>
    </row>
    <row r="2654" spans="1:7" x14ac:dyDescent="0.25">
      <c r="B2654" t="s">
        <v>1040</v>
      </c>
      <c r="C2654" t="s">
        <v>1559</v>
      </c>
      <c r="D2654" t="s">
        <v>1022</v>
      </c>
      <c r="E2654">
        <v>0</v>
      </c>
      <c r="F2654" t="s">
        <v>1312</v>
      </c>
      <c r="G2654" s="1">
        <v>43509</v>
      </c>
    </row>
    <row r="2655" spans="1:7" x14ac:dyDescent="0.25">
      <c r="B2655" t="s">
        <v>1033</v>
      </c>
      <c r="C2655" t="s">
        <v>1560</v>
      </c>
      <c r="D2655" t="s">
        <v>1022</v>
      </c>
      <c r="E2655">
        <v>0</v>
      </c>
      <c r="F2655" t="s">
        <v>1020</v>
      </c>
      <c r="G2655" s="1">
        <v>43509</v>
      </c>
    </row>
    <row r="2656" spans="1:7" x14ac:dyDescent="0.25">
      <c r="B2656" t="s">
        <v>1118</v>
      </c>
      <c r="C2656" t="s">
        <v>1561</v>
      </c>
      <c r="D2656" t="s">
        <v>1022</v>
      </c>
      <c r="E2656">
        <v>0</v>
      </c>
      <c r="F2656" t="s">
        <v>1020</v>
      </c>
      <c r="G2656" s="1">
        <v>43509</v>
      </c>
    </row>
    <row r="2657" spans="2:7" x14ac:dyDescent="0.25">
      <c r="B2657" t="s">
        <v>1074</v>
      </c>
      <c r="C2657" t="s">
        <v>1562</v>
      </c>
      <c r="D2657" t="s">
        <v>1022</v>
      </c>
      <c r="E2657">
        <v>0</v>
      </c>
      <c r="F2657" t="s">
        <v>1027</v>
      </c>
      <c r="G2657" s="1">
        <v>43495</v>
      </c>
    </row>
    <row r="2658" spans="2:7" x14ac:dyDescent="0.25">
      <c r="B2658" t="s">
        <v>1135</v>
      </c>
      <c r="C2658" t="s">
        <v>1556</v>
      </c>
      <c r="D2658" t="s">
        <v>1022</v>
      </c>
      <c r="E2658">
        <v>0</v>
      </c>
      <c r="F2658" t="s">
        <v>1032</v>
      </c>
      <c r="G2658" s="1">
        <v>43494</v>
      </c>
    </row>
    <row r="2659" spans="2:7" x14ac:dyDescent="0.25">
      <c r="B2659" t="s">
        <v>58</v>
      </c>
      <c r="C2659" t="s">
        <v>1553</v>
      </c>
      <c r="D2659" t="s">
        <v>1026</v>
      </c>
      <c r="E2659">
        <v>-4.6915560000000003</v>
      </c>
      <c r="F2659" t="s">
        <v>1149</v>
      </c>
      <c r="G2659" s="1">
        <v>43494</v>
      </c>
    </row>
    <row r="2660" spans="2:7" x14ac:dyDescent="0.25">
      <c r="B2660" t="s">
        <v>1082</v>
      </c>
      <c r="C2660" t="s">
        <v>1563</v>
      </c>
      <c r="D2660" t="s">
        <v>1037</v>
      </c>
      <c r="E2660">
        <v>-4.9577619999999998</v>
      </c>
      <c r="F2660" t="s">
        <v>1023</v>
      </c>
      <c r="G2660" s="1">
        <v>43509</v>
      </c>
    </row>
    <row r="2701" spans="1:7" x14ac:dyDescent="0.25">
      <c r="A2701" t="s">
        <v>567</v>
      </c>
      <c r="B2701" t="str">
        <f ca="1">_xll.BDS(OFFSET(INDIRECT(ADDRESS(ROW(), COLUMN())),0,-1),"TOP_ANALYST_PERFORM_RANK_TRR","cols=6;rows=5")</f>
        <v>DZ Bank AG</v>
      </c>
      <c r="C2701" t="s">
        <v>1270</v>
      </c>
      <c r="D2701" t="s">
        <v>1015</v>
      </c>
      <c r="E2701">
        <v>26.963460000000001</v>
      </c>
      <c r="F2701" t="s">
        <v>1023</v>
      </c>
      <c r="G2701" s="1">
        <v>43497</v>
      </c>
    </row>
    <row r="2702" spans="1:7" x14ac:dyDescent="0.25">
      <c r="B2702" t="s">
        <v>1021</v>
      </c>
      <c r="C2702" t="s">
        <v>1021</v>
      </c>
      <c r="D2702" t="s">
        <v>1019</v>
      </c>
      <c r="E2702">
        <v>16.778269000000002</v>
      </c>
      <c r="F2702" t="s">
        <v>1042</v>
      </c>
      <c r="G2702" s="1">
        <v>43511</v>
      </c>
    </row>
    <row r="2703" spans="1:7" x14ac:dyDescent="0.25">
      <c r="B2703" t="s">
        <v>1071</v>
      </c>
      <c r="C2703" t="s">
        <v>1564</v>
      </c>
      <c r="D2703" t="s">
        <v>1022</v>
      </c>
      <c r="E2703">
        <v>16.34075</v>
      </c>
      <c r="F2703" t="s">
        <v>1320</v>
      </c>
      <c r="G2703" s="1">
        <v>43496</v>
      </c>
    </row>
    <row r="2704" spans="1:7" x14ac:dyDescent="0.25">
      <c r="B2704" t="s">
        <v>1043</v>
      </c>
      <c r="C2704" t="s">
        <v>1565</v>
      </c>
      <c r="D2704" t="s">
        <v>1026</v>
      </c>
      <c r="E2704">
        <v>6.8197910000000004</v>
      </c>
      <c r="F2704" t="s">
        <v>1042</v>
      </c>
      <c r="G2704" s="1">
        <v>43511</v>
      </c>
    </row>
    <row r="2705" spans="2:7" x14ac:dyDescent="0.25">
      <c r="B2705" t="s">
        <v>1124</v>
      </c>
      <c r="C2705" t="s">
        <v>1566</v>
      </c>
      <c r="D2705" t="s">
        <v>1037</v>
      </c>
      <c r="E2705">
        <v>4.3013250000000003</v>
      </c>
      <c r="F2705" t="s">
        <v>1023</v>
      </c>
      <c r="G2705" s="1">
        <v>43496</v>
      </c>
    </row>
    <row r="2751" spans="1:7" x14ac:dyDescent="0.25">
      <c r="A2751" t="s">
        <v>1577</v>
      </c>
      <c r="B2751" t="str">
        <f ca="1">_xll.BDS(OFFSET(INDIRECT(ADDRESS(ROW(), COLUMN())),0,-1),"TOP_ANALYST_PERFORM_RANK_TRR","cols=6;rows=12")</f>
        <v>Rosenblatt Securities</v>
      </c>
      <c r="C2751" t="s">
        <v>1578</v>
      </c>
      <c r="D2751" t="s">
        <v>1015</v>
      </c>
      <c r="E2751">
        <v>15.88448</v>
      </c>
      <c r="F2751" t="s">
        <v>1027</v>
      </c>
      <c r="G2751" s="1">
        <v>43476</v>
      </c>
    </row>
    <row r="2752" spans="1:7" x14ac:dyDescent="0.25">
      <c r="B2752" t="s">
        <v>1160</v>
      </c>
      <c r="C2752" t="s">
        <v>1579</v>
      </c>
      <c r="D2752" t="s">
        <v>1019</v>
      </c>
      <c r="E2752">
        <v>11.01083</v>
      </c>
      <c r="F2752" t="s">
        <v>1063</v>
      </c>
      <c r="G2752" s="1">
        <v>43501</v>
      </c>
    </row>
    <row r="2753" spans="2:7" x14ac:dyDescent="0.25">
      <c r="B2753" t="s">
        <v>1580</v>
      </c>
      <c r="C2753" t="s">
        <v>1581</v>
      </c>
      <c r="D2753" t="s">
        <v>1019</v>
      </c>
      <c r="E2753">
        <v>11.01083</v>
      </c>
      <c r="F2753" t="s">
        <v>1063</v>
      </c>
      <c r="G2753" s="1">
        <v>43487</v>
      </c>
    </row>
    <row r="2754" spans="2:7" x14ac:dyDescent="0.25">
      <c r="B2754" t="s">
        <v>1059</v>
      </c>
      <c r="C2754" t="s">
        <v>1295</v>
      </c>
      <c r="D2754" t="s">
        <v>1019</v>
      </c>
      <c r="E2754">
        <v>11.01083</v>
      </c>
      <c r="F2754" t="s">
        <v>1042</v>
      </c>
      <c r="G2754" s="1">
        <v>43487</v>
      </c>
    </row>
    <row r="2755" spans="2:7" x14ac:dyDescent="0.25">
      <c r="B2755" t="s">
        <v>1142</v>
      </c>
      <c r="C2755" t="s">
        <v>1300</v>
      </c>
      <c r="D2755" t="s">
        <v>1019</v>
      </c>
      <c r="E2755">
        <v>11.01083</v>
      </c>
      <c r="F2755" t="s">
        <v>1023</v>
      </c>
      <c r="G2755" s="1">
        <v>43482</v>
      </c>
    </row>
    <row r="2756" spans="2:7" x14ac:dyDescent="0.25">
      <c r="B2756" t="s">
        <v>1055</v>
      </c>
      <c r="C2756" t="s">
        <v>1582</v>
      </c>
      <c r="D2756" t="s">
        <v>1019</v>
      </c>
      <c r="E2756">
        <v>11.01083</v>
      </c>
      <c r="F2756" t="s">
        <v>1042</v>
      </c>
      <c r="G2756" s="1">
        <v>43439</v>
      </c>
    </row>
    <row r="2757" spans="2:7" x14ac:dyDescent="0.25">
      <c r="B2757" t="s">
        <v>1099</v>
      </c>
      <c r="C2757" t="s">
        <v>1583</v>
      </c>
      <c r="D2757" t="s">
        <v>1019</v>
      </c>
      <c r="E2757">
        <v>11.01083</v>
      </c>
      <c r="F2757" t="s">
        <v>1023</v>
      </c>
      <c r="G2757" s="1">
        <v>43433</v>
      </c>
    </row>
    <row r="2758" spans="2:7" x14ac:dyDescent="0.25">
      <c r="B2758" t="s">
        <v>1069</v>
      </c>
      <c r="C2758" t="s">
        <v>1334</v>
      </c>
      <c r="D2758" t="s">
        <v>1019</v>
      </c>
      <c r="E2758">
        <v>11.01083</v>
      </c>
      <c r="F2758" t="s">
        <v>1042</v>
      </c>
      <c r="G2758" s="1">
        <v>43432</v>
      </c>
    </row>
    <row r="2759" spans="2:7" x14ac:dyDescent="0.25">
      <c r="B2759" t="s">
        <v>1120</v>
      </c>
      <c r="C2759" t="s">
        <v>1121</v>
      </c>
      <c r="D2759" t="s">
        <v>1022</v>
      </c>
      <c r="E2759">
        <v>0</v>
      </c>
      <c r="F2759" t="s">
        <v>1027</v>
      </c>
      <c r="G2759" s="1">
        <v>43507</v>
      </c>
    </row>
    <row r="2760" spans="2:7" x14ac:dyDescent="0.25">
      <c r="B2760" t="s">
        <v>58</v>
      </c>
      <c r="C2760" t="s">
        <v>1584</v>
      </c>
      <c r="D2760" t="s">
        <v>1022</v>
      </c>
      <c r="E2760">
        <v>0</v>
      </c>
      <c r="F2760" t="s">
        <v>1585</v>
      </c>
      <c r="G2760" s="1">
        <v>43433</v>
      </c>
    </row>
    <row r="2761" spans="2:7" x14ac:dyDescent="0.25">
      <c r="B2761" t="s">
        <v>1061</v>
      </c>
      <c r="C2761" t="s">
        <v>1303</v>
      </c>
      <c r="D2761" t="s">
        <v>1022</v>
      </c>
      <c r="E2761">
        <v>0</v>
      </c>
      <c r="F2761" t="s">
        <v>1027</v>
      </c>
      <c r="G2761" s="1">
        <v>43433</v>
      </c>
    </row>
    <row r="2762" spans="2:7" x14ac:dyDescent="0.25">
      <c r="B2762" t="s">
        <v>1017</v>
      </c>
      <c r="C2762" t="s">
        <v>1018</v>
      </c>
      <c r="D2762" t="s">
        <v>1026</v>
      </c>
      <c r="E2762">
        <v>-11.01083</v>
      </c>
      <c r="F2762" t="s">
        <v>1016</v>
      </c>
      <c r="G2762" s="1">
        <v>43251</v>
      </c>
    </row>
    <row r="2801" spans="1:7" x14ac:dyDescent="0.25">
      <c r="A2801" t="s">
        <v>569</v>
      </c>
      <c r="B2801" t="str">
        <f ca="1">_xll.BDS(OFFSET(INDIRECT(ADDRESS(ROW(), COLUMN())),0,-1),"TOP_ANALYST_PERFORM_RANK_TRR","cols=6;rows=20")</f>
        <v>BMO Capital Markets</v>
      </c>
      <c r="C2801" t="s">
        <v>1567</v>
      </c>
      <c r="D2801" t="s">
        <v>1015</v>
      </c>
      <c r="E2801">
        <v>13.76601</v>
      </c>
      <c r="F2801" t="s">
        <v>1042</v>
      </c>
      <c r="G2801" s="1">
        <v>43506</v>
      </c>
    </row>
    <row r="2802" spans="1:7" x14ac:dyDescent="0.25">
      <c r="B2802" t="s">
        <v>58</v>
      </c>
      <c r="C2802" t="s">
        <v>1568</v>
      </c>
      <c r="D2802" t="s">
        <v>1019</v>
      </c>
      <c r="E2802">
        <v>6.4964950000000004</v>
      </c>
      <c r="F2802" t="s">
        <v>1569</v>
      </c>
      <c r="G2802" s="1">
        <v>43509</v>
      </c>
    </row>
    <row r="2803" spans="1:7" x14ac:dyDescent="0.25">
      <c r="B2803" t="s">
        <v>1053</v>
      </c>
      <c r="C2803" t="s">
        <v>1570</v>
      </c>
      <c r="D2803" t="s">
        <v>1022</v>
      </c>
      <c r="E2803">
        <v>2.7665380000000002</v>
      </c>
      <c r="F2803" t="s">
        <v>1016</v>
      </c>
      <c r="G2803" s="1">
        <v>43412</v>
      </c>
    </row>
    <row r="2804" spans="1:7" x14ac:dyDescent="0.25">
      <c r="B2804" t="s">
        <v>1082</v>
      </c>
      <c r="C2804" t="s">
        <v>1571</v>
      </c>
      <c r="D2804" t="s">
        <v>1026</v>
      </c>
      <c r="E2804">
        <v>0</v>
      </c>
      <c r="F2804" t="s">
        <v>1027</v>
      </c>
      <c r="G2804" s="1">
        <v>43510</v>
      </c>
    </row>
    <row r="2805" spans="1:7" x14ac:dyDescent="0.25">
      <c r="B2805" t="s">
        <v>1118</v>
      </c>
      <c r="C2805" t="s">
        <v>1374</v>
      </c>
      <c r="D2805" t="s">
        <v>1026</v>
      </c>
      <c r="E2805">
        <v>0</v>
      </c>
      <c r="F2805" t="s">
        <v>1020</v>
      </c>
      <c r="G2805" s="1">
        <v>43509</v>
      </c>
    </row>
    <row r="2806" spans="1:7" x14ac:dyDescent="0.25">
      <c r="B2806" t="s">
        <v>1214</v>
      </c>
      <c r="C2806" t="s">
        <v>1572</v>
      </c>
      <c r="D2806" t="s">
        <v>1026</v>
      </c>
      <c r="E2806">
        <v>0</v>
      </c>
      <c r="F2806" t="s">
        <v>1027</v>
      </c>
      <c r="G2806" s="1">
        <v>43509</v>
      </c>
    </row>
    <row r="2807" spans="1:7" x14ac:dyDescent="0.25">
      <c r="B2807" t="s">
        <v>1084</v>
      </c>
      <c r="C2807" t="s">
        <v>1437</v>
      </c>
      <c r="D2807" t="s">
        <v>1026</v>
      </c>
      <c r="E2807">
        <v>0</v>
      </c>
      <c r="F2807" t="s">
        <v>1020</v>
      </c>
      <c r="G2807" s="1">
        <v>43507</v>
      </c>
    </row>
    <row r="2808" spans="1:7" x14ac:dyDescent="0.25">
      <c r="B2808" t="s">
        <v>1109</v>
      </c>
      <c r="C2808" t="s">
        <v>1573</v>
      </c>
      <c r="D2808" t="s">
        <v>1026</v>
      </c>
      <c r="E2808">
        <v>0</v>
      </c>
      <c r="F2808" t="s">
        <v>1020</v>
      </c>
      <c r="G2808" s="1">
        <v>43502</v>
      </c>
    </row>
    <row r="2809" spans="1:7" x14ac:dyDescent="0.25">
      <c r="B2809" t="s">
        <v>1076</v>
      </c>
      <c r="C2809" t="s">
        <v>1272</v>
      </c>
      <c r="D2809" t="s">
        <v>1026</v>
      </c>
      <c r="E2809">
        <v>0</v>
      </c>
      <c r="F2809" t="s">
        <v>1020</v>
      </c>
      <c r="G2809" s="1">
        <v>43479</v>
      </c>
    </row>
    <row r="2810" spans="1:7" x14ac:dyDescent="0.25">
      <c r="B2810" t="s">
        <v>1124</v>
      </c>
      <c r="C2810" t="s">
        <v>1281</v>
      </c>
      <c r="D2810" t="s">
        <v>1037</v>
      </c>
      <c r="E2810">
        <v>-2.7665380000000002</v>
      </c>
      <c r="F2810" t="s">
        <v>1023</v>
      </c>
      <c r="G2810" s="1">
        <v>43510</v>
      </c>
    </row>
    <row r="2811" spans="1:7" x14ac:dyDescent="0.25">
      <c r="B2811" t="s">
        <v>1021</v>
      </c>
      <c r="C2811" t="s">
        <v>1021</v>
      </c>
      <c r="D2811" t="s">
        <v>1037</v>
      </c>
      <c r="E2811">
        <v>-2.7665380000000002</v>
      </c>
      <c r="F2811" t="s">
        <v>1023</v>
      </c>
      <c r="G2811" s="1">
        <v>43508</v>
      </c>
    </row>
    <row r="2812" spans="1:7" x14ac:dyDescent="0.25">
      <c r="B2812" t="s">
        <v>1040</v>
      </c>
      <c r="C2812" t="s">
        <v>1574</v>
      </c>
      <c r="D2812" t="s">
        <v>1037</v>
      </c>
      <c r="E2812">
        <v>-2.7665380000000002</v>
      </c>
      <c r="F2812" t="s">
        <v>1042</v>
      </c>
      <c r="G2812" s="1">
        <v>43507</v>
      </c>
    </row>
    <row r="2813" spans="1:7" x14ac:dyDescent="0.25">
      <c r="B2813" t="s">
        <v>1061</v>
      </c>
      <c r="C2813" t="s">
        <v>1278</v>
      </c>
      <c r="D2813" t="s">
        <v>1037</v>
      </c>
      <c r="E2813">
        <v>-2.7665380000000002</v>
      </c>
      <c r="F2813" t="s">
        <v>1063</v>
      </c>
      <c r="G2813" s="1">
        <v>43503</v>
      </c>
    </row>
    <row r="2814" spans="1:7" x14ac:dyDescent="0.25">
      <c r="B2814" t="s">
        <v>1021</v>
      </c>
      <c r="C2814" t="s">
        <v>1021</v>
      </c>
      <c r="D2814" t="s">
        <v>1037</v>
      </c>
      <c r="E2814">
        <v>-2.7665380000000002</v>
      </c>
      <c r="F2814" t="s">
        <v>1023</v>
      </c>
      <c r="G2814" s="1">
        <v>43503</v>
      </c>
    </row>
    <row r="2815" spans="1:7" x14ac:dyDescent="0.25">
      <c r="B2815" t="s">
        <v>1021</v>
      </c>
      <c r="C2815" t="s">
        <v>1021</v>
      </c>
      <c r="D2815" t="s">
        <v>1037</v>
      </c>
      <c r="E2815">
        <v>-2.7665380000000002</v>
      </c>
      <c r="F2815" t="s">
        <v>1023</v>
      </c>
      <c r="G2815" s="1">
        <v>43503</v>
      </c>
    </row>
    <row r="2816" spans="1:7" x14ac:dyDescent="0.25">
      <c r="B2816" t="s">
        <v>1078</v>
      </c>
      <c r="C2816" t="s">
        <v>1275</v>
      </c>
      <c r="D2816" t="s">
        <v>1037</v>
      </c>
      <c r="E2816">
        <v>-2.7665380000000002</v>
      </c>
      <c r="F2816" t="s">
        <v>1023</v>
      </c>
      <c r="G2816" s="1">
        <v>43503</v>
      </c>
    </row>
    <row r="2817" spans="2:7" x14ac:dyDescent="0.25">
      <c r="B2817" t="s">
        <v>1175</v>
      </c>
      <c r="C2817" t="s">
        <v>1575</v>
      </c>
      <c r="D2817" t="s">
        <v>1037</v>
      </c>
      <c r="E2817">
        <v>-2.7665380000000002</v>
      </c>
      <c r="F2817" t="s">
        <v>1042</v>
      </c>
      <c r="G2817" s="1">
        <v>43502</v>
      </c>
    </row>
    <row r="2818" spans="2:7" x14ac:dyDescent="0.25">
      <c r="B2818" t="s">
        <v>1050</v>
      </c>
      <c r="C2818" t="s">
        <v>1280</v>
      </c>
      <c r="D2818" t="s">
        <v>1037</v>
      </c>
      <c r="E2818">
        <v>-2.7665380000000002</v>
      </c>
      <c r="F2818" t="s">
        <v>1063</v>
      </c>
      <c r="G2818" s="1">
        <v>43502</v>
      </c>
    </row>
    <row r="2819" spans="2:7" x14ac:dyDescent="0.25">
      <c r="B2819" t="s">
        <v>1150</v>
      </c>
      <c r="C2819" t="s">
        <v>1576</v>
      </c>
      <c r="D2819" t="s">
        <v>1037</v>
      </c>
      <c r="E2819">
        <v>-2.7665380000000002</v>
      </c>
      <c r="F2819" t="s">
        <v>1063</v>
      </c>
      <c r="G2819" s="1">
        <v>43450</v>
      </c>
    </row>
    <row r="2820" spans="2:7" x14ac:dyDescent="0.25">
      <c r="B2820" t="s">
        <v>1195</v>
      </c>
      <c r="C2820" t="s">
        <v>1196</v>
      </c>
      <c r="D2820" t="s">
        <v>1037</v>
      </c>
      <c r="E2820">
        <v>-2.7665380000000002</v>
      </c>
      <c r="F2820" t="s">
        <v>1141</v>
      </c>
      <c r="G2820" s="1">
        <v>42542</v>
      </c>
    </row>
    <row r="2851" spans="1:7" x14ac:dyDescent="0.25">
      <c r="A2851" t="s">
        <v>570</v>
      </c>
      <c r="B2851" t="str">
        <f ca="1">_xll.BDS(OFFSET(INDIRECT(ADDRESS(ROW(), COLUMN())),0,-1),"TOP_ANALYST_PERFORM_RANK_TRR","cols=6;rows=7")</f>
        <v>SunTrust Robinson Humphrey</v>
      </c>
      <c r="C2851" t="s">
        <v>1586</v>
      </c>
      <c r="D2851" t="s">
        <v>1015</v>
      </c>
      <c r="E2851">
        <v>63.286709999999999</v>
      </c>
      <c r="F2851" t="s">
        <v>1020</v>
      </c>
      <c r="G2851" s="1">
        <v>43510</v>
      </c>
    </row>
    <row r="2852" spans="1:7" x14ac:dyDescent="0.25">
      <c r="B2852" t="s">
        <v>1200</v>
      </c>
      <c r="C2852" t="s">
        <v>1587</v>
      </c>
      <c r="D2852" t="s">
        <v>1019</v>
      </c>
      <c r="E2852">
        <v>40.454549</v>
      </c>
      <c r="F2852" t="s">
        <v>1038</v>
      </c>
      <c r="G2852" s="1">
        <v>43506</v>
      </c>
    </row>
    <row r="2853" spans="1:7" x14ac:dyDescent="0.25">
      <c r="B2853" t="s">
        <v>1021</v>
      </c>
      <c r="C2853" t="s">
        <v>1021</v>
      </c>
      <c r="D2853" t="s">
        <v>1022</v>
      </c>
      <c r="E2853">
        <v>16.025639999999999</v>
      </c>
      <c r="F2853" t="s">
        <v>1038</v>
      </c>
      <c r="G2853" s="1">
        <v>43511</v>
      </c>
    </row>
    <row r="2854" spans="1:7" x14ac:dyDescent="0.25">
      <c r="B2854" t="s">
        <v>1021</v>
      </c>
      <c r="C2854" t="s">
        <v>1021</v>
      </c>
      <c r="D2854" t="s">
        <v>1026</v>
      </c>
      <c r="E2854">
        <v>11.5037</v>
      </c>
      <c r="F2854" t="s">
        <v>1016</v>
      </c>
      <c r="G2854" s="1">
        <v>43479</v>
      </c>
    </row>
    <row r="2855" spans="1:7" x14ac:dyDescent="0.25">
      <c r="B2855" t="s">
        <v>1028</v>
      </c>
      <c r="C2855" t="s">
        <v>1588</v>
      </c>
      <c r="D2855" t="s">
        <v>1037</v>
      </c>
      <c r="E2855">
        <v>8.3916120000000003</v>
      </c>
      <c r="F2855" t="s">
        <v>1038</v>
      </c>
      <c r="G2855" s="1">
        <v>43501</v>
      </c>
    </row>
    <row r="2856" spans="1:7" x14ac:dyDescent="0.25">
      <c r="B2856" t="s">
        <v>1076</v>
      </c>
      <c r="C2856" t="s">
        <v>1589</v>
      </c>
      <c r="D2856" t="s">
        <v>1037</v>
      </c>
      <c r="E2856">
        <v>8.3916120000000003</v>
      </c>
      <c r="F2856" t="s">
        <v>1038</v>
      </c>
      <c r="G2856" s="1">
        <v>43495</v>
      </c>
    </row>
    <row r="2857" spans="1:7" x14ac:dyDescent="0.25">
      <c r="B2857" t="s">
        <v>1086</v>
      </c>
      <c r="C2857" t="s">
        <v>1590</v>
      </c>
      <c r="D2857" t="s">
        <v>1037</v>
      </c>
      <c r="E2857">
        <v>8.3916120000000003</v>
      </c>
      <c r="F2857" t="s">
        <v>1038</v>
      </c>
      <c r="G2857" s="1">
        <v>43474</v>
      </c>
    </row>
    <row r="2901" spans="1:7" x14ac:dyDescent="0.25">
      <c r="A2901" t="s">
        <v>571</v>
      </c>
      <c r="B2901" t="str">
        <f ca="1">_xll.BDS(OFFSET(INDIRECT(ADDRESS(ROW(), COLUMN())),0,-1),"TOP_ANALYST_PERFORM_RANK_TRR","cols=6;rows=8")</f>
        <v>RBC Capital Markets</v>
      </c>
      <c r="C2901" t="s">
        <v>1041</v>
      </c>
      <c r="D2901" t="s">
        <v>1015</v>
      </c>
      <c r="E2901">
        <v>19.97907</v>
      </c>
      <c r="F2901" t="s">
        <v>1312</v>
      </c>
      <c r="G2901" s="1">
        <v>43490</v>
      </c>
    </row>
    <row r="2902" spans="1:7" x14ac:dyDescent="0.25">
      <c r="B2902" t="s">
        <v>1028</v>
      </c>
      <c r="C2902" t="s">
        <v>1360</v>
      </c>
      <c r="D2902" t="s">
        <v>1019</v>
      </c>
      <c r="E2902">
        <v>19.607907999999998</v>
      </c>
      <c r="F2902" t="s">
        <v>1042</v>
      </c>
      <c r="G2902" s="1">
        <v>43502</v>
      </c>
    </row>
    <row r="2903" spans="1:7" x14ac:dyDescent="0.25">
      <c r="B2903" t="s">
        <v>1061</v>
      </c>
      <c r="C2903" t="s">
        <v>1062</v>
      </c>
      <c r="D2903" t="s">
        <v>1022</v>
      </c>
      <c r="E2903">
        <v>15.32024</v>
      </c>
      <c r="F2903" t="s">
        <v>1279</v>
      </c>
      <c r="G2903" s="1">
        <v>43496</v>
      </c>
    </row>
    <row r="2904" spans="1:7" x14ac:dyDescent="0.25">
      <c r="B2904" t="s">
        <v>1078</v>
      </c>
      <c r="C2904" t="s">
        <v>1079</v>
      </c>
      <c r="D2904" t="s">
        <v>1022</v>
      </c>
      <c r="E2904">
        <v>15.32024</v>
      </c>
      <c r="F2904" t="s">
        <v>1016</v>
      </c>
      <c r="G2904" s="1">
        <v>43481</v>
      </c>
    </row>
    <row r="2905" spans="1:7" x14ac:dyDescent="0.25">
      <c r="B2905" t="s">
        <v>1055</v>
      </c>
      <c r="C2905" t="s">
        <v>1591</v>
      </c>
      <c r="D2905" t="s">
        <v>1022</v>
      </c>
      <c r="E2905">
        <v>15.32024</v>
      </c>
      <c r="F2905" t="s">
        <v>1038</v>
      </c>
      <c r="G2905" s="1">
        <v>43480</v>
      </c>
    </row>
    <row r="2906" spans="1:7" x14ac:dyDescent="0.25">
      <c r="B2906" t="s">
        <v>1053</v>
      </c>
      <c r="C2906" t="s">
        <v>1054</v>
      </c>
      <c r="D2906" t="s">
        <v>1022</v>
      </c>
      <c r="E2906">
        <v>15.32024</v>
      </c>
      <c r="F2906" t="s">
        <v>1016</v>
      </c>
      <c r="G2906" s="1">
        <v>43308</v>
      </c>
    </row>
    <row r="2907" spans="1:7" x14ac:dyDescent="0.25">
      <c r="B2907" t="s">
        <v>1017</v>
      </c>
      <c r="C2907" t="s">
        <v>1018</v>
      </c>
      <c r="D2907" t="s">
        <v>1026</v>
      </c>
      <c r="E2907">
        <v>11.575229999999999</v>
      </c>
      <c r="F2907" t="s">
        <v>1020</v>
      </c>
      <c r="G2907" s="1">
        <v>43481</v>
      </c>
    </row>
    <row r="2908" spans="1:7" x14ac:dyDescent="0.25">
      <c r="B2908" t="s">
        <v>58</v>
      </c>
      <c r="C2908" t="s">
        <v>1080</v>
      </c>
      <c r="D2908" t="s">
        <v>1037</v>
      </c>
      <c r="E2908">
        <v>5.4545649999999997</v>
      </c>
      <c r="F2908" t="s">
        <v>1585</v>
      </c>
      <c r="G2908" s="1">
        <v>43480</v>
      </c>
    </row>
    <row r="2951" spans="1:7" x14ac:dyDescent="0.25">
      <c r="A2951" t="s">
        <v>572</v>
      </c>
      <c r="B2951" t="str">
        <f ca="1">_xll.BDS(OFFSET(INDIRECT(ADDRESS(ROW(), COLUMN())),0,-1),"TOP_ANALYST_PERFORM_RANK_TRR","cols=6;rows=11")</f>
        <v>ISS-EVA</v>
      </c>
      <c r="C2951" t="s">
        <v>1018</v>
      </c>
      <c r="D2951" t="s">
        <v>1015</v>
      </c>
      <c r="E2951">
        <v>25.596848000000001</v>
      </c>
      <c r="F2951" t="s">
        <v>1020</v>
      </c>
      <c r="G2951" s="1">
        <v>43372</v>
      </c>
    </row>
    <row r="2952" spans="1:7" x14ac:dyDescent="0.25">
      <c r="B2952" t="s">
        <v>1061</v>
      </c>
      <c r="C2952" t="s">
        <v>1217</v>
      </c>
      <c r="D2952" t="s">
        <v>1019</v>
      </c>
      <c r="E2952">
        <v>0</v>
      </c>
      <c r="F2952" t="s">
        <v>1027</v>
      </c>
      <c r="G2952" s="1">
        <v>43506</v>
      </c>
    </row>
    <row r="2953" spans="1:7" x14ac:dyDescent="0.25">
      <c r="B2953" t="s">
        <v>1207</v>
      </c>
      <c r="C2953" t="s">
        <v>1208</v>
      </c>
      <c r="D2953" t="s">
        <v>1019</v>
      </c>
      <c r="E2953">
        <v>0</v>
      </c>
      <c r="F2953" t="s">
        <v>1020</v>
      </c>
      <c r="G2953" s="1">
        <v>43505</v>
      </c>
    </row>
    <row r="2954" spans="1:7" x14ac:dyDescent="0.25">
      <c r="B2954" t="s">
        <v>1214</v>
      </c>
      <c r="C2954" t="s">
        <v>1215</v>
      </c>
      <c r="D2954" t="s">
        <v>1019</v>
      </c>
      <c r="E2954">
        <v>0</v>
      </c>
      <c r="F2954" t="s">
        <v>1027</v>
      </c>
      <c r="G2954" s="1">
        <v>43497</v>
      </c>
    </row>
    <row r="2955" spans="1:7" x14ac:dyDescent="0.25">
      <c r="B2955" t="s">
        <v>1076</v>
      </c>
      <c r="C2955" t="s">
        <v>1236</v>
      </c>
      <c r="D2955" t="s">
        <v>1019</v>
      </c>
      <c r="E2955">
        <v>0</v>
      </c>
      <c r="F2955" t="s">
        <v>1020</v>
      </c>
      <c r="G2955" s="1">
        <v>43487</v>
      </c>
    </row>
    <row r="2956" spans="1:7" x14ac:dyDescent="0.25">
      <c r="B2956" t="s">
        <v>1050</v>
      </c>
      <c r="C2956" t="s">
        <v>1220</v>
      </c>
      <c r="D2956" t="s">
        <v>1019</v>
      </c>
      <c r="E2956">
        <v>0</v>
      </c>
      <c r="F2956" t="s">
        <v>1052</v>
      </c>
      <c r="G2956" s="1">
        <v>43483</v>
      </c>
    </row>
    <row r="2957" spans="1:7" x14ac:dyDescent="0.25">
      <c r="B2957" t="s">
        <v>1223</v>
      </c>
      <c r="C2957" t="s">
        <v>1224</v>
      </c>
      <c r="D2957" t="s">
        <v>1019</v>
      </c>
      <c r="E2957">
        <v>0</v>
      </c>
      <c r="F2957" t="s">
        <v>1027</v>
      </c>
      <c r="G2957" s="1">
        <v>43406</v>
      </c>
    </row>
    <row r="2958" spans="1:7" x14ac:dyDescent="0.25">
      <c r="B2958" t="s">
        <v>1231</v>
      </c>
      <c r="C2958" t="s">
        <v>1232</v>
      </c>
      <c r="D2958" t="s">
        <v>1019</v>
      </c>
      <c r="E2958">
        <v>0</v>
      </c>
      <c r="F2958" t="s">
        <v>1020</v>
      </c>
      <c r="G2958" s="1">
        <v>43244</v>
      </c>
    </row>
    <row r="2959" spans="1:7" x14ac:dyDescent="0.25">
      <c r="B2959" t="s">
        <v>1233</v>
      </c>
      <c r="C2959" t="s">
        <v>1234</v>
      </c>
      <c r="D2959" t="s">
        <v>1022</v>
      </c>
      <c r="E2959">
        <v>-23.424659999999999</v>
      </c>
      <c r="F2959" t="s">
        <v>1027</v>
      </c>
      <c r="G2959" s="1">
        <v>43404</v>
      </c>
    </row>
    <row r="2960" spans="1:7" x14ac:dyDescent="0.25">
      <c r="B2960" t="s">
        <v>1086</v>
      </c>
      <c r="C2960" t="s">
        <v>1592</v>
      </c>
      <c r="D2960" t="s">
        <v>1026</v>
      </c>
      <c r="E2960">
        <v>-25.754812000000001</v>
      </c>
      <c r="F2960" t="s">
        <v>1042</v>
      </c>
      <c r="G2960" s="1">
        <v>43487</v>
      </c>
    </row>
    <row r="2961" spans="2:7" x14ac:dyDescent="0.25">
      <c r="B2961" t="s">
        <v>1593</v>
      </c>
      <c r="C2961" t="s">
        <v>1532</v>
      </c>
      <c r="D2961" t="s">
        <v>1037</v>
      </c>
      <c r="E2961">
        <v>-26.086580999999999</v>
      </c>
      <c r="F2961" t="s">
        <v>1023</v>
      </c>
      <c r="G2961" s="1">
        <v>43404</v>
      </c>
    </row>
    <row r="3001" spans="1:7" x14ac:dyDescent="0.25">
      <c r="A3001" t="s">
        <v>573</v>
      </c>
      <c r="B3001" t="str">
        <f ca="1">_xll.BDS(OFFSET(INDIRECT(ADDRESS(ROW(), COLUMN())),0,-1),"TOP_ANALYST_PERFORM_RANK_TRR","cols=6;rows=12")</f>
        <v>Oppenheimer &amp; Co</v>
      </c>
      <c r="C3001" t="s">
        <v>1334</v>
      </c>
      <c r="D3001" t="s">
        <v>1015</v>
      </c>
      <c r="E3001">
        <v>232.55519899999999</v>
      </c>
      <c r="F3001" t="s">
        <v>1042</v>
      </c>
      <c r="G3001" s="1">
        <v>43511</v>
      </c>
    </row>
    <row r="3002" spans="1:7" x14ac:dyDescent="0.25">
      <c r="B3002" t="s">
        <v>1142</v>
      </c>
      <c r="C3002" t="s">
        <v>1300</v>
      </c>
      <c r="D3002" t="s">
        <v>1015</v>
      </c>
      <c r="E3002">
        <v>232.55519899999999</v>
      </c>
      <c r="F3002" t="s">
        <v>1023</v>
      </c>
      <c r="G3002" s="1">
        <v>43509</v>
      </c>
    </row>
    <row r="3003" spans="1:7" x14ac:dyDescent="0.25">
      <c r="B3003" t="s">
        <v>1061</v>
      </c>
      <c r="C3003" t="s">
        <v>1303</v>
      </c>
      <c r="D3003" t="s">
        <v>1015</v>
      </c>
      <c r="E3003">
        <v>232.55519899999999</v>
      </c>
      <c r="F3003" t="s">
        <v>1063</v>
      </c>
      <c r="G3003" s="1">
        <v>43509</v>
      </c>
    </row>
    <row r="3004" spans="1:7" x14ac:dyDescent="0.25">
      <c r="B3004" t="s">
        <v>1043</v>
      </c>
      <c r="C3004" t="s">
        <v>1594</v>
      </c>
      <c r="D3004" t="s">
        <v>1015</v>
      </c>
      <c r="E3004">
        <v>232.55519899999999</v>
      </c>
      <c r="F3004" t="s">
        <v>1042</v>
      </c>
      <c r="G3004" s="1">
        <v>43509</v>
      </c>
    </row>
    <row r="3005" spans="1:7" x14ac:dyDescent="0.25">
      <c r="B3005" t="s">
        <v>1595</v>
      </c>
      <c r="C3005" t="s">
        <v>1596</v>
      </c>
      <c r="D3005" t="s">
        <v>1015</v>
      </c>
      <c r="E3005">
        <v>232.55519899999999</v>
      </c>
      <c r="F3005" t="s">
        <v>1042</v>
      </c>
      <c r="G3005" s="1">
        <v>43509</v>
      </c>
    </row>
    <row r="3006" spans="1:7" x14ac:dyDescent="0.25">
      <c r="B3006" t="s">
        <v>1184</v>
      </c>
      <c r="C3006" t="s">
        <v>1597</v>
      </c>
      <c r="D3006" t="s">
        <v>1015</v>
      </c>
      <c r="E3006">
        <v>232.55519899999999</v>
      </c>
      <c r="F3006" t="s">
        <v>1066</v>
      </c>
      <c r="G3006" s="1">
        <v>43509</v>
      </c>
    </row>
    <row r="3007" spans="1:7" x14ac:dyDescent="0.25">
      <c r="B3007" t="s">
        <v>1580</v>
      </c>
      <c r="C3007" t="s">
        <v>1581</v>
      </c>
      <c r="D3007" t="s">
        <v>1015</v>
      </c>
      <c r="E3007">
        <v>232.55519899999999</v>
      </c>
      <c r="F3007" t="s">
        <v>1063</v>
      </c>
      <c r="G3007" s="1">
        <v>43509</v>
      </c>
    </row>
    <row r="3008" spans="1:7" x14ac:dyDescent="0.25">
      <c r="B3008" t="s">
        <v>1135</v>
      </c>
      <c r="C3008" t="s">
        <v>1598</v>
      </c>
      <c r="D3008" t="s">
        <v>1015</v>
      </c>
      <c r="E3008">
        <v>232.55519899999999</v>
      </c>
      <c r="F3008" t="s">
        <v>1042</v>
      </c>
      <c r="G3008" s="1">
        <v>43509</v>
      </c>
    </row>
    <row r="3009" spans="2:7" x14ac:dyDescent="0.25">
      <c r="B3009" t="s">
        <v>1021</v>
      </c>
      <c r="C3009" t="s">
        <v>1021</v>
      </c>
      <c r="D3009" t="s">
        <v>1019</v>
      </c>
      <c r="E3009">
        <v>205.63499899999999</v>
      </c>
      <c r="F3009" t="s">
        <v>1023</v>
      </c>
      <c r="G3009" s="1">
        <v>43509</v>
      </c>
    </row>
    <row r="3010" spans="2:7" x14ac:dyDescent="0.25">
      <c r="B3010" t="s">
        <v>1599</v>
      </c>
      <c r="C3010" t="s">
        <v>1600</v>
      </c>
      <c r="D3010" t="s">
        <v>1022</v>
      </c>
      <c r="E3010">
        <v>179.638803</v>
      </c>
      <c r="F3010" t="s">
        <v>1023</v>
      </c>
      <c r="G3010" s="1">
        <v>43509</v>
      </c>
    </row>
    <row r="3011" spans="2:7" x14ac:dyDescent="0.25">
      <c r="B3011" t="s">
        <v>1120</v>
      </c>
      <c r="C3011" t="s">
        <v>1121</v>
      </c>
      <c r="D3011" t="s">
        <v>1026</v>
      </c>
      <c r="E3011">
        <v>174.18530000000001</v>
      </c>
      <c r="F3011" t="s">
        <v>1023</v>
      </c>
      <c r="G3011" s="1">
        <v>43509</v>
      </c>
    </row>
    <row r="3012" spans="2:7" x14ac:dyDescent="0.25">
      <c r="B3012" t="s">
        <v>1084</v>
      </c>
      <c r="C3012" t="s">
        <v>1107</v>
      </c>
      <c r="D3012" t="s">
        <v>1037</v>
      </c>
      <c r="E3012">
        <v>91.350280999999995</v>
      </c>
      <c r="F3012" t="s">
        <v>1023</v>
      </c>
      <c r="G3012" s="1">
        <v>43510</v>
      </c>
    </row>
    <row r="3051" spans="1:7" x14ac:dyDescent="0.25">
      <c r="A3051" t="s">
        <v>574</v>
      </c>
      <c r="B3051" t="str">
        <f ca="1">_xll.BDS(OFFSET(INDIRECT(ADDRESS(ROW(), COLUMN())),0,-1),"TOP_ANALYST_PERFORM_RANK_TRR","cols=6;rows=14")</f>
        <v>Berenberg</v>
      </c>
      <c r="C3051" t="s">
        <v>1570</v>
      </c>
      <c r="D3051" t="s">
        <v>1015</v>
      </c>
      <c r="E3051">
        <v>15.51726</v>
      </c>
      <c r="F3051" t="s">
        <v>1016</v>
      </c>
      <c r="G3051" s="1">
        <v>43412</v>
      </c>
    </row>
    <row r="3052" spans="1:7" x14ac:dyDescent="0.25">
      <c r="B3052" t="s">
        <v>1078</v>
      </c>
      <c r="C3052" t="s">
        <v>1275</v>
      </c>
      <c r="D3052" t="s">
        <v>1019</v>
      </c>
      <c r="E3052">
        <v>11.932130000000001</v>
      </c>
      <c r="F3052" t="s">
        <v>1016</v>
      </c>
      <c r="G3052" s="1">
        <v>43493</v>
      </c>
    </row>
    <row r="3053" spans="1:7" x14ac:dyDescent="0.25">
      <c r="B3053" t="s">
        <v>1150</v>
      </c>
      <c r="C3053" t="s">
        <v>1576</v>
      </c>
      <c r="D3053" t="s">
        <v>1022</v>
      </c>
      <c r="E3053">
        <v>5.702216</v>
      </c>
      <c r="F3053" t="s">
        <v>1027</v>
      </c>
      <c r="G3053" s="1">
        <v>43445</v>
      </c>
    </row>
    <row r="3054" spans="1:7" x14ac:dyDescent="0.25">
      <c r="B3054" t="s">
        <v>1021</v>
      </c>
      <c r="C3054" t="s">
        <v>1021</v>
      </c>
      <c r="D3054" t="s">
        <v>1026</v>
      </c>
      <c r="E3054">
        <v>0</v>
      </c>
      <c r="F3054" t="s">
        <v>1027</v>
      </c>
      <c r="G3054" s="1">
        <v>43511</v>
      </c>
    </row>
    <row r="3055" spans="1:7" x14ac:dyDescent="0.25">
      <c r="B3055" t="s">
        <v>1118</v>
      </c>
      <c r="C3055" t="s">
        <v>1374</v>
      </c>
      <c r="D3055" t="s">
        <v>1026</v>
      </c>
      <c r="E3055">
        <v>0</v>
      </c>
      <c r="F3055" t="s">
        <v>1020</v>
      </c>
      <c r="G3055" s="1">
        <v>43509</v>
      </c>
    </row>
    <row r="3056" spans="1:7" x14ac:dyDescent="0.25">
      <c r="B3056" t="s">
        <v>1214</v>
      </c>
      <c r="C3056" t="s">
        <v>1572</v>
      </c>
      <c r="D3056" t="s">
        <v>1026</v>
      </c>
      <c r="E3056">
        <v>0</v>
      </c>
      <c r="F3056" t="s">
        <v>1027</v>
      </c>
      <c r="G3056" s="1">
        <v>43509</v>
      </c>
    </row>
    <row r="3057" spans="2:7" x14ac:dyDescent="0.25">
      <c r="B3057" t="s">
        <v>1040</v>
      </c>
      <c r="C3057" t="s">
        <v>1574</v>
      </c>
      <c r="D3057" t="s">
        <v>1026</v>
      </c>
      <c r="E3057">
        <v>0</v>
      </c>
      <c r="F3057" t="s">
        <v>1312</v>
      </c>
      <c r="G3057" s="1">
        <v>43507</v>
      </c>
    </row>
    <row r="3058" spans="2:7" x14ac:dyDescent="0.25">
      <c r="B3058" t="s">
        <v>1084</v>
      </c>
      <c r="C3058" t="s">
        <v>1437</v>
      </c>
      <c r="D3058" t="s">
        <v>1026</v>
      </c>
      <c r="E3058">
        <v>0</v>
      </c>
      <c r="F3058" t="s">
        <v>1020</v>
      </c>
      <c r="G3058" s="1">
        <v>43493</v>
      </c>
    </row>
    <row r="3059" spans="2:7" x14ac:dyDescent="0.25">
      <c r="B3059" t="s">
        <v>1030</v>
      </c>
      <c r="C3059" t="s">
        <v>1567</v>
      </c>
      <c r="D3059" t="s">
        <v>1026</v>
      </c>
      <c r="E3059">
        <v>0</v>
      </c>
      <c r="F3059" t="s">
        <v>1032</v>
      </c>
      <c r="G3059" s="1">
        <v>43492</v>
      </c>
    </row>
    <row r="3060" spans="2:7" x14ac:dyDescent="0.25">
      <c r="B3060" t="s">
        <v>1050</v>
      </c>
      <c r="C3060" t="s">
        <v>1280</v>
      </c>
      <c r="D3060" t="s">
        <v>1026</v>
      </c>
      <c r="E3060">
        <v>0</v>
      </c>
      <c r="F3060" t="s">
        <v>1052</v>
      </c>
      <c r="G3060" s="1">
        <v>43489</v>
      </c>
    </row>
    <row r="3061" spans="2:7" x14ac:dyDescent="0.25">
      <c r="B3061" t="s">
        <v>1109</v>
      </c>
      <c r="C3061" t="s">
        <v>1573</v>
      </c>
      <c r="D3061" t="s">
        <v>1026</v>
      </c>
      <c r="E3061">
        <v>0</v>
      </c>
      <c r="F3061" t="s">
        <v>1020</v>
      </c>
      <c r="G3061" s="1">
        <v>43489</v>
      </c>
    </row>
    <row r="3062" spans="2:7" x14ac:dyDescent="0.25">
      <c r="B3062" t="s">
        <v>1021</v>
      </c>
      <c r="C3062" t="s">
        <v>1021</v>
      </c>
      <c r="D3062" t="s">
        <v>1026</v>
      </c>
      <c r="E3062">
        <v>0</v>
      </c>
      <c r="F3062" t="s">
        <v>1027</v>
      </c>
      <c r="G3062" s="1">
        <v>43488</v>
      </c>
    </row>
    <row r="3063" spans="2:7" x14ac:dyDescent="0.25">
      <c r="B3063" t="s">
        <v>1175</v>
      </c>
      <c r="C3063" t="s">
        <v>1575</v>
      </c>
      <c r="D3063" t="s">
        <v>1026</v>
      </c>
      <c r="E3063">
        <v>0</v>
      </c>
      <c r="F3063" t="s">
        <v>1027</v>
      </c>
      <c r="G3063" s="1">
        <v>43481</v>
      </c>
    </row>
    <row r="3064" spans="2:7" x14ac:dyDescent="0.25">
      <c r="B3064" t="s">
        <v>1071</v>
      </c>
      <c r="C3064" t="s">
        <v>1601</v>
      </c>
      <c r="D3064" t="s">
        <v>1037</v>
      </c>
      <c r="E3064">
        <v>-6.3893069999999996</v>
      </c>
      <c r="F3064" t="s">
        <v>1602</v>
      </c>
      <c r="G3064" s="1">
        <v>43402</v>
      </c>
    </row>
    <row r="3101" spans="1:7" x14ac:dyDescent="0.25">
      <c r="A3101" t="s">
        <v>575</v>
      </c>
      <c r="B3101" t="str">
        <f ca="1">_xll.BDS(OFFSET(INDIRECT(ADDRESS(ROW(), COLUMN())),0,-1),"TOP_ANALYST_PERFORM_RANK_TRR","cols=6;rows=9")</f>
        <v>PERM DENIED</v>
      </c>
      <c r="C3101" t="s">
        <v>1021</v>
      </c>
      <c r="D3101" t="s">
        <v>1015</v>
      </c>
      <c r="E3101">
        <v>0.66897200000000001</v>
      </c>
      <c r="F3101" t="s">
        <v>1027</v>
      </c>
      <c r="G3101" s="1">
        <v>43509</v>
      </c>
    </row>
    <row r="3102" spans="1:7" x14ac:dyDescent="0.25">
      <c r="B3102" t="s">
        <v>1030</v>
      </c>
      <c r="C3102" t="s">
        <v>1603</v>
      </c>
      <c r="D3102" t="s">
        <v>1019</v>
      </c>
      <c r="E3102">
        <v>0</v>
      </c>
      <c r="F3102" t="s">
        <v>1032</v>
      </c>
      <c r="G3102" s="1">
        <v>43511</v>
      </c>
    </row>
    <row r="3103" spans="1:7" x14ac:dyDescent="0.25">
      <c r="B3103" t="s">
        <v>1113</v>
      </c>
      <c r="C3103" t="s">
        <v>1393</v>
      </c>
      <c r="D3103" t="s">
        <v>1019</v>
      </c>
      <c r="E3103">
        <v>0</v>
      </c>
      <c r="F3103" t="s">
        <v>1032</v>
      </c>
      <c r="G3103" s="1">
        <v>43510</v>
      </c>
    </row>
    <row r="3104" spans="1:7" x14ac:dyDescent="0.25">
      <c r="B3104" t="s">
        <v>1024</v>
      </c>
      <c r="C3104" t="s">
        <v>1404</v>
      </c>
      <c r="D3104" t="s">
        <v>1019</v>
      </c>
      <c r="E3104">
        <v>0</v>
      </c>
      <c r="F3104" t="s">
        <v>1027</v>
      </c>
      <c r="G3104" s="1">
        <v>43509</v>
      </c>
    </row>
    <row r="3105" spans="2:7" x14ac:dyDescent="0.25">
      <c r="B3105" t="s">
        <v>1263</v>
      </c>
      <c r="C3105" t="s">
        <v>1394</v>
      </c>
      <c r="D3105" t="s">
        <v>1019</v>
      </c>
      <c r="E3105">
        <v>0</v>
      </c>
      <c r="F3105" t="s">
        <v>1052</v>
      </c>
      <c r="G3105" s="1">
        <v>43509</v>
      </c>
    </row>
    <row r="3106" spans="2:7" x14ac:dyDescent="0.25">
      <c r="B3106" t="s">
        <v>1021</v>
      </c>
      <c r="C3106" t="s">
        <v>1021</v>
      </c>
      <c r="D3106" t="s">
        <v>1019</v>
      </c>
      <c r="E3106">
        <v>0</v>
      </c>
      <c r="F3106" t="s">
        <v>1032</v>
      </c>
      <c r="G3106" s="1">
        <v>43509</v>
      </c>
    </row>
    <row r="3107" spans="2:7" x14ac:dyDescent="0.25">
      <c r="B3107" t="s">
        <v>1061</v>
      </c>
      <c r="C3107" t="s">
        <v>1396</v>
      </c>
      <c r="D3107" t="s">
        <v>1022</v>
      </c>
      <c r="E3107">
        <v>-7.3727970000000003</v>
      </c>
      <c r="F3107" t="s">
        <v>1063</v>
      </c>
      <c r="G3107" s="1">
        <v>43509</v>
      </c>
    </row>
    <row r="3108" spans="2:7" x14ac:dyDescent="0.25">
      <c r="B3108" t="s">
        <v>1124</v>
      </c>
      <c r="C3108" t="s">
        <v>1392</v>
      </c>
      <c r="D3108" t="s">
        <v>1026</v>
      </c>
      <c r="E3108">
        <v>-9.1285720000000001</v>
      </c>
      <c r="F3108" t="s">
        <v>1023</v>
      </c>
      <c r="G3108" s="1">
        <v>43508</v>
      </c>
    </row>
    <row r="3109" spans="2:7" x14ac:dyDescent="0.25">
      <c r="B3109" t="s">
        <v>1069</v>
      </c>
      <c r="C3109" t="s">
        <v>1604</v>
      </c>
      <c r="D3109" t="s">
        <v>1037</v>
      </c>
      <c r="E3109">
        <v>-34.739699999999999</v>
      </c>
      <c r="F3109" t="s">
        <v>1032</v>
      </c>
      <c r="G3109" s="1">
        <v>43509</v>
      </c>
    </row>
    <row r="3151" spans="1:7" x14ac:dyDescent="0.25">
      <c r="A3151" t="s">
        <v>576</v>
      </c>
      <c r="B3151" t="str">
        <f ca="1">_xll.BDS(OFFSET(INDIRECT(ADDRESS(ROW(), COLUMN())),0,-1),"TOP_ANALYST_PERFORM_RANK_TRR","cols=6;rows=4")</f>
        <v>GMP</v>
      </c>
      <c r="C3151" t="s">
        <v>1351</v>
      </c>
      <c r="D3151" t="s">
        <v>1015</v>
      </c>
      <c r="E3151">
        <v>0</v>
      </c>
      <c r="F3151" t="s">
        <v>1020</v>
      </c>
      <c r="G3151" s="1">
        <v>43509</v>
      </c>
    </row>
    <row r="3152" spans="1:7" x14ac:dyDescent="0.25">
      <c r="B3152" t="s">
        <v>1352</v>
      </c>
      <c r="C3152" t="s">
        <v>1353</v>
      </c>
      <c r="D3152" t="s">
        <v>1019</v>
      </c>
      <c r="E3152">
        <v>-14.28571</v>
      </c>
      <c r="F3152" t="s">
        <v>1023</v>
      </c>
      <c r="G3152" s="1">
        <v>43508</v>
      </c>
    </row>
    <row r="3153" spans="2:7" x14ac:dyDescent="0.25">
      <c r="B3153" t="s">
        <v>1605</v>
      </c>
      <c r="C3153" t="s">
        <v>1606</v>
      </c>
      <c r="D3153" t="s">
        <v>1019</v>
      </c>
      <c r="E3153">
        <v>-14.28571</v>
      </c>
      <c r="F3153" t="s">
        <v>1023</v>
      </c>
      <c r="G3153" s="1">
        <v>43055</v>
      </c>
    </row>
    <row r="3154" spans="2:7" x14ac:dyDescent="0.25">
      <c r="B3154" t="s">
        <v>1017</v>
      </c>
      <c r="C3154" t="s">
        <v>1268</v>
      </c>
      <c r="D3154" t="s">
        <v>1022</v>
      </c>
      <c r="E3154">
        <v>-25.224131</v>
      </c>
      <c r="F3154" t="s">
        <v>1016</v>
      </c>
      <c r="G3154" s="1">
        <v>43420</v>
      </c>
    </row>
    <row r="3201" spans="1:7" x14ac:dyDescent="0.25">
      <c r="A3201" t="s">
        <v>577</v>
      </c>
      <c r="B3201" t="str">
        <f ca="1">_xll.BDS(OFFSET(INDIRECT(ADDRESS(ROW(), COLUMN())),0,-1),"TOP_ANALYST_PERFORM_RANK_TRR","cols=6;rows=38")</f>
        <v>PERM DENIED</v>
      </c>
      <c r="C3201" t="s">
        <v>1021</v>
      </c>
      <c r="D3201" t="s">
        <v>1015</v>
      </c>
      <c r="E3201">
        <v>45.350659</v>
      </c>
      <c r="F3201" t="s">
        <v>1023</v>
      </c>
      <c r="G3201" s="1">
        <v>43432</v>
      </c>
    </row>
    <row r="3202" spans="1:7" x14ac:dyDescent="0.25">
      <c r="B3202" t="s">
        <v>1043</v>
      </c>
      <c r="C3202" t="s">
        <v>1607</v>
      </c>
      <c r="D3202" t="s">
        <v>1019</v>
      </c>
      <c r="E3202">
        <v>40.602899000000001</v>
      </c>
      <c r="F3202" t="s">
        <v>1042</v>
      </c>
      <c r="G3202" s="1">
        <v>43511</v>
      </c>
    </row>
    <row r="3203" spans="1:7" x14ac:dyDescent="0.25">
      <c r="B3203" t="s">
        <v>1189</v>
      </c>
      <c r="C3203" t="s">
        <v>1608</v>
      </c>
      <c r="D3203" t="s">
        <v>1019</v>
      </c>
      <c r="E3203">
        <v>40.602899000000001</v>
      </c>
      <c r="F3203" t="s">
        <v>1042</v>
      </c>
      <c r="G3203" s="1">
        <v>43511</v>
      </c>
    </row>
    <row r="3204" spans="1:7" x14ac:dyDescent="0.25">
      <c r="B3204" t="s">
        <v>58</v>
      </c>
      <c r="C3204" t="s">
        <v>1287</v>
      </c>
      <c r="D3204" t="s">
        <v>1019</v>
      </c>
      <c r="E3204">
        <v>40.602899000000001</v>
      </c>
      <c r="F3204" t="s">
        <v>1081</v>
      </c>
      <c r="G3204" s="1">
        <v>43511</v>
      </c>
    </row>
    <row r="3205" spans="1:7" x14ac:dyDescent="0.25">
      <c r="B3205" t="s">
        <v>1167</v>
      </c>
      <c r="C3205" t="s">
        <v>1609</v>
      </c>
      <c r="D3205" t="s">
        <v>1019</v>
      </c>
      <c r="E3205">
        <v>40.602899000000001</v>
      </c>
      <c r="F3205" t="s">
        <v>1023</v>
      </c>
      <c r="G3205" s="1">
        <v>43507</v>
      </c>
    </row>
    <row r="3206" spans="1:7" x14ac:dyDescent="0.25">
      <c r="B3206" t="s">
        <v>1145</v>
      </c>
      <c r="C3206" t="s">
        <v>1610</v>
      </c>
      <c r="D3206" t="s">
        <v>1019</v>
      </c>
      <c r="E3206">
        <v>40.602899000000001</v>
      </c>
      <c r="F3206" t="s">
        <v>1023</v>
      </c>
      <c r="G3206" s="1">
        <v>43506</v>
      </c>
    </row>
    <row r="3207" spans="1:7" x14ac:dyDescent="0.25">
      <c r="B3207" t="s">
        <v>1135</v>
      </c>
      <c r="C3207" t="s">
        <v>1598</v>
      </c>
      <c r="D3207" t="s">
        <v>1019</v>
      </c>
      <c r="E3207">
        <v>40.602899000000001</v>
      </c>
      <c r="F3207" t="s">
        <v>1042</v>
      </c>
      <c r="G3207" s="1">
        <v>43505</v>
      </c>
    </row>
    <row r="3208" spans="1:7" x14ac:dyDescent="0.25">
      <c r="B3208" t="s">
        <v>1057</v>
      </c>
      <c r="C3208" t="s">
        <v>1283</v>
      </c>
      <c r="D3208" t="s">
        <v>1019</v>
      </c>
      <c r="E3208">
        <v>40.602899000000001</v>
      </c>
      <c r="F3208" t="s">
        <v>1042</v>
      </c>
      <c r="G3208" s="1">
        <v>43505</v>
      </c>
    </row>
    <row r="3209" spans="1:7" x14ac:dyDescent="0.25">
      <c r="B3209" t="s">
        <v>1050</v>
      </c>
      <c r="C3209" t="s">
        <v>1288</v>
      </c>
      <c r="D3209" t="s">
        <v>1019</v>
      </c>
      <c r="E3209">
        <v>40.602899000000001</v>
      </c>
      <c r="F3209" t="s">
        <v>1063</v>
      </c>
      <c r="G3209" s="1">
        <v>43504</v>
      </c>
    </row>
    <row r="3210" spans="1:7" x14ac:dyDescent="0.25">
      <c r="B3210" t="s">
        <v>1033</v>
      </c>
      <c r="C3210" t="s">
        <v>1611</v>
      </c>
      <c r="D3210" t="s">
        <v>1019</v>
      </c>
      <c r="E3210">
        <v>40.602899000000001</v>
      </c>
      <c r="F3210" t="s">
        <v>1023</v>
      </c>
      <c r="G3210" s="1">
        <v>43499</v>
      </c>
    </row>
    <row r="3211" spans="1:7" x14ac:dyDescent="0.25">
      <c r="B3211" t="s">
        <v>1069</v>
      </c>
      <c r="C3211" t="s">
        <v>1612</v>
      </c>
      <c r="D3211" t="s">
        <v>1019</v>
      </c>
      <c r="E3211">
        <v>40.602899000000001</v>
      </c>
      <c r="F3211" t="s">
        <v>1042</v>
      </c>
      <c r="G3211" s="1">
        <v>43490</v>
      </c>
    </row>
    <row r="3212" spans="1:7" x14ac:dyDescent="0.25">
      <c r="B3212" t="s">
        <v>1059</v>
      </c>
      <c r="C3212" t="s">
        <v>1295</v>
      </c>
      <c r="D3212" t="s">
        <v>1019</v>
      </c>
      <c r="E3212">
        <v>40.602899000000001</v>
      </c>
      <c r="F3212" t="s">
        <v>1042</v>
      </c>
      <c r="G3212" s="1">
        <v>43490</v>
      </c>
    </row>
    <row r="3213" spans="1:7" x14ac:dyDescent="0.25">
      <c r="B3213" t="s">
        <v>1076</v>
      </c>
      <c r="C3213" t="s">
        <v>1613</v>
      </c>
      <c r="D3213" t="s">
        <v>1019</v>
      </c>
      <c r="E3213">
        <v>40.602899000000001</v>
      </c>
      <c r="F3213" t="s">
        <v>1023</v>
      </c>
      <c r="G3213" s="1">
        <v>43490</v>
      </c>
    </row>
    <row r="3214" spans="1:7" x14ac:dyDescent="0.25">
      <c r="B3214" t="s">
        <v>1142</v>
      </c>
      <c r="C3214" t="s">
        <v>1300</v>
      </c>
      <c r="D3214" t="s">
        <v>1019</v>
      </c>
      <c r="E3214">
        <v>40.602899000000001</v>
      </c>
      <c r="F3214" t="s">
        <v>1023</v>
      </c>
      <c r="G3214" s="1">
        <v>43489</v>
      </c>
    </row>
    <row r="3215" spans="1:7" x14ac:dyDescent="0.25">
      <c r="B3215" t="s">
        <v>1113</v>
      </c>
      <c r="C3215" t="s">
        <v>1614</v>
      </c>
      <c r="D3215" t="s">
        <v>1019</v>
      </c>
      <c r="E3215">
        <v>40.602899000000001</v>
      </c>
      <c r="F3215" t="s">
        <v>1042</v>
      </c>
      <c r="G3215" s="1">
        <v>43488</v>
      </c>
    </row>
    <row r="3216" spans="1:7" x14ac:dyDescent="0.25">
      <c r="B3216" t="s">
        <v>1184</v>
      </c>
      <c r="C3216" t="s">
        <v>1597</v>
      </c>
      <c r="D3216" t="s">
        <v>1019</v>
      </c>
      <c r="E3216">
        <v>40.602899000000001</v>
      </c>
      <c r="F3216" t="s">
        <v>1066</v>
      </c>
      <c r="G3216" s="1">
        <v>43482</v>
      </c>
    </row>
    <row r="3217" spans="2:7" x14ac:dyDescent="0.25">
      <c r="B3217" t="s">
        <v>1028</v>
      </c>
      <c r="C3217" t="s">
        <v>1615</v>
      </c>
      <c r="D3217" t="s">
        <v>1019</v>
      </c>
      <c r="E3217">
        <v>40.602899000000001</v>
      </c>
      <c r="F3217" t="s">
        <v>1042</v>
      </c>
      <c r="G3217" s="1">
        <v>43481</v>
      </c>
    </row>
    <row r="3218" spans="2:7" x14ac:dyDescent="0.25">
      <c r="B3218" t="s">
        <v>1055</v>
      </c>
      <c r="C3218" t="s">
        <v>1582</v>
      </c>
      <c r="D3218" t="s">
        <v>1019</v>
      </c>
      <c r="E3218">
        <v>40.602899000000001</v>
      </c>
      <c r="F3218" t="s">
        <v>1141</v>
      </c>
      <c r="G3218" s="1">
        <v>43480</v>
      </c>
    </row>
    <row r="3219" spans="2:7" x14ac:dyDescent="0.25">
      <c r="B3219" t="s">
        <v>1095</v>
      </c>
      <c r="C3219" t="s">
        <v>1578</v>
      </c>
      <c r="D3219" t="s">
        <v>1019</v>
      </c>
      <c r="E3219">
        <v>40.602899000000001</v>
      </c>
      <c r="F3219" t="s">
        <v>1023</v>
      </c>
      <c r="G3219" s="1">
        <v>43476</v>
      </c>
    </row>
    <row r="3220" spans="2:7" x14ac:dyDescent="0.25">
      <c r="B3220" t="s">
        <v>1160</v>
      </c>
      <c r="C3220" t="s">
        <v>1297</v>
      </c>
      <c r="D3220" t="s">
        <v>1019</v>
      </c>
      <c r="E3220">
        <v>40.602899000000001</v>
      </c>
      <c r="F3220" t="s">
        <v>1063</v>
      </c>
      <c r="G3220" s="1">
        <v>43475</v>
      </c>
    </row>
    <row r="3221" spans="2:7" x14ac:dyDescent="0.25">
      <c r="B3221" t="s">
        <v>1030</v>
      </c>
      <c r="C3221" t="s">
        <v>1296</v>
      </c>
      <c r="D3221" t="s">
        <v>1019</v>
      </c>
      <c r="E3221">
        <v>40.602899000000001</v>
      </c>
      <c r="F3221" t="s">
        <v>1042</v>
      </c>
      <c r="G3221" s="1">
        <v>43472</v>
      </c>
    </row>
    <row r="3222" spans="2:7" x14ac:dyDescent="0.25">
      <c r="B3222" t="s">
        <v>1191</v>
      </c>
      <c r="C3222" t="s">
        <v>1192</v>
      </c>
      <c r="D3222" t="s">
        <v>1019</v>
      </c>
      <c r="E3222">
        <v>40.602899000000001</v>
      </c>
      <c r="F3222" t="s">
        <v>1042</v>
      </c>
      <c r="G3222" s="1">
        <v>43469</v>
      </c>
    </row>
    <row r="3223" spans="2:7" x14ac:dyDescent="0.25">
      <c r="B3223" t="s">
        <v>1040</v>
      </c>
      <c r="C3223" t="s">
        <v>1298</v>
      </c>
      <c r="D3223" t="s">
        <v>1019</v>
      </c>
      <c r="E3223">
        <v>40.602899000000001</v>
      </c>
      <c r="F3223" t="s">
        <v>1042</v>
      </c>
      <c r="G3223" s="1">
        <v>43469</v>
      </c>
    </row>
    <row r="3224" spans="2:7" x14ac:dyDescent="0.25">
      <c r="B3224" t="s">
        <v>1045</v>
      </c>
      <c r="C3224" t="s">
        <v>1616</v>
      </c>
      <c r="D3224" t="s">
        <v>1019</v>
      </c>
      <c r="E3224">
        <v>40.602899000000001</v>
      </c>
      <c r="F3224" t="s">
        <v>1023</v>
      </c>
      <c r="G3224" s="1">
        <v>43445</v>
      </c>
    </row>
    <row r="3225" spans="2:7" x14ac:dyDescent="0.25">
      <c r="B3225" t="s">
        <v>1150</v>
      </c>
      <c r="C3225" t="s">
        <v>1284</v>
      </c>
      <c r="D3225" t="s">
        <v>1019</v>
      </c>
      <c r="E3225">
        <v>40.602899000000001</v>
      </c>
      <c r="F3225" t="s">
        <v>1063</v>
      </c>
      <c r="G3225" s="1">
        <v>43437</v>
      </c>
    </row>
    <row r="3226" spans="2:7" x14ac:dyDescent="0.25">
      <c r="B3226" t="s">
        <v>1175</v>
      </c>
      <c r="C3226" t="s">
        <v>1176</v>
      </c>
      <c r="D3226" t="s">
        <v>1019</v>
      </c>
      <c r="E3226">
        <v>40.602899000000001</v>
      </c>
      <c r="F3226" t="s">
        <v>1023</v>
      </c>
      <c r="G3226" s="1">
        <v>43434</v>
      </c>
    </row>
    <row r="3227" spans="2:7" x14ac:dyDescent="0.25">
      <c r="B3227" t="s">
        <v>1084</v>
      </c>
      <c r="C3227" t="s">
        <v>1301</v>
      </c>
      <c r="D3227" t="s">
        <v>1019</v>
      </c>
      <c r="E3227">
        <v>40.602899000000001</v>
      </c>
      <c r="F3227" t="s">
        <v>1023</v>
      </c>
      <c r="G3227" s="1">
        <v>43433</v>
      </c>
    </row>
    <row r="3228" spans="2:7" x14ac:dyDescent="0.25">
      <c r="B3228" t="s">
        <v>1595</v>
      </c>
      <c r="C3228" t="s">
        <v>1617</v>
      </c>
      <c r="D3228" t="s">
        <v>1019</v>
      </c>
      <c r="E3228">
        <v>40.602899000000001</v>
      </c>
      <c r="F3228" t="s">
        <v>1042</v>
      </c>
      <c r="G3228" s="1">
        <v>43432</v>
      </c>
    </row>
    <row r="3229" spans="2:7" x14ac:dyDescent="0.25">
      <c r="B3229" t="s">
        <v>1021</v>
      </c>
      <c r="C3229" t="s">
        <v>1021</v>
      </c>
      <c r="D3229" t="s">
        <v>1019</v>
      </c>
      <c r="E3229">
        <v>40.602899000000001</v>
      </c>
      <c r="F3229" t="s">
        <v>1023</v>
      </c>
      <c r="G3229" s="1">
        <v>43432</v>
      </c>
    </row>
    <row r="3230" spans="2:7" x14ac:dyDescent="0.25">
      <c r="B3230" t="s">
        <v>1061</v>
      </c>
      <c r="C3230" t="s">
        <v>1303</v>
      </c>
      <c r="D3230" t="s">
        <v>1019</v>
      </c>
      <c r="E3230">
        <v>40.602899000000001</v>
      </c>
      <c r="F3230" t="s">
        <v>1063</v>
      </c>
      <c r="G3230" s="1">
        <v>43432</v>
      </c>
    </row>
    <row r="3231" spans="2:7" x14ac:dyDescent="0.25">
      <c r="B3231" t="s">
        <v>1021</v>
      </c>
      <c r="C3231" t="s">
        <v>1021</v>
      </c>
      <c r="D3231" t="s">
        <v>1019</v>
      </c>
      <c r="E3231">
        <v>40.602899000000001</v>
      </c>
      <c r="F3231" t="s">
        <v>1023</v>
      </c>
      <c r="G3231" s="1">
        <v>43432</v>
      </c>
    </row>
    <row r="3232" spans="2:7" x14ac:dyDescent="0.25">
      <c r="B3232" t="s">
        <v>1021</v>
      </c>
      <c r="C3232" t="s">
        <v>1021</v>
      </c>
      <c r="D3232" t="s">
        <v>1019</v>
      </c>
      <c r="E3232">
        <v>40.602899000000001</v>
      </c>
      <c r="F3232" t="s">
        <v>1023</v>
      </c>
      <c r="G3232" s="1">
        <v>43342</v>
      </c>
    </row>
    <row r="3233" spans="2:7" x14ac:dyDescent="0.25">
      <c r="B3233" t="s">
        <v>1071</v>
      </c>
      <c r="C3233" t="s">
        <v>1289</v>
      </c>
      <c r="D3233" t="s">
        <v>1019</v>
      </c>
      <c r="E3233">
        <v>40.602899000000001</v>
      </c>
      <c r="F3233" t="s">
        <v>1073</v>
      </c>
      <c r="G3233" s="1">
        <v>43332</v>
      </c>
    </row>
    <row r="3234" spans="2:7" x14ac:dyDescent="0.25">
      <c r="B3234" t="s">
        <v>1212</v>
      </c>
      <c r="C3234" t="s">
        <v>1213</v>
      </c>
      <c r="D3234" t="s">
        <v>1019</v>
      </c>
      <c r="E3234">
        <v>40.602899000000001</v>
      </c>
      <c r="F3234" t="s">
        <v>1023</v>
      </c>
      <c r="G3234" s="1">
        <v>42481</v>
      </c>
    </row>
    <row r="3235" spans="2:7" x14ac:dyDescent="0.25">
      <c r="B3235" t="s">
        <v>1120</v>
      </c>
      <c r="C3235" t="s">
        <v>1121</v>
      </c>
      <c r="D3235" t="s">
        <v>1022</v>
      </c>
      <c r="E3235">
        <v>33.476000999999997</v>
      </c>
      <c r="F3235" t="s">
        <v>1023</v>
      </c>
      <c r="G3235" s="1">
        <v>43507</v>
      </c>
    </row>
    <row r="3236" spans="2:7" x14ac:dyDescent="0.25">
      <c r="B3236" t="s">
        <v>1086</v>
      </c>
      <c r="C3236" t="s">
        <v>1304</v>
      </c>
      <c r="D3236" t="s">
        <v>1026</v>
      </c>
      <c r="E3236">
        <v>21.765429999999999</v>
      </c>
      <c r="F3236" t="s">
        <v>1042</v>
      </c>
      <c r="G3236" s="1">
        <v>43432</v>
      </c>
    </row>
    <row r="3237" spans="2:7" x14ac:dyDescent="0.25">
      <c r="B3237" t="s">
        <v>1325</v>
      </c>
      <c r="C3237" t="s">
        <v>1618</v>
      </c>
      <c r="D3237" t="s">
        <v>1037</v>
      </c>
      <c r="E3237">
        <v>0</v>
      </c>
      <c r="F3237" t="s">
        <v>1027</v>
      </c>
      <c r="G3237" s="1">
        <v>43432</v>
      </c>
    </row>
    <row r="3238" spans="2:7" x14ac:dyDescent="0.25">
      <c r="B3238" t="s">
        <v>1448</v>
      </c>
      <c r="C3238" t="s">
        <v>1619</v>
      </c>
      <c r="D3238" t="s">
        <v>1037</v>
      </c>
      <c r="E3238">
        <v>0</v>
      </c>
      <c r="F3238" t="s">
        <v>1020</v>
      </c>
      <c r="G3238" s="1">
        <v>43432</v>
      </c>
    </row>
    <row r="3251" spans="1:7" x14ac:dyDescent="0.25">
      <c r="A3251" t="s">
        <v>1620</v>
      </c>
      <c r="B3251" t="str">
        <f ca="1">_xll.BDS(OFFSET(INDIRECT(ADDRESS(ROW(), COLUMN())),0,-1),"TOP_ANALYST_PERFORM_RANK_TRR","cols=6;rows=14")</f>
        <v>ISS-EVA</v>
      </c>
      <c r="C3251" t="s">
        <v>1018</v>
      </c>
      <c r="D3251" t="s">
        <v>1015</v>
      </c>
      <c r="E3251">
        <v>31.018519000000001</v>
      </c>
      <c r="F3251" t="s">
        <v>1279</v>
      </c>
      <c r="G3251" s="1">
        <v>43419</v>
      </c>
    </row>
    <row r="3252" spans="1:7" x14ac:dyDescent="0.25">
      <c r="B3252" t="s">
        <v>1167</v>
      </c>
      <c r="C3252" t="s">
        <v>1168</v>
      </c>
      <c r="D3252" t="s">
        <v>1019</v>
      </c>
      <c r="E3252">
        <v>0</v>
      </c>
      <c r="F3252" t="s">
        <v>1020</v>
      </c>
      <c r="G3252" s="1">
        <v>43507</v>
      </c>
    </row>
    <row r="3253" spans="1:7" x14ac:dyDescent="0.25">
      <c r="B3253" t="s">
        <v>1055</v>
      </c>
      <c r="C3253" t="s">
        <v>1172</v>
      </c>
      <c r="D3253" t="s">
        <v>1019</v>
      </c>
      <c r="E3253">
        <v>0</v>
      </c>
      <c r="F3253" t="s">
        <v>1032</v>
      </c>
      <c r="G3253" s="1">
        <v>43507</v>
      </c>
    </row>
    <row r="3254" spans="1:7" x14ac:dyDescent="0.25">
      <c r="B3254" t="s">
        <v>1033</v>
      </c>
      <c r="C3254" t="s">
        <v>1173</v>
      </c>
      <c r="D3254" t="s">
        <v>1019</v>
      </c>
      <c r="E3254">
        <v>0</v>
      </c>
      <c r="F3254" t="s">
        <v>1020</v>
      </c>
      <c r="G3254" s="1">
        <v>43507</v>
      </c>
    </row>
    <row r="3255" spans="1:7" x14ac:dyDescent="0.25">
      <c r="B3255" t="s">
        <v>1050</v>
      </c>
      <c r="C3255" t="s">
        <v>1177</v>
      </c>
      <c r="D3255" t="s">
        <v>1019</v>
      </c>
      <c r="E3255">
        <v>0</v>
      </c>
      <c r="F3255" t="s">
        <v>1052</v>
      </c>
      <c r="G3255" s="1">
        <v>43497</v>
      </c>
    </row>
    <row r="3256" spans="1:7" x14ac:dyDescent="0.25">
      <c r="B3256" t="s">
        <v>1040</v>
      </c>
      <c r="C3256" t="s">
        <v>1159</v>
      </c>
      <c r="D3256" t="s">
        <v>1019</v>
      </c>
      <c r="E3256">
        <v>0</v>
      </c>
      <c r="F3256" t="s">
        <v>1312</v>
      </c>
      <c r="G3256" s="1">
        <v>43496</v>
      </c>
    </row>
    <row r="3257" spans="1:7" x14ac:dyDescent="0.25">
      <c r="B3257" t="s">
        <v>1071</v>
      </c>
      <c r="C3257" t="s">
        <v>1152</v>
      </c>
      <c r="D3257" t="s">
        <v>1019</v>
      </c>
      <c r="E3257">
        <v>0</v>
      </c>
      <c r="F3257" t="s">
        <v>1361</v>
      </c>
      <c r="G3257" s="1">
        <v>43496</v>
      </c>
    </row>
    <row r="3258" spans="1:7" x14ac:dyDescent="0.25">
      <c r="B3258" t="s">
        <v>1021</v>
      </c>
      <c r="C3258" t="s">
        <v>1021</v>
      </c>
      <c r="D3258" t="s">
        <v>1019</v>
      </c>
      <c r="E3258">
        <v>0</v>
      </c>
      <c r="F3258" t="s">
        <v>1027</v>
      </c>
      <c r="G3258" s="1">
        <v>43496</v>
      </c>
    </row>
    <row r="3259" spans="1:7" x14ac:dyDescent="0.25">
      <c r="B3259" t="s">
        <v>1160</v>
      </c>
      <c r="C3259" t="s">
        <v>1204</v>
      </c>
      <c r="D3259" t="s">
        <v>1019</v>
      </c>
      <c r="E3259">
        <v>0</v>
      </c>
      <c r="F3259" t="s">
        <v>1162</v>
      </c>
      <c r="G3259" s="1">
        <v>43496</v>
      </c>
    </row>
    <row r="3260" spans="1:7" x14ac:dyDescent="0.25">
      <c r="B3260" t="s">
        <v>1069</v>
      </c>
      <c r="C3260" t="s">
        <v>1408</v>
      </c>
      <c r="D3260" t="s">
        <v>1019</v>
      </c>
      <c r="E3260">
        <v>0</v>
      </c>
      <c r="F3260" t="s">
        <v>1032</v>
      </c>
      <c r="G3260" s="1">
        <v>43496</v>
      </c>
    </row>
    <row r="3261" spans="1:7" x14ac:dyDescent="0.25">
      <c r="B3261" t="s">
        <v>58</v>
      </c>
      <c r="C3261" t="s">
        <v>1186</v>
      </c>
      <c r="D3261" t="s">
        <v>1019</v>
      </c>
      <c r="E3261">
        <v>0</v>
      </c>
      <c r="F3261" t="s">
        <v>1389</v>
      </c>
      <c r="G3261" s="1">
        <v>43496</v>
      </c>
    </row>
    <row r="3262" spans="1:7" x14ac:dyDescent="0.25">
      <c r="B3262" t="s">
        <v>1621</v>
      </c>
      <c r="C3262" t="s">
        <v>1622</v>
      </c>
      <c r="D3262" t="s">
        <v>1022</v>
      </c>
      <c r="E3262">
        <v>-7.5528700000000004</v>
      </c>
      <c r="F3262" t="s">
        <v>1027</v>
      </c>
      <c r="G3262" s="1">
        <v>43319</v>
      </c>
    </row>
    <row r="3263" spans="1:7" x14ac:dyDescent="0.25">
      <c r="B3263" t="s">
        <v>1623</v>
      </c>
      <c r="C3263" t="s">
        <v>1624</v>
      </c>
      <c r="D3263" t="s">
        <v>1026</v>
      </c>
      <c r="E3263">
        <v>-54.984890999999998</v>
      </c>
      <c r="F3263" t="s">
        <v>1023</v>
      </c>
      <c r="G3263" s="1">
        <v>43497</v>
      </c>
    </row>
    <row r="3264" spans="1:7" x14ac:dyDescent="0.25">
      <c r="B3264" t="s">
        <v>1133</v>
      </c>
      <c r="C3264" t="s">
        <v>1625</v>
      </c>
      <c r="D3264" t="s">
        <v>1037</v>
      </c>
      <c r="E3264">
        <v>-64.048338000000001</v>
      </c>
      <c r="F3264" t="s">
        <v>1027</v>
      </c>
      <c r="G3264" s="1">
        <v>43496</v>
      </c>
    </row>
    <row r="3301" spans="1:7" x14ac:dyDescent="0.25">
      <c r="A3301" t="s">
        <v>579</v>
      </c>
      <c r="B3301" t="str">
        <f ca="1">_xll.BDS(OFFSET(INDIRECT(ADDRESS(ROW(), COLUMN())),0,-1),"TOP_ANALYST_PERFORM_RANK_TRR","cols=6;rows=6")</f>
        <v>Stifel</v>
      </c>
      <c r="C3301" t="s">
        <v>1626</v>
      </c>
      <c r="D3301" t="s">
        <v>1015</v>
      </c>
      <c r="E3301">
        <v>44.382500999999998</v>
      </c>
      <c r="F3301" t="s">
        <v>1023</v>
      </c>
      <c r="G3301" s="1">
        <v>43511</v>
      </c>
    </row>
    <row r="3302" spans="1:7" x14ac:dyDescent="0.25">
      <c r="B3302" t="s">
        <v>1453</v>
      </c>
      <c r="C3302" t="s">
        <v>1627</v>
      </c>
      <c r="D3302" t="s">
        <v>1015</v>
      </c>
      <c r="E3302">
        <v>44.382500999999998</v>
      </c>
      <c r="F3302" t="s">
        <v>1063</v>
      </c>
      <c r="G3302" s="1">
        <v>43490</v>
      </c>
    </row>
    <row r="3303" spans="1:7" x14ac:dyDescent="0.25">
      <c r="B3303" t="s">
        <v>1076</v>
      </c>
      <c r="C3303" t="s">
        <v>1628</v>
      </c>
      <c r="D3303" t="s">
        <v>1015</v>
      </c>
      <c r="E3303">
        <v>44.382500999999998</v>
      </c>
      <c r="F3303" t="s">
        <v>1023</v>
      </c>
      <c r="G3303" s="1">
        <v>43466</v>
      </c>
    </row>
    <row r="3304" spans="1:7" x14ac:dyDescent="0.25">
      <c r="B3304" t="s">
        <v>1629</v>
      </c>
      <c r="C3304" t="s">
        <v>1630</v>
      </c>
      <c r="D3304" t="s">
        <v>1019</v>
      </c>
      <c r="E3304">
        <v>38.036019000000003</v>
      </c>
      <c r="F3304" t="s">
        <v>1020</v>
      </c>
      <c r="G3304" s="1">
        <v>43446</v>
      </c>
    </row>
    <row r="3305" spans="1:7" x14ac:dyDescent="0.25">
      <c r="B3305" t="s">
        <v>1105</v>
      </c>
      <c r="C3305" t="s">
        <v>1631</v>
      </c>
      <c r="D3305" t="s">
        <v>1022</v>
      </c>
      <c r="E3305">
        <v>37.166660999999998</v>
      </c>
      <c r="F3305" t="s">
        <v>1023</v>
      </c>
      <c r="G3305" s="1">
        <v>43509</v>
      </c>
    </row>
    <row r="3306" spans="1:7" x14ac:dyDescent="0.25">
      <c r="B3306" t="s">
        <v>1632</v>
      </c>
      <c r="C3306" t="s">
        <v>1633</v>
      </c>
      <c r="D3306" t="s">
        <v>1037</v>
      </c>
      <c r="E3306">
        <v>11.28116</v>
      </c>
      <c r="F3306" t="s">
        <v>1023</v>
      </c>
      <c r="G3306" s="1">
        <v>43448</v>
      </c>
    </row>
    <row r="3351" spans="1:7" x14ac:dyDescent="0.25">
      <c r="A3351" t="s">
        <v>580</v>
      </c>
      <c r="B3351" t="str">
        <f ca="1">_xll.BDS(OFFSET(INDIRECT(ADDRESS(ROW(), COLUMN())),0,-1),"TOP_ANALYST_PERFORM_RANK_TRR","cols=6;rows=9")</f>
        <v>PERM DENIED</v>
      </c>
      <c r="C3351" t="s">
        <v>1021</v>
      </c>
      <c r="D3351" t="s">
        <v>1015</v>
      </c>
      <c r="E3351">
        <v>44.211930000000002</v>
      </c>
      <c r="F3351" t="s">
        <v>1027</v>
      </c>
      <c r="G3351" s="1">
        <v>43444</v>
      </c>
    </row>
    <row r="3352" spans="1:7" x14ac:dyDescent="0.25">
      <c r="B3352" t="s">
        <v>1634</v>
      </c>
      <c r="C3352" t="s">
        <v>1635</v>
      </c>
      <c r="D3352" t="s">
        <v>1019</v>
      </c>
      <c r="E3352">
        <v>40.802379999999999</v>
      </c>
      <c r="F3352" t="s">
        <v>1016</v>
      </c>
      <c r="G3352" s="1">
        <v>43457</v>
      </c>
    </row>
    <row r="3353" spans="1:7" x14ac:dyDescent="0.25">
      <c r="B3353" t="s">
        <v>58</v>
      </c>
      <c r="C3353" t="s">
        <v>1466</v>
      </c>
      <c r="D3353" t="s">
        <v>1022</v>
      </c>
      <c r="E3353">
        <v>7.9420799999999998</v>
      </c>
      <c r="F3353" t="s">
        <v>1389</v>
      </c>
      <c r="G3353" s="1">
        <v>43496</v>
      </c>
    </row>
    <row r="3354" spans="1:7" x14ac:dyDescent="0.25">
      <c r="B3354" t="s">
        <v>1636</v>
      </c>
      <c r="C3354" t="s">
        <v>1637</v>
      </c>
      <c r="D3354" t="s">
        <v>1026</v>
      </c>
      <c r="E3354">
        <v>0</v>
      </c>
      <c r="F3354" t="s">
        <v>1027</v>
      </c>
      <c r="G3354" s="1">
        <v>43508</v>
      </c>
    </row>
    <row r="3355" spans="1:7" x14ac:dyDescent="0.25">
      <c r="B3355" t="s">
        <v>1030</v>
      </c>
      <c r="C3355" t="s">
        <v>1467</v>
      </c>
      <c r="D3355" t="s">
        <v>1026</v>
      </c>
      <c r="E3355">
        <v>0</v>
      </c>
      <c r="F3355" t="s">
        <v>1032</v>
      </c>
      <c r="G3355" s="1">
        <v>43507</v>
      </c>
    </row>
    <row r="3356" spans="1:7" x14ac:dyDescent="0.25">
      <c r="B3356" t="s">
        <v>1071</v>
      </c>
      <c r="C3356" t="s">
        <v>1638</v>
      </c>
      <c r="D3356" t="s">
        <v>1026</v>
      </c>
      <c r="E3356">
        <v>0</v>
      </c>
      <c r="F3356" t="s">
        <v>1361</v>
      </c>
      <c r="G3356" s="1">
        <v>43497</v>
      </c>
    </row>
    <row r="3357" spans="1:7" x14ac:dyDescent="0.25">
      <c r="B3357" t="s">
        <v>1124</v>
      </c>
      <c r="C3357" t="s">
        <v>1639</v>
      </c>
      <c r="D3357" t="s">
        <v>1026</v>
      </c>
      <c r="E3357">
        <v>0</v>
      </c>
      <c r="F3357" t="s">
        <v>1020</v>
      </c>
      <c r="G3357" s="1">
        <v>43496</v>
      </c>
    </row>
    <row r="3358" spans="1:7" x14ac:dyDescent="0.25">
      <c r="B3358" t="s">
        <v>1160</v>
      </c>
      <c r="C3358" t="s">
        <v>1640</v>
      </c>
      <c r="D3358" t="s">
        <v>1026</v>
      </c>
      <c r="E3358">
        <v>0</v>
      </c>
      <c r="F3358" t="s">
        <v>1162</v>
      </c>
      <c r="G3358" s="1">
        <v>43483</v>
      </c>
    </row>
    <row r="3359" spans="1:7" x14ac:dyDescent="0.25">
      <c r="B3359" t="s">
        <v>1021</v>
      </c>
      <c r="C3359" t="s">
        <v>1021</v>
      </c>
      <c r="D3359" t="s">
        <v>1037</v>
      </c>
      <c r="E3359">
        <v>-12.2814</v>
      </c>
      <c r="F3359" t="s">
        <v>1023</v>
      </c>
      <c r="G3359" s="1">
        <v>43510</v>
      </c>
    </row>
    <row r="3401" spans="1:7" x14ac:dyDescent="0.25">
      <c r="A3401" t="s">
        <v>581</v>
      </c>
      <c r="B3401" t="str">
        <f ca="1">_xll.BDS(OFFSET(INDIRECT(ADDRESS(ROW(), COLUMN())),0,-1),"TOP_ANALYST_PERFORM_RANK_TRR","cols=6;rows=22")</f>
        <v>Morningstar, Inc</v>
      </c>
      <c r="C3401" t="s">
        <v>1253</v>
      </c>
      <c r="D3401" t="s">
        <v>1015</v>
      </c>
      <c r="E3401">
        <v>16.280061</v>
      </c>
      <c r="F3401" t="s">
        <v>1023</v>
      </c>
      <c r="G3401" s="1">
        <v>43511</v>
      </c>
    </row>
    <row r="3402" spans="1:7" x14ac:dyDescent="0.25">
      <c r="B3402" t="s">
        <v>1021</v>
      </c>
      <c r="C3402" t="s">
        <v>1021</v>
      </c>
      <c r="D3402" t="s">
        <v>1019</v>
      </c>
      <c r="E3402">
        <v>7.9207320000000001</v>
      </c>
      <c r="F3402" t="s">
        <v>1042</v>
      </c>
      <c r="G3402" s="1">
        <v>43511</v>
      </c>
    </row>
    <row r="3403" spans="1:7" x14ac:dyDescent="0.25">
      <c r="B3403" t="s">
        <v>1061</v>
      </c>
      <c r="C3403" t="s">
        <v>1388</v>
      </c>
      <c r="D3403" t="s">
        <v>1019</v>
      </c>
      <c r="E3403">
        <v>7.9207320000000001</v>
      </c>
      <c r="F3403" t="s">
        <v>1063</v>
      </c>
      <c r="G3403" s="1">
        <v>43511</v>
      </c>
    </row>
    <row r="3404" spans="1:7" x14ac:dyDescent="0.25">
      <c r="B3404" t="s">
        <v>1021</v>
      </c>
      <c r="C3404" t="s">
        <v>1021</v>
      </c>
      <c r="D3404" t="s">
        <v>1019</v>
      </c>
      <c r="E3404">
        <v>7.9207320000000001</v>
      </c>
      <c r="F3404" t="s">
        <v>1023</v>
      </c>
      <c r="G3404" s="1">
        <v>43511</v>
      </c>
    </row>
    <row r="3405" spans="1:7" x14ac:dyDescent="0.25">
      <c r="B3405" t="s">
        <v>58</v>
      </c>
      <c r="C3405" t="s">
        <v>1406</v>
      </c>
      <c r="D3405" t="s">
        <v>1019</v>
      </c>
      <c r="E3405">
        <v>7.9207320000000001</v>
      </c>
      <c r="F3405" t="s">
        <v>1081</v>
      </c>
      <c r="G3405" s="1">
        <v>43511</v>
      </c>
    </row>
    <row r="3406" spans="1:7" x14ac:dyDescent="0.25">
      <c r="B3406" t="s">
        <v>1118</v>
      </c>
      <c r="C3406" t="s">
        <v>1385</v>
      </c>
      <c r="D3406" t="s">
        <v>1019</v>
      </c>
      <c r="E3406">
        <v>7.9207320000000001</v>
      </c>
      <c r="F3406" t="s">
        <v>1023</v>
      </c>
      <c r="G3406" s="1">
        <v>43509</v>
      </c>
    </row>
    <row r="3407" spans="1:7" x14ac:dyDescent="0.25">
      <c r="B3407" t="s">
        <v>1113</v>
      </c>
      <c r="C3407" t="s">
        <v>1349</v>
      </c>
      <c r="D3407" t="s">
        <v>1019</v>
      </c>
      <c r="E3407">
        <v>7.9207320000000001</v>
      </c>
      <c r="F3407" t="s">
        <v>1042</v>
      </c>
      <c r="G3407" s="1">
        <v>43501</v>
      </c>
    </row>
    <row r="3408" spans="1:7" x14ac:dyDescent="0.25">
      <c r="B3408" t="s">
        <v>1078</v>
      </c>
      <c r="C3408" t="s">
        <v>1641</v>
      </c>
      <c r="D3408" t="s">
        <v>1019</v>
      </c>
      <c r="E3408">
        <v>7.9207320000000001</v>
      </c>
      <c r="F3408" t="s">
        <v>1023</v>
      </c>
      <c r="G3408" s="1">
        <v>43488</v>
      </c>
    </row>
    <row r="3409" spans="2:7" x14ac:dyDescent="0.25">
      <c r="B3409" t="s">
        <v>1623</v>
      </c>
      <c r="C3409" t="s">
        <v>1642</v>
      </c>
      <c r="D3409" t="s">
        <v>1019</v>
      </c>
      <c r="E3409">
        <v>7.9207320000000001</v>
      </c>
      <c r="F3409" t="s">
        <v>1023</v>
      </c>
      <c r="G3409" s="1">
        <v>43376</v>
      </c>
    </row>
    <row r="3410" spans="2:7" x14ac:dyDescent="0.25">
      <c r="B3410" t="s">
        <v>1084</v>
      </c>
      <c r="C3410" t="s">
        <v>1643</v>
      </c>
      <c r="D3410" t="s">
        <v>1019</v>
      </c>
      <c r="E3410">
        <v>7.9207320000000001</v>
      </c>
      <c r="F3410" t="s">
        <v>1023</v>
      </c>
      <c r="G3410" s="1">
        <v>43375</v>
      </c>
    </row>
    <row r="3411" spans="2:7" x14ac:dyDescent="0.25">
      <c r="B3411" t="s">
        <v>1090</v>
      </c>
      <c r="C3411" t="s">
        <v>1262</v>
      </c>
      <c r="D3411" t="s">
        <v>1019</v>
      </c>
      <c r="E3411">
        <v>7.9207320000000001</v>
      </c>
      <c r="F3411" t="s">
        <v>1023</v>
      </c>
      <c r="G3411" s="1">
        <v>43220</v>
      </c>
    </row>
    <row r="3412" spans="2:7" x14ac:dyDescent="0.25">
      <c r="B3412" t="s">
        <v>1017</v>
      </c>
      <c r="C3412" t="s">
        <v>1018</v>
      </c>
      <c r="D3412" t="s">
        <v>1022</v>
      </c>
      <c r="E3412">
        <v>6.4802619999999997</v>
      </c>
      <c r="F3412" t="s">
        <v>1063</v>
      </c>
      <c r="G3412" s="1">
        <v>43435</v>
      </c>
    </row>
    <row r="3413" spans="2:7" x14ac:dyDescent="0.25">
      <c r="B3413" t="s">
        <v>1175</v>
      </c>
      <c r="C3413" t="s">
        <v>1261</v>
      </c>
      <c r="D3413" t="s">
        <v>1026</v>
      </c>
      <c r="E3413">
        <v>2.1897199999999999</v>
      </c>
      <c r="F3413" t="s">
        <v>1027</v>
      </c>
      <c r="G3413" s="1">
        <v>43381</v>
      </c>
    </row>
    <row r="3414" spans="2:7" x14ac:dyDescent="0.25">
      <c r="B3414" t="s">
        <v>1050</v>
      </c>
      <c r="C3414" t="s">
        <v>1254</v>
      </c>
      <c r="D3414" t="s">
        <v>1037</v>
      </c>
      <c r="E3414">
        <v>0</v>
      </c>
      <c r="F3414" t="s">
        <v>1052</v>
      </c>
      <c r="G3414" s="1">
        <v>43511</v>
      </c>
    </row>
    <row r="3415" spans="2:7" x14ac:dyDescent="0.25">
      <c r="B3415" t="s">
        <v>1021</v>
      </c>
      <c r="C3415" t="s">
        <v>1021</v>
      </c>
      <c r="D3415" t="s">
        <v>1037</v>
      </c>
      <c r="E3415">
        <v>0</v>
      </c>
      <c r="F3415" t="s">
        <v>1027</v>
      </c>
      <c r="G3415" s="1">
        <v>43511</v>
      </c>
    </row>
    <row r="3416" spans="2:7" x14ac:dyDescent="0.25">
      <c r="B3416" t="s">
        <v>1040</v>
      </c>
      <c r="C3416" t="s">
        <v>1256</v>
      </c>
      <c r="D3416" t="s">
        <v>1037</v>
      </c>
      <c r="E3416">
        <v>0</v>
      </c>
      <c r="F3416" t="s">
        <v>1312</v>
      </c>
      <c r="G3416" s="1">
        <v>43511</v>
      </c>
    </row>
    <row r="3417" spans="2:7" x14ac:dyDescent="0.25">
      <c r="B3417" t="s">
        <v>1059</v>
      </c>
      <c r="C3417" t="s">
        <v>1258</v>
      </c>
      <c r="D3417" t="s">
        <v>1037</v>
      </c>
      <c r="E3417">
        <v>0</v>
      </c>
      <c r="F3417" t="s">
        <v>1032</v>
      </c>
      <c r="G3417" s="1">
        <v>43511</v>
      </c>
    </row>
    <row r="3418" spans="2:7" x14ac:dyDescent="0.25">
      <c r="B3418" t="s">
        <v>1167</v>
      </c>
      <c r="C3418" t="s">
        <v>1257</v>
      </c>
      <c r="D3418" t="s">
        <v>1037</v>
      </c>
      <c r="E3418">
        <v>0</v>
      </c>
      <c r="F3418" t="s">
        <v>1020</v>
      </c>
      <c r="G3418" s="1">
        <v>43511</v>
      </c>
    </row>
    <row r="3419" spans="2:7" x14ac:dyDescent="0.25">
      <c r="B3419" t="s">
        <v>1076</v>
      </c>
      <c r="C3419" t="s">
        <v>1409</v>
      </c>
      <c r="D3419" t="s">
        <v>1037</v>
      </c>
      <c r="E3419">
        <v>0</v>
      </c>
      <c r="F3419" t="s">
        <v>1020</v>
      </c>
      <c r="G3419" s="1">
        <v>43511</v>
      </c>
    </row>
    <row r="3420" spans="2:7" x14ac:dyDescent="0.25">
      <c r="B3420" t="s">
        <v>1057</v>
      </c>
      <c r="C3420" t="s">
        <v>1255</v>
      </c>
      <c r="D3420" t="s">
        <v>1037</v>
      </c>
      <c r="E3420">
        <v>0</v>
      </c>
      <c r="F3420" t="s">
        <v>1309</v>
      </c>
      <c r="G3420" s="1">
        <v>43511</v>
      </c>
    </row>
    <row r="3421" spans="2:7" x14ac:dyDescent="0.25">
      <c r="B3421" t="s">
        <v>1030</v>
      </c>
      <c r="C3421" t="s">
        <v>1644</v>
      </c>
      <c r="D3421" t="s">
        <v>1037</v>
      </c>
      <c r="E3421">
        <v>0</v>
      </c>
      <c r="F3421" t="s">
        <v>1032</v>
      </c>
      <c r="G3421" s="1">
        <v>43511</v>
      </c>
    </row>
    <row r="3422" spans="2:7" x14ac:dyDescent="0.25">
      <c r="B3422" t="s">
        <v>1263</v>
      </c>
      <c r="C3422" t="s">
        <v>1264</v>
      </c>
      <c r="D3422" t="s">
        <v>1037</v>
      </c>
      <c r="E3422">
        <v>0</v>
      </c>
      <c r="F3422" t="s">
        <v>1052</v>
      </c>
      <c r="G3422" s="1">
        <v>43511</v>
      </c>
    </row>
    <row r="3451" spans="1:7" x14ac:dyDescent="0.25">
      <c r="A3451" t="s">
        <v>582</v>
      </c>
      <c r="B3451" t="str">
        <f ca="1">_xll.BDS(OFFSET(INDIRECT(ADDRESS(ROW(), COLUMN())),0,-1),"TOP_ANALYST_PERFORM_RANK_TRR","cols=6;rows=6")</f>
        <v>Cowen</v>
      </c>
      <c r="C3451" t="s">
        <v>1645</v>
      </c>
      <c r="D3451" t="s">
        <v>1015</v>
      </c>
      <c r="E3451">
        <v>3.0744349999999998</v>
      </c>
      <c r="F3451" t="s">
        <v>1042</v>
      </c>
      <c r="G3451" s="1">
        <v>43488</v>
      </c>
    </row>
    <row r="3452" spans="1:7" x14ac:dyDescent="0.25">
      <c r="B3452" t="s">
        <v>1124</v>
      </c>
      <c r="C3452" t="s">
        <v>1485</v>
      </c>
      <c r="D3452" t="s">
        <v>1019</v>
      </c>
      <c r="E3452">
        <v>2.4590160000000001</v>
      </c>
      <c r="F3452" t="s">
        <v>1020</v>
      </c>
      <c r="G3452" s="1">
        <v>43487</v>
      </c>
    </row>
    <row r="3453" spans="1:7" x14ac:dyDescent="0.25">
      <c r="B3453" t="s">
        <v>1045</v>
      </c>
      <c r="C3453" t="s">
        <v>1646</v>
      </c>
      <c r="D3453" t="s">
        <v>1022</v>
      </c>
      <c r="E3453">
        <v>1.0462100000000001</v>
      </c>
      <c r="F3453" t="s">
        <v>1023</v>
      </c>
      <c r="G3453" s="1">
        <v>43488</v>
      </c>
    </row>
    <row r="3454" spans="1:7" x14ac:dyDescent="0.25">
      <c r="B3454" t="s">
        <v>1028</v>
      </c>
      <c r="C3454" t="s">
        <v>1480</v>
      </c>
      <c r="D3454" t="s">
        <v>1026</v>
      </c>
      <c r="E3454">
        <v>0</v>
      </c>
      <c r="F3454" t="s">
        <v>1027</v>
      </c>
      <c r="G3454" s="1">
        <v>43488</v>
      </c>
    </row>
    <row r="3455" spans="1:7" x14ac:dyDescent="0.25">
      <c r="B3455" t="s">
        <v>1074</v>
      </c>
      <c r="C3455" t="s">
        <v>1647</v>
      </c>
      <c r="D3455" t="s">
        <v>1026</v>
      </c>
      <c r="E3455">
        <v>0</v>
      </c>
      <c r="F3455" t="s">
        <v>1027</v>
      </c>
      <c r="G3455" s="1">
        <v>43488</v>
      </c>
    </row>
    <row r="3456" spans="1:7" x14ac:dyDescent="0.25">
      <c r="B3456" t="s">
        <v>1017</v>
      </c>
      <c r="C3456" t="s">
        <v>1018</v>
      </c>
      <c r="D3456" t="s">
        <v>1037</v>
      </c>
      <c r="E3456">
        <v>-6.6778310000000003</v>
      </c>
      <c r="F3456" t="s">
        <v>1279</v>
      </c>
      <c r="G3456" s="1">
        <v>43511</v>
      </c>
    </row>
    <row r="3501" spans="1:7" x14ac:dyDescent="0.25">
      <c r="A3501" t="s">
        <v>583</v>
      </c>
      <c r="B3501" t="str">
        <f ca="1">_xll.BDS(OFFSET(INDIRECT(ADDRESS(ROW(), COLUMN())),0,-1),"TOP_ANALYST_PERFORM_RANK_TRR","cols=6;rows=21")</f>
        <v>ISS-EVA</v>
      </c>
      <c r="C3501" t="s">
        <v>1268</v>
      </c>
      <c r="D3501" t="s">
        <v>1015</v>
      </c>
      <c r="E3501">
        <v>14.97186</v>
      </c>
      <c r="F3501" t="s">
        <v>1020</v>
      </c>
      <c r="G3501" s="1">
        <v>43434</v>
      </c>
    </row>
    <row r="3502" spans="1:7" x14ac:dyDescent="0.25">
      <c r="B3502" t="s">
        <v>1124</v>
      </c>
      <c r="C3502" t="s">
        <v>1269</v>
      </c>
      <c r="D3502" t="s">
        <v>1019</v>
      </c>
      <c r="E3502">
        <v>12.995595</v>
      </c>
      <c r="F3502" t="s">
        <v>1020</v>
      </c>
      <c r="G3502" s="1">
        <v>43488</v>
      </c>
    </row>
    <row r="3503" spans="1:7" x14ac:dyDescent="0.25">
      <c r="B3503" t="s">
        <v>1648</v>
      </c>
      <c r="C3503" t="s">
        <v>1649</v>
      </c>
      <c r="D3503" t="s">
        <v>1022</v>
      </c>
      <c r="E3503">
        <v>6.7383410000000001</v>
      </c>
      <c r="F3503" t="s">
        <v>1042</v>
      </c>
      <c r="G3503" s="1">
        <v>43511</v>
      </c>
    </row>
    <row r="3504" spans="1:7" x14ac:dyDescent="0.25">
      <c r="B3504" t="s">
        <v>1113</v>
      </c>
      <c r="C3504" t="s">
        <v>1650</v>
      </c>
      <c r="D3504" t="s">
        <v>1022</v>
      </c>
      <c r="E3504">
        <v>6.7383410000000001</v>
      </c>
      <c r="F3504" t="s">
        <v>1042</v>
      </c>
      <c r="G3504" s="1">
        <v>43509</v>
      </c>
    </row>
    <row r="3505" spans="2:7" x14ac:dyDescent="0.25">
      <c r="B3505" t="s">
        <v>1030</v>
      </c>
      <c r="C3505" t="s">
        <v>1651</v>
      </c>
      <c r="D3505" t="s">
        <v>1022</v>
      </c>
      <c r="E3505">
        <v>6.7383410000000001</v>
      </c>
      <c r="F3505" t="s">
        <v>1042</v>
      </c>
      <c r="G3505" s="1">
        <v>43509</v>
      </c>
    </row>
    <row r="3506" spans="2:7" x14ac:dyDescent="0.25">
      <c r="B3506" t="s">
        <v>1086</v>
      </c>
      <c r="C3506" t="s">
        <v>1367</v>
      </c>
      <c r="D3506" t="s">
        <v>1022</v>
      </c>
      <c r="E3506">
        <v>6.7383410000000001</v>
      </c>
      <c r="F3506" t="s">
        <v>1042</v>
      </c>
      <c r="G3506" s="1">
        <v>43509</v>
      </c>
    </row>
    <row r="3507" spans="2:7" x14ac:dyDescent="0.25">
      <c r="B3507" t="s">
        <v>1055</v>
      </c>
      <c r="C3507" t="s">
        <v>1652</v>
      </c>
      <c r="D3507" t="s">
        <v>1022</v>
      </c>
      <c r="E3507">
        <v>6.7383410000000001</v>
      </c>
      <c r="F3507" t="s">
        <v>1042</v>
      </c>
      <c r="G3507" s="1">
        <v>43509</v>
      </c>
    </row>
    <row r="3508" spans="2:7" x14ac:dyDescent="0.25">
      <c r="B3508" t="s">
        <v>1118</v>
      </c>
      <c r="C3508" t="s">
        <v>1417</v>
      </c>
      <c r="D3508" t="s">
        <v>1022</v>
      </c>
      <c r="E3508">
        <v>6.7383410000000001</v>
      </c>
      <c r="F3508" t="s">
        <v>1023</v>
      </c>
      <c r="G3508" s="1">
        <v>43509</v>
      </c>
    </row>
    <row r="3509" spans="2:7" x14ac:dyDescent="0.25">
      <c r="B3509" t="s">
        <v>1059</v>
      </c>
      <c r="C3509" t="s">
        <v>1653</v>
      </c>
      <c r="D3509" t="s">
        <v>1022</v>
      </c>
      <c r="E3509">
        <v>6.7383410000000001</v>
      </c>
      <c r="F3509" t="s">
        <v>1042</v>
      </c>
      <c r="G3509" s="1">
        <v>43509</v>
      </c>
    </row>
    <row r="3510" spans="2:7" x14ac:dyDescent="0.25">
      <c r="B3510" t="s">
        <v>1078</v>
      </c>
      <c r="C3510" t="s">
        <v>1270</v>
      </c>
      <c r="D3510" t="s">
        <v>1022</v>
      </c>
      <c r="E3510">
        <v>6.7383410000000001</v>
      </c>
      <c r="F3510" t="s">
        <v>1023</v>
      </c>
      <c r="G3510" s="1">
        <v>43488</v>
      </c>
    </row>
    <row r="3511" spans="2:7" x14ac:dyDescent="0.25">
      <c r="B3511" t="s">
        <v>1040</v>
      </c>
      <c r="C3511" t="s">
        <v>1654</v>
      </c>
      <c r="D3511" t="s">
        <v>1022</v>
      </c>
      <c r="E3511">
        <v>6.7383410000000001</v>
      </c>
      <c r="F3511" t="s">
        <v>1042</v>
      </c>
      <c r="G3511" s="1">
        <v>43488</v>
      </c>
    </row>
    <row r="3512" spans="2:7" x14ac:dyDescent="0.25">
      <c r="B3512" t="s">
        <v>1084</v>
      </c>
      <c r="C3512" t="s">
        <v>1267</v>
      </c>
      <c r="D3512" t="s">
        <v>1022</v>
      </c>
      <c r="E3512">
        <v>6.7383410000000001</v>
      </c>
      <c r="F3512" t="s">
        <v>1023</v>
      </c>
      <c r="G3512" s="1">
        <v>43487</v>
      </c>
    </row>
    <row r="3513" spans="2:7" x14ac:dyDescent="0.25">
      <c r="B3513" t="s">
        <v>1090</v>
      </c>
      <c r="C3513" t="s">
        <v>1420</v>
      </c>
      <c r="D3513" t="s">
        <v>1022</v>
      </c>
      <c r="E3513">
        <v>6.7383410000000001</v>
      </c>
      <c r="F3513" t="s">
        <v>1023</v>
      </c>
      <c r="G3513" s="1">
        <v>43208</v>
      </c>
    </row>
    <row r="3514" spans="2:7" x14ac:dyDescent="0.25">
      <c r="B3514" t="s">
        <v>1050</v>
      </c>
      <c r="C3514" t="s">
        <v>1265</v>
      </c>
      <c r="D3514" t="s">
        <v>1026</v>
      </c>
      <c r="E3514">
        <v>0</v>
      </c>
      <c r="F3514" t="s">
        <v>1052</v>
      </c>
      <c r="G3514" s="1">
        <v>43509</v>
      </c>
    </row>
    <row r="3515" spans="2:7" x14ac:dyDescent="0.25">
      <c r="B3515" t="s">
        <v>1021</v>
      </c>
      <c r="C3515" t="s">
        <v>1021</v>
      </c>
      <c r="D3515" t="s">
        <v>1026</v>
      </c>
      <c r="E3515">
        <v>0</v>
      </c>
      <c r="F3515" t="s">
        <v>1027</v>
      </c>
      <c r="G3515" s="1">
        <v>43509</v>
      </c>
    </row>
    <row r="3516" spans="2:7" x14ac:dyDescent="0.25">
      <c r="B3516" t="s">
        <v>1061</v>
      </c>
      <c r="C3516" t="s">
        <v>1419</v>
      </c>
      <c r="D3516" t="s">
        <v>1026</v>
      </c>
      <c r="E3516">
        <v>0</v>
      </c>
      <c r="F3516" t="s">
        <v>1027</v>
      </c>
      <c r="G3516" s="1">
        <v>43509</v>
      </c>
    </row>
    <row r="3517" spans="2:7" x14ac:dyDescent="0.25">
      <c r="B3517" t="s">
        <v>58</v>
      </c>
      <c r="C3517" t="s">
        <v>1655</v>
      </c>
      <c r="D3517" t="s">
        <v>1026</v>
      </c>
      <c r="E3517">
        <v>0</v>
      </c>
      <c r="F3517" t="s">
        <v>1585</v>
      </c>
      <c r="G3517" s="1">
        <v>43509</v>
      </c>
    </row>
    <row r="3518" spans="2:7" x14ac:dyDescent="0.25">
      <c r="B3518" t="s">
        <v>1021</v>
      </c>
      <c r="C3518" t="s">
        <v>1021</v>
      </c>
      <c r="D3518" t="s">
        <v>1026</v>
      </c>
      <c r="E3518">
        <v>0</v>
      </c>
      <c r="F3518" t="s">
        <v>1027</v>
      </c>
      <c r="G3518" s="1">
        <v>43509</v>
      </c>
    </row>
    <row r="3519" spans="2:7" x14ac:dyDescent="0.25">
      <c r="B3519" t="s">
        <v>1045</v>
      </c>
      <c r="C3519" t="s">
        <v>1656</v>
      </c>
      <c r="D3519" t="s">
        <v>1026</v>
      </c>
      <c r="E3519">
        <v>0</v>
      </c>
      <c r="F3519" t="s">
        <v>1020</v>
      </c>
      <c r="G3519" s="1">
        <v>43495</v>
      </c>
    </row>
    <row r="3520" spans="2:7" x14ac:dyDescent="0.25">
      <c r="B3520" t="s">
        <v>1033</v>
      </c>
      <c r="C3520" t="s">
        <v>1657</v>
      </c>
      <c r="D3520" t="s">
        <v>1026</v>
      </c>
      <c r="E3520">
        <v>0</v>
      </c>
      <c r="F3520" t="s">
        <v>1020</v>
      </c>
      <c r="G3520" s="1">
        <v>43487</v>
      </c>
    </row>
    <row r="3521" spans="2:7" x14ac:dyDescent="0.25">
      <c r="B3521" t="s">
        <v>1074</v>
      </c>
      <c r="C3521" t="s">
        <v>1366</v>
      </c>
      <c r="D3521" t="s">
        <v>1037</v>
      </c>
      <c r="E3521">
        <v>-6.7383410000000001</v>
      </c>
      <c r="F3521" t="s">
        <v>1279</v>
      </c>
      <c r="G3521" s="1">
        <v>43510</v>
      </c>
    </row>
    <row r="3551" spans="1:7" x14ac:dyDescent="0.25">
      <c r="A3551" t="s">
        <v>584</v>
      </c>
      <c r="B3551" t="str">
        <f ca="1">_xll.BDS(OFFSET(INDIRECT(ADDRESS(ROW(), COLUMN())),0,-1),"TOP_ANALYST_PERFORM_RANK_TRR","cols=6;rows=10")</f>
        <v>Jefferies</v>
      </c>
      <c r="C3551" t="s">
        <v>1658</v>
      </c>
      <c r="D3551" t="s">
        <v>1015</v>
      </c>
      <c r="E3551">
        <v>10.38557</v>
      </c>
      <c r="F3551" t="s">
        <v>1020</v>
      </c>
      <c r="G3551" s="1">
        <v>43509</v>
      </c>
    </row>
    <row r="3552" spans="1:7" x14ac:dyDescent="0.25">
      <c r="B3552" t="s">
        <v>1050</v>
      </c>
      <c r="C3552" t="s">
        <v>1659</v>
      </c>
      <c r="D3552" t="s">
        <v>1019</v>
      </c>
      <c r="E3552">
        <v>6.8419299999999996</v>
      </c>
      <c r="F3552" t="s">
        <v>1279</v>
      </c>
      <c r="G3552" s="1">
        <v>43504</v>
      </c>
    </row>
    <row r="3553" spans="2:7" x14ac:dyDescent="0.25">
      <c r="B3553" t="s">
        <v>1099</v>
      </c>
      <c r="C3553" t="s">
        <v>1660</v>
      </c>
      <c r="D3553" t="s">
        <v>1022</v>
      </c>
      <c r="E3553">
        <v>4.6511630000000004</v>
      </c>
      <c r="F3553" t="s">
        <v>1027</v>
      </c>
      <c r="G3553" s="1">
        <v>43504</v>
      </c>
    </row>
    <row r="3554" spans="2:7" x14ac:dyDescent="0.25">
      <c r="B3554" t="s">
        <v>1017</v>
      </c>
      <c r="C3554" t="s">
        <v>1018</v>
      </c>
      <c r="D3554" t="s">
        <v>1026</v>
      </c>
      <c r="E3554">
        <v>0.288603</v>
      </c>
      <c r="F3554" t="s">
        <v>1016</v>
      </c>
      <c r="G3554" s="1">
        <v>43194</v>
      </c>
    </row>
    <row r="3555" spans="2:7" x14ac:dyDescent="0.25">
      <c r="B3555" t="s">
        <v>1033</v>
      </c>
      <c r="C3555" t="s">
        <v>1661</v>
      </c>
      <c r="D3555" t="s">
        <v>1037</v>
      </c>
      <c r="E3555">
        <v>0</v>
      </c>
      <c r="F3555" t="s">
        <v>1020</v>
      </c>
      <c r="G3555" s="1">
        <v>43507</v>
      </c>
    </row>
    <row r="3556" spans="2:7" x14ac:dyDescent="0.25">
      <c r="B3556" t="s">
        <v>1120</v>
      </c>
      <c r="C3556" t="s">
        <v>1662</v>
      </c>
      <c r="D3556" t="s">
        <v>1037</v>
      </c>
      <c r="E3556">
        <v>0</v>
      </c>
      <c r="F3556" t="s">
        <v>1027</v>
      </c>
      <c r="G3556" s="1">
        <v>43507</v>
      </c>
    </row>
    <row r="3557" spans="2:7" x14ac:dyDescent="0.25">
      <c r="B3557" t="s">
        <v>1160</v>
      </c>
      <c r="C3557" t="s">
        <v>1663</v>
      </c>
      <c r="D3557" t="s">
        <v>1037</v>
      </c>
      <c r="E3557">
        <v>0</v>
      </c>
      <c r="F3557" t="s">
        <v>1162</v>
      </c>
      <c r="G3557" s="1">
        <v>43504</v>
      </c>
    </row>
    <row r="3558" spans="2:7" x14ac:dyDescent="0.25">
      <c r="B3558" t="s">
        <v>1024</v>
      </c>
      <c r="C3558" t="s">
        <v>1404</v>
      </c>
      <c r="D3558" t="s">
        <v>1037</v>
      </c>
      <c r="E3558">
        <v>0</v>
      </c>
      <c r="F3558" t="s">
        <v>1027</v>
      </c>
      <c r="G3558" s="1">
        <v>43504</v>
      </c>
    </row>
    <row r="3559" spans="2:7" x14ac:dyDescent="0.25">
      <c r="B3559" t="s">
        <v>1071</v>
      </c>
      <c r="C3559" t="s">
        <v>1664</v>
      </c>
      <c r="D3559" t="s">
        <v>1037</v>
      </c>
      <c r="E3559">
        <v>0</v>
      </c>
      <c r="F3559" t="s">
        <v>1320</v>
      </c>
      <c r="G3559" s="1">
        <v>43504</v>
      </c>
    </row>
    <row r="3560" spans="2:7" x14ac:dyDescent="0.25">
      <c r="B3560" t="s">
        <v>1167</v>
      </c>
      <c r="C3560" t="s">
        <v>1665</v>
      </c>
      <c r="D3560" t="s">
        <v>1037</v>
      </c>
      <c r="E3560">
        <v>0</v>
      </c>
      <c r="F3560" t="s">
        <v>1020</v>
      </c>
      <c r="G3560" s="1">
        <v>43503</v>
      </c>
    </row>
    <row r="3601" spans="1:7" x14ac:dyDescent="0.25">
      <c r="A3601" t="s">
        <v>585</v>
      </c>
      <c r="B3601" t="str">
        <f ca="1">_xll.BDS(OFFSET(INDIRECT(ADDRESS(ROW(), COLUMN())),0,-1),"TOP_ANALYST_PERFORM_RANK_TRR","cols=6;rows=18")</f>
        <v>Morningstar, Inc</v>
      </c>
      <c r="C3601" t="s">
        <v>1485</v>
      </c>
      <c r="D3601" t="s">
        <v>1015</v>
      </c>
      <c r="E3601">
        <v>45.744931999999999</v>
      </c>
      <c r="F3601" t="s">
        <v>1016</v>
      </c>
      <c r="G3601" s="1">
        <v>43473</v>
      </c>
    </row>
    <row r="3602" spans="1:7" x14ac:dyDescent="0.25">
      <c r="B3602" t="s">
        <v>1017</v>
      </c>
      <c r="C3602" t="s">
        <v>1018</v>
      </c>
      <c r="D3602" t="s">
        <v>1019</v>
      </c>
      <c r="E3602">
        <v>31.413208999999998</v>
      </c>
      <c r="F3602" t="s">
        <v>1279</v>
      </c>
      <c r="G3602" s="1">
        <v>43232</v>
      </c>
    </row>
    <row r="3603" spans="1:7" x14ac:dyDescent="0.25">
      <c r="B3603" t="s">
        <v>1378</v>
      </c>
      <c r="C3603" t="s">
        <v>1666</v>
      </c>
      <c r="D3603" t="s">
        <v>1022</v>
      </c>
      <c r="E3603">
        <v>3.2502680000000002</v>
      </c>
      <c r="F3603" t="s">
        <v>1016</v>
      </c>
      <c r="G3603" s="1">
        <v>43504</v>
      </c>
    </row>
    <row r="3604" spans="1:7" x14ac:dyDescent="0.25">
      <c r="B3604" t="s">
        <v>1061</v>
      </c>
      <c r="C3604" t="s">
        <v>1667</v>
      </c>
      <c r="D3604" t="s">
        <v>1022</v>
      </c>
      <c r="E3604">
        <v>3.2502680000000002</v>
      </c>
      <c r="F3604" t="s">
        <v>1279</v>
      </c>
      <c r="G3604" s="1">
        <v>43502</v>
      </c>
    </row>
    <row r="3605" spans="1:7" x14ac:dyDescent="0.25">
      <c r="B3605" t="s">
        <v>1030</v>
      </c>
      <c r="C3605" t="s">
        <v>1479</v>
      </c>
      <c r="D3605" t="s">
        <v>1022</v>
      </c>
      <c r="E3605">
        <v>3.2502680000000002</v>
      </c>
      <c r="F3605" t="s">
        <v>1038</v>
      </c>
      <c r="G3605" s="1">
        <v>43475</v>
      </c>
    </row>
    <row r="3606" spans="1:7" x14ac:dyDescent="0.25">
      <c r="B3606" t="s">
        <v>1050</v>
      </c>
      <c r="C3606" t="s">
        <v>1481</v>
      </c>
      <c r="D3606" t="s">
        <v>1022</v>
      </c>
      <c r="E3606">
        <v>3.2502680000000002</v>
      </c>
      <c r="F3606" t="s">
        <v>1279</v>
      </c>
      <c r="G3606" s="1">
        <v>43462</v>
      </c>
    </row>
    <row r="3607" spans="1:7" x14ac:dyDescent="0.25">
      <c r="B3607" t="s">
        <v>1150</v>
      </c>
      <c r="C3607" t="s">
        <v>1668</v>
      </c>
      <c r="D3607" t="s">
        <v>1026</v>
      </c>
      <c r="E3607">
        <v>0</v>
      </c>
      <c r="F3607" t="s">
        <v>1027</v>
      </c>
      <c r="G3607" s="1">
        <v>43507</v>
      </c>
    </row>
    <row r="3608" spans="1:7" x14ac:dyDescent="0.25">
      <c r="B3608" t="s">
        <v>1021</v>
      </c>
      <c r="C3608" t="s">
        <v>1021</v>
      </c>
      <c r="D3608" t="s">
        <v>1026</v>
      </c>
      <c r="E3608">
        <v>0</v>
      </c>
      <c r="F3608" t="s">
        <v>1032</v>
      </c>
      <c r="G3608" s="1">
        <v>43490</v>
      </c>
    </row>
    <row r="3609" spans="1:7" x14ac:dyDescent="0.25">
      <c r="B3609" t="s">
        <v>1084</v>
      </c>
      <c r="C3609" t="s">
        <v>1474</v>
      </c>
      <c r="D3609" t="s">
        <v>1026</v>
      </c>
      <c r="E3609">
        <v>0</v>
      </c>
      <c r="F3609" t="s">
        <v>1020</v>
      </c>
      <c r="G3609" s="1">
        <v>43404</v>
      </c>
    </row>
    <row r="3610" spans="1:7" x14ac:dyDescent="0.25">
      <c r="B3610" t="s">
        <v>1124</v>
      </c>
      <c r="C3610" t="s">
        <v>1669</v>
      </c>
      <c r="D3610" t="s">
        <v>1026</v>
      </c>
      <c r="E3610">
        <v>0</v>
      </c>
      <c r="F3610" t="s">
        <v>1020</v>
      </c>
      <c r="G3610" s="1">
        <v>42432</v>
      </c>
    </row>
    <row r="3611" spans="1:7" x14ac:dyDescent="0.25">
      <c r="B3611" t="s">
        <v>1076</v>
      </c>
      <c r="C3611" t="s">
        <v>1670</v>
      </c>
      <c r="D3611" t="s">
        <v>1037</v>
      </c>
      <c r="E3611">
        <v>-3.2502680000000002</v>
      </c>
      <c r="F3611" t="s">
        <v>1023</v>
      </c>
      <c r="G3611" s="1">
        <v>43511</v>
      </c>
    </row>
    <row r="3612" spans="1:7" x14ac:dyDescent="0.25">
      <c r="B3612" t="s">
        <v>1671</v>
      </c>
      <c r="C3612" t="s">
        <v>1672</v>
      </c>
      <c r="D3612" t="s">
        <v>1037</v>
      </c>
      <c r="E3612">
        <v>-3.2502680000000002</v>
      </c>
      <c r="F3612" t="s">
        <v>1023</v>
      </c>
      <c r="G3612" s="1">
        <v>43510</v>
      </c>
    </row>
    <row r="3613" spans="1:7" x14ac:dyDescent="0.25">
      <c r="B3613" t="s">
        <v>1057</v>
      </c>
      <c r="C3613" t="s">
        <v>1673</v>
      </c>
      <c r="D3613" t="s">
        <v>1037</v>
      </c>
      <c r="E3613">
        <v>-3.2502680000000002</v>
      </c>
      <c r="F3613" t="s">
        <v>1042</v>
      </c>
      <c r="G3613" s="1">
        <v>43508</v>
      </c>
    </row>
    <row r="3614" spans="1:7" x14ac:dyDescent="0.25">
      <c r="B3614" t="s">
        <v>1674</v>
      </c>
      <c r="C3614" t="s">
        <v>1675</v>
      </c>
      <c r="D3614" t="s">
        <v>1037</v>
      </c>
      <c r="E3614">
        <v>-3.2502680000000002</v>
      </c>
      <c r="F3614" t="s">
        <v>1023</v>
      </c>
      <c r="G3614" s="1">
        <v>43508</v>
      </c>
    </row>
    <row r="3615" spans="1:7" x14ac:dyDescent="0.25">
      <c r="B3615" t="s">
        <v>1676</v>
      </c>
      <c r="C3615" t="s">
        <v>1677</v>
      </c>
      <c r="D3615" t="s">
        <v>1037</v>
      </c>
      <c r="E3615">
        <v>-3.2502680000000002</v>
      </c>
      <c r="F3615" t="s">
        <v>1023</v>
      </c>
      <c r="G3615" s="1">
        <v>43493</v>
      </c>
    </row>
    <row r="3616" spans="1:7" x14ac:dyDescent="0.25">
      <c r="B3616" t="s">
        <v>1678</v>
      </c>
      <c r="C3616" t="s">
        <v>1679</v>
      </c>
      <c r="D3616" t="s">
        <v>1037</v>
      </c>
      <c r="E3616">
        <v>-3.2502680000000002</v>
      </c>
      <c r="F3616" t="s">
        <v>1023</v>
      </c>
      <c r="G3616" s="1">
        <v>43433</v>
      </c>
    </row>
    <row r="3617" spans="2:7" x14ac:dyDescent="0.25">
      <c r="B3617" t="s">
        <v>1680</v>
      </c>
      <c r="C3617" t="s">
        <v>1681</v>
      </c>
      <c r="D3617" t="s">
        <v>1037</v>
      </c>
      <c r="E3617">
        <v>-3.2502680000000002</v>
      </c>
      <c r="F3617" t="s">
        <v>1023</v>
      </c>
      <c r="G3617" s="1">
        <v>43371</v>
      </c>
    </row>
    <row r="3618" spans="2:7" x14ac:dyDescent="0.25">
      <c r="B3618" t="s">
        <v>1682</v>
      </c>
      <c r="C3618" t="s">
        <v>1683</v>
      </c>
      <c r="D3618" t="s">
        <v>1037</v>
      </c>
      <c r="E3618">
        <v>-3.2502680000000002</v>
      </c>
      <c r="F3618" t="s">
        <v>1023</v>
      </c>
      <c r="G3618" s="1">
        <v>43313</v>
      </c>
    </row>
    <row r="3651" spans="1:7" x14ac:dyDescent="0.25">
      <c r="A3651" t="s">
        <v>586</v>
      </c>
      <c r="B3651" t="str">
        <f ca="1">_xll.BDS(OFFSET(INDIRECT(ADDRESS(ROW(), COLUMN())),0,-1),"TOP_ANALYST_PERFORM_RANK_TRR","cols=6;rows=17")</f>
        <v>Morningstar, Inc</v>
      </c>
      <c r="C3651" t="s">
        <v>1684</v>
      </c>
      <c r="D3651" t="s">
        <v>1015</v>
      </c>
      <c r="E3651">
        <v>80.414557000000002</v>
      </c>
      <c r="F3651" t="s">
        <v>1020</v>
      </c>
      <c r="G3651" s="1">
        <v>43511</v>
      </c>
    </row>
    <row r="3652" spans="1:7" x14ac:dyDescent="0.25">
      <c r="B3652" t="s">
        <v>1422</v>
      </c>
      <c r="C3652" t="s">
        <v>1423</v>
      </c>
      <c r="D3652" t="s">
        <v>1019</v>
      </c>
      <c r="E3652">
        <v>0</v>
      </c>
      <c r="F3652" t="s">
        <v>1052</v>
      </c>
      <c r="G3652" s="1">
        <v>43510</v>
      </c>
    </row>
    <row r="3653" spans="1:7" x14ac:dyDescent="0.25">
      <c r="B3653" t="s">
        <v>1021</v>
      </c>
      <c r="C3653" t="s">
        <v>1021</v>
      </c>
      <c r="D3653" t="s">
        <v>1022</v>
      </c>
      <c r="E3653">
        <v>-18.853570999999999</v>
      </c>
      <c r="F3653" t="s">
        <v>1023</v>
      </c>
      <c r="G3653" s="1">
        <v>43511</v>
      </c>
    </row>
    <row r="3654" spans="1:7" x14ac:dyDescent="0.25">
      <c r="B3654" t="s">
        <v>1160</v>
      </c>
      <c r="C3654" t="s">
        <v>1685</v>
      </c>
      <c r="D3654" t="s">
        <v>1026</v>
      </c>
      <c r="E3654">
        <v>-31.543481</v>
      </c>
      <c r="F3654" t="s">
        <v>1162</v>
      </c>
      <c r="G3654" s="1">
        <v>43478</v>
      </c>
    </row>
    <row r="3655" spans="1:7" x14ac:dyDescent="0.25">
      <c r="B3655" t="s">
        <v>1021</v>
      </c>
      <c r="C3655" t="s">
        <v>1021</v>
      </c>
      <c r="D3655" t="s">
        <v>1037</v>
      </c>
      <c r="E3655">
        <v>-43.510869</v>
      </c>
      <c r="F3655" t="s">
        <v>1023</v>
      </c>
      <c r="G3655" s="1">
        <v>43511</v>
      </c>
    </row>
    <row r="3656" spans="1:7" x14ac:dyDescent="0.25">
      <c r="B3656" t="s">
        <v>1050</v>
      </c>
      <c r="C3656" t="s">
        <v>1433</v>
      </c>
      <c r="D3656" t="s">
        <v>1037</v>
      </c>
      <c r="E3656">
        <v>-43.510869</v>
      </c>
      <c r="F3656" t="s">
        <v>1063</v>
      </c>
      <c r="G3656" s="1">
        <v>43511</v>
      </c>
    </row>
    <row r="3657" spans="1:7" x14ac:dyDescent="0.25">
      <c r="B3657" t="s">
        <v>1378</v>
      </c>
      <c r="C3657" t="s">
        <v>1686</v>
      </c>
      <c r="D3657" t="s">
        <v>1037</v>
      </c>
      <c r="E3657">
        <v>-43.510869</v>
      </c>
      <c r="F3657" t="s">
        <v>1023</v>
      </c>
      <c r="G3657" s="1">
        <v>43511</v>
      </c>
    </row>
    <row r="3658" spans="1:7" x14ac:dyDescent="0.25">
      <c r="B3658" t="s">
        <v>1061</v>
      </c>
      <c r="C3658" t="s">
        <v>1687</v>
      </c>
      <c r="D3658" t="s">
        <v>1037</v>
      </c>
      <c r="E3658">
        <v>-43.510869</v>
      </c>
      <c r="F3658" t="s">
        <v>1063</v>
      </c>
      <c r="G3658" s="1">
        <v>43511</v>
      </c>
    </row>
    <row r="3659" spans="1:7" x14ac:dyDescent="0.25">
      <c r="B3659" t="s">
        <v>1113</v>
      </c>
      <c r="C3659" t="s">
        <v>1688</v>
      </c>
      <c r="D3659" t="s">
        <v>1037</v>
      </c>
      <c r="E3659">
        <v>-43.510869</v>
      </c>
      <c r="F3659" t="s">
        <v>1042</v>
      </c>
      <c r="G3659" s="1">
        <v>43510</v>
      </c>
    </row>
    <row r="3660" spans="1:7" x14ac:dyDescent="0.25">
      <c r="B3660" t="s">
        <v>58</v>
      </c>
      <c r="C3660" t="s">
        <v>1689</v>
      </c>
      <c r="D3660" t="s">
        <v>1037</v>
      </c>
      <c r="E3660">
        <v>-43.510869</v>
      </c>
      <c r="F3660" t="s">
        <v>1569</v>
      </c>
      <c r="G3660" s="1">
        <v>43510</v>
      </c>
    </row>
    <row r="3661" spans="1:7" x14ac:dyDescent="0.25">
      <c r="B3661" t="s">
        <v>1086</v>
      </c>
      <c r="C3661" t="s">
        <v>1690</v>
      </c>
      <c r="D3661" t="s">
        <v>1037</v>
      </c>
      <c r="E3661">
        <v>-43.510869</v>
      </c>
      <c r="F3661" t="s">
        <v>1042</v>
      </c>
      <c r="G3661" s="1">
        <v>43510</v>
      </c>
    </row>
    <row r="3662" spans="1:7" x14ac:dyDescent="0.25">
      <c r="B3662" t="s">
        <v>1691</v>
      </c>
      <c r="C3662" t="s">
        <v>1692</v>
      </c>
      <c r="D3662" t="s">
        <v>1037</v>
      </c>
      <c r="E3662">
        <v>-43.510869</v>
      </c>
      <c r="F3662" t="s">
        <v>1023</v>
      </c>
      <c r="G3662" s="1">
        <v>43504</v>
      </c>
    </row>
    <row r="3663" spans="1:7" x14ac:dyDescent="0.25">
      <c r="B3663" t="s">
        <v>1055</v>
      </c>
      <c r="C3663" t="s">
        <v>1693</v>
      </c>
      <c r="D3663" t="s">
        <v>1037</v>
      </c>
      <c r="E3663">
        <v>-43.510869</v>
      </c>
      <c r="F3663" t="s">
        <v>1042</v>
      </c>
      <c r="G3663" s="1">
        <v>43481</v>
      </c>
    </row>
    <row r="3664" spans="1:7" x14ac:dyDescent="0.25">
      <c r="B3664" t="s">
        <v>1178</v>
      </c>
      <c r="C3664" t="s">
        <v>1694</v>
      </c>
      <c r="D3664" t="s">
        <v>1037</v>
      </c>
      <c r="E3664">
        <v>-43.510869</v>
      </c>
      <c r="F3664" t="s">
        <v>1180</v>
      </c>
      <c r="G3664" s="1">
        <v>43479</v>
      </c>
    </row>
    <row r="3665" spans="2:7" x14ac:dyDescent="0.25">
      <c r="B3665" t="s">
        <v>1069</v>
      </c>
      <c r="C3665" t="s">
        <v>1695</v>
      </c>
      <c r="D3665" t="s">
        <v>1037</v>
      </c>
      <c r="E3665">
        <v>-43.510869</v>
      </c>
      <c r="F3665" t="s">
        <v>1042</v>
      </c>
      <c r="G3665" s="1">
        <v>43450</v>
      </c>
    </row>
    <row r="3666" spans="2:7" x14ac:dyDescent="0.25">
      <c r="B3666" t="s">
        <v>1059</v>
      </c>
      <c r="C3666" t="s">
        <v>1696</v>
      </c>
      <c r="D3666" t="s">
        <v>1037</v>
      </c>
      <c r="E3666">
        <v>-43.510869</v>
      </c>
      <c r="F3666" t="s">
        <v>1042</v>
      </c>
      <c r="G3666" s="1">
        <v>43448</v>
      </c>
    </row>
    <row r="3667" spans="2:7" x14ac:dyDescent="0.25">
      <c r="B3667" t="s">
        <v>1021</v>
      </c>
      <c r="C3667" t="s">
        <v>1021</v>
      </c>
      <c r="D3667" t="s">
        <v>1037</v>
      </c>
      <c r="E3667">
        <v>-43.510869</v>
      </c>
      <c r="F3667" t="s">
        <v>1023</v>
      </c>
      <c r="G3667" s="1">
        <v>43447</v>
      </c>
    </row>
    <row r="3701" spans="1:7" x14ac:dyDescent="0.25">
      <c r="A3701" t="s">
        <v>587</v>
      </c>
      <c r="B3701" t="str">
        <f ca="1">_xll.BDS(OFFSET(INDIRECT(ADDRESS(ROW(), COLUMN())),0,-1),"TOP_ANALYST_PERFORM_RANK_TRR","cols=6;rows=6")</f>
        <v>PERM DENIED</v>
      </c>
      <c r="C3701" t="s">
        <v>1021</v>
      </c>
      <c r="D3701" t="s">
        <v>1015</v>
      </c>
      <c r="E3701">
        <v>29.795027000000001</v>
      </c>
      <c r="F3701" t="s">
        <v>1023</v>
      </c>
      <c r="G3701" s="1">
        <v>43509</v>
      </c>
    </row>
    <row r="3702" spans="1:7" x14ac:dyDescent="0.25">
      <c r="B3702" t="s">
        <v>1061</v>
      </c>
      <c r="C3702" t="s">
        <v>1419</v>
      </c>
      <c r="D3702" t="s">
        <v>1019</v>
      </c>
      <c r="E3702">
        <v>13.59923</v>
      </c>
      <c r="F3702" t="s">
        <v>1279</v>
      </c>
      <c r="G3702" s="1">
        <v>43509</v>
      </c>
    </row>
    <row r="3703" spans="1:7" x14ac:dyDescent="0.25">
      <c r="B3703" t="s">
        <v>1259</v>
      </c>
      <c r="C3703" t="s">
        <v>1697</v>
      </c>
      <c r="D3703" t="s">
        <v>1019</v>
      </c>
      <c r="E3703">
        <v>13.59923</v>
      </c>
      <c r="F3703" t="s">
        <v>1698</v>
      </c>
      <c r="G3703" s="1">
        <v>43501</v>
      </c>
    </row>
    <row r="3704" spans="1:7" x14ac:dyDescent="0.25">
      <c r="B3704" t="s">
        <v>1150</v>
      </c>
      <c r="C3704" t="s">
        <v>1699</v>
      </c>
      <c r="D3704" t="s">
        <v>1022</v>
      </c>
      <c r="E3704">
        <v>9.8990869999999997</v>
      </c>
      <c r="F3704" t="s">
        <v>1027</v>
      </c>
      <c r="G3704" s="1">
        <v>43509</v>
      </c>
    </row>
    <row r="3705" spans="1:7" x14ac:dyDescent="0.25">
      <c r="B3705" t="s">
        <v>1086</v>
      </c>
      <c r="C3705" t="s">
        <v>1367</v>
      </c>
      <c r="D3705" t="s">
        <v>1026</v>
      </c>
      <c r="E3705">
        <v>4.5170589999999997</v>
      </c>
      <c r="F3705" t="s">
        <v>1027</v>
      </c>
      <c r="G3705" s="1">
        <v>43509</v>
      </c>
    </row>
    <row r="3706" spans="1:7" x14ac:dyDescent="0.25">
      <c r="B3706" t="s">
        <v>1055</v>
      </c>
      <c r="C3706" t="s">
        <v>1700</v>
      </c>
      <c r="D3706" t="s">
        <v>1037</v>
      </c>
      <c r="E3706">
        <v>4.0509230000000001</v>
      </c>
      <c r="F3706" t="s">
        <v>1042</v>
      </c>
      <c r="G3706" s="1">
        <v>43510</v>
      </c>
    </row>
    <row r="3751" spans="1:7" x14ac:dyDescent="0.25">
      <c r="A3751" t="s">
        <v>588</v>
      </c>
      <c r="B3751" t="str">
        <f ca="1">_xll.BDS(OFFSET(INDIRECT(ADDRESS(ROW(), COLUMN())),0,-1),"TOP_ANALYST_PERFORM_RANK_TRR","cols=6;rows=37")</f>
        <v>PERM DENIED</v>
      </c>
      <c r="C3751" t="s">
        <v>1021</v>
      </c>
      <c r="D3751" t="s">
        <v>1015</v>
      </c>
      <c r="E3751">
        <v>24.251639999999998</v>
      </c>
      <c r="F3751" t="s">
        <v>1042</v>
      </c>
      <c r="G3751" s="1">
        <v>43496</v>
      </c>
    </row>
    <row r="3752" spans="1:7" x14ac:dyDescent="0.25">
      <c r="B3752" t="s">
        <v>1175</v>
      </c>
      <c r="C3752" t="s">
        <v>1505</v>
      </c>
      <c r="D3752" t="s">
        <v>1019</v>
      </c>
      <c r="E3752">
        <v>19.292950999999999</v>
      </c>
      <c r="F3752" t="s">
        <v>1042</v>
      </c>
      <c r="G3752" s="1">
        <v>43511</v>
      </c>
    </row>
    <row r="3753" spans="1:7" x14ac:dyDescent="0.25">
      <c r="B3753" t="s">
        <v>1040</v>
      </c>
      <c r="C3753" t="s">
        <v>1452</v>
      </c>
      <c r="D3753" t="s">
        <v>1019</v>
      </c>
      <c r="E3753">
        <v>19.292950999999999</v>
      </c>
      <c r="F3753" t="s">
        <v>1042</v>
      </c>
      <c r="G3753" s="1">
        <v>43511</v>
      </c>
    </row>
    <row r="3754" spans="1:7" x14ac:dyDescent="0.25">
      <c r="B3754" t="s">
        <v>1043</v>
      </c>
      <c r="C3754" t="s">
        <v>1701</v>
      </c>
      <c r="D3754" t="s">
        <v>1019</v>
      </c>
      <c r="E3754">
        <v>19.292950999999999</v>
      </c>
      <c r="F3754" t="s">
        <v>1042</v>
      </c>
      <c r="G3754" s="1">
        <v>43511</v>
      </c>
    </row>
    <row r="3755" spans="1:7" x14ac:dyDescent="0.25">
      <c r="B3755" t="s">
        <v>1363</v>
      </c>
      <c r="C3755" t="s">
        <v>1702</v>
      </c>
      <c r="D3755" t="s">
        <v>1019</v>
      </c>
      <c r="E3755">
        <v>19.292950999999999</v>
      </c>
      <c r="F3755" t="s">
        <v>1042</v>
      </c>
      <c r="G3755" s="1">
        <v>43511</v>
      </c>
    </row>
    <row r="3756" spans="1:7" x14ac:dyDescent="0.25">
      <c r="B3756" t="s">
        <v>1118</v>
      </c>
      <c r="C3756" t="s">
        <v>1119</v>
      </c>
      <c r="D3756" t="s">
        <v>1019</v>
      </c>
      <c r="E3756">
        <v>19.292950999999999</v>
      </c>
      <c r="F3756" t="s">
        <v>1023</v>
      </c>
      <c r="G3756" s="1">
        <v>43509</v>
      </c>
    </row>
    <row r="3757" spans="1:7" x14ac:dyDescent="0.25">
      <c r="B3757" t="s">
        <v>1133</v>
      </c>
      <c r="C3757" t="s">
        <v>1455</v>
      </c>
      <c r="D3757" t="s">
        <v>1019</v>
      </c>
      <c r="E3757">
        <v>19.292950999999999</v>
      </c>
      <c r="F3757" t="s">
        <v>1023</v>
      </c>
      <c r="G3757" s="1">
        <v>43507</v>
      </c>
    </row>
    <row r="3758" spans="1:7" x14ac:dyDescent="0.25">
      <c r="B3758" t="s">
        <v>1453</v>
      </c>
      <c r="C3758" t="s">
        <v>1454</v>
      </c>
      <c r="D3758" t="s">
        <v>1019</v>
      </c>
      <c r="E3758">
        <v>19.292950999999999</v>
      </c>
      <c r="F3758" t="s">
        <v>1063</v>
      </c>
      <c r="G3758" s="1">
        <v>43507</v>
      </c>
    </row>
    <row r="3759" spans="1:7" x14ac:dyDescent="0.25">
      <c r="B3759" t="s">
        <v>58</v>
      </c>
      <c r="C3759" t="s">
        <v>1341</v>
      </c>
      <c r="D3759" t="s">
        <v>1019</v>
      </c>
      <c r="E3759">
        <v>19.292950999999999</v>
      </c>
      <c r="F3759" t="s">
        <v>1081</v>
      </c>
      <c r="G3759" s="1">
        <v>43503</v>
      </c>
    </row>
    <row r="3760" spans="1:7" x14ac:dyDescent="0.25">
      <c r="B3760" t="s">
        <v>1170</v>
      </c>
      <c r="C3760" t="s">
        <v>1703</v>
      </c>
      <c r="D3760" t="s">
        <v>1019</v>
      </c>
      <c r="E3760">
        <v>19.292950999999999</v>
      </c>
      <c r="F3760" t="s">
        <v>1023</v>
      </c>
      <c r="G3760" s="1">
        <v>43497</v>
      </c>
    </row>
    <row r="3761" spans="2:7" x14ac:dyDescent="0.25">
      <c r="B3761" t="s">
        <v>1163</v>
      </c>
      <c r="C3761" t="s">
        <v>1704</v>
      </c>
      <c r="D3761" t="s">
        <v>1019</v>
      </c>
      <c r="E3761">
        <v>19.292950999999999</v>
      </c>
      <c r="F3761" t="s">
        <v>1023</v>
      </c>
      <c r="G3761" s="1">
        <v>43496</v>
      </c>
    </row>
    <row r="3762" spans="2:7" x14ac:dyDescent="0.25">
      <c r="B3762" t="s">
        <v>1061</v>
      </c>
      <c r="C3762" t="s">
        <v>1462</v>
      </c>
      <c r="D3762" t="s">
        <v>1019</v>
      </c>
      <c r="E3762">
        <v>19.292950999999999</v>
      </c>
      <c r="F3762" t="s">
        <v>1063</v>
      </c>
      <c r="G3762" s="1">
        <v>43496</v>
      </c>
    </row>
    <row r="3763" spans="2:7" x14ac:dyDescent="0.25">
      <c r="B3763" t="s">
        <v>1021</v>
      </c>
      <c r="C3763" t="s">
        <v>1021</v>
      </c>
      <c r="D3763" t="s">
        <v>1019</v>
      </c>
      <c r="E3763">
        <v>19.292950999999999</v>
      </c>
      <c r="F3763" t="s">
        <v>1023</v>
      </c>
      <c r="G3763" s="1">
        <v>43496</v>
      </c>
    </row>
    <row r="3764" spans="2:7" x14ac:dyDescent="0.25">
      <c r="B3764" t="s">
        <v>1105</v>
      </c>
      <c r="C3764" t="s">
        <v>1459</v>
      </c>
      <c r="D3764" t="s">
        <v>1019</v>
      </c>
      <c r="E3764">
        <v>19.292950999999999</v>
      </c>
      <c r="F3764" t="s">
        <v>1023</v>
      </c>
      <c r="G3764" s="1">
        <v>43496</v>
      </c>
    </row>
    <row r="3765" spans="2:7" x14ac:dyDescent="0.25">
      <c r="B3765" t="s">
        <v>1021</v>
      </c>
      <c r="C3765" t="s">
        <v>1021</v>
      </c>
      <c r="D3765" t="s">
        <v>1019</v>
      </c>
      <c r="E3765">
        <v>19.292950999999999</v>
      </c>
      <c r="F3765" t="s">
        <v>1023</v>
      </c>
      <c r="G3765" s="1">
        <v>43496</v>
      </c>
    </row>
    <row r="3766" spans="2:7" x14ac:dyDescent="0.25">
      <c r="B3766" t="s">
        <v>1082</v>
      </c>
      <c r="C3766" t="s">
        <v>1464</v>
      </c>
      <c r="D3766" t="s">
        <v>1019</v>
      </c>
      <c r="E3766">
        <v>19.292950999999999</v>
      </c>
      <c r="F3766" t="s">
        <v>1023</v>
      </c>
      <c r="G3766" s="1">
        <v>43496</v>
      </c>
    </row>
    <row r="3767" spans="2:7" x14ac:dyDescent="0.25">
      <c r="B3767" t="s">
        <v>1422</v>
      </c>
      <c r="C3767" t="s">
        <v>1465</v>
      </c>
      <c r="D3767" t="s">
        <v>1019</v>
      </c>
      <c r="E3767">
        <v>19.292950999999999</v>
      </c>
      <c r="F3767" t="s">
        <v>1063</v>
      </c>
      <c r="G3767" s="1">
        <v>43496</v>
      </c>
    </row>
    <row r="3768" spans="2:7" x14ac:dyDescent="0.25">
      <c r="B3768" t="s">
        <v>1178</v>
      </c>
      <c r="C3768" t="s">
        <v>1463</v>
      </c>
      <c r="D3768" t="s">
        <v>1019</v>
      </c>
      <c r="E3768">
        <v>19.292950999999999</v>
      </c>
      <c r="F3768" t="s">
        <v>1180</v>
      </c>
      <c r="G3768" s="1">
        <v>43496</v>
      </c>
    </row>
    <row r="3769" spans="2:7" x14ac:dyDescent="0.25">
      <c r="B3769" t="s">
        <v>1021</v>
      </c>
      <c r="C3769" t="s">
        <v>1021</v>
      </c>
      <c r="D3769" t="s">
        <v>1019</v>
      </c>
      <c r="E3769">
        <v>19.292950999999999</v>
      </c>
      <c r="F3769" t="s">
        <v>1023</v>
      </c>
      <c r="G3769" s="1">
        <v>43496</v>
      </c>
    </row>
    <row r="3770" spans="2:7" x14ac:dyDescent="0.25">
      <c r="B3770" t="s">
        <v>1135</v>
      </c>
      <c r="C3770" t="s">
        <v>1705</v>
      </c>
      <c r="D3770" t="s">
        <v>1019</v>
      </c>
      <c r="E3770">
        <v>19.292950999999999</v>
      </c>
      <c r="F3770" t="s">
        <v>1042</v>
      </c>
      <c r="G3770" s="1">
        <v>43496</v>
      </c>
    </row>
    <row r="3771" spans="2:7" x14ac:dyDescent="0.25">
      <c r="B3771" t="s">
        <v>1189</v>
      </c>
      <c r="C3771" t="s">
        <v>1706</v>
      </c>
      <c r="D3771" t="s">
        <v>1019</v>
      </c>
      <c r="E3771">
        <v>19.292950999999999</v>
      </c>
      <c r="F3771" t="s">
        <v>1042</v>
      </c>
      <c r="G3771" s="1">
        <v>43496</v>
      </c>
    </row>
    <row r="3772" spans="2:7" x14ac:dyDescent="0.25">
      <c r="B3772" t="s">
        <v>1160</v>
      </c>
      <c r="C3772" t="s">
        <v>1457</v>
      </c>
      <c r="D3772" t="s">
        <v>1019</v>
      </c>
      <c r="E3772">
        <v>19.292950999999999</v>
      </c>
      <c r="F3772" t="s">
        <v>1063</v>
      </c>
      <c r="G3772" s="1">
        <v>43496</v>
      </c>
    </row>
    <row r="3773" spans="2:7" x14ac:dyDescent="0.25">
      <c r="B3773" t="s">
        <v>1150</v>
      </c>
      <c r="C3773" t="s">
        <v>1707</v>
      </c>
      <c r="D3773" t="s">
        <v>1019</v>
      </c>
      <c r="E3773">
        <v>19.292950999999999</v>
      </c>
      <c r="F3773" t="s">
        <v>1063</v>
      </c>
      <c r="G3773" s="1">
        <v>43495</v>
      </c>
    </row>
    <row r="3774" spans="2:7" x14ac:dyDescent="0.25">
      <c r="B3774" t="s">
        <v>1059</v>
      </c>
      <c r="C3774" t="s">
        <v>1708</v>
      </c>
      <c r="D3774" t="s">
        <v>1019</v>
      </c>
      <c r="E3774">
        <v>19.292950999999999</v>
      </c>
      <c r="F3774" t="s">
        <v>1042</v>
      </c>
      <c r="G3774" s="1">
        <v>43495</v>
      </c>
    </row>
    <row r="3775" spans="2:7" x14ac:dyDescent="0.25">
      <c r="B3775" t="s">
        <v>1113</v>
      </c>
      <c r="C3775" t="s">
        <v>1709</v>
      </c>
      <c r="D3775" t="s">
        <v>1019</v>
      </c>
      <c r="E3775">
        <v>19.292950999999999</v>
      </c>
      <c r="F3775" t="s">
        <v>1042</v>
      </c>
      <c r="G3775" s="1">
        <v>43495</v>
      </c>
    </row>
    <row r="3776" spans="2:7" x14ac:dyDescent="0.25">
      <c r="B3776" t="s">
        <v>1069</v>
      </c>
      <c r="C3776" t="s">
        <v>1710</v>
      </c>
      <c r="D3776" t="s">
        <v>1019</v>
      </c>
      <c r="E3776">
        <v>19.292950999999999</v>
      </c>
      <c r="F3776" t="s">
        <v>1042</v>
      </c>
      <c r="G3776" s="1">
        <v>43495</v>
      </c>
    </row>
    <row r="3777" spans="2:7" x14ac:dyDescent="0.25">
      <c r="B3777" t="s">
        <v>1167</v>
      </c>
      <c r="C3777" t="s">
        <v>1711</v>
      </c>
      <c r="D3777" t="s">
        <v>1019</v>
      </c>
      <c r="E3777">
        <v>19.292950999999999</v>
      </c>
      <c r="F3777" t="s">
        <v>1023</v>
      </c>
      <c r="G3777" s="1">
        <v>43495</v>
      </c>
    </row>
    <row r="3778" spans="2:7" x14ac:dyDescent="0.25">
      <c r="B3778" t="s">
        <v>1057</v>
      </c>
      <c r="C3778" t="s">
        <v>1712</v>
      </c>
      <c r="D3778" t="s">
        <v>1019</v>
      </c>
      <c r="E3778">
        <v>19.292950999999999</v>
      </c>
      <c r="F3778" t="s">
        <v>1042</v>
      </c>
      <c r="G3778" s="1">
        <v>43495</v>
      </c>
    </row>
    <row r="3779" spans="2:7" x14ac:dyDescent="0.25">
      <c r="B3779" t="s">
        <v>1086</v>
      </c>
      <c r="C3779" t="s">
        <v>1713</v>
      </c>
      <c r="D3779" t="s">
        <v>1019</v>
      </c>
      <c r="E3779">
        <v>19.292950999999999</v>
      </c>
      <c r="F3779" t="s">
        <v>1042</v>
      </c>
      <c r="G3779" s="1">
        <v>43495</v>
      </c>
    </row>
    <row r="3780" spans="2:7" x14ac:dyDescent="0.25">
      <c r="B3780" t="s">
        <v>1084</v>
      </c>
      <c r="C3780" t="s">
        <v>1085</v>
      </c>
      <c r="D3780" t="s">
        <v>1019</v>
      </c>
      <c r="E3780">
        <v>19.292950999999999</v>
      </c>
      <c r="F3780" t="s">
        <v>1023</v>
      </c>
      <c r="G3780" s="1">
        <v>43307</v>
      </c>
    </row>
    <row r="3781" spans="2:7" x14ac:dyDescent="0.25">
      <c r="B3781" t="s">
        <v>1090</v>
      </c>
      <c r="C3781" t="s">
        <v>1091</v>
      </c>
      <c r="D3781" t="s">
        <v>1019</v>
      </c>
      <c r="E3781">
        <v>19.292950999999999</v>
      </c>
      <c r="F3781" t="s">
        <v>1023</v>
      </c>
      <c r="G3781" s="1">
        <v>43138</v>
      </c>
    </row>
    <row r="3782" spans="2:7" x14ac:dyDescent="0.25">
      <c r="B3782" t="s">
        <v>1714</v>
      </c>
      <c r="C3782" t="s">
        <v>1715</v>
      </c>
      <c r="D3782" t="s">
        <v>1022</v>
      </c>
      <c r="E3782">
        <v>14.968019999999999</v>
      </c>
      <c r="F3782" t="s">
        <v>1023</v>
      </c>
      <c r="G3782" s="1">
        <v>43220</v>
      </c>
    </row>
    <row r="3783" spans="2:7" x14ac:dyDescent="0.25">
      <c r="B3783" t="s">
        <v>1078</v>
      </c>
      <c r="C3783" t="s">
        <v>1440</v>
      </c>
      <c r="D3783" t="s">
        <v>1026</v>
      </c>
      <c r="E3783">
        <v>0</v>
      </c>
      <c r="F3783" t="s">
        <v>1020</v>
      </c>
      <c r="G3783" s="1">
        <v>43497</v>
      </c>
    </row>
    <row r="3784" spans="2:7" x14ac:dyDescent="0.25">
      <c r="B3784" t="s">
        <v>1067</v>
      </c>
      <c r="C3784" t="s">
        <v>1716</v>
      </c>
      <c r="D3784" t="s">
        <v>1026</v>
      </c>
      <c r="E3784">
        <v>0</v>
      </c>
      <c r="F3784" t="s">
        <v>1020</v>
      </c>
      <c r="G3784" s="1">
        <v>43496</v>
      </c>
    </row>
    <row r="3785" spans="2:7" x14ac:dyDescent="0.25">
      <c r="B3785" t="s">
        <v>1021</v>
      </c>
      <c r="C3785" t="s">
        <v>1021</v>
      </c>
      <c r="D3785" t="s">
        <v>1026</v>
      </c>
      <c r="E3785">
        <v>0</v>
      </c>
      <c r="F3785" t="s">
        <v>1027</v>
      </c>
      <c r="G3785" s="1">
        <v>43402</v>
      </c>
    </row>
    <row r="3786" spans="2:7" x14ac:dyDescent="0.25">
      <c r="B3786" t="s">
        <v>1017</v>
      </c>
      <c r="C3786" t="s">
        <v>1018</v>
      </c>
      <c r="D3786" t="s">
        <v>1026</v>
      </c>
      <c r="E3786">
        <v>0</v>
      </c>
      <c r="F3786" t="s">
        <v>1020</v>
      </c>
      <c r="G3786" s="1">
        <v>43181</v>
      </c>
    </row>
    <row r="3787" spans="2:7" x14ac:dyDescent="0.25">
      <c r="B3787" t="s">
        <v>1088</v>
      </c>
      <c r="C3787" t="s">
        <v>1089</v>
      </c>
      <c r="D3787" t="s">
        <v>1026</v>
      </c>
      <c r="E3787">
        <v>0</v>
      </c>
      <c r="F3787" t="s">
        <v>1052</v>
      </c>
      <c r="G3787" s="1">
        <v>43157</v>
      </c>
    </row>
    <row r="3801" spans="1:7" x14ac:dyDescent="0.25">
      <c r="A3801" t="s">
        <v>589</v>
      </c>
      <c r="B3801" t="str">
        <f ca="1">_xll.BDS(OFFSET(INDIRECT(ADDRESS(ROW(), COLUMN())),0,-1),"TOP_ANALYST_PERFORM_RANK_TRR","cols=6;rows=12")</f>
        <v>Morningstar, Inc</v>
      </c>
      <c r="C3801" t="s">
        <v>1115</v>
      </c>
      <c r="D3801" t="s">
        <v>1015</v>
      </c>
      <c r="E3801">
        <v>9.0681539999999998</v>
      </c>
      <c r="F3801" t="s">
        <v>1020</v>
      </c>
      <c r="G3801" s="1">
        <v>43501</v>
      </c>
    </row>
    <row r="3802" spans="1:7" x14ac:dyDescent="0.25">
      <c r="B3802" t="s">
        <v>1069</v>
      </c>
      <c r="C3802" t="s">
        <v>1155</v>
      </c>
      <c r="D3802" t="s">
        <v>1019</v>
      </c>
      <c r="E3802">
        <v>2.2147389999999998</v>
      </c>
      <c r="F3802" t="s">
        <v>1042</v>
      </c>
      <c r="G3802" s="1">
        <v>43511</v>
      </c>
    </row>
    <row r="3803" spans="1:7" x14ac:dyDescent="0.25">
      <c r="B3803" t="s">
        <v>1055</v>
      </c>
      <c r="C3803" t="s">
        <v>1172</v>
      </c>
      <c r="D3803" t="s">
        <v>1019</v>
      </c>
      <c r="E3803">
        <v>2.2147389999999998</v>
      </c>
      <c r="F3803" t="s">
        <v>1042</v>
      </c>
      <c r="G3803" s="1">
        <v>43507</v>
      </c>
    </row>
    <row r="3804" spans="1:7" x14ac:dyDescent="0.25">
      <c r="B3804" t="s">
        <v>1061</v>
      </c>
      <c r="C3804" t="s">
        <v>1147</v>
      </c>
      <c r="D3804" t="s">
        <v>1019</v>
      </c>
      <c r="E3804">
        <v>2.2147389999999998</v>
      </c>
      <c r="F3804" t="s">
        <v>1063</v>
      </c>
      <c r="G3804" s="1">
        <v>43501</v>
      </c>
    </row>
    <row r="3805" spans="1:7" x14ac:dyDescent="0.25">
      <c r="B3805" t="s">
        <v>1021</v>
      </c>
      <c r="C3805" t="s">
        <v>1021</v>
      </c>
      <c r="D3805" t="s">
        <v>1019</v>
      </c>
      <c r="E3805">
        <v>2.2147389999999998</v>
      </c>
      <c r="F3805" t="s">
        <v>1023</v>
      </c>
      <c r="G3805" s="1">
        <v>43501</v>
      </c>
    </row>
    <row r="3806" spans="1:7" x14ac:dyDescent="0.25">
      <c r="B3806" t="s">
        <v>1135</v>
      </c>
      <c r="C3806" t="s">
        <v>1136</v>
      </c>
      <c r="D3806" t="s">
        <v>1019</v>
      </c>
      <c r="E3806">
        <v>2.2147389999999998</v>
      </c>
      <c r="F3806" t="s">
        <v>1042</v>
      </c>
      <c r="G3806" s="1">
        <v>43501</v>
      </c>
    </row>
    <row r="3807" spans="1:7" x14ac:dyDescent="0.25">
      <c r="B3807" t="s">
        <v>1113</v>
      </c>
      <c r="C3807" t="s">
        <v>1154</v>
      </c>
      <c r="D3807" t="s">
        <v>1019</v>
      </c>
      <c r="E3807">
        <v>2.2147389999999998</v>
      </c>
      <c r="F3807" t="s">
        <v>1042</v>
      </c>
      <c r="G3807" s="1">
        <v>43501</v>
      </c>
    </row>
    <row r="3808" spans="1:7" x14ac:dyDescent="0.25">
      <c r="B3808" t="s">
        <v>1043</v>
      </c>
      <c r="C3808" t="s">
        <v>1194</v>
      </c>
      <c r="D3808" t="s">
        <v>1019</v>
      </c>
      <c r="E3808">
        <v>2.2147389999999998</v>
      </c>
      <c r="F3808" t="s">
        <v>1042</v>
      </c>
      <c r="G3808" s="1">
        <v>43476</v>
      </c>
    </row>
    <row r="3809" spans="2:7" x14ac:dyDescent="0.25">
      <c r="B3809" t="s">
        <v>1021</v>
      </c>
      <c r="C3809" t="s">
        <v>1021</v>
      </c>
      <c r="D3809" t="s">
        <v>1019</v>
      </c>
      <c r="E3809">
        <v>2.2147389999999998</v>
      </c>
      <c r="F3809" t="s">
        <v>1023</v>
      </c>
      <c r="G3809" s="1">
        <v>43441</v>
      </c>
    </row>
    <row r="3810" spans="2:7" x14ac:dyDescent="0.25">
      <c r="B3810" t="s">
        <v>1076</v>
      </c>
      <c r="C3810" t="s">
        <v>1717</v>
      </c>
      <c r="D3810" t="s">
        <v>1019</v>
      </c>
      <c r="E3810">
        <v>2.2147389999999998</v>
      </c>
      <c r="F3810" t="s">
        <v>1023</v>
      </c>
      <c r="G3810" s="1">
        <v>43229</v>
      </c>
    </row>
    <row r="3811" spans="2:7" x14ac:dyDescent="0.25">
      <c r="B3811" t="s">
        <v>1086</v>
      </c>
      <c r="C3811" t="s">
        <v>1169</v>
      </c>
      <c r="D3811" t="s">
        <v>1019</v>
      </c>
      <c r="E3811">
        <v>2.2147389999999998</v>
      </c>
      <c r="F3811" t="s">
        <v>1042</v>
      </c>
      <c r="G3811" s="1">
        <v>42941</v>
      </c>
    </row>
    <row r="3812" spans="2:7" x14ac:dyDescent="0.25">
      <c r="B3812" t="s">
        <v>1142</v>
      </c>
      <c r="C3812" t="s">
        <v>1143</v>
      </c>
      <c r="D3812" t="s">
        <v>1022</v>
      </c>
      <c r="E3812">
        <v>0</v>
      </c>
      <c r="F3812" t="s">
        <v>1020</v>
      </c>
      <c r="G3812" s="1">
        <v>43213</v>
      </c>
    </row>
    <row r="3851" spans="1:7" x14ac:dyDescent="0.25">
      <c r="A3851" t="s">
        <v>590</v>
      </c>
      <c r="B3851" t="str">
        <f ca="1">_xll.BDS(OFFSET(INDIRECT(ADDRESS(ROW(), COLUMN())),0,-1),"TOP_ANALYST_PERFORM_RANK_TRR","cols=6;rows=15")</f>
        <v>Cowen</v>
      </c>
      <c r="C3851" t="s">
        <v>1393</v>
      </c>
      <c r="D3851" t="s">
        <v>1015</v>
      </c>
      <c r="E3851">
        <v>40.896371000000002</v>
      </c>
      <c r="F3851" t="s">
        <v>1042</v>
      </c>
      <c r="G3851" s="1">
        <v>43510</v>
      </c>
    </row>
    <row r="3852" spans="1:7" x14ac:dyDescent="0.25">
      <c r="B3852" t="s">
        <v>1017</v>
      </c>
      <c r="C3852" t="s">
        <v>1018</v>
      </c>
      <c r="D3852" t="s">
        <v>1015</v>
      </c>
      <c r="E3852">
        <v>40.896371000000002</v>
      </c>
      <c r="F3852" t="s">
        <v>1063</v>
      </c>
      <c r="G3852" s="1">
        <v>43504</v>
      </c>
    </row>
    <row r="3853" spans="1:7" x14ac:dyDescent="0.25">
      <c r="B3853" t="s">
        <v>1189</v>
      </c>
      <c r="C3853" t="s">
        <v>1190</v>
      </c>
      <c r="D3853" t="s">
        <v>1015</v>
      </c>
      <c r="E3853">
        <v>40.896371000000002</v>
      </c>
      <c r="F3853" t="s">
        <v>1042</v>
      </c>
      <c r="G3853" s="1">
        <v>43503</v>
      </c>
    </row>
    <row r="3854" spans="1:7" x14ac:dyDescent="0.25">
      <c r="B3854" t="s">
        <v>1021</v>
      </c>
      <c r="C3854" t="s">
        <v>1021</v>
      </c>
      <c r="D3854" t="s">
        <v>1015</v>
      </c>
      <c r="E3854">
        <v>40.896371000000002</v>
      </c>
      <c r="F3854" t="s">
        <v>1023</v>
      </c>
      <c r="G3854" s="1">
        <v>43503</v>
      </c>
    </row>
    <row r="3855" spans="1:7" x14ac:dyDescent="0.25">
      <c r="B3855" t="s">
        <v>1263</v>
      </c>
      <c r="C3855" t="s">
        <v>1394</v>
      </c>
      <c r="D3855" t="s">
        <v>1015</v>
      </c>
      <c r="E3855">
        <v>40.896371000000002</v>
      </c>
      <c r="F3855" t="s">
        <v>1063</v>
      </c>
      <c r="G3855" s="1">
        <v>43503</v>
      </c>
    </row>
    <row r="3856" spans="1:7" x14ac:dyDescent="0.25">
      <c r="B3856" t="s">
        <v>1150</v>
      </c>
      <c r="C3856" t="s">
        <v>1151</v>
      </c>
      <c r="D3856" t="s">
        <v>1015</v>
      </c>
      <c r="E3856">
        <v>40.896371000000002</v>
      </c>
      <c r="F3856" t="s">
        <v>1063</v>
      </c>
      <c r="G3856" s="1">
        <v>43503</v>
      </c>
    </row>
    <row r="3857" spans="2:7" x14ac:dyDescent="0.25">
      <c r="B3857" t="s">
        <v>1187</v>
      </c>
      <c r="C3857" t="s">
        <v>1718</v>
      </c>
      <c r="D3857" t="s">
        <v>1015</v>
      </c>
      <c r="E3857">
        <v>40.896371000000002</v>
      </c>
      <c r="F3857" t="s">
        <v>1023</v>
      </c>
      <c r="G3857" s="1">
        <v>43503</v>
      </c>
    </row>
    <row r="3858" spans="2:7" x14ac:dyDescent="0.25">
      <c r="B3858" t="s">
        <v>58</v>
      </c>
      <c r="C3858" t="s">
        <v>1186</v>
      </c>
      <c r="D3858" t="s">
        <v>1015</v>
      </c>
      <c r="E3858">
        <v>40.896371000000002</v>
      </c>
      <c r="F3858" t="s">
        <v>1149</v>
      </c>
      <c r="G3858" s="1">
        <v>43503</v>
      </c>
    </row>
    <row r="3859" spans="2:7" x14ac:dyDescent="0.25">
      <c r="B3859" t="s">
        <v>1076</v>
      </c>
      <c r="C3859" t="s">
        <v>1719</v>
      </c>
      <c r="D3859" t="s">
        <v>1015</v>
      </c>
      <c r="E3859">
        <v>40.896371000000002</v>
      </c>
      <c r="F3859" t="s">
        <v>1023</v>
      </c>
      <c r="G3859" s="1">
        <v>43503</v>
      </c>
    </row>
    <row r="3860" spans="2:7" x14ac:dyDescent="0.25">
      <c r="B3860" t="s">
        <v>1028</v>
      </c>
      <c r="C3860" t="s">
        <v>1165</v>
      </c>
      <c r="D3860" t="s">
        <v>1019</v>
      </c>
      <c r="E3860">
        <v>38.186821000000002</v>
      </c>
      <c r="F3860" t="s">
        <v>1042</v>
      </c>
      <c r="G3860" s="1">
        <v>43503</v>
      </c>
    </row>
    <row r="3861" spans="2:7" x14ac:dyDescent="0.25">
      <c r="B3861" t="s">
        <v>1160</v>
      </c>
      <c r="C3861" t="s">
        <v>1720</v>
      </c>
      <c r="D3861" t="s">
        <v>1022</v>
      </c>
      <c r="E3861">
        <v>14.84019</v>
      </c>
      <c r="F3861" t="s">
        <v>1063</v>
      </c>
      <c r="G3861" s="1">
        <v>43502</v>
      </c>
    </row>
    <row r="3862" spans="2:7" x14ac:dyDescent="0.25">
      <c r="B3862" t="s">
        <v>1061</v>
      </c>
      <c r="C3862" t="s">
        <v>1147</v>
      </c>
      <c r="D3862" t="s">
        <v>1026</v>
      </c>
      <c r="E3862">
        <v>0</v>
      </c>
      <c r="F3862" t="s">
        <v>1027</v>
      </c>
      <c r="G3862" s="1">
        <v>43503</v>
      </c>
    </row>
    <row r="3863" spans="2:7" x14ac:dyDescent="0.25">
      <c r="B3863" t="s">
        <v>1021</v>
      </c>
      <c r="C3863" t="s">
        <v>1021</v>
      </c>
      <c r="D3863" t="s">
        <v>1026</v>
      </c>
      <c r="E3863">
        <v>0</v>
      </c>
      <c r="F3863" t="s">
        <v>1027</v>
      </c>
      <c r="G3863" s="1">
        <v>43503</v>
      </c>
    </row>
    <row r="3864" spans="2:7" x14ac:dyDescent="0.25">
      <c r="B3864" t="s">
        <v>1043</v>
      </c>
      <c r="C3864" t="s">
        <v>1194</v>
      </c>
      <c r="D3864" t="s">
        <v>1026</v>
      </c>
      <c r="E3864">
        <v>0</v>
      </c>
      <c r="F3864" t="s">
        <v>1027</v>
      </c>
      <c r="G3864" s="1">
        <v>43502</v>
      </c>
    </row>
    <row r="3865" spans="2:7" x14ac:dyDescent="0.25">
      <c r="B3865" t="s">
        <v>1086</v>
      </c>
      <c r="C3865" t="s">
        <v>1169</v>
      </c>
      <c r="D3865" t="s">
        <v>1037</v>
      </c>
      <c r="E3865">
        <v>-40.896371000000002</v>
      </c>
      <c r="F3865" t="s">
        <v>1038</v>
      </c>
      <c r="G3865" s="1">
        <v>43503</v>
      </c>
    </row>
    <row r="3901" spans="1:7" x14ac:dyDescent="0.25">
      <c r="A3901" t="s">
        <v>591</v>
      </c>
      <c r="B3901" t="str">
        <f ca="1">_xll.BDS(OFFSET(INDIRECT(ADDRESS(ROW(), COLUMN())),0,-1),"TOP_ANALYST_PERFORM_RANK_TRR","cols=6;rows=9")</f>
        <v>Vertical Research Partners</v>
      </c>
      <c r="C3901" t="s">
        <v>1721</v>
      </c>
      <c r="D3901" t="s">
        <v>1015</v>
      </c>
      <c r="E3901">
        <v>0</v>
      </c>
      <c r="F3901" t="s">
        <v>1020</v>
      </c>
      <c r="G3901" s="1">
        <v>43510</v>
      </c>
    </row>
    <row r="3902" spans="1:7" x14ac:dyDescent="0.25">
      <c r="B3902" t="s">
        <v>1086</v>
      </c>
      <c r="C3902" t="s">
        <v>1722</v>
      </c>
      <c r="D3902" t="s">
        <v>1015</v>
      </c>
      <c r="E3902">
        <v>0</v>
      </c>
      <c r="F3902" t="s">
        <v>1027</v>
      </c>
      <c r="G3902" s="1">
        <v>43509</v>
      </c>
    </row>
    <row r="3903" spans="1:7" x14ac:dyDescent="0.25">
      <c r="B3903" t="s">
        <v>1021</v>
      </c>
      <c r="C3903" t="s">
        <v>1021</v>
      </c>
      <c r="D3903" t="s">
        <v>1015</v>
      </c>
      <c r="E3903">
        <v>0</v>
      </c>
      <c r="F3903" t="s">
        <v>1027</v>
      </c>
      <c r="G3903" s="1">
        <v>43509</v>
      </c>
    </row>
    <row r="3904" spans="1:7" x14ac:dyDescent="0.25">
      <c r="B3904" t="s">
        <v>1021</v>
      </c>
      <c r="C3904" t="s">
        <v>1021</v>
      </c>
      <c r="D3904" t="s">
        <v>1015</v>
      </c>
      <c r="E3904">
        <v>0</v>
      </c>
      <c r="F3904" t="s">
        <v>1020</v>
      </c>
      <c r="G3904" s="1">
        <v>43490</v>
      </c>
    </row>
    <row r="3905" spans="2:7" x14ac:dyDescent="0.25">
      <c r="B3905" t="s">
        <v>1021</v>
      </c>
      <c r="C3905" t="s">
        <v>1021</v>
      </c>
      <c r="D3905" t="s">
        <v>1015</v>
      </c>
      <c r="E3905">
        <v>0</v>
      </c>
      <c r="F3905" t="s">
        <v>1027</v>
      </c>
      <c r="G3905" s="1">
        <v>43439</v>
      </c>
    </row>
    <row r="3906" spans="2:7" x14ac:dyDescent="0.25">
      <c r="B3906" t="s">
        <v>1160</v>
      </c>
      <c r="C3906" t="s">
        <v>1723</v>
      </c>
      <c r="D3906" t="s">
        <v>1019</v>
      </c>
      <c r="E3906">
        <v>-45.140669000000003</v>
      </c>
      <c r="F3906" t="s">
        <v>1162</v>
      </c>
      <c r="G3906" s="1">
        <v>43493</v>
      </c>
    </row>
    <row r="3907" spans="2:7" x14ac:dyDescent="0.25">
      <c r="B3907" t="s">
        <v>1674</v>
      </c>
      <c r="C3907" t="s">
        <v>1675</v>
      </c>
      <c r="D3907" t="s">
        <v>1022</v>
      </c>
      <c r="E3907">
        <v>-64.506631999999996</v>
      </c>
      <c r="F3907" t="s">
        <v>1023</v>
      </c>
      <c r="G3907" s="1">
        <v>43348</v>
      </c>
    </row>
    <row r="3908" spans="2:7" x14ac:dyDescent="0.25">
      <c r="B3908" t="s">
        <v>1676</v>
      </c>
      <c r="C3908" t="s">
        <v>1724</v>
      </c>
      <c r="D3908" t="s">
        <v>1026</v>
      </c>
      <c r="E3908">
        <v>-65.571427</v>
      </c>
      <c r="F3908" t="s">
        <v>1023</v>
      </c>
      <c r="G3908" s="1">
        <v>43213</v>
      </c>
    </row>
    <row r="3909" spans="2:7" x14ac:dyDescent="0.25">
      <c r="B3909" t="s">
        <v>1017</v>
      </c>
      <c r="C3909" t="s">
        <v>1018</v>
      </c>
      <c r="D3909" t="s">
        <v>1037</v>
      </c>
      <c r="E3909">
        <v>-67.031460999999993</v>
      </c>
      <c r="F3909" t="s">
        <v>1023</v>
      </c>
      <c r="G3909" s="1">
        <v>43181</v>
      </c>
    </row>
    <row r="3951" spans="1:7" x14ac:dyDescent="0.25">
      <c r="A3951" t="s">
        <v>592</v>
      </c>
      <c r="B3951" t="str">
        <f ca="1">_xll.BDS(OFFSET(INDIRECT(ADDRESS(ROW(), COLUMN())),0,-1),"TOP_ANALYST_PERFORM_RANK_TRR","cols=6;rows=17")</f>
        <v>Morningstar, Inc</v>
      </c>
      <c r="C3951" t="s">
        <v>1725</v>
      </c>
      <c r="D3951" t="s">
        <v>1015</v>
      </c>
      <c r="E3951">
        <v>14.062493999999999</v>
      </c>
      <c r="F3951" t="s">
        <v>1023</v>
      </c>
      <c r="G3951" s="1">
        <v>43487</v>
      </c>
    </row>
    <row r="3952" spans="1:7" x14ac:dyDescent="0.25">
      <c r="B3952" t="s">
        <v>1045</v>
      </c>
      <c r="C3952" t="s">
        <v>1616</v>
      </c>
      <c r="D3952" t="s">
        <v>1019</v>
      </c>
      <c r="E3952">
        <v>7.3508490000000002</v>
      </c>
      <c r="F3952" t="s">
        <v>1016</v>
      </c>
      <c r="G3952" s="1">
        <v>43488</v>
      </c>
    </row>
    <row r="3953" spans="2:7" x14ac:dyDescent="0.25">
      <c r="B3953" t="s">
        <v>1453</v>
      </c>
      <c r="C3953" t="s">
        <v>1454</v>
      </c>
      <c r="D3953" t="s">
        <v>1022</v>
      </c>
      <c r="E3953">
        <v>0</v>
      </c>
      <c r="F3953" t="s">
        <v>1027</v>
      </c>
      <c r="G3953" s="1">
        <v>43511</v>
      </c>
    </row>
    <row r="3954" spans="2:7" x14ac:dyDescent="0.25">
      <c r="B3954" t="s">
        <v>1160</v>
      </c>
      <c r="C3954" t="s">
        <v>1726</v>
      </c>
      <c r="D3954" t="s">
        <v>1022</v>
      </c>
      <c r="E3954">
        <v>0</v>
      </c>
      <c r="F3954" t="s">
        <v>1162</v>
      </c>
      <c r="G3954" s="1">
        <v>43510</v>
      </c>
    </row>
    <row r="3955" spans="2:7" x14ac:dyDescent="0.25">
      <c r="B3955" t="s">
        <v>1030</v>
      </c>
      <c r="C3955" t="s">
        <v>1296</v>
      </c>
      <c r="D3955" t="s">
        <v>1022</v>
      </c>
      <c r="E3955">
        <v>0</v>
      </c>
      <c r="F3955" t="s">
        <v>1032</v>
      </c>
      <c r="G3955" s="1">
        <v>43510</v>
      </c>
    </row>
    <row r="3956" spans="2:7" x14ac:dyDescent="0.25">
      <c r="B3956" t="s">
        <v>1021</v>
      </c>
      <c r="C3956" t="s">
        <v>1021</v>
      </c>
      <c r="D3956" t="s">
        <v>1022</v>
      </c>
      <c r="E3956">
        <v>0</v>
      </c>
      <c r="F3956" t="s">
        <v>1032</v>
      </c>
      <c r="G3956" s="1">
        <v>43502</v>
      </c>
    </row>
    <row r="3957" spans="2:7" x14ac:dyDescent="0.25">
      <c r="B3957" t="s">
        <v>1195</v>
      </c>
      <c r="C3957" t="s">
        <v>1196</v>
      </c>
      <c r="D3957" t="s">
        <v>1022</v>
      </c>
      <c r="E3957">
        <v>0</v>
      </c>
      <c r="F3957" t="s">
        <v>1027</v>
      </c>
      <c r="G3957" s="1">
        <v>43496</v>
      </c>
    </row>
    <row r="3958" spans="2:7" x14ac:dyDescent="0.25">
      <c r="B3958" t="s">
        <v>1175</v>
      </c>
      <c r="C3958" t="s">
        <v>1176</v>
      </c>
      <c r="D3958" t="s">
        <v>1022</v>
      </c>
      <c r="E3958">
        <v>0</v>
      </c>
      <c r="F3958" t="s">
        <v>1027</v>
      </c>
      <c r="G3958" s="1">
        <v>43489</v>
      </c>
    </row>
    <row r="3959" spans="2:7" x14ac:dyDescent="0.25">
      <c r="B3959" t="s">
        <v>1047</v>
      </c>
      <c r="C3959" t="s">
        <v>1307</v>
      </c>
      <c r="D3959" t="s">
        <v>1022</v>
      </c>
      <c r="E3959">
        <v>0</v>
      </c>
      <c r="F3959" t="s">
        <v>1020</v>
      </c>
      <c r="G3959" s="1">
        <v>43489</v>
      </c>
    </row>
    <row r="3960" spans="2:7" x14ac:dyDescent="0.25">
      <c r="B3960" t="s">
        <v>1189</v>
      </c>
      <c r="C3960" t="s">
        <v>1706</v>
      </c>
      <c r="D3960" t="s">
        <v>1022</v>
      </c>
      <c r="E3960">
        <v>0</v>
      </c>
      <c r="F3960" t="s">
        <v>1027</v>
      </c>
      <c r="G3960" s="1">
        <v>43488</v>
      </c>
    </row>
    <row r="3961" spans="2:7" x14ac:dyDescent="0.25">
      <c r="B3961" t="s">
        <v>1021</v>
      </c>
      <c r="C3961" t="s">
        <v>1021</v>
      </c>
      <c r="D3961" t="s">
        <v>1022</v>
      </c>
      <c r="E3961">
        <v>0</v>
      </c>
      <c r="F3961" t="s">
        <v>1027</v>
      </c>
      <c r="G3961" s="1">
        <v>43488</v>
      </c>
    </row>
    <row r="3962" spans="2:7" x14ac:dyDescent="0.25">
      <c r="B3962" t="s">
        <v>1071</v>
      </c>
      <c r="C3962" t="s">
        <v>1460</v>
      </c>
      <c r="D3962" t="s">
        <v>1022</v>
      </c>
      <c r="E3962">
        <v>0</v>
      </c>
      <c r="F3962" t="s">
        <v>1320</v>
      </c>
      <c r="G3962" s="1">
        <v>43488</v>
      </c>
    </row>
    <row r="3963" spans="2:7" x14ac:dyDescent="0.25">
      <c r="B3963" t="s">
        <v>1727</v>
      </c>
      <c r="C3963" t="s">
        <v>1728</v>
      </c>
      <c r="D3963" t="s">
        <v>1022</v>
      </c>
      <c r="E3963">
        <v>0</v>
      </c>
      <c r="F3963" t="s">
        <v>1027</v>
      </c>
      <c r="G3963" s="1">
        <v>42480</v>
      </c>
    </row>
    <row r="3964" spans="2:7" x14ac:dyDescent="0.25">
      <c r="B3964" t="s">
        <v>1021</v>
      </c>
      <c r="C3964" t="s">
        <v>1021</v>
      </c>
      <c r="D3964" t="s">
        <v>1026</v>
      </c>
      <c r="E3964">
        <v>-7.3508490000000002</v>
      </c>
      <c r="F3964" t="s">
        <v>1023</v>
      </c>
      <c r="G3964" s="1">
        <v>43510</v>
      </c>
    </row>
    <row r="3965" spans="2:7" x14ac:dyDescent="0.25">
      <c r="B3965" t="s">
        <v>1033</v>
      </c>
      <c r="C3965" t="s">
        <v>1729</v>
      </c>
      <c r="D3965" t="s">
        <v>1026</v>
      </c>
      <c r="E3965">
        <v>-7.3508490000000002</v>
      </c>
      <c r="F3965" t="s">
        <v>1023</v>
      </c>
      <c r="G3965" s="1">
        <v>43509</v>
      </c>
    </row>
    <row r="3966" spans="2:7" x14ac:dyDescent="0.25">
      <c r="B3966" t="s">
        <v>1078</v>
      </c>
      <c r="C3966" t="s">
        <v>1193</v>
      </c>
      <c r="D3966" t="s">
        <v>1026</v>
      </c>
      <c r="E3966">
        <v>-7.3508490000000002</v>
      </c>
      <c r="F3966" t="s">
        <v>1023</v>
      </c>
      <c r="G3966" s="1">
        <v>43488</v>
      </c>
    </row>
    <row r="3967" spans="2:7" x14ac:dyDescent="0.25">
      <c r="B3967" t="s">
        <v>1017</v>
      </c>
      <c r="C3967" t="s">
        <v>1018</v>
      </c>
      <c r="D3967" t="s">
        <v>1037</v>
      </c>
      <c r="E3967">
        <v>-7.6751449999999997</v>
      </c>
      <c r="F3967" t="s">
        <v>1063</v>
      </c>
      <c r="G3967" s="1">
        <v>43454</v>
      </c>
    </row>
    <row r="4001" spans="1:7" x14ac:dyDescent="0.25">
      <c r="A4001" t="s">
        <v>593</v>
      </c>
      <c r="B4001" t="str">
        <f ca="1">_xll.BDS(OFFSET(INDIRECT(ADDRESS(ROW(), COLUMN())),0,-1),"TOP_ANALYST_PERFORM_RANK_TRR","cols=6;rows=22")</f>
        <v>ISS-EVA</v>
      </c>
      <c r="C4001" t="s">
        <v>1018</v>
      </c>
      <c r="D4001" t="s">
        <v>1015</v>
      </c>
      <c r="E4001">
        <v>25.907084000000001</v>
      </c>
      <c r="F4001" t="s">
        <v>1020</v>
      </c>
      <c r="G4001" s="1">
        <v>43501</v>
      </c>
    </row>
    <row r="4002" spans="1:7" x14ac:dyDescent="0.25">
      <c r="B4002" t="s">
        <v>1021</v>
      </c>
      <c r="C4002" t="s">
        <v>1021</v>
      </c>
      <c r="D4002" t="s">
        <v>1019</v>
      </c>
      <c r="E4002">
        <v>14.774901</v>
      </c>
      <c r="F4002" t="s">
        <v>1042</v>
      </c>
      <c r="G4002" s="1">
        <v>43511</v>
      </c>
    </row>
    <row r="4003" spans="1:7" x14ac:dyDescent="0.25">
      <c r="B4003" t="s">
        <v>1076</v>
      </c>
      <c r="C4003" t="s">
        <v>1506</v>
      </c>
      <c r="D4003" t="s">
        <v>1019</v>
      </c>
      <c r="E4003">
        <v>14.774901</v>
      </c>
      <c r="F4003" t="s">
        <v>1023</v>
      </c>
      <c r="G4003" s="1">
        <v>43509</v>
      </c>
    </row>
    <row r="4004" spans="1:7" x14ac:dyDescent="0.25">
      <c r="B4004" t="s">
        <v>1118</v>
      </c>
      <c r="C4004" t="s">
        <v>1508</v>
      </c>
      <c r="D4004" t="s">
        <v>1019</v>
      </c>
      <c r="E4004">
        <v>14.774901</v>
      </c>
      <c r="F4004" t="s">
        <v>1023</v>
      </c>
      <c r="G4004" s="1">
        <v>43509</v>
      </c>
    </row>
    <row r="4005" spans="1:7" x14ac:dyDescent="0.25">
      <c r="B4005" t="s">
        <v>1150</v>
      </c>
      <c r="C4005" t="s">
        <v>1730</v>
      </c>
      <c r="D4005" t="s">
        <v>1019</v>
      </c>
      <c r="E4005">
        <v>14.774901</v>
      </c>
      <c r="F4005" t="s">
        <v>1063</v>
      </c>
      <c r="G4005" s="1">
        <v>43507</v>
      </c>
    </row>
    <row r="4006" spans="1:7" x14ac:dyDescent="0.25">
      <c r="B4006" t="s">
        <v>1084</v>
      </c>
      <c r="C4006" t="s">
        <v>1643</v>
      </c>
      <c r="D4006" t="s">
        <v>1019</v>
      </c>
      <c r="E4006">
        <v>14.774901</v>
      </c>
      <c r="F4006" t="s">
        <v>1023</v>
      </c>
      <c r="G4006" s="1">
        <v>43502</v>
      </c>
    </row>
    <row r="4007" spans="1:7" x14ac:dyDescent="0.25">
      <c r="B4007" t="s">
        <v>1512</v>
      </c>
      <c r="C4007" t="s">
        <v>1731</v>
      </c>
      <c r="D4007" t="s">
        <v>1019</v>
      </c>
      <c r="E4007">
        <v>14.774901</v>
      </c>
      <c r="F4007" t="s">
        <v>1023</v>
      </c>
      <c r="G4007" s="1">
        <v>43500</v>
      </c>
    </row>
    <row r="4008" spans="1:7" x14ac:dyDescent="0.25">
      <c r="B4008" t="s">
        <v>1202</v>
      </c>
      <c r="C4008" t="s">
        <v>1732</v>
      </c>
      <c r="D4008" t="s">
        <v>1019</v>
      </c>
      <c r="E4008">
        <v>14.774901</v>
      </c>
      <c r="F4008" t="s">
        <v>1042</v>
      </c>
      <c r="G4008" s="1">
        <v>43497</v>
      </c>
    </row>
    <row r="4009" spans="1:7" x14ac:dyDescent="0.25">
      <c r="B4009" t="s">
        <v>1021</v>
      </c>
      <c r="C4009" t="s">
        <v>1021</v>
      </c>
      <c r="D4009" t="s">
        <v>1019</v>
      </c>
      <c r="E4009">
        <v>14.774901</v>
      </c>
      <c r="F4009" t="s">
        <v>1023</v>
      </c>
      <c r="G4009" s="1">
        <v>43496</v>
      </c>
    </row>
    <row r="4010" spans="1:7" x14ac:dyDescent="0.25">
      <c r="B4010" t="s">
        <v>1061</v>
      </c>
      <c r="C4010" t="s">
        <v>1509</v>
      </c>
      <c r="D4010" t="s">
        <v>1019</v>
      </c>
      <c r="E4010">
        <v>14.774901</v>
      </c>
      <c r="F4010" t="s">
        <v>1063</v>
      </c>
      <c r="G4010" s="1">
        <v>43496</v>
      </c>
    </row>
    <row r="4011" spans="1:7" x14ac:dyDescent="0.25">
      <c r="B4011" t="s">
        <v>1030</v>
      </c>
      <c r="C4011" t="s">
        <v>1733</v>
      </c>
      <c r="D4011" t="s">
        <v>1019</v>
      </c>
      <c r="E4011">
        <v>14.774901</v>
      </c>
      <c r="F4011" t="s">
        <v>1042</v>
      </c>
      <c r="G4011" s="1">
        <v>43495</v>
      </c>
    </row>
    <row r="4012" spans="1:7" x14ac:dyDescent="0.25">
      <c r="B4012" t="s">
        <v>1071</v>
      </c>
      <c r="C4012" t="s">
        <v>1514</v>
      </c>
      <c r="D4012" t="s">
        <v>1019</v>
      </c>
      <c r="E4012">
        <v>14.774901</v>
      </c>
      <c r="F4012" t="s">
        <v>1238</v>
      </c>
      <c r="G4012" s="1">
        <v>43495</v>
      </c>
    </row>
    <row r="4013" spans="1:7" x14ac:dyDescent="0.25">
      <c r="B4013" t="s">
        <v>1113</v>
      </c>
      <c r="C4013" t="s">
        <v>1734</v>
      </c>
      <c r="D4013" t="s">
        <v>1019</v>
      </c>
      <c r="E4013">
        <v>14.774901</v>
      </c>
      <c r="F4013" t="s">
        <v>1042</v>
      </c>
      <c r="G4013" s="1">
        <v>43495</v>
      </c>
    </row>
    <row r="4014" spans="1:7" x14ac:dyDescent="0.25">
      <c r="B4014" t="s">
        <v>1167</v>
      </c>
      <c r="C4014" t="s">
        <v>1735</v>
      </c>
      <c r="D4014" t="s">
        <v>1019</v>
      </c>
      <c r="E4014">
        <v>14.774901</v>
      </c>
      <c r="F4014" t="s">
        <v>1023</v>
      </c>
      <c r="G4014" s="1">
        <v>43495</v>
      </c>
    </row>
    <row r="4015" spans="1:7" x14ac:dyDescent="0.25">
      <c r="B4015" t="s">
        <v>1145</v>
      </c>
      <c r="C4015" t="s">
        <v>1736</v>
      </c>
      <c r="D4015" t="s">
        <v>1019</v>
      </c>
      <c r="E4015">
        <v>14.774901</v>
      </c>
      <c r="F4015" t="s">
        <v>1023</v>
      </c>
      <c r="G4015" s="1">
        <v>43495</v>
      </c>
    </row>
    <row r="4016" spans="1:7" x14ac:dyDescent="0.25">
      <c r="B4016" t="s">
        <v>1105</v>
      </c>
      <c r="C4016" t="s">
        <v>1515</v>
      </c>
      <c r="D4016" t="s">
        <v>1019</v>
      </c>
      <c r="E4016">
        <v>14.774901</v>
      </c>
      <c r="F4016" t="s">
        <v>1023</v>
      </c>
      <c r="G4016" s="1">
        <v>43495</v>
      </c>
    </row>
    <row r="4017" spans="2:7" x14ac:dyDescent="0.25">
      <c r="B4017" t="s">
        <v>1043</v>
      </c>
      <c r="C4017" t="s">
        <v>1510</v>
      </c>
      <c r="D4017" t="s">
        <v>1019</v>
      </c>
      <c r="E4017">
        <v>14.774901</v>
      </c>
      <c r="F4017" t="s">
        <v>1042</v>
      </c>
      <c r="G4017" s="1">
        <v>43495</v>
      </c>
    </row>
    <row r="4018" spans="2:7" x14ac:dyDescent="0.25">
      <c r="B4018" t="s">
        <v>1537</v>
      </c>
      <c r="C4018" t="s">
        <v>1737</v>
      </c>
      <c r="D4018" t="s">
        <v>1019</v>
      </c>
      <c r="E4018">
        <v>14.774901</v>
      </c>
      <c r="F4018" t="s">
        <v>1023</v>
      </c>
      <c r="G4018" s="1">
        <v>43495</v>
      </c>
    </row>
    <row r="4019" spans="2:7" x14ac:dyDescent="0.25">
      <c r="B4019" t="s">
        <v>1050</v>
      </c>
      <c r="C4019" t="s">
        <v>1738</v>
      </c>
      <c r="D4019" t="s">
        <v>1019</v>
      </c>
      <c r="E4019">
        <v>14.774901</v>
      </c>
      <c r="F4019" t="s">
        <v>1063</v>
      </c>
      <c r="G4019" s="1">
        <v>43495</v>
      </c>
    </row>
    <row r="4020" spans="2:7" x14ac:dyDescent="0.25">
      <c r="B4020" t="s">
        <v>1124</v>
      </c>
      <c r="C4020" t="s">
        <v>1205</v>
      </c>
      <c r="D4020" t="s">
        <v>1022</v>
      </c>
      <c r="E4020">
        <v>11.25972</v>
      </c>
      <c r="F4020" t="s">
        <v>1020</v>
      </c>
      <c r="G4020" s="1">
        <v>43495</v>
      </c>
    </row>
    <row r="4021" spans="2:7" x14ac:dyDescent="0.25">
      <c r="B4021" t="s">
        <v>1078</v>
      </c>
      <c r="C4021" t="s">
        <v>1543</v>
      </c>
      <c r="D4021" t="s">
        <v>1026</v>
      </c>
      <c r="E4021">
        <v>9.5084970000000002</v>
      </c>
      <c r="F4021" t="s">
        <v>1023</v>
      </c>
      <c r="G4021" s="1">
        <v>43495</v>
      </c>
    </row>
    <row r="4022" spans="2:7" x14ac:dyDescent="0.25">
      <c r="B4022" t="s">
        <v>1133</v>
      </c>
      <c r="C4022" t="s">
        <v>1625</v>
      </c>
      <c r="D4022" t="s">
        <v>1037</v>
      </c>
      <c r="E4022">
        <v>6.62277</v>
      </c>
      <c r="F4022" t="s">
        <v>1023</v>
      </c>
      <c r="G4022" s="1">
        <v>43511</v>
      </c>
    </row>
    <row r="4051" spans="1:7" x14ac:dyDescent="0.25">
      <c r="A4051" t="s">
        <v>1739</v>
      </c>
      <c r="B4051" t="str">
        <f ca="1">_xll.BDS(OFFSET(INDIRECT(ADDRESS(ROW(), COLUMN())),0,-1),"TOP_ANALYST_PERFORM_RANK_TRR","cols=6;rows=14")</f>
        <v>Morgan Stanley</v>
      </c>
      <c r="C4051" t="s">
        <v>1341</v>
      </c>
      <c r="D4051" t="s">
        <v>1015</v>
      </c>
      <c r="E4051">
        <v>10.152279999999999</v>
      </c>
      <c r="F4051" t="s">
        <v>1585</v>
      </c>
      <c r="G4051" s="1">
        <v>43434</v>
      </c>
    </row>
    <row r="4052" spans="1:7" x14ac:dyDescent="0.25">
      <c r="B4052" t="s">
        <v>1021</v>
      </c>
      <c r="C4052" t="s">
        <v>1021</v>
      </c>
      <c r="D4052" t="s">
        <v>1019</v>
      </c>
      <c r="E4052">
        <v>0</v>
      </c>
      <c r="F4052" t="s">
        <v>1027</v>
      </c>
      <c r="G4052" s="1">
        <v>43509</v>
      </c>
    </row>
    <row r="4053" spans="1:7" x14ac:dyDescent="0.25">
      <c r="B4053" t="s">
        <v>1086</v>
      </c>
      <c r="C4053" t="s">
        <v>1169</v>
      </c>
      <c r="D4053" t="s">
        <v>1019</v>
      </c>
      <c r="E4053">
        <v>0</v>
      </c>
      <c r="F4053" t="s">
        <v>1027</v>
      </c>
      <c r="G4053" s="1">
        <v>43493</v>
      </c>
    </row>
    <row r="4054" spans="1:7" x14ac:dyDescent="0.25">
      <c r="B4054" t="s">
        <v>1021</v>
      </c>
      <c r="C4054" t="s">
        <v>1021</v>
      </c>
      <c r="D4054" t="s">
        <v>1019</v>
      </c>
      <c r="E4054">
        <v>0</v>
      </c>
      <c r="F4054" t="s">
        <v>1027</v>
      </c>
      <c r="G4054" s="1">
        <v>43474</v>
      </c>
    </row>
    <row r="4055" spans="1:7" x14ac:dyDescent="0.25">
      <c r="B4055" t="s">
        <v>1363</v>
      </c>
      <c r="C4055" t="s">
        <v>1740</v>
      </c>
      <c r="D4055" t="s">
        <v>1019</v>
      </c>
      <c r="E4055">
        <v>0</v>
      </c>
      <c r="F4055" t="s">
        <v>1032</v>
      </c>
      <c r="G4055" s="1">
        <v>43471</v>
      </c>
    </row>
    <row r="4056" spans="1:7" x14ac:dyDescent="0.25">
      <c r="B4056" t="s">
        <v>1071</v>
      </c>
      <c r="C4056" t="s">
        <v>1152</v>
      </c>
      <c r="D4056" t="s">
        <v>1019</v>
      </c>
      <c r="E4056">
        <v>0</v>
      </c>
      <c r="F4056" t="s">
        <v>1361</v>
      </c>
      <c r="G4056" s="1">
        <v>43469</v>
      </c>
    </row>
    <row r="4057" spans="1:7" x14ac:dyDescent="0.25">
      <c r="B4057" t="s">
        <v>1189</v>
      </c>
      <c r="C4057" t="s">
        <v>1741</v>
      </c>
      <c r="D4057" t="s">
        <v>1019</v>
      </c>
      <c r="E4057">
        <v>0</v>
      </c>
      <c r="F4057" t="s">
        <v>1027</v>
      </c>
      <c r="G4057" s="1">
        <v>43416</v>
      </c>
    </row>
    <row r="4058" spans="1:7" x14ac:dyDescent="0.25">
      <c r="B4058" t="s">
        <v>1742</v>
      </c>
      <c r="C4058" t="s">
        <v>1743</v>
      </c>
      <c r="D4058" t="s">
        <v>1019</v>
      </c>
      <c r="E4058">
        <v>0</v>
      </c>
      <c r="F4058" t="s">
        <v>1027</v>
      </c>
      <c r="G4058" s="1">
        <v>43411</v>
      </c>
    </row>
    <row r="4059" spans="1:7" x14ac:dyDescent="0.25">
      <c r="B4059" t="s">
        <v>1160</v>
      </c>
      <c r="C4059" t="s">
        <v>1457</v>
      </c>
      <c r="D4059" t="s">
        <v>1019</v>
      </c>
      <c r="E4059">
        <v>0</v>
      </c>
      <c r="F4059" t="s">
        <v>1162</v>
      </c>
      <c r="G4059" s="1">
        <v>43410</v>
      </c>
    </row>
    <row r="4060" spans="1:7" x14ac:dyDescent="0.25">
      <c r="B4060" t="s">
        <v>1017</v>
      </c>
      <c r="C4060" t="s">
        <v>1018</v>
      </c>
      <c r="D4060" t="s">
        <v>1022</v>
      </c>
      <c r="E4060">
        <v>-5.8201070000000001</v>
      </c>
      <c r="F4060" t="s">
        <v>1063</v>
      </c>
      <c r="G4060" s="1">
        <v>43305</v>
      </c>
    </row>
    <row r="4061" spans="1:7" x14ac:dyDescent="0.25">
      <c r="B4061" t="s">
        <v>1109</v>
      </c>
      <c r="C4061" t="s">
        <v>1744</v>
      </c>
      <c r="D4061" t="s">
        <v>1026</v>
      </c>
      <c r="E4061">
        <v>-9.6446710000000007</v>
      </c>
      <c r="F4061" t="s">
        <v>1023</v>
      </c>
      <c r="G4061" s="1">
        <v>43501</v>
      </c>
    </row>
    <row r="4062" spans="1:7" x14ac:dyDescent="0.25">
      <c r="B4062" t="s">
        <v>1145</v>
      </c>
      <c r="C4062" t="s">
        <v>1745</v>
      </c>
      <c r="D4062" t="s">
        <v>1026</v>
      </c>
      <c r="E4062">
        <v>-9.6446710000000007</v>
      </c>
      <c r="F4062" t="s">
        <v>1023</v>
      </c>
      <c r="G4062" s="1">
        <v>43467</v>
      </c>
    </row>
    <row r="4063" spans="1:7" x14ac:dyDescent="0.25">
      <c r="B4063" t="s">
        <v>1097</v>
      </c>
      <c r="C4063" t="s">
        <v>1746</v>
      </c>
      <c r="D4063" t="s">
        <v>1026</v>
      </c>
      <c r="E4063">
        <v>-9.6446710000000007</v>
      </c>
      <c r="F4063" t="s">
        <v>1023</v>
      </c>
      <c r="G4063" s="1">
        <v>43411</v>
      </c>
    </row>
    <row r="4064" spans="1:7" x14ac:dyDescent="0.25">
      <c r="B4064" t="s">
        <v>1069</v>
      </c>
      <c r="C4064" t="s">
        <v>1747</v>
      </c>
      <c r="D4064" t="s">
        <v>1026</v>
      </c>
      <c r="E4064">
        <v>-9.6446710000000007</v>
      </c>
      <c r="F4064" t="s">
        <v>1042</v>
      </c>
      <c r="G4064" s="1">
        <v>43411</v>
      </c>
    </row>
    <row r="4101" spans="1:7" x14ac:dyDescent="0.25">
      <c r="A4101" t="s">
        <v>595</v>
      </c>
      <c r="B4101" t="str">
        <f ca="1">_xll.BDS(OFFSET(INDIRECT(ADDRESS(ROW(), COLUMN())),0,-1),"TOP_ANALYST_PERFORM_RANK_TRR","cols=6;rows=38")</f>
        <v>Stifel</v>
      </c>
      <c r="C4101" t="s">
        <v>1173</v>
      </c>
      <c r="D4101" t="s">
        <v>1015</v>
      </c>
      <c r="E4101">
        <v>9.4842770000000005</v>
      </c>
      <c r="F4101" t="s">
        <v>1023</v>
      </c>
      <c r="G4101" s="1">
        <v>43500</v>
      </c>
    </row>
    <row r="4102" spans="1:7" x14ac:dyDescent="0.25">
      <c r="B4102" t="s">
        <v>1120</v>
      </c>
      <c r="C4102" t="s">
        <v>1121</v>
      </c>
      <c r="D4102" t="s">
        <v>1019</v>
      </c>
      <c r="E4102">
        <v>9.2258010000000006</v>
      </c>
      <c r="F4102" t="s">
        <v>1023</v>
      </c>
      <c r="G4102" s="1">
        <v>43507</v>
      </c>
    </row>
    <row r="4103" spans="1:7" x14ac:dyDescent="0.25">
      <c r="B4103" t="s">
        <v>1142</v>
      </c>
      <c r="C4103" t="s">
        <v>1143</v>
      </c>
      <c r="D4103" t="s">
        <v>1022</v>
      </c>
      <c r="E4103">
        <v>9.1821319999999993</v>
      </c>
      <c r="F4103" t="s">
        <v>1023</v>
      </c>
      <c r="G4103" s="1">
        <v>43500</v>
      </c>
    </row>
    <row r="4104" spans="1:7" x14ac:dyDescent="0.25">
      <c r="B4104" t="s">
        <v>1124</v>
      </c>
      <c r="C4104" t="s">
        <v>1115</v>
      </c>
      <c r="D4104" t="s">
        <v>1026</v>
      </c>
      <c r="E4104">
        <v>8.9630320000000001</v>
      </c>
      <c r="F4104" t="s">
        <v>1020</v>
      </c>
      <c r="G4104" s="1">
        <v>43501</v>
      </c>
    </row>
    <row r="4105" spans="1:7" x14ac:dyDescent="0.25">
      <c r="B4105" t="s">
        <v>1028</v>
      </c>
      <c r="C4105" t="s">
        <v>1165</v>
      </c>
      <c r="D4105" t="s">
        <v>1037</v>
      </c>
      <c r="E4105">
        <v>2.5903459999999998</v>
      </c>
      <c r="F4105" t="s">
        <v>1042</v>
      </c>
      <c r="G4105" s="1">
        <v>43511</v>
      </c>
    </row>
    <row r="4106" spans="1:7" x14ac:dyDescent="0.25">
      <c r="B4106" t="s">
        <v>1017</v>
      </c>
      <c r="C4106" t="s">
        <v>1018</v>
      </c>
      <c r="D4106" t="s">
        <v>1037</v>
      </c>
      <c r="E4106">
        <v>2.5903459999999998</v>
      </c>
      <c r="F4106" t="s">
        <v>1023</v>
      </c>
      <c r="G4106" s="1">
        <v>43511</v>
      </c>
    </row>
    <row r="4107" spans="1:7" x14ac:dyDescent="0.25">
      <c r="B4107" t="s">
        <v>1118</v>
      </c>
      <c r="C4107" t="s">
        <v>1119</v>
      </c>
      <c r="D4107" t="s">
        <v>1037</v>
      </c>
      <c r="E4107">
        <v>2.5903459999999998</v>
      </c>
      <c r="F4107" t="s">
        <v>1023</v>
      </c>
      <c r="G4107" s="1">
        <v>43509</v>
      </c>
    </row>
    <row r="4108" spans="1:7" x14ac:dyDescent="0.25">
      <c r="B4108" t="s">
        <v>1076</v>
      </c>
      <c r="C4108" t="s">
        <v>1183</v>
      </c>
      <c r="D4108" t="s">
        <v>1037</v>
      </c>
      <c r="E4108">
        <v>2.5903459999999998</v>
      </c>
      <c r="F4108" t="s">
        <v>1023</v>
      </c>
      <c r="G4108" s="1">
        <v>43509</v>
      </c>
    </row>
    <row r="4109" spans="1:7" x14ac:dyDescent="0.25">
      <c r="B4109" t="s">
        <v>1021</v>
      </c>
      <c r="C4109" t="s">
        <v>1021</v>
      </c>
      <c r="D4109" t="s">
        <v>1037</v>
      </c>
      <c r="E4109">
        <v>2.5903459999999998</v>
      </c>
      <c r="F4109" t="s">
        <v>1023</v>
      </c>
      <c r="G4109" s="1">
        <v>43507</v>
      </c>
    </row>
    <row r="4110" spans="1:7" x14ac:dyDescent="0.25">
      <c r="B4110" t="s">
        <v>1167</v>
      </c>
      <c r="C4110" t="s">
        <v>1168</v>
      </c>
      <c r="D4110" t="s">
        <v>1037</v>
      </c>
      <c r="E4110">
        <v>2.5903459999999998</v>
      </c>
      <c r="F4110" t="s">
        <v>1023</v>
      </c>
      <c r="G4110" s="1">
        <v>43507</v>
      </c>
    </row>
    <row r="4111" spans="1:7" x14ac:dyDescent="0.25">
      <c r="B4111" t="s">
        <v>1057</v>
      </c>
      <c r="C4111" t="s">
        <v>1174</v>
      </c>
      <c r="D4111" t="s">
        <v>1037</v>
      </c>
      <c r="E4111">
        <v>2.5903459999999998</v>
      </c>
      <c r="F4111" t="s">
        <v>1042</v>
      </c>
      <c r="G4111" s="1">
        <v>43505</v>
      </c>
    </row>
    <row r="4112" spans="1:7" x14ac:dyDescent="0.25">
      <c r="B4112" t="s">
        <v>1175</v>
      </c>
      <c r="C4112" t="s">
        <v>1176</v>
      </c>
      <c r="D4112" t="s">
        <v>1037</v>
      </c>
      <c r="E4112">
        <v>2.5903459999999998</v>
      </c>
      <c r="F4112" t="s">
        <v>1023</v>
      </c>
      <c r="G4112" s="1">
        <v>43503</v>
      </c>
    </row>
    <row r="4113" spans="2:7" x14ac:dyDescent="0.25">
      <c r="B4113" t="s">
        <v>1184</v>
      </c>
      <c r="C4113" t="s">
        <v>1185</v>
      </c>
      <c r="D4113" t="s">
        <v>1037</v>
      </c>
      <c r="E4113">
        <v>2.5903459999999998</v>
      </c>
      <c r="F4113" t="s">
        <v>1066</v>
      </c>
      <c r="G4113" s="1">
        <v>43501</v>
      </c>
    </row>
    <row r="4114" spans="2:7" x14ac:dyDescent="0.25">
      <c r="B4114" t="s">
        <v>58</v>
      </c>
      <c r="C4114" t="s">
        <v>1186</v>
      </c>
      <c r="D4114" t="s">
        <v>1037</v>
      </c>
      <c r="E4114">
        <v>2.5903459999999998</v>
      </c>
      <c r="F4114" t="s">
        <v>1149</v>
      </c>
      <c r="G4114" s="1">
        <v>43501</v>
      </c>
    </row>
    <row r="4115" spans="2:7" x14ac:dyDescent="0.25">
      <c r="B4115" t="s">
        <v>1074</v>
      </c>
      <c r="C4115" t="s">
        <v>1182</v>
      </c>
      <c r="D4115" t="s">
        <v>1037</v>
      </c>
      <c r="E4115">
        <v>2.5903459999999998</v>
      </c>
      <c r="F4115" t="s">
        <v>1063</v>
      </c>
      <c r="G4115" s="1">
        <v>43501</v>
      </c>
    </row>
    <row r="4116" spans="2:7" x14ac:dyDescent="0.25">
      <c r="B4116" t="s">
        <v>1050</v>
      </c>
      <c r="C4116" t="s">
        <v>1177</v>
      </c>
      <c r="D4116" t="s">
        <v>1037</v>
      </c>
      <c r="E4116">
        <v>2.5903459999999998</v>
      </c>
      <c r="F4116" t="s">
        <v>1063</v>
      </c>
      <c r="G4116" s="1">
        <v>43501</v>
      </c>
    </row>
    <row r="4117" spans="2:7" x14ac:dyDescent="0.25">
      <c r="B4117" t="s">
        <v>1178</v>
      </c>
      <c r="C4117" t="s">
        <v>1179</v>
      </c>
      <c r="D4117" t="s">
        <v>1037</v>
      </c>
      <c r="E4117">
        <v>2.5903459999999998</v>
      </c>
      <c r="F4117" t="s">
        <v>1180</v>
      </c>
      <c r="G4117" s="1">
        <v>43501</v>
      </c>
    </row>
    <row r="4118" spans="2:7" x14ac:dyDescent="0.25">
      <c r="B4118" t="s">
        <v>1197</v>
      </c>
      <c r="C4118" t="s">
        <v>1198</v>
      </c>
      <c r="D4118" t="s">
        <v>1037</v>
      </c>
      <c r="E4118">
        <v>2.5903459999999998</v>
      </c>
      <c r="F4118" t="s">
        <v>1023</v>
      </c>
      <c r="G4118" s="1">
        <v>43501</v>
      </c>
    </row>
    <row r="4119" spans="2:7" x14ac:dyDescent="0.25">
      <c r="B4119" t="s">
        <v>1021</v>
      </c>
      <c r="C4119" t="s">
        <v>1021</v>
      </c>
      <c r="D4119" t="s">
        <v>1037</v>
      </c>
      <c r="E4119">
        <v>2.5903459999999998</v>
      </c>
      <c r="F4119" t="s">
        <v>1023</v>
      </c>
      <c r="G4119" s="1">
        <v>43501</v>
      </c>
    </row>
    <row r="4120" spans="2:7" x14ac:dyDescent="0.25">
      <c r="B4120" t="s">
        <v>1086</v>
      </c>
      <c r="C4120" t="s">
        <v>1169</v>
      </c>
      <c r="D4120" t="s">
        <v>1037</v>
      </c>
      <c r="E4120">
        <v>2.5903459999999998</v>
      </c>
      <c r="F4120" t="s">
        <v>1042</v>
      </c>
      <c r="G4120" s="1">
        <v>43501</v>
      </c>
    </row>
    <row r="4121" spans="2:7" x14ac:dyDescent="0.25">
      <c r="B4121" t="s">
        <v>1191</v>
      </c>
      <c r="C4121" t="s">
        <v>1192</v>
      </c>
      <c r="D4121" t="s">
        <v>1037</v>
      </c>
      <c r="E4121">
        <v>2.5903459999999998</v>
      </c>
      <c r="F4121" t="s">
        <v>1042</v>
      </c>
      <c r="G4121" s="1">
        <v>43501</v>
      </c>
    </row>
    <row r="4122" spans="2:7" x14ac:dyDescent="0.25">
      <c r="B4122" t="s">
        <v>1040</v>
      </c>
      <c r="C4122" t="s">
        <v>1159</v>
      </c>
      <c r="D4122" t="s">
        <v>1037</v>
      </c>
      <c r="E4122">
        <v>2.5903459999999998</v>
      </c>
      <c r="F4122" t="s">
        <v>1042</v>
      </c>
      <c r="G4122" s="1">
        <v>43501</v>
      </c>
    </row>
    <row r="4123" spans="2:7" x14ac:dyDescent="0.25">
      <c r="B4123" t="s">
        <v>1024</v>
      </c>
      <c r="C4123" t="s">
        <v>1153</v>
      </c>
      <c r="D4123" t="s">
        <v>1037</v>
      </c>
      <c r="E4123">
        <v>2.5903459999999998</v>
      </c>
      <c r="F4123" t="s">
        <v>1023</v>
      </c>
      <c r="G4123" s="1">
        <v>43501</v>
      </c>
    </row>
    <row r="4124" spans="2:7" x14ac:dyDescent="0.25">
      <c r="B4124" t="s">
        <v>1021</v>
      </c>
      <c r="C4124" t="s">
        <v>1021</v>
      </c>
      <c r="D4124" t="s">
        <v>1037</v>
      </c>
      <c r="E4124">
        <v>2.5903459999999998</v>
      </c>
      <c r="F4124" t="s">
        <v>1023</v>
      </c>
      <c r="G4124" s="1">
        <v>43501</v>
      </c>
    </row>
    <row r="4125" spans="2:7" x14ac:dyDescent="0.25">
      <c r="B4125" t="s">
        <v>1061</v>
      </c>
      <c r="C4125" t="s">
        <v>1147</v>
      </c>
      <c r="D4125" t="s">
        <v>1037</v>
      </c>
      <c r="E4125">
        <v>2.5903459999999998</v>
      </c>
      <c r="F4125" t="s">
        <v>1063</v>
      </c>
      <c r="G4125" s="1">
        <v>43501</v>
      </c>
    </row>
    <row r="4126" spans="2:7" x14ac:dyDescent="0.25">
      <c r="B4126" t="s">
        <v>1400</v>
      </c>
      <c r="C4126" t="s">
        <v>1401</v>
      </c>
      <c r="D4126" t="s">
        <v>1037</v>
      </c>
      <c r="E4126">
        <v>2.5903459999999998</v>
      </c>
      <c r="F4126" t="s">
        <v>1023</v>
      </c>
      <c r="G4126" s="1">
        <v>43501</v>
      </c>
    </row>
    <row r="4127" spans="2:7" x14ac:dyDescent="0.25">
      <c r="B4127" t="s">
        <v>1105</v>
      </c>
      <c r="C4127" t="s">
        <v>1181</v>
      </c>
      <c r="D4127" t="s">
        <v>1037</v>
      </c>
      <c r="E4127">
        <v>2.5903459999999998</v>
      </c>
      <c r="F4127" t="s">
        <v>1023</v>
      </c>
      <c r="G4127" s="1">
        <v>43500</v>
      </c>
    </row>
    <row r="4128" spans="2:7" x14ac:dyDescent="0.25">
      <c r="B4128" t="s">
        <v>1043</v>
      </c>
      <c r="C4128" t="s">
        <v>1194</v>
      </c>
      <c r="D4128" t="s">
        <v>1037</v>
      </c>
      <c r="E4128">
        <v>2.5903459999999998</v>
      </c>
      <c r="F4128" t="s">
        <v>1042</v>
      </c>
      <c r="G4128" s="1">
        <v>43500</v>
      </c>
    </row>
    <row r="4129" spans="2:7" x14ac:dyDescent="0.25">
      <c r="B4129" t="s">
        <v>1160</v>
      </c>
      <c r="C4129" t="s">
        <v>1161</v>
      </c>
      <c r="D4129" t="s">
        <v>1037</v>
      </c>
      <c r="E4129">
        <v>2.5903459999999998</v>
      </c>
      <c r="F4129" t="s">
        <v>1063</v>
      </c>
      <c r="G4129" s="1">
        <v>43500</v>
      </c>
    </row>
    <row r="4130" spans="2:7" x14ac:dyDescent="0.25">
      <c r="B4130" t="s">
        <v>1045</v>
      </c>
      <c r="C4130" t="s">
        <v>1748</v>
      </c>
      <c r="D4130" t="s">
        <v>1037</v>
      </c>
      <c r="E4130">
        <v>2.5903459999999998</v>
      </c>
      <c r="F4130" t="s">
        <v>1023</v>
      </c>
      <c r="G4130" s="1">
        <v>43490</v>
      </c>
    </row>
    <row r="4131" spans="2:7" x14ac:dyDescent="0.25">
      <c r="B4131" t="s">
        <v>1084</v>
      </c>
      <c r="C4131" t="s">
        <v>1301</v>
      </c>
      <c r="D4131" t="s">
        <v>1037</v>
      </c>
      <c r="E4131">
        <v>2.5903459999999998</v>
      </c>
      <c r="F4131" t="s">
        <v>1023</v>
      </c>
      <c r="G4131" s="1">
        <v>43402</v>
      </c>
    </row>
    <row r="4132" spans="2:7" x14ac:dyDescent="0.25">
      <c r="B4132" t="s">
        <v>1071</v>
      </c>
      <c r="C4132" t="s">
        <v>1289</v>
      </c>
      <c r="D4132" t="s">
        <v>1037</v>
      </c>
      <c r="E4132">
        <v>2.5903459999999998</v>
      </c>
      <c r="F4132" t="s">
        <v>1073</v>
      </c>
      <c r="G4132" s="1">
        <v>43399</v>
      </c>
    </row>
    <row r="4133" spans="2:7" x14ac:dyDescent="0.25">
      <c r="B4133" t="s">
        <v>1195</v>
      </c>
      <c r="C4133" t="s">
        <v>1196</v>
      </c>
      <c r="D4133" t="s">
        <v>1037</v>
      </c>
      <c r="E4133">
        <v>2.5903459999999998</v>
      </c>
      <c r="F4133" t="s">
        <v>1141</v>
      </c>
      <c r="G4133" s="1">
        <v>43383</v>
      </c>
    </row>
    <row r="4134" spans="2:7" x14ac:dyDescent="0.25">
      <c r="B4134" t="s">
        <v>1055</v>
      </c>
      <c r="C4134" t="s">
        <v>1172</v>
      </c>
      <c r="D4134" t="s">
        <v>1037</v>
      </c>
      <c r="E4134">
        <v>2.5903459999999998</v>
      </c>
      <c r="F4134" t="s">
        <v>1042</v>
      </c>
      <c r="G4134" s="1">
        <v>43367</v>
      </c>
    </row>
    <row r="4135" spans="2:7" x14ac:dyDescent="0.25">
      <c r="B4135" t="s">
        <v>1113</v>
      </c>
      <c r="C4135" t="s">
        <v>1154</v>
      </c>
      <c r="D4135" t="s">
        <v>1037</v>
      </c>
      <c r="E4135">
        <v>2.5903459999999998</v>
      </c>
      <c r="F4135" t="s">
        <v>1042</v>
      </c>
      <c r="G4135" s="1">
        <v>43245</v>
      </c>
    </row>
    <row r="4136" spans="2:7" x14ac:dyDescent="0.25">
      <c r="B4136" t="s">
        <v>1090</v>
      </c>
      <c r="C4136" t="s">
        <v>1262</v>
      </c>
      <c r="D4136" t="s">
        <v>1037</v>
      </c>
      <c r="E4136">
        <v>2.5903459999999998</v>
      </c>
      <c r="F4136" t="s">
        <v>1023</v>
      </c>
      <c r="G4136" s="1">
        <v>43215</v>
      </c>
    </row>
    <row r="4137" spans="2:7" x14ac:dyDescent="0.25">
      <c r="B4137" t="s">
        <v>1727</v>
      </c>
      <c r="C4137" t="s">
        <v>1728</v>
      </c>
      <c r="D4137" t="s">
        <v>1037</v>
      </c>
      <c r="E4137">
        <v>2.5903459999999998</v>
      </c>
      <c r="F4137" t="s">
        <v>1023</v>
      </c>
      <c r="G4137" s="1">
        <v>42530</v>
      </c>
    </row>
    <row r="4138" spans="2:7" x14ac:dyDescent="0.25">
      <c r="B4138" t="s">
        <v>1276</v>
      </c>
      <c r="C4138" t="s">
        <v>1302</v>
      </c>
      <c r="D4138" t="s">
        <v>1037</v>
      </c>
      <c r="E4138">
        <v>2.5903459999999998</v>
      </c>
      <c r="F4138" t="s">
        <v>1023</v>
      </c>
      <c r="G4138" s="1">
        <v>42475</v>
      </c>
    </row>
    <row r="4151" spans="1:7" x14ac:dyDescent="0.25">
      <c r="A4151" t="s">
        <v>596</v>
      </c>
      <c r="B4151" t="str">
        <f ca="1">_xll.BDS(OFFSET(INDIRECT(ADDRESS(ROW(), COLUMN())),0,-1),"TOP_ANALYST_PERFORM_RANK_TRR","cols=6;rows=5")</f>
        <v>ISS-EVA</v>
      </c>
      <c r="C4151" t="s">
        <v>1268</v>
      </c>
      <c r="D4151" t="s">
        <v>1015</v>
      </c>
      <c r="E4151">
        <v>25.073263000000001</v>
      </c>
      <c r="F4151" t="s">
        <v>1279</v>
      </c>
      <c r="G4151" s="1">
        <v>43435</v>
      </c>
    </row>
    <row r="4152" spans="1:7" x14ac:dyDescent="0.25">
      <c r="B4152" t="s">
        <v>1150</v>
      </c>
      <c r="C4152" t="s">
        <v>1749</v>
      </c>
      <c r="D4152" t="s">
        <v>1019</v>
      </c>
      <c r="E4152">
        <v>15.135141000000001</v>
      </c>
      <c r="F4152" t="s">
        <v>1063</v>
      </c>
      <c r="G4152" s="1">
        <v>43468</v>
      </c>
    </row>
    <row r="4153" spans="1:7" x14ac:dyDescent="0.25">
      <c r="B4153" t="s">
        <v>1750</v>
      </c>
      <c r="C4153" t="s">
        <v>1751</v>
      </c>
      <c r="D4153" t="s">
        <v>1022</v>
      </c>
      <c r="E4153">
        <v>0</v>
      </c>
      <c r="F4153" t="s">
        <v>1027</v>
      </c>
      <c r="G4153" s="1">
        <v>43469</v>
      </c>
    </row>
    <row r="4154" spans="1:7" x14ac:dyDescent="0.25">
      <c r="B4154" t="s">
        <v>1752</v>
      </c>
      <c r="C4154" t="s">
        <v>1753</v>
      </c>
      <c r="D4154" t="s">
        <v>1026</v>
      </c>
      <c r="E4154">
        <v>-1.388884</v>
      </c>
      <c r="F4154" t="s">
        <v>1023</v>
      </c>
      <c r="G4154" s="1">
        <v>43508</v>
      </c>
    </row>
    <row r="4155" spans="1:7" x14ac:dyDescent="0.25">
      <c r="B4155" t="s">
        <v>1021</v>
      </c>
      <c r="C4155" t="s">
        <v>1021</v>
      </c>
      <c r="D4155" t="s">
        <v>1037</v>
      </c>
      <c r="E4155">
        <v>-6.1673960000000001</v>
      </c>
      <c r="F4155" t="s">
        <v>1023</v>
      </c>
      <c r="G4155" s="1">
        <v>43469</v>
      </c>
    </row>
    <row r="4201" spans="1:7" x14ac:dyDescent="0.25">
      <c r="A4201" t="s">
        <v>597</v>
      </c>
      <c r="B4201" t="str">
        <f ca="1">_xll.BDS(OFFSET(INDIRECT(ADDRESS(ROW(), COLUMN())),0,-1),"TOP_ANALYST_PERFORM_RANK_TRR","cols=6;rows=5")</f>
        <v>KeyBanc Capital Markets</v>
      </c>
      <c r="C4201" t="s">
        <v>1720</v>
      </c>
      <c r="D4201" t="s">
        <v>1015</v>
      </c>
      <c r="E4201">
        <v>60.049182000000002</v>
      </c>
      <c r="F4201" t="s">
        <v>1063</v>
      </c>
      <c r="G4201" s="1">
        <v>43471</v>
      </c>
    </row>
    <row r="4202" spans="1:7" x14ac:dyDescent="0.25">
      <c r="B4202" t="s">
        <v>1069</v>
      </c>
      <c r="C4202" t="s">
        <v>1155</v>
      </c>
      <c r="D4202" t="s">
        <v>1019</v>
      </c>
      <c r="E4202">
        <v>46.137521</v>
      </c>
      <c r="F4202" t="s">
        <v>1042</v>
      </c>
      <c r="G4202" s="1">
        <v>43412</v>
      </c>
    </row>
    <row r="4203" spans="1:7" x14ac:dyDescent="0.25">
      <c r="B4203" t="s">
        <v>1021</v>
      </c>
      <c r="C4203" t="s">
        <v>1021</v>
      </c>
      <c r="D4203" t="s">
        <v>1022</v>
      </c>
      <c r="E4203">
        <v>27.695</v>
      </c>
      <c r="F4203" t="s">
        <v>1027</v>
      </c>
      <c r="G4203" s="1">
        <v>43479</v>
      </c>
    </row>
    <row r="4204" spans="1:7" x14ac:dyDescent="0.25">
      <c r="B4204" t="s">
        <v>1099</v>
      </c>
      <c r="C4204" t="s">
        <v>1100</v>
      </c>
      <c r="D4204" t="s">
        <v>1026</v>
      </c>
      <c r="E4204">
        <v>23.500121</v>
      </c>
      <c r="F4204" t="s">
        <v>1023</v>
      </c>
      <c r="G4204" s="1">
        <v>43510</v>
      </c>
    </row>
    <row r="4205" spans="1:7" x14ac:dyDescent="0.25">
      <c r="B4205" t="s">
        <v>58</v>
      </c>
      <c r="C4205" t="s">
        <v>1148</v>
      </c>
      <c r="D4205" t="s">
        <v>1037</v>
      </c>
      <c r="E4205">
        <v>15.556531</v>
      </c>
      <c r="F4205" t="s">
        <v>1389</v>
      </c>
      <c r="G4205" s="1">
        <v>43493</v>
      </c>
    </row>
    <row r="4251" spans="1:7" x14ac:dyDescent="0.25">
      <c r="A4251" t="s">
        <v>598</v>
      </c>
      <c r="B4251" t="str">
        <f ca="1">_xll.BDS(OFFSET(INDIRECT(ADDRESS(ROW(), COLUMN())),0,-1),"TOP_ANALYST_PERFORM_RANK_TRR","cols=6;rows=5")</f>
        <v>Pivotal Research Group LLC</v>
      </c>
      <c r="C4251" t="s">
        <v>1158</v>
      </c>
      <c r="D4251" t="s">
        <v>1015</v>
      </c>
      <c r="E4251">
        <v>16.286200000000001</v>
      </c>
      <c r="F4251" t="s">
        <v>1020</v>
      </c>
      <c r="G4251" s="1">
        <v>43496</v>
      </c>
    </row>
    <row r="4252" spans="1:7" x14ac:dyDescent="0.25">
      <c r="B4252" t="s">
        <v>1071</v>
      </c>
      <c r="C4252" t="s">
        <v>1319</v>
      </c>
      <c r="D4252" t="s">
        <v>1019</v>
      </c>
      <c r="E4252">
        <v>15.31288</v>
      </c>
      <c r="F4252" t="s">
        <v>1754</v>
      </c>
      <c r="G4252" s="1">
        <v>43479</v>
      </c>
    </row>
    <row r="4253" spans="1:7" x14ac:dyDescent="0.25">
      <c r="B4253" t="s">
        <v>1082</v>
      </c>
      <c r="C4253" t="s">
        <v>1132</v>
      </c>
      <c r="D4253" t="s">
        <v>1022</v>
      </c>
      <c r="E4253">
        <v>14.189242999999999</v>
      </c>
      <c r="F4253" t="s">
        <v>1023</v>
      </c>
      <c r="G4253" s="1">
        <v>43511</v>
      </c>
    </row>
    <row r="4254" spans="1:7" x14ac:dyDescent="0.25">
      <c r="B4254" t="s">
        <v>1050</v>
      </c>
      <c r="C4254" t="s">
        <v>1144</v>
      </c>
      <c r="D4254" t="s">
        <v>1026</v>
      </c>
      <c r="E4254">
        <v>12.37575</v>
      </c>
      <c r="F4254" t="s">
        <v>1279</v>
      </c>
      <c r="G4254" s="1">
        <v>43497</v>
      </c>
    </row>
    <row r="4255" spans="1:7" x14ac:dyDescent="0.25">
      <c r="B4255" t="s">
        <v>1061</v>
      </c>
      <c r="C4255" t="s">
        <v>1755</v>
      </c>
      <c r="D4255" t="s">
        <v>1037</v>
      </c>
      <c r="E4255">
        <v>5.982469</v>
      </c>
      <c r="F4255" t="s">
        <v>1063</v>
      </c>
      <c r="G4255" s="1">
        <v>43495</v>
      </c>
    </row>
    <row r="4301" spans="1:7" x14ac:dyDescent="0.25">
      <c r="A4301" t="s">
        <v>599</v>
      </c>
      <c r="B4301" t="str">
        <f ca="1">_xll.BDS(OFFSET(INDIRECT(ADDRESS(ROW(), COLUMN())),0,-1),"TOP_ANALYST_PERFORM_RANK_TRR","cols=6;rows=6")</f>
        <v>DZ Bank AG</v>
      </c>
      <c r="C4301" t="s">
        <v>1130</v>
      </c>
      <c r="D4301" t="s">
        <v>1015</v>
      </c>
      <c r="E4301">
        <v>26.047899999999998</v>
      </c>
      <c r="F4301" t="s">
        <v>1016</v>
      </c>
      <c r="G4301" s="1">
        <v>43453</v>
      </c>
    </row>
    <row r="4302" spans="1:7" x14ac:dyDescent="0.25">
      <c r="B4302" t="s">
        <v>1378</v>
      </c>
      <c r="C4302" t="s">
        <v>1686</v>
      </c>
      <c r="D4302" t="s">
        <v>1019</v>
      </c>
      <c r="E4302">
        <v>0</v>
      </c>
      <c r="F4302" t="s">
        <v>1027</v>
      </c>
      <c r="G4302" s="1">
        <v>43511</v>
      </c>
    </row>
    <row r="4303" spans="1:7" x14ac:dyDescent="0.25">
      <c r="B4303" t="s">
        <v>58</v>
      </c>
      <c r="C4303" t="s">
        <v>1689</v>
      </c>
      <c r="D4303" t="s">
        <v>1019</v>
      </c>
      <c r="E4303">
        <v>0</v>
      </c>
      <c r="F4303" t="s">
        <v>1123</v>
      </c>
      <c r="G4303" s="1">
        <v>43454</v>
      </c>
    </row>
    <row r="4304" spans="1:7" x14ac:dyDescent="0.25">
      <c r="B4304" t="s">
        <v>1021</v>
      </c>
      <c r="C4304" t="s">
        <v>1021</v>
      </c>
      <c r="D4304" t="s">
        <v>1022</v>
      </c>
      <c r="E4304">
        <v>-5.6173460000000004</v>
      </c>
      <c r="F4304" t="s">
        <v>1027</v>
      </c>
      <c r="G4304" s="1">
        <v>43469</v>
      </c>
    </row>
    <row r="4305" spans="2:7" x14ac:dyDescent="0.25">
      <c r="B4305" t="s">
        <v>1124</v>
      </c>
      <c r="C4305" t="s">
        <v>1756</v>
      </c>
      <c r="D4305" t="s">
        <v>1026</v>
      </c>
      <c r="E4305">
        <v>-18.775980000000001</v>
      </c>
      <c r="F4305" t="s">
        <v>1023</v>
      </c>
      <c r="G4305" s="1">
        <v>43510</v>
      </c>
    </row>
    <row r="4306" spans="2:7" x14ac:dyDescent="0.25">
      <c r="B4306" t="s">
        <v>1021</v>
      </c>
      <c r="C4306" t="s">
        <v>1021</v>
      </c>
      <c r="D4306" t="s">
        <v>1037</v>
      </c>
      <c r="E4306">
        <v>-20.426220000000001</v>
      </c>
      <c r="F4306" t="s">
        <v>1027</v>
      </c>
      <c r="G4306" s="1">
        <v>43511</v>
      </c>
    </row>
    <row r="4351" spans="1:7" x14ac:dyDescent="0.25">
      <c r="A4351" t="s">
        <v>600</v>
      </c>
      <c r="B4351" t="str">
        <f ca="1">_xll.BDS(OFFSET(INDIRECT(ADDRESS(ROW(), COLUMN())),0,-1),"TOP_ANALYST_PERFORM_RANK_TRR","cols=6;rows=4")</f>
        <v>PERM DENIED</v>
      </c>
      <c r="C4351" t="s">
        <v>1021</v>
      </c>
      <c r="D4351" t="s">
        <v>1015</v>
      </c>
      <c r="E4351">
        <v>536.12866399999996</v>
      </c>
      <c r="F4351" t="s">
        <v>1023</v>
      </c>
      <c r="G4351" s="1">
        <v>43472</v>
      </c>
    </row>
    <row r="4352" spans="1:7" x14ac:dyDescent="0.25">
      <c r="B4352" t="s">
        <v>1453</v>
      </c>
      <c r="C4352" t="s">
        <v>1627</v>
      </c>
      <c r="D4352" t="s">
        <v>1019</v>
      </c>
      <c r="E4352">
        <v>383.83560199999999</v>
      </c>
      <c r="F4352" t="s">
        <v>1063</v>
      </c>
      <c r="G4352" s="1">
        <v>43511</v>
      </c>
    </row>
    <row r="4353" spans="2:7" x14ac:dyDescent="0.25">
      <c r="B4353" t="s">
        <v>1632</v>
      </c>
      <c r="C4353" t="s">
        <v>1757</v>
      </c>
      <c r="D4353" t="s">
        <v>1019</v>
      </c>
      <c r="E4353">
        <v>383.83560199999999</v>
      </c>
      <c r="F4353" t="s">
        <v>1023</v>
      </c>
      <c r="G4353" s="1">
        <v>43482</v>
      </c>
    </row>
    <row r="4354" spans="2:7" x14ac:dyDescent="0.25">
      <c r="B4354" t="s">
        <v>1017</v>
      </c>
      <c r="C4354" t="s">
        <v>1268</v>
      </c>
      <c r="D4354" t="s">
        <v>1022</v>
      </c>
      <c r="E4354">
        <v>-383.83560199999999</v>
      </c>
      <c r="F4354" t="s">
        <v>1016</v>
      </c>
      <c r="G4354" s="1">
        <v>43182</v>
      </c>
    </row>
    <row r="4401" spans="1:7" x14ac:dyDescent="0.25">
      <c r="A4401" t="s">
        <v>601</v>
      </c>
      <c r="B4401" t="str">
        <f ca="1">_xll.BDS(OFFSET(INDIRECT(ADDRESS(ROW(), COLUMN())),0,-1),"TOP_ANALYST_PERFORM_RANK_TRR","cols=6;rows=29")</f>
        <v>BTIG LLC</v>
      </c>
      <c r="C4401" t="s">
        <v>1745</v>
      </c>
      <c r="D4401" t="s">
        <v>1015</v>
      </c>
      <c r="E4401">
        <v>22.496130000000001</v>
      </c>
      <c r="F4401" t="s">
        <v>1023</v>
      </c>
      <c r="G4401" s="1">
        <v>43495</v>
      </c>
    </row>
    <row r="4402" spans="1:7" x14ac:dyDescent="0.25">
      <c r="B4402" t="s">
        <v>1040</v>
      </c>
      <c r="C4402" t="s">
        <v>1452</v>
      </c>
      <c r="D4402" t="s">
        <v>1019</v>
      </c>
      <c r="E4402">
        <v>21.221029999999999</v>
      </c>
      <c r="F4402" t="s">
        <v>1042</v>
      </c>
      <c r="G4402" s="1">
        <v>43511</v>
      </c>
    </row>
    <row r="4403" spans="1:7" x14ac:dyDescent="0.25">
      <c r="B4403" t="s">
        <v>1189</v>
      </c>
      <c r="C4403" t="s">
        <v>1706</v>
      </c>
      <c r="D4403" t="s">
        <v>1019</v>
      </c>
      <c r="E4403">
        <v>21.221029999999999</v>
      </c>
      <c r="F4403" t="s">
        <v>1042</v>
      </c>
      <c r="G4403" s="1">
        <v>43510</v>
      </c>
    </row>
    <row r="4404" spans="1:7" x14ac:dyDescent="0.25">
      <c r="B4404" t="s">
        <v>1118</v>
      </c>
      <c r="C4404" t="s">
        <v>1119</v>
      </c>
      <c r="D4404" t="s">
        <v>1019</v>
      </c>
      <c r="E4404">
        <v>21.221029999999999</v>
      </c>
      <c r="F4404" t="s">
        <v>1023</v>
      </c>
      <c r="G4404" s="1">
        <v>43509</v>
      </c>
    </row>
    <row r="4405" spans="1:7" x14ac:dyDescent="0.25">
      <c r="B4405" t="s">
        <v>1453</v>
      </c>
      <c r="C4405" t="s">
        <v>1454</v>
      </c>
      <c r="D4405" t="s">
        <v>1019</v>
      </c>
      <c r="E4405">
        <v>21.221029999999999</v>
      </c>
      <c r="F4405" t="s">
        <v>1063</v>
      </c>
      <c r="G4405" s="1">
        <v>43507</v>
      </c>
    </row>
    <row r="4406" spans="1:7" x14ac:dyDescent="0.25">
      <c r="B4406" t="s">
        <v>58</v>
      </c>
      <c r="C4406" t="s">
        <v>1341</v>
      </c>
      <c r="D4406" t="s">
        <v>1019</v>
      </c>
      <c r="E4406">
        <v>21.221029999999999</v>
      </c>
      <c r="F4406" t="s">
        <v>1081</v>
      </c>
      <c r="G4406" s="1">
        <v>43503</v>
      </c>
    </row>
    <row r="4407" spans="1:7" x14ac:dyDescent="0.25">
      <c r="B4407" t="s">
        <v>1057</v>
      </c>
      <c r="C4407" t="s">
        <v>1712</v>
      </c>
      <c r="D4407" t="s">
        <v>1019</v>
      </c>
      <c r="E4407">
        <v>21.221029999999999</v>
      </c>
      <c r="F4407" t="s">
        <v>1042</v>
      </c>
      <c r="G4407" s="1">
        <v>43500</v>
      </c>
    </row>
    <row r="4408" spans="1:7" x14ac:dyDescent="0.25">
      <c r="B4408" t="s">
        <v>1021</v>
      </c>
      <c r="C4408" t="s">
        <v>1021</v>
      </c>
      <c r="D4408" t="s">
        <v>1019</v>
      </c>
      <c r="E4408">
        <v>21.221029999999999</v>
      </c>
      <c r="F4408" t="s">
        <v>1023</v>
      </c>
      <c r="G4408" s="1">
        <v>43496</v>
      </c>
    </row>
    <row r="4409" spans="1:7" x14ac:dyDescent="0.25">
      <c r="B4409" t="s">
        <v>1163</v>
      </c>
      <c r="C4409" t="s">
        <v>1704</v>
      </c>
      <c r="D4409" t="s">
        <v>1019</v>
      </c>
      <c r="E4409">
        <v>21.221029999999999</v>
      </c>
      <c r="F4409" t="s">
        <v>1023</v>
      </c>
      <c r="G4409" s="1">
        <v>43496</v>
      </c>
    </row>
    <row r="4410" spans="1:7" x14ac:dyDescent="0.25">
      <c r="B4410" t="s">
        <v>1021</v>
      </c>
      <c r="C4410" t="s">
        <v>1021</v>
      </c>
      <c r="D4410" t="s">
        <v>1019</v>
      </c>
      <c r="E4410">
        <v>21.221029999999999</v>
      </c>
      <c r="F4410" t="s">
        <v>1023</v>
      </c>
      <c r="G4410" s="1">
        <v>43496</v>
      </c>
    </row>
    <row r="4411" spans="1:7" x14ac:dyDescent="0.25">
      <c r="B4411" t="s">
        <v>1082</v>
      </c>
      <c r="C4411" t="s">
        <v>1464</v>
      </c>
      <c r="D4411" t="s">
        <v>1019</v>
      </c>
      <c r="E4411">
        <v>21.221029999999999</v>
      </c>
      <c r="F4411" t="s">
        <v>1023</v>
      </c>
      <c r="G4411" s="1">
        <v>43496</v>
      </c>
    </row>
    <row r="4412" spans="1:7" x14ac:dyDescent="0.25">
      <c r="B4412" t="s">
        <v>1758</v>
      </c>
      <c r="C4412" t="s">
        <v>1759</v>
      </c>
      <c r="D4412" t="s">
        <v>1019</v>
      </c>
      <c r="E4412">
        <v>21.221029999999999</v>
      </c>
      <c r="F4412" t="s">
        <v>1042</v>
      </c>
      <c r="G4412" s="1">
        <v>43496</v>
      </c>
    </row>
    <row r="4413" spans="1:7" x14ac:dyDescent="0.25">
      <c r="B4413" t="s">
        <v>1071</v>
      </c>
      <c r="C4413" t="s">
        <v>1152</v>
      </c>
      <c r="D4413" t="s">
        <v>1019</v>
      </c>
      <c r="E4413">
        <v>21.221029999999999</v>
      </c>
      <c r="F4413" t="s">
        <v>1073</v>
      </c>
      <c r="G4413" s="1">
        <v>43496</v>
      </c>
    </row>
    <row r="4414" spans="1:7" x14ac:dyDescent="0.25">
      <c r="B4414" t="s">
        <v>1069</v>
      </c>
      <c r="C4414" t="s">
        <v>1710</v>
      </c>
      <c r="D4414" t="s">
        <v>1019</v>
      </c>
      <c r="E4414">
        <v>21.221029999999999</v>
      </c>
      <c r="F4414" t="s">
        <v>1042</v>
      </c>
      <c r="G4414" s="1">
        <v>43496</v>
      </c>
    </row>
    <row r="4415" spans="1:7" x14ac:dyDescent="0.25">
      <c r="B4415" t="s">
        <v>1178</v>
      </c>
      <c r="C4415" t="s">
        <v>1463</v>
      </c>
      <c r="D4415" t="s">
        <v>1019</v>
      </c>
      <c r="E4415">
        <v>21.221029999999999</v>
      </c>
      <c r="F4415" t="s">
        <v>1180</v>
      </c>
      <c r="G4415" s="1">
        <v>43496</v>
      </c>
    </row>
    <row r="4416" spans="1:7" x14ac:dyDescent="0.25">
      <c r="B4416" t="s">
        <v>1109</v>
      </c>
      <c r="C4416" t="s">
        <v>1744</v>
      </c>
      <c r="D4416" t="s">
        <v>1019</v>
      </c>
      <c r="E4416">
        <v>21.221029999999999</v>
      </c>
      <c r="F4416" t="s">
        <v>1023</v>
      </c>
      <c r="G4416" s="1">
        <v>43496</v>
      </c>
    </row>
    <row r="4417" spans="2:7" x14ac:dyDescent="0.25">
      <c r="B4417" t="s">
        <v>1021</v>
      </c>
      <c r="C4417" t="s">
        <v>1021</v>
      </c>
      <c r="D4417" t="s">
        <v>1019</v>
      </c>
      <c r="E4417">
        <v>21.221029999999999</v>
      </c>
      <c r="F4417" t="s">
        <v>1023</v>
      </c>
      <c r="G4417" s="1">
        <v>43496</v>
      </c>
    </row>
    <row r="4418" spans="2:7" x14ac:dyDescent="0.25">
      <c r="B4418" t="s">
        <v>1422</v>
      </c>
      <c r="C4418" t="s">
        <v>1465</v>
      </c>
      <c r="D4418" t="s">
        <v>1019</v>
      </c>
      <c r="E4418">
        <v>21.221029999999999</v>
      </c>
      <c r="F4418" t="s">
        <v>1063</v>
      </c>
      <c r="G4418" s="1">
        <v>43495</v>
      </c>
    </row>
    <row r="4419" spans="2:7" x14ac:dyDescent="0.25">
      <c r="B4419" t="s">
        <v>1363</v>
      </c>
      <c r="C4419" t="s">
        <v>1702</v>
      </c>
      <c r="D4419" t="s">
        <v>1019</v>
      </c>
      <c r="E4419">
        <v>21.221029999999999</v>
      </c>
      <c r="F4419" t="s">
        <v>1042</v>
      </c>
      <c r="G4419" s="1">
        <v>43495</v>
      </c>
    </row>
    <row r="4420" spans="2:7" x14ac:dyDescent="0.25">
      <c r="B4420" t="s">
        <v>1135</v>
      </c>
      <c r="C4420" t="s">
        <v>1705</v>
      </c>
      <c r="D4420" t="s">
        <v>1019</v>
      </c>
      <c r="E4420">
        <v>21.221029999999999</v>
      </c>
      <c r="F4420" t="s">
        <v>1042</v>
      </c>
      <c r="G4420" s="1">
        <v>43495</v>
      </c>
    </row>
    <row r="4421" spans="2:7" x14ac:dyDescent="0.25">
      <c r="B4421" t="s">
        <v>1043</v>
      </c>
      <c r="C4421" t="s">
        <v>1194</v>
      </c>
      <c r="D4421" t="s">
        <v>1019</v>
      </c>
      <c r="E4421">
        <v>21.221029999999999</v>
      </c>
      <c r="F4421" t="s">
        <v>1042</v>
      </c>
      <c r="G4421" s="1">
        <v>43495</v>
      </c>
    </row>
    <row r="4422" spans="2:7" x14ac:dyDescent="0.25">
      <c r="B4422" t="s">
        <v>1059</v>
      </c>
      <c r="C4422" t="s">
        <v>1760</v>
      </c>
      <c r="D4422" t="s">
        <v>1019</v>
      </c>
      <c r="E4422">
        <v>21.221029999999999</v>
      </c>
      <c r="F4422" t="s">
        <v>1042</v>
      </c>
      <c r="G4422" s="1">
        <v>43495</v>
      </c>
    </row>
    <row r="4423" spans="2:7" x14ac:dyDescent="0.25">
      <c r="B4423" t="s">
        <v>1113</v>
      </c>
      <c r="C4423" t="s">
        <v>1709</v>
      </c>
      <c r="D4423" t="s">
        <v>1019</v>
      </c>
      <c r="E4423">
        <v>21.221029999999999</v>
      </c>
      <c r="F4423" t="s">
        <v>1042</v>
      </c>
      <c r="G4423" s="1">
        <v>43495</v>
      </c>
    </row>
    <row r="4424" spans="2:7" x14ac:dyDescent="0.25">
      <c r="B4424" t="s">
        <v>1160</v>
      </c>
      <c r="C4424" t="s">
        <v>1457</v>
      </c>
      <c r="D4424" t="s">
        <v>1019</v>
      </c>
      <c r="E4424">
        <v>21.221029999999999</v>
      </c>
      <c r="F4424" t="s">
        <v>1063</v>
      </c>
      <c r="G4424" s="1">
        <v>43495</v>
      </c>
    </row>
    <row r="4425" spans="2:7" x14ac:dyDescent="0.25">
      <c r="B4425" t="s">
        <v>1084</v>
      </c>
      <c r="C4425" t="s">
        <v>1085</v>
      </c>
      <c r="D4425" t="s">
        <v>1019</v>
      </c>
      <c r="E4425">
        <v>21.221029999999999</v>
      </c>
      <c r="F4425" t="s">
        <v>1023</v>
      </c>
      <c r="G4425" s="1">
        <v>43487</v>
      </c>
    </row>
    <row r="4426" spans="2:7" x14ac:dyDescent="0.25">
      <c r="B4426" t="s">
        <v>1088</v>
      </c>
      <c r="C4426" t="s">
        <v>1089</v>
      </c>
      <c r="D4426" t="s">
        <v>1019</v>
      </c>
      <c r="E4426">
        <v>21.221029999999999</v>
      </c>
      <c r="F4426" t="s">
        <v>1063</v>
      </c>
      <c r="G4426" s="1">
        <v>43394</v>
      </c>
    </row>
    <row r="4427" spans="2:7" x14ac:dyDescent="0.25">
      <c r="B4427" t="s">
        <v>1021</v>
      </c>
      <c r="C4427" t="s">
        <v>1021</v>
      </c>
      <c r="D4427" t="s">
        <v>1022</v>
      </c>
      <c r="E4427">
        <v>19.851001</v>
      </c>
      <c r="F4427" t="s">
        <v>1023</v>
      </c>
      <c r="G4427" s="1">
        <v>43500</v>
      </c>
    </row>
    <row r="4428" spans="2:7" x14ac:dyDescent="0.25">
      <c r="B4428" t="s">
        <v>1061</v>
      </c>
      <c r="C4428" t="s">
        <v>1462</v>
      </c>
      <c r="D4428" t="s">
        <v>1026</v>
      </c>
      <c r="E4428">
        <v>18.373853</v>
      </c>
      <c r="F4428" t="s">
        <v>1063</v>
      </c>
      <c r="G4428" s="1">
        <v>43496</v>
      </c>
    </row>
    <row r="4429" spans="2:7" x14ac:dyDescent="0.25">
      <c r="B4429" t="s">
        <v>1133</v>
      </c>
      <c r="C4429" t="s">
        <v>1455</v>
      </c>
      <c r="D4429" t="s">
        <v>1037</v>
      </c>
      <c r="E4429">
        <v>17.823619999999998</v>
      </c>
      <c r="F4429" t="s">
        <v>1027</v>
      </c>
      <c r="G4429" s="1">
        <v>43502</v>
      </c>
    </row>
    <row r="4451" spans="1:7" x14ac:dyDescent="0.25">
      <c r="A4451" t="s">
        <v>602</v>
      </c>
      <c r="B4451" t="str">
        <f ca="1">_xll.BDS(OFFSET(INDIRECT(ADDRESS(ROW(), COLUMN())),0,-1),"TOP_ANALYST_PERFORM_RANK_TRR","cols=6;rows=18")</f>
        <v>Goldman Sachs</v>
      </c>
      <c r="C4451" t="s">
        <v>1761</v>
      </c>
      <c r="D4451" t="s">
        <v>1015</v>
      </c>
      <c r="E4451">
        <v>10.540459999999999</v>
      </c>
      <c r="F4451" t="s">
        <v>1602</v>
      </c>
      <c r="G4451" s="1">
        <v>43492</v>
      </c>
    </row>
    <row r="4452" spans="1:7" x14ac:dyDescent="0.25">
      <c r="B4452" t="s">
        <v>1017</v>
      </c>
      <c r="C4452" t="s">
        <v>1018</v>
      </c>
      <c r="D4452" t="s">
        <v>1019</v>
      </c>
      <c r="E4452">
        <v>8.6800750000000004</v>
      </c>
      <c r="F4452" t="s">
        <v>1063</v>
      </c>
      <c r="G4452" s="1">
        <v>43494</v>
      </c>
    </row>
    <row r="4453" spans="1:7" x14ac:dyDescent="0.25">
      <c r="B4453" t="s">
        <v>1035</v>
      </c>
      <c r="C4453" t="s">
        <v>1762</v>
      </c>
      <c r="D4453" t="s">
        <v>1022</v>
      </c>
      <c r="E4453">
        <v>5.2052250000000004</v>
      </c>
      <c r="F4453" t="s">
        <v>1027</v>
      </c>
      <c r="G4453" s="1">
        <v>43510</v>
      </c>
    </row>
    <row r="4454" spans="1:7" x14ac:dyDescent="0.25">
      <c r="B4454" t="s">
        <v>1021</v>
      </c>
      <c r="C4454" t="s">
        <v>1021</v>
      </c>
      <c r="D4454" t="s">
        <v>1026</v>
      </c>
      <c r="E4454">
        <v>2.4806499999999998</v>
      </c>
      <c r="F4454" t="s">
        <v>1023</v>
      </c>
      <c r="G4454" s="1">
        <v>43390</v>
      </c>
    </row>
    <row r="4455" spans="1:7" x14ac:dyDescent="0.25">
      <c r="B4455" t="s">
        <v>1021</v>
      </c>
      <c r="C4455" t="s">
        <v>1021</v>
      </c>
      <c r="D4455" t="s">
        <v>1037</v>
      </c>
      <c r="E4455">
        <v>0</v>
      </c>
      <c r="F4455" t="s">
        <v>1032</v>
      </c>
      <c r="G4455" s="1">
        <v>43511</v>
      </c>
    </row>
    <row r="4456" spans="1:7" x14ac:dyDescent="0.25">
      <c r="B4456" t="s">
        <v>1033</v>
      </c>
      <c r="C4456" t="s">
        <v>1763</v>
      </c>
      <c r="D4456" t="s">
        <v>1037</v>
      </c>
      <c r="E4456">
        <v>0</v>
      </c>
      <c r="F4456" t="s">
        <v>1020</v>
      </c>
      <c r="G4456" s="1">
        <v>43511</v>
      </c>
    </row>
    <row r="4457" spans="1:7" x14ac:dyDescent="0.25">
      <c r="B4457" t="s">
        <v>1021</v>
      </c>
      <c r="C4457" t="s">
        <v>1021</v>
      </c>
      <c r="D4457" t="s">
        <v>1037</v>
      </c>
      <c r="E4457">
        <v>0</v>
      </c>
      <c r="F4457" t="s">
        <v>1027</v>
      </c>
      <c r="G4457" s="1">
        <v>43511</v>
      </c>
    </row>
    <row r="4458" spans="1:7" x14ac:dyDescent="0.25">
      <c r="B4458" t="s">
        <v>1118</v>
      </c>
      <c r="C4458" t="s">
        <v>1385</v>
      </c>
      <c r="D4458" t="s">
        <v>1037</v>
      </c>
      <c r="E4458">
        <v>0</v>
      </c>
      <c r="F4458" t="s">
        <v>1020</v>
      </c>
      <c r="G4458" s="1">
        <v>43509</v>
      </c>
    </row>
    <row r="4459" spans="1:7" x14ac:dyDescent="0.25">
      <c r="B4459" t="s">
        <v>1076</v>
      </c>
      <c r="C4459" t="s">
        <v>1409</v>
      </c>
      <c r="D4459" t="s">
        <v>1037</v>
      </c>
      <c r="E4459">
        <v>0</v>
      </c>
      <c r="F4459" t="s">
        <v>1020</v>
      </c>
      <c r="G4459" s="1">
        <v>43508</v>
      </c>
    </row>
    <row r="4460" spans="1:7" x14ac:dyDescent="0.25">
      <c r="B4460" t="s">
        <v>1040</v>
      </c>
      <c r="C4460" t="s">
        <v>1256</v>
      </c>
      <c r="D4460" t="s">
        <v>1037</v>
      </c>
      <c r="E4460">
        <v>0</v>
      </c>
      <c r="F4460" t="s">
        <v>1312</v>
      </c>
      <c r="G4460" s="1">
        <v>43507</v>
      </c>
    </row>
    <row r="4461" spans="1:7" x14ac:dyDescent="0.25">
      <c r="B4461" t="s">
        <v>1050</v>
      </c>
      <c r="C4461" t="s">
        <v>1254</v>
      </c>
      <c r="D4461" t="s">
        <v>1037</v>
      </c>
      <c r="E4461">
        <v>0</v>
      </c>
      <c r="F4461" t="s">
        <v>1052</v>
      </c>
      <c r="G4461" s="1">
        <v>43507</v>
      </c>
    </row>
    <row r="4462" spans="1:7" x14ac:dyDescent="0.25">
      <c r="B4462" t="s">
        <v>1059</v>
      </c>
      <c r="C4462" t="s">
        <v>1258</v>
      </c>
      <c r="D4462" t="s">
        <v>1037</v>
      </c>
      <c r="E4462">
        <v>0</v>
      </c>
      <c r="F4462" t="s">
        <v>1032</v>
      </c>
      <c r="G4462" s="1">
        <v>43502</v>
      </c>
    </row>
    <row r="4463" spans="1:7" x14ac:dyDescent="0.25">
      <c r="B4463" t="s">
        <v>1053</v>
      </c>
      <c r="C4463" t="s">
        <v>1764</v>
      </c>
      <c r="D4463" t="s">
        <v>1037</v>
      </c>
      <c r="E4463">
        <v>0</v>
      </c>
      <c r="F4463" t="s">
        <v>1020</v>
      </c>
      <c r="G4463" s="1">
        <v>43493</v>
      </c>
    </row>
    <row r="4464" spans="1:7" x14ac:dyDescent="0.25">
      <c r="B4464" t="s">
        <v>1021</v>
      </c>
      <c r="C4464" t="s">
        <v>1021</v>
      </c>
      <c r="D4464" t="s">
        <v>1037</v>
      </c>
      <c r="E4464">
        <v>0</v>
      </c>
      <c r="F4464" t="s">
        <v>1020</v>
      </c>
      <c r="G4464" s="1">
        <v>43491</v>
      </c>
    </row>
    <row r="4465" spans="2:7" x14ac:dyDescent="0.25">
      <c r="B4465" t="s">
        <v>1078</v>
      </c>
      <c r="C4465" t="s">
        <v>1543</v>
      </c>
      <c r="D4465" t="s">
        <v>1037</v>
      </c>
      <c r="E4465">
        <v>0</v>
      </c>
      <c r="F4465" t="s">
        <v>1020</v>
      </c>
      <c r="G4465" s="1">
        <v>43490</v>
      </c>
    </row>
    <row r="4466" spans="2:7" x14ac:dyDescent="0.25">
      <c r="B4466" t="s">
        <v>1195</v>
      </c>
      <c r="C4466" t="s">
        <v>1196</v>
      </c>
      <c r="D4466" t="s">
        <v>1037</v>
      </c>
      <c r="E4466">
        <v>0</v>
      </c>
      <c r="F4466" t="s">
        <v>1027</v>
      </c>
      <c r="G4466" s="1">
        <v>42599</v>
      </c>
    </row>
    <row r="4467" spans="2:7" x14ac:dyDescent="0.25">
      <c r="B4467" t="s">
        <v>1765</v>
      </c>
      <c r="C4467" t="s">
        <v>1766</v>
      </c>
      <c r="D4467" t="s">
        <v>1037</v>
      </c>
      <c r="E4467">
        <v>0</v>
      </c>
      <c r="F4467" t="s">
        <v>1767</v>
      </c>
      <c r="G4467" s="1">
        <v>42514</v>
      </c>
    </row>
    <row r="4468" spans="2:7" x14ac:dyDescent="0.25">
      <c r="B4468" t="s">
        <v>1327</v>
      </c>
      <c r="C4468" t="s">
        <v>1328</v>
      </c>
      <c r="D4468" t="s">
        <v>1037</v>
      </c>
      <c r="E4468">
        <v>0</v>
      </c>
      <c r="F4468" t="s">
        <v>1020</v>
      </c>
      <c r="G4468" s="1">
        <v>42328</v>
      </c>
    </row>
    <row r="4501" spans="1:7" x14ac:dyDescent="0.25">
      <c r="A4501" t="s">
        <v>603</v>
      </c>
      <c r="B4501" t="str">
        <f ca="1">_xll.BDS(OFFSET(INDIRECT(ADDRESS(ROW(), COLUMN())),0,-1),"TOP_ANALYST_PERFORM_RANK_TRR","cols=6;rows=18")</f>
        <v>Wolfe Research</v>
      </c>
      <c r="C4501" t="s">
        <v>1768</v>
      </c>
      <c r="D4501" t="s">
        <v>1015</v>
      </c>
      <c r="E4501">
        <v>23.442350000000001</v>
      </c>
      <c r="F4501" t="s">
        <v>1038</v>
      </c>
      <c r="G4501" s="1">
        <v>43508</v>
      </c>
    </row>
    <row r="4502" spans="1:7" x14ac:dyDescent="0.25">
      <c r="B4502" t="s">
        <v>1160</v>
      </c>
      <c r="C4502" t="s">
        <v>1769</v>
      </c>
      <c r="D4502" t="s">
        <v>1015</v>
      </c>
      <c r="E4502">
        <v>23.442350000000001</v>
      </c>
      <c r="F4502" t="s">
        <v>1279</v>
      </c>
      <c r="G4502" s="1">
        <v>43507</v>
      </c>
    </row>
    <row r="4503" spans="1:7" x14ac:dyDescent="0.25">
      <c r="B4503" t="s">
        <v>1021</v>
      </c>
      <c r="C4503" t="s">
        <v>1021</v>
      </c>
      <c r="D4503" t="s">
        <v>1015</v>
      </c>
      <c r="E4503">
        <v>23.442350000000001</v>
      </c>
      <c r="F4503" t="s">
        <v>1016</v>
      </c>
      <c r="G4503" s="1">
        <v>43476</v>
      </c>
    </row>
    <row r="4504" spans="1:7" x14ac:dyDescent="0.25">
      <c r="B4504" t="s">
        <v>58</v>
      </c>
      <c r="C4504" t="s">
        <v>1412</v>
      </c>
      <c r="D4504" t="s">
        <v>1015</v>
      </c>
      <c r="E4504">
        <v>23.442350000000001</v>
      </c>
      <c r="F4504" t="s">
        <v>1450</v>
      </c>
      <c r="G4504" s="1">
        <v>43475</v>
      </c>
    </row>
    <row r="4505" spans="1:7" x14ac:dyDescent="0.25">
      <c r="B4505" t="s">
        <v>1061</v>
      </c>
      <c r="C4505" t="s">
        <v>1545</v>
      </c>
      <c r="D4505" t="s">
        <v>1015</v>
      </c>
      <c r="E4505">
        <v>23.442350000000001</v>
      </c>
      <c r="F4505" t="s">
        <v>1279</v>
      </c>
      <c r="G4505" s="1">
        <v>43475</v>
      </c>
    </row>
    <row r="4506" spans="1:7" x14ac:dyDescent="0.25">
      <c r="B4506" t="s">
        <v>1021</v>
      </c>
      <c r="C4506" t="s">
        <v>1021</v>
      </c>
      <c r="D4506" t="s">
        <v>1015</v>
      </c>
      <c r="E4506">
        <v>23.442350000000001</v>
      </c>
      <c r="F4506" t="s">
        <v>1038</v>
      </c>
      <c r="G4506" s="1">
        <v>43474</v>
      </c>
    </row>
    <row r="4507" spans="1:7" x14ac:dyDescent="0.25">
      <c r="B4507" t="s">
        <v>1202</v>
      </c>
      <c r="C4507" t="s">
        <v>1770</v>
      </c>
      <c r="D4507" t="s">
        <v>1019</v>
      </c>
      <c r="E4507">
        <v>0</v>
      </c>
      <c r="F4507" t="s">
        <v>1032</v>
      </c>
      <c r="G4507" s="1">
        <v>43489</v>
      </c>
    </row>
    <row r="4508" spans="1:7" x14ac:dyDescent="0.25">
      <c r="B4508" t="s">
        <v>1050</v>
      </c>
      <c r="C4508" t="s">
        <v>1550</v>
      </c>
      <c r="D4508" t="s">
        <v>1019</v>
      </c>
      <c r="E4508">
        <v>0</v>
      </c>
      <c r="F4508" t="s">
        <v>1052</v>
      </c>
      <c r="G4508" s="1">
        <v>43480</v>
      </c>
    </row>
    <row r="4509" spans="1:7" x14ac:dyDescent="0.25">
      <c r="B4509" t="s">
        <v>1189</v>
      </c>
      <c r="C4509" t="s">
        <v>1771</v>
      </c>
      <c r="D4509" t="s">
        <v>1019</v>
      </c>
      <c r="E4509">
        <v>0</v>
      </c>
      <c r="F4509" t="s">
        <v>1027</v>
      </c>
      <c r="G4509" s="1">
        <v>43475</v>
      </c>
    </row>
    <row r="4510" spans="1:7" x14ac:dyDescent="0.25">
      <c r="B4510" t="s">
        <v>1021</v>
      </c>
      <c r="C4510" t="s">
        <v>1021</v>
      </c>
      <c r="D4510" t="s">
        <v>1019</v>
      </c>
      <c r="E4510">
        <v>0</v>
      </c>
      <c r="F4510" t="s">
        <v>1027</v>
      </c>
      <c r="G4510" s="1">
        <v>43475</v>
      </c>
    </row>
    <row r="4511" spans="1:7" x14ac:dyDescent="0.25">
      <c r="B4511" t="s">
        <v>1021</v>
      </c>
      <c r="C4511" t="s">
        <v>1021</v>
      </c>
      <c r="D4511" t="s">
        <v>1019</v>
      </c>
      <c r="E4511">
        <v>0</v>
      </c>
      <c r="F4511" t="s">
        <v>1020</v>
      </c>
      <c r="G4511" s="1">
        <v>43475</v>
      </c>
    </row>
    <row r="4512" spans="1:7" x14ac:dyDescent="0.25">
      <c r="B4512" t="s">
        <v>1135</v>
      </c>
      <c r="C4512" t="s">
        <v>1772</v>
      </c>
      <c r="D4512" t="s">
        <v>1019</v>
      </c>
      <c r="E4512">
        <v>0</v>
      </c>
      <c r="F4512" t="s">
        <v>1032</v>
      </c>
      <c r="G4512" s="1">
        <v>43475</v>
      </c>
    </row>
    <row r="4513" spans="2:7" x14ac:dyDescent="0.25">
      <c r="B4513" t="s">
        <v>1086</v>
      </c>
      <c r="C4513" t="s">
        <v>1773</v>
      </c>
      <c r="D4513" t="s">
        <v>1019</v>
      </c>
      <c r="E4513">
        <v>0</v>
      </c>
      <c r="F4513" t="s">
        <v>1027</v>
      </c>
      <c r="G4513" s="1">
        <v>43475</v>
      </c>
    </row>
    <row r="4514" spans="2:7" x14ac:dyDescent="0.25">
      <c r="B4514" t="s">
        <v>1043</v>
      </c>
      <c r="C4514" t="s">
        <v>1547</v>
      </c>
      <c r="D4514" t="s">
        <v>1019</v>
      </c>
      <c r="E4514">
        <v>0</v>
      </c>
      <c r="F4514" t="s">
        <v>1027</v>
      </c>
      <c r="G4514" s="1">
        <v>43474</v>
      </c>
    </row>
    <row r="4515" spans="2:7" x14ac:dyDescent="0.25">
      <c r="B4515" t="s">
        <v>1133</v>
      </c>
      <c r="C4515" t="s">
        <v>1546</v>
      </c>
      <c r="D4515" t="s">
        <v>1019</v>
      </c>
      <c r="E4515">
        <v>0</v>
      </c>
      <c r="F4515" t="s">
        <v>1027</v>
      </c>
      <c r="G4515" s="1">
        <v>43474</v>
      </c>
    </row>
    <row r="4516" spans="2:7" x14ac:dyDescent="0.25">
      <c r="B4516" t="s">
        <v>1059</v>
      </c>
      <c r="C4516" t="s">
        <v>1535</v>
      </c>
      <c r="D4516" t="s">
        <v>1022</v>
      </c>
      <c r="E4516">
        <v>-0.52012999999999998</v>
      </c>
      <c r="F4516" t="s">
        <v>1038</v>
      </c>
      <c r="G4516" s="1">
        <v>43493</v>
      </c>
    </row>
    <row r="4517" spans="2:7" x14ac:dyDescent="0.25">
      <c r="B4517" t="s">
        <v>1170</v>
      </c>
      <c r="C4517" t="s">
        <v>1171</v>
      </c>
      <c r="D4517" t="s">
        <v>1026</v>
      </c>
      <c r="E4517">
        <v>-10.228009999999999</v>
      </c>
      <c r="F4517" t="s">
        <v>1016</v>
      </c>
      <c r="G4517" s="1">
        <v>43507</v>
      </c>
    </row>
    <row r="4518" spans="2:7" x14ac:dyDescent="0.25">
      <c r="B4518" t="s">
        <v>1055</v>
      </c>
      <c r="C4518" t="s">
        <v>1548</v>
      </c>
      <c r="D4518" t="s">
        <v>1037</v>
      </c>
      <c r="E4518">
        <v>-13.194589000000001</v>
      </c>
      <c r="F4518" t="s">
        <v>1032</v>
      </c>
      <c r="G4518" s="1">
        <v>43475</v>
      </c>
    </row>
    <row r="4551" spans="1:7" x14ac:dyDescent="0.25">
      <c r="A4551" t="s">
        <v>604</v>
      </c>
      <c r="B4551" t="str">
        <f ca="1">_xll.BDS(OFFSET(INDIRECT(ADDRESS(ROW(), COLUMN())),0,-1),"TOP_ANALYST_PERFORM_RANK_TRR","cols=6;rows=5")</f>
        <v>Morgan Stanley</v>
      </c>
      <c r="C4551" t="s">
        <v>1774</v>
      </c>
      <c r="D4551" t="s">
        <v>1015</v>
      </c>
      <c r="E4551">
        <v>11.274039999999999</v>
      </c>
      <c r="F4551" t="s">
        <v>1775</v>
      </c>
      <c r="G4551" s="1">
        <v>43510</v>
      </c>
    </row>
    <row r="4552" spans="1:7" x14ac:dyDescent="0.25">
      <c r="B4552" t="s">
        <v>1310</v>
      </c>
      <c r="C4552" t="s">
        <v>1776</v>
      </c>
      <c r="D4552" t="s">
        <v>1019</v>
      </c>
      <c r="E4552">
        <v>3.3983460000000001</v>
      </c>
      <c r="F4552" t="s">
        <v>1777</v>
      </c>
      <c r="G4552" s="1">
        <v>43501</v>
      </c>
    </row>
    <row r="4553" spans="1:7" x14ac:dyDescent="0.25">
      <c r="B4553" t="s">
        <v>1021</v>
      </c>
      <c r="C4553" t="s">
        <v>1021</v>
      </c>
      <c r="D4553" t="s">
        <v>1022</v>
      </c>
      <c r="E4553">
        <v>0.36188100000000001</v>
      </c>
      <c r="F4553" t="s">
        <v>1027</v>
      </c>
      <c r="G4553" s="1">
        <v>43507</v>
      </c>
    </row>
    <row r="4554" spans="1:7" x14ac:dyDescent="0.25">
      <c r="B4554" t="s">
        <v>1061</v>
      </c>
      <c r="C4554" t="s">
        <v>1778</v>
      </c>
      <c r="D4554" t="s">
        <v>1026</v>
      </c>
      <c r="E4554">
        <v>0</v>
      </c>
      <c r="F4554" t="s">
        <v>1027</v>
      </c>
      <c r="G4554" s="1">
        <v>43504</v>
      </c>
    </row>
    <row r="4555" spans="1:7" x14ac:dyDescent="0.25">
      <c r="B4555" t="s">
        <v>1779</v>
      </c>
      <c r="C4555" t="s">
        <v>1780</v>
      </c>
      <c r="D4555" t="s">
        <v>1037</v>
      </c>
      <c r="E4555">
        <v>-0.52279900000000001</v>
      </c>
      <c r="F4555" t="s">
        <v>1023</v>
      </c>
      <c r="G4555" s="1">
        <v>43501</v>
      </c>
    </row>
    <row r="4601" spans="1:7" x14ac:dyDescent="0.25">
      <c r="A4601" t="s">
        <v>605</v>
      </c>
      <c r="B4601" t="str">
        <f ca="1">_xll.BDS(OFFSET(INDIRECT(ADDRESS(ROW(), COLUMN())),0,-1),"TOP_ANALYST_PERFORM_RANK_TRR","cols=6;rows=13")</f>
        <v>Oppenheimer &amp; Co</v>
      </c>
      <c r="C4601" t="s">
        <v>1781</v>
      </c>
      <c r="D4601" t="s">
        <v>1015</v>
      </c>
      <c r="E4601">
        <v>3.586201</v>
      </c>
      <c r="F4601" t="s">
        <v>1042</v>
      </c>
      <c r="G4601" s="1">
        <v>43507</v>
      </c>
    </row>
    <row r="4602" spans="1:7" x14ac:dyDescent="0.25">
      <c r="B4602" t="s">
        <v>1097</v>
      </c>
      <c r="C4602" t="s">
        <v>1782</v>
      </c>
      <c r="D4602" t="s">
        <v>1019</v>
      </c>
      <c r="E4602">
        <v>3.5234320000000001</v>
      </c>
      <c r="F4602" t="s">
        <v>1023</v>
      </c>
      <c r="G4602" s="1">
        <v>43508</v>
      </c>
    </row>
    <row r="4603" spans="1:7" x14ac:dyDescent="0.25">
      <c r="B4603" t="s">
        <v>1124</v>
      </c>
      <c r="C4603" t="s">
        <v>1566</v>
      </c>
      <c r="D4603" t="s">
        <v>1022</v>
      </c>
      <c r="E4603">
        <v>0.25375599999999998</v>
      </c>
      <c r="F4603" t="s">
        <v>1023</v>
      </c>
      <c r="G4603" s="1">
        <v>43501</v>
      </c>
    </row>
    <row r="4604" spans="1:7" x14ac:dyDescent="0.25">
      <c r="B4604" t="s">
        <v>1648</v>
      </c>
      <c r="C4604" t="s">
        <v>1783</v>
      </c>
      <c r="D4604" t="s">
        <v>1026</v>
      </c>
      <c r="E4604">
        <v>0</v>
      </c>
      <c r="F4604" t="s">
        <v>1032</v>
      </c>
      <c r="G4604" s="1">
        <v>43511</v>
      </c>
    </row>
    <row r="4605" spans="1:7" x14ac:dyDescent="0.25">
      <c r="B4605" t="s">
        <v>1021</v>
      </c>
      <c r="C4605" t="s">
        <v>1021</v>
      </c>
      <c r="D4605" t="s">
        <v>1026</v>
      </c>
      <c r="E4605">
        <v>0</v>
      </c>
      <c r="F4605" t="s">
        <v>1027</v>
      </c>
      <c r="G4605" s="1">
        <v>43511</v>
      </c>
    </row>
    <row r="4606" spans="1:7" x14ac:dyDescent="0.25">
      <c r="B4606" t="s">
        <v>1118</v>
      </c>
      <c r="C4606" t="s">
        <v>1417</v>
      </c>
      <c r="D4606" t="s">
        <v>1026</v>
      </c>
      <c r="E4606">
        <v>0</v>
      </c>
      <c r="F4606" t="s">
        <v>1020</v>
      </c>
      <c r="G4606" s="1">
        <v>43509</v>
      </c>
    </row>
    <row r="4607" spans="1:7" x14ac:dyDescent="0.25">
      <c r="B4607" t="s">
        <v>1074</v>
      </c>
      <c r="C4607" t="s">
        <v>1366</v>
      </c>
      <c r="D4607" t="s">
        <v>1026</v>
      </c>
      <c r="E4607">
        <v>0</v>
      </c>
      <c r="F4607" t="s">
        <v>1027</v>
      </c>
      <c r="G4607" s="1">
        <v>43508</v>
      </c>
    </row>
    <row r="4608" spans="1:7" x14ac:dyDescent="0.25">
      <c r="B4608" t="s">
        <v>1448</v>
      </c>
      <c r="C4608" t="s">
        <v>1784</v>
      </c>
      <c r="D4608" t="s">
        <v>1026</v>
      </c>
      <c r="E4608">
        <v>0</v>
      </c>
      <c r="F4608" t="s">
        <v>1020</v>
      </c>
      <c r="G4608" s="1">
        <v>43508</v>
      </c>
    </row>
    <row r="4609" spans="2:7" x14ac:dyDescent="0.25">
      <c r="B4609" t="s">
        <v>58</v>
      </c>
      <c r="C4609" t="s">
        <v>1785</v>
      </c>
      <c r="D4609" t="s">
        <v>1026</v>
      </c>
      <c r="E4609">
        <v>0</v>
      </c>
      <c r="F4609" t="s">
        <v>1389</v>
      </c>
      <c r="G4609" s="1">
        <v>43507</v>
      </c>
    </row>
    <row r="4610" spans="2:7" x14ac:dyDescent="0.25">
      <c r="B4610" t="s">
        <v>1071</v>
      </c>
      <c r="C4610" t="s">
        <v>1564</v>
      </c>
      <c r="D4610" t="s">
        <v>1026</v>
      </c>
      <c r="E4610">
        <v>0</v>
      </c>
      <c r="F4610" t="s">
        <v>1320</v>
      </c>
      <c r="G4610" s="1">
        <v>43500</v>
      </c>
    </row>
    <row r="4611" spans="2:7" x14ac:dyDescent="0.25">
      <c r="B4611" t="s">
        <v>1021</v>
      </c>
      <c r="C4611" t="s">
        <v>1021</v>
      </c>
      <c r="D4611" t="s">
        <v>1026</v>
      </c>
      <c r="E4611">
        <v>0</v>
      </c>
      <c r="F4611" t="s">
        <v>1027</v>
      </c>
      <c r="G4611" s="1">
        <v>43483</v>
      </c>
    </row>
    <row r="4612" spans="2:7" x14ac:dyDescent="0.25">
      <c r="B4612" t="s">
        <v>1084</v>
      </c>
      <c r="C4612" t="s">
        <v>1267</v>
      </c>
      <c r="D4612" t="s">
        <v>1026</v>
      </c>
      <c r="E4612">
        <v>0</v>
      </c>
      <c r="F4612" t="s">
        <v>1020</v>
      </c>
      <c r="G4612" s="1">
        <v>43402</v>
      </c>
    </row>
    <row r="4613" spans="2:7" x14ac:dyDescent="0.25">
      <c r="B4613" t="s">
        <v>1043</v>
      </c>
      <c r="C4613" t="s">
        <v>1565</v>
      </c>
      <c r="D4613" t="s">
        <v>1037</v>
      </c>
      <c r="E4613">
        <v>-2.6965430000000001</v>
      </c>
      <c r="F4613" t="s">
        <v>1027</v>
      </c>
      <c r="G4613" s="1">
        <v>43511</v>
      </c>
    </row>
    <row r="4651" spans="1:7" x14ac:dyDescent="0.25">
      <c r="A4651" t="s">
        <v>606</v>
      </c>
      <c r="B4651" t="str">
        <f ca="1">_xll.BDS(OFFSET(INDIRECT(ADDRESS(ROW(), COLUMN())),0,-1),"TOP_ANALYST_PERFORM_RANK_TRR","cols=6;rows=17")</f>
        <v>HSBC</v>
      </c>
      <c r="C4651" t="s">
        <v>1786</v>
      </c>
      <c r="D4651" t="s">
        <v>1015</v>
      </c>
      <c r="E4651">
        <v>33.535530999999999</v>
      </c>
      <c r="F4651" t="s">
        <v>1023</v>
      </c>
      <c r="G4651" s="1">
        <v>43473</v>
      </c>
    </row>
    <row r="4652" spans="1:7" x14ac:dyDescent="0.25">
      <c r="B4652" t="s">
        <v>1202</v>
      </c>
      <c r="C4652" t="s">
        <v>1770</v>
      </c>
      <c r="D4652" t="s">
        <v>1019</v>
      </c>
      <c r="E4652">
        <v>30.991229000000001</v>
      </c>
      <c r="F4652" t="s">
        <v>1042</v>
      </c>
      <c r="G4652" s="1">
        <v>43500</v>
      </c>
    </row>
    <row r="4653" spans="1:7" x14ac:dyDescent="0.25">
      <c r="B4653" t="s">
        <v>1086</v>
      </c>
      <c r="C4653" t="s">
        <v>1787</v>
      </c>
      <c r="D4653" t="s">
        <v>1022</v>
      </c>
      <c r="E4653">
        <v>28.815239999999999</v>
      </c>
      <c r="F4653" t="s">
        <v>1042</v>
      </c>
      <c r="G4653" s="1">
        <v>43454</v>
      </c>
    </row>
    <row r="4654" spans="1:7" x14ac:dyDescent="0.25">
      <c r="B4654" t="s">
        <v>1021</v>
      </c>
      <c r="C4654" t="s">
        <v>1021</v>
      </c>
      <c r="D4654" t="s">
        <v>1026</v>
      </c>
      <c r="E4654">
        <v>26.424959000000001</v>
      </c>
      <c r="F4654" t="s">
        <v>1042</v>
      </c>
      <c r="G4654" s="1">
        <v>43510</v>
      </c>
    </row>
    <row r="4655" spans="1:7" x14ac:dyDescent="0.25">
      <c r="B4655" t="s">
        <v>1021</v>
      </c>
      <c r="C4655" t="s">
        <v>1021</v>
      </c>
      <c r="D4655" t="s">
        <v>1026</v>
      </c>
      <c r="E4655">
        <v>26.424959000000001</v>
      </c>
      <c r="F4655" t="s">
        <v>1023</v>
      </c>
      <c r="G4655" s="1">
        <v>43505</v>
      </c>
    </row>
    <row r="4656" spans="1:7" x14ac:dyDescent="0.25">
      <c r="B4656" t="s">
        <v>1074</v>
      </c>
      <c r="C4656" t="s">
        <v>1788</v>
      </c>
      <c r="D4656" t="s">
        <v>1026</v>
      </c>
      <c r="E4656">
        <v>26.424959000000001</v>
      </c>
      <c r="F4656" t="s">
        <v>1063</v>
      </c>
      <c r="G4656" s="1">
        <v>43500</v>
      </c>
    </row>
    <row r="4657" spans="2:7" x14ac:dyDescent="0.25">
      <c r="B4657" t="s">
        <v>1133</v>
      </c>
      <c r="C4657" t="s">
        <v>1166</v>
      </c>
      <c r="D4657" t="s">
        <v>1026</v>
      </c>
      <c r="E4657">
        <v>26.424959000000001</v>
      </c>
      <c r="F4657" t="s">
        <v>1023</v>
      </c>
      <c r="G4657" s="1">
        <v>43500</v>
      </c>
    </row>
    <row r="4658" spans="2:7" x14ac:dyDescent="0.25">
      <c r="B4658" t="s">
        <v>1028</v>
      </c>
      <c r="C4658" t="s">
        <v>1789</v>
      </c>
      <c r="D4658" t="s">
        <v>1026</v>
      </c>
      <c r="E4658">
        <v>26.424959000000001</v>
      </c>
      <c r="F4658" t="s">
        <v>1042</v>
      </c>
      <c r="G4658" s="1">
        <v>43495</v>
      </c>
    </row>
    <row r="4659" spans="2:7" x14ac:dyDescent="0.25">
      <c r="B4659" t="s">
        <v>1057</v>
      </c>
      <c r="C4659" t="s">
        <v>1790</v>
      </c>
      <c r="D4659" t="s">
        <v>1026</v>
      </c>
      <c r="E4659">
        <v>26.424959000000001</v>
      </c>
      <c r="F4659" t="s">
        <v>1791</v>
      </c>
      <c r="G4659" s="1">
        <v>43493</v>
      </c>
    </row>
    <row r="4660" spans="2:7" x14ac:dyDescent="0.25">
      <c r="B4660" t="s">
        <v>1033</v>
      </c>
      <c r="C4660" t="s">
        <v>1792</v>
      </c>
      <c r="D4660" t="s">
        <v>1026</v>
      </c>
      <c r="E4660">
        <v>26.424959000000001</v>
      </c>
      <c r="F4660" t="s">
        <v>1023</v>
      </c>
      <c r="G4660" s="1">
        <v>43474</v>
      </c>
    </row>
    <row r="4661" spans="2:7" x14ac:dyDescent="0.25">
      <c r="B4661" t="s">
        <v>1163</v>
      </c>
      <c r="C4661" t="s">
        <v>1164</v>
      </c>
      <c r="D4661" t="s">
        <v>1026</v>
      </c>
      <c r="E4661">
        <v>26.424959000000001</v>
      </c>
      <c r="F4661" t="s">
        <v>1023</v>
      </c>
      <c r="G4661" s="1">
        <v>43474</v>
      </c>
    </row>
    <row r="4662" spans="2:7" x14ac:dyDescent="0.25">
      <c r="B4662" t="s">
        <v>1021</v>
      </c>
      <c r="C4662" t="s">
        <v>1021</v>
      </c>
      <c r="D4662" t="s">
        <v>1026</v>
      </c>
      <c r="E4662">
        <v>26.424959000000001</v>
      </c>
      <c r="F4662" t="s">
        <v>1023</v>
      </c>
      <c r="G4662" s="1">
        <v>43473</v>
      </c>
    </row>
    <row r="4663" spans="2:7" x14ac:dyDescent="0.25">
      <c r="B4663" t="s">
        <v>1189</v>
      </c>
      <c r="C4663" t="s">
        <v>1793</v>
      </c>
      <c r="D4663" t="s">
        <v>1026</v>
      </c>
      <c r="E4663">
        <v>26.424959000000001</v>
      </c>
      <c r="F4663" t="s">
        <v>1042</v>
      </c>
      <c r="G4663" s="1">
        <v>43472</v>
      </c>
    </row>
    <row r="4664" spans="2:7" x14ac:dyDescent="0.25">
      <c r="B4664" t="s">
        <v>1050</v>
      </c>
      <c r="C4664" t="s">
        <v>1550</v>
      </c>
      <c r="D4664" t="s">
        <v>1026</v>
      </c>
      <c r="E4664">
        <v>26.424959000000001</v>
      </c>
      <c r="F4664" t="s">
        <v>1063</v>
      </c>
      <c r="G4664" s="1">
        <v>43455</v>
      </c>
    </row>
    <row r="4665" spans="2:7" x14ac:dyDescent="0.25">
      <c r="B4665" t="s">
        <v>1084</v>
      </c>
      <c r="C4665" t="s">
        <v>1643</v>
      </c>
      <c r="D4665" t="s">
        <v>1026</v>
      </c>
      <c r="E4665">
        <v>26.424959000000001</v>
      </c>
      <c r="F4665" t="s">
        <v>1023</v>
      </c>
      <c r="G4665" s="1">
        <v>43441</v>
      </c>
    </row>
    <row r="4666" spans="2:7" x14ac:dyDescent="0.25">
      <c r="B4666" t="s">
        <v>1111</v>
      </c>
      <c r="C4666" t="s">
        <v>1112</v>
      </c>
      <c r="D4666" t="s">
        <v>1026</v>
      </c>
      <c r="E4666">
        <v>26.424959000000001</v>
      </c>
      <c r="F4666" t="s">
        <v>1023</v>
      </c>
      <c r="G4666" s="1">
        <v>43033</v>
      </c>
    </row>
    <row r="4667" spans="2:7" x14ac:dyDescent="0.25">
      <c r="B4667" t="s">
        <v>1794</v>
      </c>
      <c r="C4667" t="s">
        <v>1795</v>
      </c>
      <c r="D4667" t="s">
        <v>1037</v>
      </c>
      <c r="E4667">
        <v>24.416979999999999</v>
      </c>
      <c r="F4667" t="s">
        <v>1027</v>
      </c>
      <c r="G4667" s="1">
        <v>43455</v>
      </c>
    </row>
    <row r="4701" spans="1:7" x14ac:dyDescent="0.25">
      <c r="A4701" t="s">
        <v>607</v>
      </c>
      <c r="B4701" t="str">
        <f ca="1">_xll.BDS(OFFSET(INDIRECT(ADDRESS(ROW(), COLUMN())),0,-1),"TOP_ANALYST_PERFORM_RANK_TRR","cols=6;rows=19")</f>
        <v>Aegis Capital Corp.</v>
      </c>
      <c r="C4701" t="s">
        <v>1198</v>
      </c>
      <c r="D4701" t="s">
        <v>1015</v>
      </c>
      <c r="E4701">
        <v>7.5884640000000001</v>
      </c>
      <c r="F4701" t="s">
        <v>1016</v>
      </c>
      <c r="G4701" s="1">
        <v>43510</v>
      </c>
    </row>
    <row r="4702" spans="1:7" x14ac:dyDescent="0.25">
      <c r="B4702" t="s">
        <v>1017</v>
      </c>
      <c r="C4702" t="s">
        <v>1018</v>
      </c>
      <c r="D4702" t="s">
        <v>1019</v>
      </c>
      <c r="E4702">
        <v>6.7179599999999997</v>
      </c>
      <c r="F4702" t="s">
        <v>1023</v>
      </c>
      <c r="G4702" s="1">
        <v>43414</v>
      </c>
    </row>
    <row r="4703" spans="1:7" x14ac:dyDescent="0.25">
      <c r="B4703" t="s">
        <v>1021</v>
      </c>
      <c r="C4703" t="s">
        <v>1021</v>
      </c>
      <c r="D4703" t="s">
        <v>1022</v>
      </c>
      <c r="E4703">
        <v>4.836792</v>
      </c>
      <c r="F4703" t="s">
        <v>1016</v>
      </c>
      <c r="G4703" s="1">
        <v>43510</v>
      </c>
    </row>
    <row r="4704" spans="1:7" x14ac:dyDescent="0.25">
      <c r="B4704" t="s">
        <v>1133</v>
      </c>
      <c r="C4704" t="s">
        <v>1796</v>
      </c>
      <c r="D4704" t="s">
        <v>1026</v>
      </c>
      <c r="E4704">
        <v>0</v>
      </c>
      <c r="F4704" t="s">
        <v>1027</v>
      </c>
      <c r="G4704" s="1">
        <v>43511</v>
      </c>
    </row>
    <row r="4705" spans="2:7" x14ac:dyDescent="0.25">
      <c r="B4705" t="s">
        <v>1069</v>
      </c>
      <c r="C4705" t="s">
        <v>1155</v>
      </c>
      <c r="D4705" t="s">
        <v>1026</v>
      </c>
      <c r="E4705">
        <v>0</v>
      </c>
      <c r="F4705" t="s">
        <v>1032</v>
      </c>
      <c r="G4705" s="1">
        <v>43510</v>
      </c>
    </row>
    <row r="4706" spans="2:7" x14ac:dyDescent="0.25">
      <c r="B4706" t="s">
        <v>1113</v>
      </c>
      <c r="C4706" t="s">
        <v>1797</v>
      </c>
      <c r="D4706" t="s">
        <v>1026</v>
      </c>
      <c r="E4706">
        <v>0</v>
      </c>
      <c r="F4706" t="s">
        <v>1032</v>
      </c>
      <c r="G4706" s="1">
        <v>43510</v>
      </c>
    </row>
    <row r="4707" spans="2:7" x14ac:dyDescent="0.25">
      <c r="B4707" t="s">
        <v>1135</v>
      </c>
      <c r="C4707" t="s">
        <v>1136</v>
      </c>
      <c r="D4707" t="s">
        <v>1026</v>
      </c>
      <c r="E4707">
        <v>0</v>
      </c>
      <c r="F4707" t="s">
        <v>1032</v>
      </c>
      <c r="G4707" s="1">
        <v>43510</v>
      </c>
    </row>
    <row r="4708" spans="2:7" x14ac:dyDescent="0.25">
      <c r="B4708" t="s">
        <v>1050</v>
      </c>
      <c r="C4708" t="s">
        <v>1798</v>
      </c>
      <c r="D4708" t="s">
        <v>1026</v>
      </c>
      <c r="E4708">
        <v>0</v>
      </c>
      <c r="F4708" t="s">
        <v>1052</v>
      </c>
      <c r="G4708" s="1">
        <v>43509</v>
      </c>
    </row>
    <row r="4709" spans="2:7" x14ac:dyDescent="0.25">
      <c r="B4709" t="s">
        <v>1033</v>
      </c>
      <c r="C4709" t="s">
        <v>1799</v>
      </c>
      <c r="D4709" t="s">
        <v>1026</v>
      </c>
      <c r="E4709">
        <v>0</v>
      </c>
      <c r="F4709" t="s">
        <v>1020</v>
      </c>
      <c r="G4709" s="1">
        <v>43509</v>
      </c>
    </row>
    <row r="4710" spans="2:7" x14ac:dyDescent="0.25">
      <c r="B4710" t="s">
        <v>1043</v>
      </c>
      <c r="C4710" t="s">
        <v>1194</v>
      </c>
      <c r="D4710" t="s">
        <v>1026</v>
      </c>
      <c r="E4710">
        <v>0</v>
      </c>
      <c r="F4710" t="s">
        <v>1027</v>
      </c>
      <c r="G4710" s="1">
        <v>43509</v>
      </c>
    </row>
    <row r="4711" spans="2:7" x14ac:dyDescent="0.25">
      <c r="B4711" t="s">
        <v>1057</v>
      </c>
      <c r="C4711" t="s">
        <v>1174</v>
      </c>
      <c r="D4711" t="s">
        <v>1026</v>
      </c>
      <c r="E4711">
        <v>0</v>
      </c>
      <c r="F4711" t="s">
        <v>1309</v>
      </c>
      <c r="G4711" s="1">
        <v>43509</v>
      </c>
    </row>
    <row r="4712" spans="2:7" x14ac:dyDescent="0.25">
      <c r="B4712" t="s">
        <v>1184</v>
      </c>
      <c r="C4712" t="s">
        <v>1185</v>
      </c>
      <c r="D4712" t="s">
        <v>1026</v>
      </c>
      <c r="E4712">
        <v>0</v>
      </c>
      <c r="F4712" t="s">
        <v>1032</v>
      </c>
      <c r="G4712" s="1">
        <v>43413</v>
      </c>
    </row>
    <row r="4713" spans="2:7" x14ac:dyDescent="0.25">
      <c r="B4713" t="s">
        <v>1178</v>
      </c>
      <c r="C4713" t="s">
        <v>1179</v>
      </c>
      <c r="D4713" t="s">
        <v>1026</v>
      </c>
      <c r="E4713">
        <v>0</v>
      </c>
      <c r="F4713" t="s">
        <v>1027</v>
      </c>
      <c r="G4713" s="1">
        <v>43231</v>
      </c>
    </row>
    <row r="4714" spans="2:7" x14ac:dyDescent="0.25">
      <c r="B4714" t="s">
        <v>1099</v>
      </c>
      <c r="C4714" t="s">
        <v>1100</v>
      </c>
      <c r="D4714" t="s">
        <v>1037</v>
      </c>
      <c r="E4714">
        <v>-4.836792</v>
      </c>
      <c r="F4714" t="s">
        <v>1023</v>
      </c>
      <c r="G4714" s="1">
        <v>43510</v>
      </c>
    </row>
    <row r="4715" spans="2:7" x14ac:dyDescent="0.25">
      <c r="B4715" t="s">
        <v>1024</v>
      </c>
      <c r="C4715" t="s">
        <v>1153</v>
      </c>
      <c r="D4715" t="s">
        <v>1037</v>
      </c>
      <c r="E4715">
        <v>-4.836792</v>
      </c>
      <c r="F4715" t="s">
        <v>1023</v>
      </c>
      <c r="G4715" s="1">
        <v>43510</v>
      </c>
    </row>
    <row r="4716" spans="2:7" x14ac:dyDescent="0.25">
      <c r="B4716" t="s">
        <v>1040</v>
      </c>
      <c r="C4716" t="s">
        <v>1159</v>
      </c>
      <c r="D4716" t="s">
        <v>1037</v>
      </c>
      <c r="E4716">
        <v>-4.836792</v>
      </c>
      <c r="F4716" t="s">
        <v>1042</v>
      </c>
      <c r="G4716" s="1">
        <v>43509</v>
      </c>
    </row>
    <row r="4717" spans="2:7" x14ac:dyDescent="0.25">
      <c r="B4717" t="s">
        <v>1076</v>
      </c>
      <c r="C4717" t="s">
        <v>1183</v>
      </c>
      <c r="D4717" t="s">
        <v>1037</v>
      </c>
      <c r="E4717">
        <v>-4.836792</v>
      </c>
      <c r="F4717" t="s">
        <v>1023</v>
      </c>
      <c r="G4717" s="1">
        <v>43509</v>
      </c>
    </row>
    <row r="4718" spans="2:7" x14ac:dyDescent="0.25">
      <c r="B4718" t="s">
        <v>1191</v>
      </c>
      <c r="C4718" t="s">
        <v>1192</v>
      </c>
      <c r="D4718" t="s">
        <v>1037</v>
      </c>
      <c r="E4718">
        <v>-4.836792</v>
      </c>
      <c r="F4718" t="s">
        <v>1042</v>
      </c>
      <c r="G4718" s="1">
        <v>43416</v>
      </c>
    </row>
    <row r="4719" spans="2:7" x14ac:dyDescent="0.25">
      <c r="B4719" t="s">
        <v>1800</v>
      </c>
      <c r="C4719" t="s">
        <v>1801</v>
      </c>
      <c r="D4719" t="s">
        <v>1037</v>
      </c>
      <c r="E4719">
        <v>-4.836792</v>
      </c>
      <c r="F4719" t="s">
        <v>1023</v>
      </c>
      <c r="G4719" s="1">
        <v>42228</v>
      </c>
    </row>
    <row r="4751" spans="1:7" x14ac:dyDescent="0.25">
      <c r="A4751" t="s">
        <v>608</v>
      </c>
      <c r="B4751" t="str">
        <f ca="1">_xll.BDS(OFFSET(INDIRECT(ADDRESS(ROW(), COLUMN())),0,-1),"TOP_ANALYST_PERFORM_RANK_TRR","cols=6;rows=11")</f>
        <v>BMO Capital Markets</v>
      </c>
      <c r="C4751" t="s">
        <v>1271</v>
      </c>
      <c r="D4751" t="s">
        <v>1015</v>
      </c>
      <c r="E4751">
        <v>26.510960000000001</v>
      </c>
      <c r="F4751" t="s">
        <v>1038</v>
      </c>
      <c r="G4751" s="1">
        <v>43492</v>
      </c>
    </row>
    <row r="4752" spans="1:7" x14ac:dyDescent="0.25">
      <c r="B4752" t="s">
        <v>1086</v>
      </c>
      <c r="C4752" t="s">
        <v>1367</v>
      </c>
      <c r="D4752" t="s">
        <v>1019</v>
      </c>
      <c r="E4752">
        <v>15.986700000000001</v>
      </c>
      <c r="F4752" t="s">
        <v>1038</v>
      </c>
      <c r="G4752" s="1">
        <v>43493</v>
      </c>
    </row>
    <row r="4753" spans="2:7" x14ac:dyDescent="0.25">
      <c r="B4753" t="s">
        <v>1124</v>
      </c>
      <c r="C4753" t="s">
        <v>1269</v>
      </c>
      <c r="D4753" t="s">
        <v>1022</v>
      </c>
      <c r="E4753">
        <v>6.0140890000000002</v>
      </c>
      <c r="F4753" t="s">
        <v>1023</v>
      </c>
      <c r="G4753" s="1">
        <v>43493</v>
      </c>
    </row>
    <row r="4754" spans="2:7" x14ac:dyDescent="0.25">
      <c r="B4754" t="s">
        <v>1021</v>
      </c>
      <c r="C4754" t="s">
        <v>1021</v>
      </c>
      <c r="D4754" t="s">
        <v>1026</v>
      </c>
      <c r="E4754">
        <v>0</v>
      </c>
      <c r="F4754" t="s">
        <v>1027</v>
      </c>
      <c r="G4754" s="1">
        <v>43511</v>
      </c>
    </row>
    <row r="4755" spans="2:7" x14ac:dyDescent="0.25">
      <c r="B4755" t="s">
        <v>1648</v>
      </c>
      <c r="C4755" t="s">
        <v>1783</v>
      </c>
      <c r="D4755" t="s">
        <v>1026</v>
      </c>
      <c r="E4755">
        <v>0</v>
      </c>
      <c r="F4755" t="s">
        <v>1032</v>
      </c>
      <c r="G4755" s="1">
        <v>43511</v>
      </c>
    </row>
    <row r="4756" spans="2:7" x14ac:dyDescent="0.25">
      <c r="B4756" t="s">
        <v>1118</v>
      </c>
      <c r="C4756" t="s">
        <v>1417</v>
      </c>
      <c r="D4756" t="s">
        <v>1026</v>
      </c>
      <c r="E4756">
        <v>0</v>
      </c>
      <c r="F4756" t="s">
        <v>1020</v>
      </c>
      <c r="G4756" s="1">
        <v>43509</v>
      </c>
    </row>
    <row r="4757" spans="2:7" x14ac:dyDescent="0.25">
      <c r="B4757" t="s">
        <v>1050</v>
      </c>
      <c r="C4757" t="s">
        <v>1265</v>
      </c>
      <c r="D4757" t="s">
        <v>1026</v>
      </c>
      <c r="E4757">
        <v>0</v>
      </c>
      <c r="F4757" t="s">
        <v>1052</v>
      </c>
      <c r="G4757" s="1">
        <v>43509</v>
      </c>
    </row>
    <row r="4758" spans="2:7" x14ac:dyDescent="0.25">
      <c r="B4758" t="s">
        <v>58</v>
      </c>
      <c r="C4758" t="s">
        <v>1421</v>
      </c>
      <c r="D4758" t="s">
        <v>1026</v>
      </c>
      <c r="E4758">
        <v>0</v>
      </c>
      <c r="F4758" t="s">
        <v>1389</v>
      </c>
      <c r="G4758" s="1">
        <v>43493</v>
      </c>
    </row>
    <row r="4759" spans="2:7" x14ac:dyDescent="0.25">
      <c r="B4759" t="s">
        <v>1061</v>
      </c>
      <c r="C4759" t="s">
        <v>1419</v>
      </c>
      <c r="D4759" t="s">
        <v>1026</v>
      </c>
      <c r="E4759">
        <v>0</v>
      </c>
      <c r="F4759" t="s">
        <v>1027</v>
      </c>
      <c r="G4759" s="1">
        <v>43493</v>
      </c>
    </row>
    <row r="4760" spans="2:7" x14ac:dyDescent="0.25">
      <c r="B4760" t="s">
        <v>1074</v>
      </c>
      <c r="C4760" t="s">
        <v>1366</v>
      </c>
      <c r="D4760" t="s">
        <v>1026</v>
      </c>
      <c r="E4760">
        <v>0</v>
      </c>
      <c r="F4760" t="s">
        <v>1027</v>
      </c>
      <c r="G4760" s="1">
        <v>43493</v>
      </c>
    </row>
    <row r="4761" spans="2:7" x14ac:dyDescent="0.25">
      <c r="B4761" t="s">
        <v>1150</v>
      </c>
      <c r="C4761" t="s">
        <v>1802</v>
      </c>
      <c r="D4761" t="s">
        <v>1037</v>
      </c>
      <c r="E4761">
        <v>-13.77563</v>
      </c>
      <c r="F4761" t="s">
        <v>1027</v>
      </c>
      <c r="G4761" s="1">
        <v>43490</v>
      </c>
    </row>
    <row r="4801" spans="1:7" x14ac:dyDescent="0.25">
      <c r="A4801" t="s">
        <v>609</v>
      </c>
      <c r="B4801" t="str">
        <f ca="1">_xll.BDS(OFFSET(INDIRECT(ADDRESS(ROW(), COLUMN())),0,-1),"TOP_ANALYST_PERFORM_RANK_TRR","cols=6;rows=6")</f>
        <v>Credit Suisse</v>
      </c>
      <c r="C4801" t="s">
        <v>1803</v>
      </c>
      <c r="D4801" t="s">
        <v>1015</v>
      </c>
      <c r="E4801">
        <v>59.972858000000002</v>
      </c>
      <c r="F4801" t="s">
        <v>1027</v>
      </c>
      <c r="G4801" s="1">
        <v>43507</v>
      </c>
    </row>
    <row r="4802" spans="1:7" x14ac:dyDescent="0.25">
      <c r="B4802" t="s">
        <v>1636</v>
      </c>
      <c r="C4802" t="s">
        <v>1637</v>
      </c>
      <c r="D4802" t="s">
        <v>1019</v>
      </c>
      <c r="E4802">
        <v>56.528711000000001</v>
      </c>
      <c r="F4802" t="s">
        <v>1023</v>
      </c>
      <c r="G4802" s="1">
        <v>43509</v>
      </c>
    </row>
    <row r="4803" spans="1:7" x14ac:dyDescent="0.25">
      <c r="B4803" t="s">
        <v>1752</v>
      </c>
      <c r="C4803" t="s">
        <v>1804</v>
      </c>
      <c r="D4803" t="s">
        <v>1022</v>
      </c>
      <c r="E4803">
        <v>54.192459999999997</v>
      </c>
      <c r="F4803" t="s">
        <v>1023</v>
      </c>
      <c r="G4803" s="1">
        <v>43507</v>
      </c>
    </row>
    <row r="4804" spans="1:7" x14ac:dyDescent="0.25">
      <c r="B4804" t="s">
        <v>1076</v>
      </c>
      <c r="C4804" t="s">
        <v>1805</v>
      </c>
      <c r="D4804" t="s">
        <v>1022</v>
      </c>
      <c r="E4804">
        <v>54.192459999999997</v>
      </c>
      <c r="F4804" t="s">
        <v>1023</v>
      </c>
      <c r="G4804" s="1">
        <v>43504</v>
      </c>
    </row>
    <row r="4805" spans="1:7" x14ac:dyDescent="0.25">
      <c r="B4805" t="s">
        <v>1378</v>
      </c>
      <c r="C4805" t="s">
        <v>1806</v>
      </c>
      <c r="D4805" t="s">
        <v>1026</v>
      </c>
      <c r="E4805">
        <v>40.643369999999997</v>
      </c>
      <c r="F4805" t="s">
        <v>1023</v>
      </c>
      <c r="G4805" s="1">
        <v>43507</v>
      </c>
    </row>
    <row r="4806" spans="1:7" x14ac:dyDescent="0.25">
      <c r="B4806" t="s">
        <v>1061</v>
      </c>
      <c r="C4806" t="s">
        <v>1472</v>
      </c>
      <c r="D4806" t="s">
        <v>1037</v>
      </c>
      <c r="E4806">
        <v>4.4483839999999999</v>
      </c>
      <c r="F4806" t="s">
        <v>1063</v>
      </c>
      <c r="G4806" s="1">
        <v>43507</v>
      </c>
    </row>
    <row r="4851" spans="1:7" x14ac:dyDescent="0.25">
      <c r="A4851" t="s">
        <v>610</v>
      </c>
      <c r="B4851" t="str">
        <f ca="1">_xll.BDS(OFFSET(INDIRECT(ADDRESS(ROW(), COLUMN())),0,-1),"TOP_ANALYST_PERFORM_RANK_TRR","cols=6;rows=4")</f>
        <v>Morningstar, Inc</v>
      </c>
      <c r="C4851" t="s">
        <v>1639</v>
      </c>
      <c r="D4851" t="s">
        <v>1015</v>
      </c>
      <c r="E4851">
        <v>5.6179779999999999</v>
      </c>
      <c r="F4851" t="s">
        <v>1020</v>
      </c>
      <c r="G4851" s="1">
        <v>43504</v>
      </c>
    </row>
    <row r="4852" spans="1:7" x14ac:dyDescent="0.25">
      <c r="B4852" t="s">
        <v>1021</v>
      </c>
      <c r="C4852" t="s">
        <v>1021</v>
      </c>
      <c r="D4852" t="s">
        <v>1019</v>
      </c>
      <c r="E4852">
        <v>-34.417619999999999</v>
      </c>
      <c r="F4852" t="s">
        <v>1023</v>
      </c>
      <c r="G4852" s="1">
        <v>43504</v>
      </c>
    </row>
    <row r="4853" spans="1:7" x14ac:dyDescent="0.25">
      <c r="B4853" t="s">
        <v>1076</v>
      </c>
      <c r="C4853" t="s">
        <v>1805</v>
      </c>
      <c r="D4853" t="s">
        <v>1019</v>
      </c>
      <c r="E4853">
        <v>-34.417619999999999</v>
      </c>
      <c r="F4853" t="s">
        <v>1023</v>
      </c>
      <c r="G4853" s="1">
        <v>43493</v>
      </c>
    </row>
    <row r="4854" spans="1:7" x14ac:dyDescent="0.25">
      <c r="B4854" t="s">
        <v>1021</v>
      </c>
      <c r="C4854" t="s">
        <v>1021</v>
      </c>
      <c r="D4854" t="s">
        <v>1022</v>
      </c>
      <c r="E4854">
        <v>-36.267783999999999</v>
      </c>
      <c r="F4854" t="s">
        <v>1023</v>
      </c>
      <c r="G4854" s="1">
        <v>43474</v>
      </c>
    </row>
    <row r="4901" spans="1:7" x14ac:dyDescent="0.25">
      <c r="A4901" t="s">
        <v>611</v>
      </c>
      <c r="B4901" t="str">
        <f ca="1">_xll.BDS(OFFSET(INDIRECT(ADDRESS(ROW(), COLUMN())),0,-1),"TOP_ANALYST_PERFORM_RANK_TRR","cols=6;rows=8")</f>
        <v>J.P. Morgan</v>
      </c>
      <c r="C4901" t="s">
        <v>1388</v>
      </c>
      <c r="D4901" t="s">
        <v>1015</v>
      </c>
      <c r="E4901">
        <v>65.395122999999998</v>
      </c>
      <c r="F4901" t="s">
        <v>1027</v>
      </c>
      <c r="G4901" s="1">
        <v>43510</v>
      </c>
    </row>
    <row r="4902" spans="1:7" x14ac:dyDescent="0.25">
      <c r="B4902" t="s">
        <v>1053</v>
      </c>
      <c r="C4902" t="s">
        <v>1764</v>
      </c>
      <c r="D4902" t="s">
        <v>1019</v>
      </c>
      <c r="E4902">
        <v>32.228011000000002</v>
      </c>
      <c r="F4902" t="s">
        <v>1020</v>
      </c>
      <c r="G4902" s="1">
        <v>43509</v>
      </c>
    </row>
    <row r="4903" spans="1:7" x14ac:dyDescent="0.25">
      <c r="B4903" t="s">
        <v>1050</v>
      </c>
      <c r="C4903" t="s">
        <v>1254</v>
      </c>
      <c r="D4903" t="s">
        <v>1022</v>
      </c>
      <c r="E4903">
        <v>0</v>
      </c>
      <c r="F4903" t="s">
        <v>1052</v>
      </c>
      <c r="G4903" s="1">
        <v>43508</v>
      </c>
    </row>
    <row r="4904" spans="1:7" x14ac:dyDescent="0.25">
      <c r="B4904" t="s">
        <v>1076</v>
      </c>
      <c r="C4904" t="s">
        <v>1658</v>
      </c>
      <c r="D4904" t="s">
        <v>1022</v>
      </c>
      <c r="E4904">
        <v>0</v>
      </c>
      <c r="F4904" t="s">
        <v>1020</v>
      </c>
      <c r="G4904" s="1">
        <v>43508</v>
      </c>
    </row>
    <row r="4905" spans="1:7" x14ac:dyDescent="0.25">
      <c r="B4905" t="s">
        <v>1099</v>
      </c>
      <c r="C4905" t="s">
        <v>1660</v>
      </c>
      <c r="D4905" t="s">
        <v>1022</v>
      </c>
      <c r="E4905">
        <v>0</v>
      </c>
      <c r="F4905" t="s">
        <v>1027</v>
      </c>
      <c r="G4905" s="1">
        <v>43507</v>
      </c>
    </row>
    <row r="4906" spans="1:7" x14ac:dyDescent="0.25">
      <c r="B4906" t="s">
        <v>1059</v>
      </c>
      <c r="C4906" t="s">
        <v>1807</v>
      </c>
      <c r="D4906" t="s">
        <v>1022</v>
      </c>
      <c r="E4906">
        <v>0</v>
      </c>
      <c r="F4906" t="s">
        <v>1032</v>
      </c>
      <c r="G4906" s="1">
        <v>43507</v>
      </c>
    </row>
    <row r="4907" spans="1:7" x14ac:dyDescent="0.25">
      <c r="B4907" t="s">
        <v>1030</v>
      </c>
      <c r="C4907" t="s">
        <v>1410</v>
      </c>
      <c r="D4907" t="s">
        <v>1026</v>
      </c>
      <c r="E4907">
        <v>-16.90277</v>
      </c>
      <c r="F4907" t="s">
        <v>1042</v>
      </c>
      <c r="G4907" s="1">
        <v>43508</v>
      </c>
    </row>
    <row r="4908" spans="1:7" x14ac:dyDescent="0.25">
      <c r="B4908" t="s">
        <v>1124</v>
      </c>
      <c r="C4908" t="s">
        <v>1253</v>
      </c>
      <c r="D4908" t="s">
        <v>1037</v>
      </c>
      <c r="E4908">
        <v>-20.984210000000001</v>
      </c>
      <c r="F4908" t="s">
        <v>1020</v>
      </c>
      <c r="G4908" s="1">
        <v>43510</v>
      </c>
    </row>
    <row r="4951" spans="1:7" x14ac:dyDescent="0.25">
      <c r="A4951" t="s">
        <v>612</v>
      </c>
      <c r="B4951" t="str">
        <f ca="1">_xll.BDS(OFFSET(INDIRECT(ADDRESS(ROW(), COLUMN())),0,-1),"TOP_ANALYST_PERFORM_RANK_TRR","cols=6;rows=3")</f>
        <v>ISS-EVA</v>
      </c>
      <c r="C4951" t="s">
        <v>1268</v>
      </c>
      <c r="D4951" t="s">
        <v>1015</v>
      </c>
      <c r="E4951">
        <v>11.559979999999999</v>
      </c>
      <c r="F4951" t="s">
        <v>1016</v>
      </c>
      <c r="G4951" s="1">
        <v>43182</v>
      </c>
    </row>
    <row r="4952" spans="1:7" x14ac:dyDescent="0.25">
      <c r="B4952" t="s">
        <v>1113</v>
      </c>
      <c r="C4952" t="s">
        <v>1808</v>
      </c>
      <c r="D4952" t="s">
        <v>1019</v>
      </c>
      <c r="E4952">
        <v>-11.559979999999999</v>
      </c>
      <c r="F4952" t="s">
        <v>1042</v>
      </c>
      <c r="G4952" s="1">
        <v>43507</v>
      </c>
    </row>
    <row r="4953" spans="1:7" x14ac:dyDescent="0.25">
      <c r="B4953" t="s">
        <v>1059</v>
      </c>
      <c r="C4953" t="s">
        <v>1809</v>
      </c>
      <c r="D4953" t="s">
        <v>1022</v>
      </c>
      <c r="E4953">
        <v>-17.277809999999999</v>
      </c>
      <c r="F4953" t="s">
        <v>1032</v>
      </c>
      <c r="G4953" s="1">
        <v>43509</v>
      </c>
    </row>
    <row r="5001" spans="1:7" x14ac:dyDescent="0.25">
      <c r="A5001" t="s">
        <v>613</v>
      </c>
      <c r="B5001" t="str">
        <f ca="1">_xll.BDS(OFFSET(INDIRECT(ADDRESS(ROW(), COLUMN())),0,-1),"TOP_ANALYST_PERFORM_RANK_TRR","cols=6;rows=20")</f>
        <v>Wolfe Research</v>
      </c>
      <c r="C5001" t="s">
        <v>1201</v>
      </c>
      <c r="D5001" t="s">
        <v>1015</v>
      </c>
      <c r="E5001">
        <v>23.651315</v>
      </c>
      <c r="F5001" t="s">
        <v>1810</v>
      </c>
      <c r="G5001" s="1">
        <v>43503</v>
      </c>
    </row>
    <row r="5002" spans="1:7" x14ac:dyDescent="0.25">
      <c r="B5002" t="s">
        <v>1017</v>
      </c>
      <c r="C5002" t="s">
        <v>1018</v>
      </c>
      <c r="D5002" t="s">
        <v>1019</v>
      </c>
      <c r="E5002">
        <v>12.05376</v>
      </c>
      <c r="F5002" t="s">
        <v>1020</v>
      </c>
      <c r="G5002" s="1">
        <v>43256</v>
      </c>
    </row>
    <row r="5003" spans="1:7" x14ac:dyDescent="0.25">
      <c r="B5003" t="s">
        <v>58</v>
      </c>
      <c r="C5003" t="s">
        <v>1412</v>
      </c>
      <c r="D5003" t="s">
        <v>1022</v>
      </c>
      <c r="E5003">
        <v>0.90917000000000003</v>
      </c>
      <c r="F5003" t="s">
        <v>1450</v>
      </c>
      <c r="G5003" s="1">
        <v>43475</v>
      </c>
    </row>
    <row r="5004" spans="1:7" x14ac:dyDescent="0.25">
      <c r="B5004" t="s">
        <v>1263</v>
      </c>
      <c r="C5004" t="s">
        <v>1536</v>
      </c>
      <c r="D5004" t="s">
        <v>1026</v>
      </c>
      <c r="E5004">
        <v>0</v>
      </c>
      <c r="F5004" t="s">
        <v>1052</v>
      </c>
      <c r="G5004" s="1">
        <v>43511</v>
      </c>
    </row>
    <row r="5005" spans="1:7" x14ac:dyDescent="0.25">
      <c r="B5005" t="s">
        <v>1118</v>
      </c>
      <c r="C5005" t="s">
        <v>1508</v>
      </c>
      <c r="D5005" t="s">
        <v>1026</v>
      </c>
      <c r="E5005">
        <v>0</v>
      </c>
      <c r="F5005" t="s">
        <v>1020</v>
      </c>
      <c r="G5005" s="1">
        <v>43509</v>
      </c>
    </row>
    <row r="5006" spans="1:7" x14ac:dyDescent="0.25">
      <c r="B5006" t="s">
        <v>1050</v>
      </c>
      <c r="C5006" t="s">
        <v>1550</v>
      </c>
      <c r="D5006" t="s">
        <v>1026</v>
      </c>
      <c r="E5006">
        <v>0</v>
      </c>
      <c r="F5006" t="s">
        <v>1052</v>
      </c>
      <c r="G5006" s="1">
        <v>43500</v>
      </c>
    </row>
    <row r="5007" spans="1:7" x14ac:dyDescent="0.25">
      <c r="B5007" t="s">
        <v>1061</v>
      </c>
      <c r="C5007" t="s">
        <v>1545</v>
      </c>
      <c r="D5007" t="s">
        <v>1026</v>
      </c>
      <c r="E5007">
        <v>0</v>
      </c>
      <c r="F5007" t="s">
        <v>1027</v>
      </c>
      <c r="G5007" s="1">
        <v>43495</v>
      </c>
    </row>
    <row r="5008" spans="1:7" x14ac:dyDescent="0.25">
      <c r="B5008" t="s">
        <v>1059</v>
      </c>
      <c r="C5008" t="s">
        <v>1811</v>
      </c>
      <c r="D5008" t="s">
        <v>1026</v>
      </c>
      <c r="E5008">
        <v>0</v>
      </c>
      <c r="F5008" t="s">
        <v>1032</v>
      </c>
      <c r="G5008" s="1">
        <v>43476</v>
      </c>
    </row>
    <row r="5009" spans="2:7" x14ac:dyDescent="0.25">
      <c r="B5009" t="s">
        <v>1033</v>
      </c>
      <c r="C5009" t="s">
        <v>1763</v>
      </c>
      <c r="D5009" t="s">
        <v>1026</v>
      </c>
      <c r="E5009">
        <v>0</v>
      </c>
      <c r="F5009" t="s">
        <v>1020</v>
      </c>
      <c r="G5009" s="1">
        <v>43475</v>
      </c>
    </row>
    <row r="5010" spans="2:7" x14ac:dyDescent="0.25">
      <c r="B5010" t="s">
        <v>1021</v>
      </c>
      <c r="C5010" t="s">
        <v>1021</v>
      </c>
      <c r="D5010" t="s">
        <v>1026</v>
      </c>
      <c r="E5010">
        <v>0</v>
      </c>
      <c r="F5010" t="s">
        <v>1027</v>
      </c>
      <c r="G5010" s="1">
        <v>43475</v>
      </c>
    </row>
    <row r="5011" spans="2:7" x14ac:dyDescent="0.25">
      <c r="B5011" t="s">
        <v>1133</v>
      </c>
      <c r="C5011" t="s">
        <v>1166</v>
      </c>
      <c r="D5011" t="s">
        <v>1026</v>
      </c>
      <c r="E5011">
        <v>0</v>
      </c>
      <c r="F5011" t="s">
        <v>1027</v>
      </c>
      <c r="G5011" s="1">
        <v>43475</v>
      </c>
    </row>
    <row r="5012" spans="2:7" x14ac:dyDescent="0.25">
      <c r="B5012" t="s">
        <v>1021</v>
      </c>
      <c r="C5012" t="s">
        <v>1021</v>
      </c>
      <c r="D5012" t="s">
        <v>1026</v>
      </c>
      <c r="E5012">
        <v>0</v>
      </c>
      <c r="F5012" t="s">
        <v>1020</v>
      </c>
      <c r="G5012" s="1">
        <v>43475</v>
      </c>
    </row>
    <row r="5013" spans="2:7" x14ac:dyDescent="0.25">
      <c r="B5013" t="s">
        <v>1021</v>
      </c>
      <c r="C5013" t="s">
        <v>1021</v>
      </c>
      <c r="D5013" t="s">
        <v>1026</v>
      </c>
      <c r="E5013">
        <v>0</v>
      </c>
      <c r="F5013" t="s">
        <v>1027</v>
      </c>
      <c r="G5013" s="1">
        <v>43469</v>
      </c>
    </row>
    <row r="5014" spans="2:7" x14ac:dyDescent="0.25">
      <c r="B5014" t="s">
        <v>1084</v>
      </c>
      <c r="C5014" t="s">
        <v>1411</v>
      </c>
      <c r="D5014" t="s">
        <v>1026</v>
      </c>
      <c r="E5014">
        <v>0</v>
      </c>
      <c r="F5014" t="s">
        <v>1020</v>
      </c>
      <c r="G5014" s="1">
        <v>43440</v>
      </c>
    </row>
    <row r="5015" spans="2:7" x14ac:dyDescent="0.25">
      <c r="B5015" t="s">
        <v>1175</v>
      </c>
      <c r="C5015" t="s">
        <v>1812</v>
      </c>
      <c r="D5015" t="s">
        <v>1026</v>
      </c>
      <c r="E5015">
        <v>0</v>
      </c>
      <c r="F5015" t="s">
        <v>1027</v>
      </c>
      <c r="G5015" s="1">
        <v>43430</v>
      </c>
    </row>
    <row r="5016" spans="2:7" x14ac:dyDescent="0.25">
      <c r="B5016" t="s">
        <v>1021</v>
      </c>
      <c r="C5016" t="s">
        <v>1021</v>
      </c>
      <c r="D5016" t="s">
        <v>1037</v>
      </c>
      <c r="E5016">
        <v>-0.90917000000000003</v>
      </c>
      <c r="F5016" t="s">
        <v>1042</v>
      </c>
      <c r="G5016" s="1">
        <v>43511</v>
      </c>
    </row>
    <row r="5017" spans="2:7" x14ac:dyDescent="0.25">
      <c r="B5017" t="s">
        <v>1195</v>
      </c>
      <c r="C5017" t="s">
        <v>1196</v>
      </c>
      <c r="D5017" t="s">
        <v>1037</v>
      </c>
      <c r="E5017">
        <v>-0.90917000000000003</v>
      </c>
      <c r="F5017" t="s">
        <v>1023</v>
      </c>
      <c r="G5017" s="1">
        <v>43482</v>
      </c>
    </row>
    <row r="5018" spans="2:7" x14ac:dyDescent="0.25">
      <c r="B5018" t="s">
        <v>1043</v>
      </c>
      <c r="C5018" t="s">
        <v>1547</v>
      </c>
      <c r="D5018" t="s">
        <v>1037</v>
      </c>
      <c r="E5018">
        <v>-0.90917000000000003</v>
      </c>
      <c r="F5018" t="s">
        <v>1042</v>
      </c>
      <c r="G5018" s="1">
        <v>43475</v>
      </c>
    </row>
    <row r="5019" spans="2:7" x14ac:dyDescent="0.25">
      <c r="B5019" t="s">
        <v>1021</v>
      </c>
      <c r="C5019" t="s">
        <v>1021</v>
      </c>
      <c r="D5019" t="s">
        <v>1037</v>
      </c>
      <c r="E5019">
        <v>-0.90917000000000003</v>
      </c>
      <c r="F5019" t="s">
        <v>1023</v>
      </c>
      <c r="G5019" s="1">
        <v>43475</v>
      </c>
    </row>
    <row r="5020" spans="2:7" x14ac:dyDescent="0.25">
      <c r="B5020" t="s">
        <v>1813</v>
      </c>
      <c r="C5020" t="s">
        <v>1814</v>
      </c>
      <c r="D5020" t="s">
        <v>1037</v>
      </c>
      <c r="E5020">
        <v>-0.90917000000000003</v>
      </c>
      <c r="F5020" t="s">
        <v>1023</v>
      </c>
      <c r="G5020" s="1">
        <v>42580</v>
      </c>
    </row>
    <row r="5051" spans="1:7" x14ac:dyDescent="0.25">
      <c r="A5051" t="s">
        <v>614</v>
      </c>
      <c r="B5051" t="str">
        <f ca="1">_xll.BDS(OFFSET(INDIRECT(ADDRESS(ROW(), COLUMN())),0,-1),"TOP_ANALYST_PERFORM_RANK_TRR","cols=6;rows=16")</f>
        <v>Cowen</v>
      </c>
      <c r="C5051" t="s">
        <v>1428</v>
      </c>
      <c r="D5051" t="s">
        <v>1015</v>
      </c>
      <c r="E5051">
        <v>-1.122072</v>
      </c>
      <c r="F5051" t="s">
        <v>1042</v>
      </c>
      <c r="G5051" s="1">
        <v>43511</v>
      </c>
    </row>
    <row r="5052" spans="1:7" x14ac:dyDescent="0.25">
      <c r="B5052" t="s">
        <v>1200</v>
      </c>
      <c r="C5052" t="s">
        <v>1375</v>
      </c>
      <c r="D5052" t="s">
        <v>1015</v>
      </c>
      <c r="E5052">
        <v>-1.122072</v>
      </c>
      <c r="F5052" t="s">
        <v>1042</v>
      </c>
      <c r="G5052" s="1">
        <v>43511</v>
      </c>
    </row>
    <row r="5053" spans="1:7" x14ac:dyDescent="0.25">
      <c r="B5053" t="s">
        <v>1028</v>
      </c>
      <c r="C5053" t="s">
        <v>1425</v>
      </c>
      <c r="D5053" t="s">
        <v>1015</v>
      </c>
      <c r="E5053">
        <v>-1.122072</v>
      </c>
      <c r="F5053" t="s">
        <v>1042</v>
      </c>
      <c r="G5053" s="1">
        <v>43509</v>
      </c>
    </row>
    <row r="5054" spans="1:7" x14ac:dyDescent="0.25">
      <c r="B5054" t="s">
        <v>58</v>
      </c>
      <c r="C5054" t="s">
        <v>1370</v>
      </c>
      <c r="D5054" t="s">
        <v>1015</v>
      </c>
      <c r="E5054">
        <v>-1.122072</v>
      </c>
      <c r="F5054" t="s">
        <v>1149</v>
      </c>
      <c r="G5054" s="1">
        <v>43509</v>
      </c>
    </row>
    <row r="5055" spans="1:7" x14ac:dyDescent="0.25">
      <c r="B5055" t="s">
        <v>1021</v>
      </c>
      <c r="C5055" t="s">
        <v>1021</v>
      </c>
      <c r="D5055" t="s">
        <v>1015</v>
      </c>
      <c r="E5055">
        <v>-1.122072</v>
      </c>
      <c r="F5055" t="s">
        <v>1042</v>
      </c>
      <c r="G5055" s="1">
        <v>43509</v>
      </c>
    </row>
    <row r="5056" spans="1:7" x14ac:dyDescent="0.25">
      <c r="B5056" t="s">
        <v>1061</v>
      </c>
      <c r="C5056" t="s">
        <v>1430</v>
      </c>
      <c r="D5056" t="s">
        <v>1015</v>
      </c>
      <c r="E5056">
        <v>-1.122072</v>
      </c>
      <c r="F5056" t="s">
        <v>1063</v>
      </c>
      <c r="G5056" s="1">
        <v>43493</v>
      </c>
    </row>
    <row r="5057" spans="2:7" x14ac:dyDescent="0.25">
      <c r="B5057" t="s">
        <v>1082</v>
      </c>
      <c r="C5057" t="s">
        <v>1432</v>
      </c>
      <c r="D5057" t="s">
        <v>1015</v>
      </c>
      <c r="E5057">
        <v>-1.122072</v>
      </c>
      <c r="F5057" t="s">
        <v>1023</v>
      </c>
      <c r="G5057" s="1">
        <v>43488</v>
      </c>
    </row>
    <row r="5058" spans="2:7" x14ac:dyDescent="0.25">
      <c r="B5058" t="s">
        <v>1033</v>
      </c>
      <c r="C5058" t="s">
        <v>1429</v>
      </c>
      <c r="D5058" t="s">
        <v>1015</v>
      </c>
      <c r="E5058">
        <v>-1.122072</v>
      </c>
      <c r="F5058" t="s">
        <v>1023</v>
      </c>
      <c r="G5058" s="1">
        <v>43481</v>
      </c>
    </row>
    <row r="5059" spans="2:7" x14ac:dyDescent="0.25">
      <c r="B5059" t="s">
        <v>1084</v>
      </c>
      <c r="C5059" t="s">
        <v>1643</v>
      </c>
      <c r="D5059" t="s">
        <v>1015</v>
      </c>
      <c r="E5059">
        <v>-1.122072</v>
      </c>
      <c r="F5059" t="s">
        <v>1023</v>
      </c>
      <c r="G5059" s="1">
        <v>43481</v>
      </c>
    </row>
    <row r="5060" spans="2:7" x14ac:dyDescent="0.25">
      <c r="B5060" t="s">
        <v>1050</v>
      </c>
      <c r="C5060" t="s">
        <v>1433</v>
      </c>
      <c r="D5060" t="s">
        <v>1015</v>
      </c>
      <c r="E5060">
        <v>-1.122072</v>
      </c>
      <c r="F5060" t="s">
        <v>1063</v>
      </c>
      <c r="G5060" s="1">
        <v>43481</v>
      </c>
    </row>
    <row r="5061" spans="2:7" x14ac:dyDescent="0.25">
      <c r="B5061" t="s">
        <v>1422</v>
      </c>
      <c r="C5061" t="s">
        <v>1423</v>
      </c>
      <c r="D5061" t="s">
        <v>1015</v>
      </c>
      <c r="E5061">
        <v>-1.122072</v>
      </c>
      <c r="F5061" t="s">
        <v>1063</v>
      </c>
      <c r="G5061" s="1">
        <v>43481</v>
      </c>
    </row>
    <row r="5062" spans="2:7" x14ac:dyDescent="0.25">
      <c r="B5062" t="s">
        <v>1057</v>
      </c>
      <c r="C5062" t="s">
        <v>1424</v>
      </c>
      <c r="D5062" t="s">
        <v>1015</v>
      </c>
      <c r="E5062">
        <v>-1.122072</v>
      </c>
      <c r="F5062" t="s">
        <v>1042</v>
      </c>
      <c r="G5062" s="1">
        <v>43480</v>
      </c>
    </row>
    <row r="5063" spans="2:7" x14ac:dyDescent="0.25">
      <c r="B5063" t="s">
        <v>1055</v>
      </c>
      <c r="C5063" t="s">
        <v>1431</v>
      </c>
      <c r="D5063" t="s">
        <v>1015</v>
      </c>
      <c r="E5063">
        <v>-1.122072</v>
      </c>
      <c r="F5063" t="s">
        <v>1042</v>
      </c>
      <c r="G5063" s="1">
        <v>43480</v>
      </c>
    </row>
    <row r="5064" spans="2:7" x14ac:dyDescent="0.25">
      <c r="B5064" t="s">
        <v>1426</v>
      </c>
      <c r="C5064" t="s">
        <v>1427</v>
      </c>
      <c r="D5064" t="s">
        <v>1019</v>
      </c>
      <c r="E5064">
        <v>-6.1743730000000001</v>
      </c>
      <c r="F5064" t="s">
        <v>1309</v>
      </c>
      <c r="G5064" s="1">
        <v>43481</v>
      </c>
    </row>
    <row r="5065" spans="2:7" x14ac:dyDescent="0.25">
      <c r="B5065" t="s">
        <v>1021</v>
      </c>
      <c r="C5065" t="s">
        <v>1021</v>
      </c>
      <c r="D5065" t="s">
        <v>1022</v>
      </c>
      <c r="E5065">
        <v>-7.5681099999999999</v>
      </c>
      <c r="F5065" t="s">
        <v>1027</v>
      </c>
      <c r="G5065" s="1">
        <v>43481</v>
      </c>
    </row>
    <row r="5066" spans="2:7" x14ac:dyDescent="0.25">
      <c r="B5066" t="s">
        <v>1021</v>
      </c>
      <c r="C5066" t="s">
        <v>1021</v>
      </c>
      <c r="D5066" t="s">
        <v>1026</v>
      </c>
      <c r="E5066">
        <v>-12.134266999999999</v>
      </c>
      <c r="F5066" t="s">
        <v>1023</v>
      </c>
      <c r="G5066" s="1">
        <v>43489</v>
      </c>
    </row>
    <row r="5101" spans="1:7" x14ac:dyDescent="0.25">
      <c r="A5101" t="s">
        <v>615</v>
      </c>
      <c r="B5101" t="str">
        <f ca="1">_xll.BDS(OFFSET(INDIRECT(ADDRESS(ROW(), COLUMN())),0,-1),"TOP_ANALYST_PERFORM_RANK_TRR","cols=6;rows=31")</f>
        <v>Macquarie</v>
      </c>
      <c r="C5101" t="s">
        <v>1615</v>
      </c>
      <c r="D5101" t="s">
        <v>1015</v>
      </c>
      <c r="E5101">
        <v>3.777298</v>
      </c>
      <c r="F5101" t="s">
        <v>1042</v>
      </c>
      <c r="G5101" s="1">
        <v>43510</v>
      </c>
    </row>
    <row r="5102" spans="1:7" x14ac:dyDescent="0.25">
      <c r="B5102" t="s">
        <v>1145</v>
      </c>
      <c r="C5102" t="s">
        <v>1610</v>
      </c>
      <c r="D5102" t="s">
        <v>1015</v>
      </c>
      <c r="E5102">
        <v>3.777298</v>
      </c>
      <c r="F5102" t="s">
        <v>1023</v>
      </c>
      <c r="G5102" s="1">
        <v>43506</v>
      </c>
    </row>
    <row r="5103" spans="1:7" x14ac:dyDescent="0.25">
      <c r="B5103" t="s">
        <v>1021</v>
      </c>
      <c r="C5103" t="s">
        <v>1021</v>
      </c>
      <c r="D5103" t="s">
        <v>1015</v>
      </c>
      <c r="E5103">
        <v>3.777298</v>
      </c>
      <c r="F5103" t="s">
        <v>1042</v>
      </c>
      <c r="G5103" s="1">
        <v>43496</v>
      </c>
    </row>
    <row r="5104" spans="1:7" x14ac:dyDescent="0.25">
      <c r="B5104" t="s">
        <v>1055</v>
      </c>
      <c r="C5104" t="s">
        <v>1292</v>
      </c>
      <c r="D5104" t="s">
        <v>1015</v>
      </c>
      <c r="E5104">
        <v>3.777298</v>
      </c>
      <c r="F5104" t="s">
        <v>1042</v>
      </c>
      <c r="G5104" s="1">
        <v>43493</v>
      </c>
    </row>
    <row r="5105" spans="2:7" x14ac:dyDescent="0.25">
      <c r="B5105" t="s">
        <v>1076</v>
      </c>
      <c r="C5105" t="s">
        <v>1613</v>
      </c>
      <c r="D5105" t="s">
        <v>1015</v>
      </c>
      <c r="E5105">
        <v>3.777298</v>
      </c>
      <c r="F5105" t="s">
        <v>1023</v>
      </c>
      <c r="G5105" s="1">
        <v>43490</v>
      </c>
    </row>
    <row r="5106" spans="2:7" x14ac:dyDescent="0.25">
      <c r="B5106" t="s">
        <v>1059</v>
      </c>
      <c r="C5106" t="s">
        <v>1295</v>
      </c>
      <c r="D5106" t="s">
        <v>1015</v>
      </c>
      <c r="E5106">
        <v>3.777298</v>
      </c>
      <c r="F5106" t="s">
        <v>1042</v>
      </c>
      <c r="G5106" s="1">
        <v>43490</v>
      </c>
    </row>
    <row r="5107" spans="2:7" x14ac:dyDescent="0.25">
      <c r="B5107" t="s">
        <v>1113</v>
      </c>
      <c r="C5107" t="s">
        <v>1614</v>
      </c>
      <c r="D5107" t="s">
        <v>1015</v>
      </c>
      <c r="E5107">
        <v>3.777298</v>
      </c>
      <c r="F5107" t="s">
        <v>1042</v>
      </c>
      <c r="G5107" s="1">
        <v>43488</v>
      </c>
    </row>
    <row r="5108" spans="2:7" x14ac:dyDescent="0.25">
      <c r="B5108" t="s">
        <v>1086</v>
      </c>
      <c r="C5108" t="s">
        <v>1304</v>
      </c>
      <c r="D5108" t="s">
        <v>1015</v>
      </c>
      <c r="E5108">
        <v>3.777298</v>
      </c>
      <c r="F5108" t="s">
        <v>1042</v>
      </c>
      <c r="G5108" s="1">
        <v>43482</v>
      </c>
    </row>
    <row r="5109" spans="2:7" x14ac:dyDescent="0.25">
      <c r="B5109" t="s">
        <v>1150</v>
      </c>
      <c r="C5109" t="s">
        <v>1284</v>
      </c>
      <c r="D5109" t="s">
        <v>1015</v>
      </c>
      <c r="E5109">
        <v>3.777298</v>
      </c>
      <c r="F5109" t="s">
        <v>1063</v>
      </c>
      <c r="G5109" s="1">
        <v>43481</v>
      </c>
    </row>
    <row r="5110" spans="2:7" x14ac:dyDescent="0.25">
      <c r="B5110" t="s">
        <v>1580</v>
      </c>
      <c r="C5110" t="s">
        <v>1581</v>
      </c>
      <c r="D5110" t="s">
        <v>1015</v>
      </c>
      <c r="E5110">
        <v>3.777298</v>
      </c>
      <c r="F5110" t="s">
        <v>1063</v>
      </c>
      <c r="G5110" s="1">
        <v>43479</v>
      </c>
    </row>
    <row r="5111" spans="2:7" x14ac:dyDescent="0.25">
      <c r="B5111" t="s">
        <v>1163</v>
      </c>
      <c r="C5111" t="s">
        <v>1299</v>
      </c>
      <c r="D5111" t="s">
        <v>1015</v>
      </c>
      <c r="E5111">
        <v>3.777298</v>
      </c>
      <c r="F5111" t="s">
        <v>1023</v>
      </c>
      <c r="G5111" s="1">
        <v>43467</v>
      </c>
    </row>
    <row r="5112" spans="2:7" x14ac:dyDescent="0.25">
      <c r="B5112" t="s">
        <v>1084</v>
      </c>
      <c r="C5112" t="s">
        <v>1301</v>
      </c>
      <c r="D5112" t="s">
        <v>1015</v>
      </c>
      <c r="E5112">
        <v>3.777298</v>
      </c>
      <c r="F5112" t="s">
        <v>1023</v>
      </c>
      <c r="G5112" s="1">
        <v>43453</v>
      </c>
    </row>
    <row r="5113" spans="2:7" x14ac:dyDescent="0.25">
      <c r="B5113" t="s">
        <v>1078</v>
      </c>
      <c r="C5113" t="s">
        <v>1193</v>
      </c>
      <c r="D5113" t="s">
        <v>1015</v>
      </c>
      <c r="E5113">
        <v>3.777298</v>
      </c>
      <c r="F5113" t="s">
        <v>1023</v>
      </c>
      <c r="G5113" s="1">
        <v>43453</v>
      </c>
    </row>
    <row r="5114" spans="2:7" x14ac:dyDescent="0.25">
      <c r="B5114" t="s">
        <v>1030</v>
      </c>
      <c r="C5114" t="s">
        <v>1296</v>
      </c>
      <c r="D5114" t="s">
        <v>1015</v>
      </c>
      <c r="E5114">
        <v>3.777298</v>
      </c>
      <c r="F5114" t="s">
        <v>1042</v>
      </c>
      <c r="G5114" s="1">
        <v>43452</v>
      </c>
    </row>
    <row r="5115" spans="2:7" x14ac:dyDescent="0.25">
      <c r="B5115" t="s">
        <v>1071</v>
      </c>
      <c r="C5115" t="s">
        <v>1289</v>
      </c>
      <c r="D5115" t="s">
        <v>1015</v>
      </c>
      <c r="E5115">
        <v>3.777298</v>
      </c>
      <c r="F5115" t="s">
        <v>1073</v>
      </c>
      <c r="G5115" s="1">
        <v>43361</v>
      </c>
    </row>
    <row r="5116" spans="2:7" x14ac:dyDescent="0.25">
      <c r="B5116" t="s">
        <v>1017</v>
      </c>
      <c r="C5116" t="s">
        <v>1018</v>
      </c>
      <c r="D5116" t="s">
        <v>1015</v>
      </c>
      <c r="E5116">
        <v>3.777298</v>
      </c>
      <c r="F5116" t="s">
        <v>1023</v>
      </c>
      <c r="G5116" s="1">
        <v>43181</v>
      </c>
    </row>
    <row r="5117" spans="2:7" x14ac:dyDescent="0.25">
      <c r="B5117" t="s">
        <v>1090</v>
      </c>
      <c r="C5117" t="s">
        <v>1199</v>
      </c>
      <c r="D5117" t="s">
        <v>1015</v>
      </c>
      <c r="E5117">
        <v>3.777298</v>
      </c>
      <c r="F5117" t="s">
        <v>1023</v>
      </c>
      <c r="G5117" s="1">
        <v>43179</v>
      </c>
    </row>
    <row r="5118" spans="2:7" x14ac:dyDescent="0.25">
      <c r="B5118" t="s">
        <v>1057</v>
      </c>
      <c r="C5118" t="s">
        <v>1283</v>
      </c>
      <c r="D5118" t="s">
        <v>1019</v>
      </c>
      <c r="E5118">
        <v>3.1154380000000002</v>
      </c>
      <c r="F5118" t="s">
        <v>1309</v>
      </c>
      <c r="G5118" s="1">
        <v>43505</v>
      </c>
    </row>
    <row r="5119" spans="2:7" x14ac:dyDescent="0.25">
      <c r="B5119" t="s">
        <v>1160</v>
      </c>
      <c r="C5119" t="s">
        <v>1815</v>
      </c>
      <c r="D5119" t="s">
        <v>1022</v>
      </c>
      <c r="E5119">
        <v>2.5868880000000001</v>
      </c>
      <c r="F5119" t="s">
        <v>1162</v>
      </c>
      <c r="G5119" s="1">
        <v>43473</v>
      </c>
    </row>
    <row r="5120" spans="2:7" x14ac:dyDescent="0.25">
      <c r="B5120" t="s">
        <v>1033</v>
      </c>
      <c r="C5120" t="s">
        <v>1286</v>
      </c>
      <c r="D5120" t="s">
        <v>1022</v>
      </c>
      <c r="E5120">
        <v>2.5868880000000001</v>
      </c>
      <c r="F5120" t="s">
        <v>1020</v>
      </c>
      <c r="G5120" s="1">
        <v>43469</v>
      </c>
    </row>
    <row r="5121" spans="2:7" x14ac:dyDescent="0.25">
      <c r="B5121" t="s">
        <v>1120</v>
      </c>
      <c r="C5121" t="s">
        <v>1121</v>
      </c>
      <c r="D5121" t="s">
        <v>1026</v>
      </c>
      <c r="E5121">
        <v>0</v>
      </c>
      <c r="F5121" t="s">
        <v>1027</v>
      </c>
      <c r="G5121" s="1">
        <v>43507</v>
      </c>
    </row>
    <row r="5122" spans="2:7" x14ac:dyDescent="0.25">
      <c r="B5122" t="s">
        <v>1135</v>
      </c>
      <c r="C5122" t="s">
        <v>1285</v>
      </c>
      <c r="D5122" t="s">
        <v>1026</v>
      </c>
      <c r="E5122">
        <v>0</v>
      </c>
      <c r="F5122" t="s">
        <v>1032</v>
      </c>
      <c r="G5122" s="1">
        <v>43507</v>
      </c>
    </row>
    <row r="5123" spans="2:7" x14ac:dyDescent="0.25">
      <c r="B5123" t="s">
        <v>1184</v>
      </c>
      <c r="C5123" t="s">
        <v>1597</v>
      </c>
      <c r="D5123" t="s">
        <v>1026</v>
      </c>
      <c r="E5123">
        <v>0</v>
      </c>
      <c r="F5123" t="s">
        <v>1032</v>
      </c>
      <c r="G5123" s="1">
        <v>43482</v>
      </c>
    </row>
    <row r="5124" spans="2:7" x14ac:dyDescent="0.25">
      <c r="B5124" t="s">
        <v>1040</v>
      </c>
      <c r="C5124" t="s">
        <v>1298</v>
      </c>
      <c r="D5124" t="s">
        <v>1026</v>
      </c>
      <c r="E5124">
        <v>0</v>
      </c>
      <c r="F5124" t="s">
        <v>1312</v>
      </c>
      <c r="G5124" s="1">
        <v>43480</v>
      </c>
    </row>
    <row r="5125" spans="2:7" x14ac:dyDescent="0.25">
      <c r="B5125" t="s">
        <v>1021</v>
      </c>
      <c r="C5125" t="s">
        <v>1021</v>
      </c>
      <c r="D5125" t="s">
        <v>1026</v>
      </c>
      <c r="E5125">
        <v>0</v>
      </c>
      <c r="F5125" t="s">
        <v>1020</v>
      </c>
      <c r="G5125" s="1">
        <v>43480</v>
      </c>
    </row>
    <row r="5126" spans="2:7" x14ac:dyDescent="0.25">
      <c r="B5126" t="s">
        <v>1021</v>
      </c>
      <c r="C5126" t="s">
        <v>1021</v>
      </c>
      <c r="D5126" t="s">
        <v>1026</v>
      </c>
      <c r="E5126">
        <v>0</v>
      </c>
      <c r="F5126" t="s">
        <v>1027</v>
      </c>
      <c r="G5126" s="1">
        <v>43453</v>
      </c>
    </row>
    <row r="5127" spans="2:7" x14ac:dyDescent="0.25">
      <c r="B5127" t="s">
        <v>1069</v>
      </c>
      <c r="C5127" t="s">
        <v>1612</v>
      </c>
      <c r="D5127" t="s">
        <v>1026</v>
      </c>
      <c r="E5127">
        <v>0</v>
      </c>
      <c r="F5127" t="s">
        <v>1032</v>
      </c>
      <c r="G5127" s="1">
        <v>43452</v>
      </c>
    </row>
    <row r="5128" spans="2:7" x14ac:dyDescent="0.25">
      <c r="B5128" t="s">
        <v>1045</v>
      </c>
      <c r="C5128" t="s">
        <v>1616</v>
      </c>
      <c r="D5128" t="s">
        <v>1026</v>
      </c>
      <c r="E5128">
        <v>0</v>
      </c>
      <c r="F5128" t="s">
        <v>1020</v>
      </c>
      <c r="G5128" s="1">
        <v>43445</v>
      </c>
    </row>
    <row r="5129" spans="2:7" x14ac:dyDescent="0.25">
      <c r="B5129" t="s">
        <v>1021</v>
      </c>
      <c r="C5129" t="s">
        <v>1021</v>
      </c>
      <c r="D5129" t="s">
        <v>1026</v>
      </c>
      <c r="E5129">
        <v>0</v>
      </c>
      <c r="F5129" t="s">
        <v>1027</v>
      </c>
      <c r="G5129" s="1">
        <v>43321</v>
      </c>
    </row>
    <row r="5130" spans="2:7" x14ac:dyDescent="0.25">
      <c r="B5130" t="s">
        <v>1327</v>
      </c>
      <c r="C5130" t="s">
        <v>1816</v>
      </c>
      <c r="D5130" t="s">
        <v>1026</v>
      </c>
      <c r="E5130">
        <v>0</v>
      </c>
      <c r="F5130" t="s">
        <v>1020</v>
      </c>
      <c r="G5130" s="1">
        <v>43207</v>
      </c>
    </row>
    <row r="5131" spans="2:7" x14ac:dyDescent="0.25">
      <c r="B5131" t="s">
        <v>58</v>
      </c>
      <c r="C5131" t="s">
        <v>1287</v>
      </c>
      <c r="D5131" t="s">
        <v>1037</v>
      </c>
      <c r="E5131">
        <v>-3.566573</v>
      </c>
      <c r="F5131" t="s">
        <v>1585</v>
      </c>
      <c r="G5131" s="1">
        <v>43481</v>
      </c>
    </row>
    <row r="5151" spans="1:7" x14ac:dyDescent="0.25">
      <c r="A5151" t="s">
        <v>616</v>
      </c>
      <c r="B5151" t="str">
        <f ca="1">_xll.BDS(OFFSET(INDIRECT(ADDRESS(ROW(), COLUMN())),0,-1),"TOP_ANALYST_PERFORM_RANK_TRR","cols=6;rows=5")</f>
        <v>Morgan Stanley</v>
      </c>
      <c r="C5151" t="s">
        <v>1817</v>
      </c>
      <c r="D5151" t="s">
        <v>1015</v>
      </c>
      <c r="E5151">
        <v>22.523949999999999</v>
      </c>
      <c r="F5151" t="s">
        <v>1389</v>
      </c>
      <c r="G5151" s="1">
        <v>43495</v>
      </c>
    </row>
    <row r="5152" spans="1:7" x14ac:dyDescent="0.25">
      <c r="B5152" t="s">
        <v>1061</v>
      </c>
      <c r="C5152" t="s">
        <v>1818</v>
      </c>
      <c r="D5152" t="s">
        <v>1019</v>
      </c>
      <c r="E5152">
        <v>22.338380000000001</v>
      </c>
      <c r="F5152" t="s">
        <v>1027</v>
      </c>
      <c r="G5152" s="1">
        <v>43508</v>
      </c>
    </row>
    <row r="5153" spans="2:7" x14ac:dyDescent="0.25">
      <c r="B5153" t="s">
        <v>1259</v>
      </c>
      <c r="C5153" t="s">
        <v>1819</v>
      </c>
      <c r="D5153" t="s">
        <v>1022</v>
      </c>
      <c r="E5153">
        <v>22.015250000000002</v>
      </c>
      <c r="F5153" t="s">
        <v>1023</v>
      </c>
      <c r="G5153" s="1">
        <v>43489</v>
      </c>
    </row>
    <row r="5154" spans="2:7" x14ac:dyDescent="0.25">
      <c r="B5154" t="s">
        <v>1017</v>
      </c>
      <c r="C5154" t="s">
        <v>1018</v>
      </c>
      <c r="D5154" t="s">
        <v>1026</v>
      </c>
      <c r="E5154">
        <v>18.932506</v>
      </c>
      <c r="F5154" t="s">
        <v>1023</v>
      </c>
      <c r="G5154" s="1">
        <v>43298</v>
      </c>
    </row>
    <row r="5155" spans="2:7" x14ac:dyDescent="0.25">
      <c r="B5155" t="s">
        <v>1133</v>
      </c>
      <c r="C5155" t="s">
        <v>1416</v>
      </c>
      <c r="D5155" t="s">
        <v>1037</v>
      </c>
      <c r="E5155">
        <v>18.28979</v>
      </c>
      <c r="F5155" t="s">
        <v>1023</v>
      </c>
      <c r="G5155" s="1">
        <v>43511</v>
      </c>
    </row>
    <row r="5201" spans="1:7" x14ac:dyDescent="0.25">
      <c r="A5201" t="s">
        <v>617</v>
      </c>
      <c r="B5201" t="str">
        <f ca="1">_xll.BDS(OFFSET(INDIRECT(ADDRESS(ROW(), COLUMN())),0,-1),"TOP_ANALYST_PERFORM_RANK_TRR","cols=6;rows=5")</f>
        <v>Credit Suisse</v>
      </c>
      <c r="C5201" t="s">
        <v>1592</v>
      </c>
      <c r="D5201" t="s">
        <v>1015</v>
      </c>
      <c r="E5201">
        <v>86.929970999999995</v>
      </c>
      <c r="F5201" t="s">
        <v>1042</v>
      </c>
      <c r="G5201" s="1">
        <v>43479</v>
      </c>
    </row>
    <row r="5202" spans="1:7" x14ac:dyDescent="0.25">
      <c r="B5202" t="s">
        <v>1071</v>
      </c>
      <c r="C5202" t="s">
        <v>1237</v>
      </c>
      <c r="D5202" t="s">
        <v>1019</v>
      </c>
      <c r="E5202">
        <v>81.937802000000005</v>
      </c>
      <c r="F5202" t="s">
        <v>1320</v>
      </c>
      <c r="G5202" s="1">
        <v>43509</v>
      </c>
    </row>
    <row r="5203" spans="1:7" x14ac:dyDescent="0.25">
      <c r="B5203" t="s">
        <v>1593</v>
      </c>
      <c r="C5203" t="s">
        <v>1532</v>
      </c>
      <c r="D5203" t="s">
        <v>1022</v>
      </c>
      <c r="E5203">
        <v>72.664630000000002</v>
      </c>
      <c r="F5203" t="s">
        <v>1023</v>
      </c>
      <c r="G5203" s="1">
        <v>43404</v>
      </c>
    </row>
    <row r="5204" spans="1:7" x14ac:dyDescent="0.25">
      <c r="B5204" t="s">
        <v>1229</v>
      </c>
      <c r="C5204" t="s">
        <v>1230</v>
      </c>
      <c r="D5204" t="s">
        <v>1026</v>
      </c>
      <c r="E5204">
        <v>19.517538999999999</v>
      </c>
      <c r="F5204" t="s">
        <v>1023</v>
      </c>
      <c r="G5204" s="1">
        <v>43493</v>
      </c>
    </row>
    <row r="5205" spans="1:7" x14ac:dyDescent="0.25">
      <c r="B5205" t="s">
        <v>1021</v>
      </c>
      <c r="C5205" t="s">
        <v>1021</v>
      </c>
      <c r="D5205" t="s">
        <v>1026</v>
      </c>
      <c r="E5205">
        <v>19.517538999999999</v>
      </c>
      <c r="F5205" t="s">
        <v>1023</v>
      </c>
      <c r="G5205" s="1">
        <v>43486</v>
      </c>
    </row>
    <row r="5251" spans="1:7" x14ac:dyDescent="0.25">
      <c r="A5251" t="s">
        <v>618</v>
      </c>
      <c r="B5251" t="str">
        <f ca="1">_xll.BDS(OFFSET(INDIRECT(ADDRESS(ROW(), COLUMN())),0,-1),"TOP_ANALYST_PERFORM_RANK_TRR","cols=6;rows=15")</f>
        <v>Morningstar, Inc</v>
      </c>
      <c r="C5251" t="s">
        <v>1434</v>
      </c>
      <c r="D5251" t="s">
        <v>1015</v>
      </c>
      <c r="E5251">
        <v>13.400653999999999</v>
      </c>
      <c r="F5251" t="s">
        <v>1023</v>
      </c>
      <c r="G5251" s="1">
        <v>43500</v>
      </c>
    </row>
    <row r="5252" spans="1:7" x14ac:dyDescent="0.25">
      <c r="B5252" t="s">
        <v>1438</v>
      </c>
      <c r="C5252" t="s">
        <v>1439</v>
      </c>
      <c r="D5252" t="s">
        <v>1019</v>
      </c>
      <c r="E5252">
        <v>13.389529</v>
      </c>
      <c r="F5252" t="s">
        <v>1027</v>
      </c>
      <c r="G5252" s="1">
        <v>43419</v>
      </c>
    </row>
    <row r="5253" spans="1:7" x14ac:dyDescent="0.25">
      <c r="B5253" t="s">
        <v>1076</v>
      </c>
      <c r="C5253" t="s">
        <v>1820</v>
      </c>
      <c r="D5253" t="s">
        <v>1022</v>
      </c>
      <c r="E5253">
        <v>10.1288</v>
      </c>
      <c r="F5253" t="s">
        <v>1023</v>
      </c>
      <c r="G5253" s="1">
        <v>43511</v>
      </c>
    </row>
    <row r="5254" spans="1:7" x14ac:dyDescent="0.25">
      <c r="B5254" t="s">
        <v>1118</v>
      </c>
      <c r="C5254" t="s">
        <v>1477</v>
      </c>
      <c r="D5254" t="s">
        <v>1022</v>
      </c>
      <c r="E5254">
        <v>10.1288</v>
      </c>
      <c r="F5254" t="s">
        <v>1023</v>
      </c>
      <c r="G5254" s="1">
        <v>43509</v>
      </c>
    </row>
    <row r="5255" spans="1:7" x14ac:dyDescent="0.25">
      <c r="B5255" t="s">
        <v>1045</v>
      </c>
      <c r="C5255" t="s">
        <v>1436</v>
      </c>
      <c r="D5255" t="s">
        <v>1022</v>
      </c>
      <c r="E5255">
        <v>10.1288</v>
      </c>
      <c r="F5255" t="s">
        <v>1023</v>
      </c>
      <c r="G5255" s="1">
        <v>43507</v>
      </c>
    </row>
    <row r="5256" spans="1:7" x14ac:dyDescent="0.25">
      <c r="B5256" t="s">
        <v>1021</v>
      </c>
      <c r="C5256" t="s">
        <v>1021</v>
      </c>
      <c r="D5256" t="s">
        <v>1022</v>
      </c>
      <c r="E5256">
        <v>10.1288</v>
      </c>
      <c r="F5256" t="s">
        <v>1023</v>
      </c>
      <c r="G5256" s="1">
        <v>43503</v>
      </c>
    </row>
    <row r="5257" spans="1:7" x14ac:dyDescent="0.25">
      <c r="B5257" t="s">
        <v>1084</v>
      </c>
      <c r="C5257" t="s">
        <v>1437</v>
      </c>
      <c r="D5257" t="s">
        <v>1022</v>
      </c>
      <c r="E5257">
        <v>10.1288</v>
      </c>
      <c r="F5257" t="s">
        <v>1023</v>
      </c>
      <c r="G5257" s="1">
        <v>43503</v>
      </c>
    </row>
    <row r="5258" spans="1:7" x14ac:dyDescent="0.25">
      <c r="B5258" t="s">
        <v>1050</v>
      </c>
      <c r="C5258" t="s">
        <v>1444</v>
      </c>
      <c r="D5258" t="s">
        <v>1022</v>
      </c>
      <c r="E5258">
        <v>10.1288</v>
      </c>
      <c r="F5258" t="s">
        <v>1063</v>
      </c>
      <c r="G5258" s="1">
        <v>43500</v>
      </c>
    </row>
    <row r="5259" spans="1:7" x14ac:dyDescent="0.25">
      <c r="B5259" t="s">
        <v>1057</v>
      </c>
      <c r="C5259" t="s">
        <v>1821</v>
      </c>
      <c r="D5259" t="s">
        <v>1022</v>
      </c>
      <c r="E5259">
        <v>10.1288</v>
      </c>
      <c r="F5259" t="s">
        <v>1042</v>
      </c>
      <c r="G5259" s="1">
        <v>43500</v>
      </c>
    </row>
    <row r="5260" spans="1:7" x14ac:dyDescent="0.25">
      <c r="B5260" t="s">
        <v>1071</v>
      </c>
      <c r="C5260" t="s">
        <v>1822</v>
      </c>
      <c r="D5260" t="s">
        <v>1022</v>
      </c>
      <c r="E5260">
        <v>10.1288</v>
      </c>
      <c r="F5260" t="s">
        <v>1073</v>
      </c>
      <c r="G5260" s="1">
        <v>43500</v>
      </c>
    </row>
    <row r="5261" spans="1:7" x14ac:dyDescent="0.25">
      <c r="B5261" t="s">
        <v>1059</v>
      </c>
      <c r="C5261" t="s">
        <v>1823</v>
      </c>
      <c r="D5261" t="s">
        <v>1022</v>
      </c>
      <c r="E5261">
        <v>10.1288</v>
      </c>
      <c r="F5261" t="s">
        <v>1042</v>
      </c>
      <c r="G5261" s="1">
        <v>43500</v>
      </c>
    </row>
    <row r="5262" spans="1:7" x14ac:dyDescent="0.25">
      <c r="B5262" t="s">
        <v>1061</v>
      </c>
      <c r="C5262" t="s">
        <v>1824</v>
      </c>
      <c r="D5262" t="s">
        <v>1022</v>
      </c>
      <c r="E5262">
        <v>10.1288</v>
      </c>
      <c r="F5262" t="s">
        <v>1063</v>
      </c>
      <c r="G5262" s="1">
        <v>43499</v>
      </c>
    </row>
    <row r="5263" spans="1:7" x14ac:dyDescent="0.25">
      <c r="B5263" t="s">
        <v>1090</v>
      </c>
      <c r="C5263" t="s">
        <v>1199</v>
      </c>
      <c r="D5263" t="s">
        <v>1022</v>
      </c>
      <c r="E5263">
        <v>10.1288</v>
      </c>
      <c r="F5263" t="s">
        <v>1023</v>
      </c>
      <c r="G5263" s="1">
        <v>43182</v>
      </c>
    </row>
    <row r="5264" spans="1:7" x14ac:dyDescent="0.25">
      <c r="B5264" t="s">
        <v>1078</v>
      </c>
      <c r="C5264" t="s">
        <v>1440</v>
      </c>
      <c r="D5264" t="s">
        <v>1026</v>
      </c>
      <c r="E5264">
        <v>9.0435029999999994</v>
      </c>
      <c r="F5264" t="s">
        <v>1023</v>
      </c>
      <c r="G5264" s="1">
        <v>43500</v>
      </c>
    </row>
    <row r="5265" spans="2:7" x14ac:dyDescent="0.25">
      <c r="B5265" t="s">
        <v>1017</v>
      </c>
      <c r="C5265" t="s">
        <v>1018</v>
      </c>
      <c r="D5265" t="s">
        <v>1037</v>
      </c>
      <c r="E5265">
        <v>7.6417450000000002</v>
      </c>
      <c r="F5265" t="s">
        <v>1023</v>
      </c>
      <c r="G5265" s="1">
        <v>43417</v>
      </c>
    </row>
    <row r="5301" spans="1:7" x14ac:dyDescent="0.25">
      <c r="A5301" t="s">
        <v>619</v>
      </c>
      <c r="B5301" t="str">
        <f ca="1">_xll.BDS(OFFSET(INDIRECT(ADDRESS(ROW(), COLUMN())),0,-1),"TOP_ANALYST_PERFORM_RANK_TRR","cols=6;rows=13")</f>
        <v>Atlantic Equities LLP</v>
      </c>
      <c r="C5301" t="s">
        <v>1788</v>
      </c>
      <c r="D5301" t="s">
        <v>1015</v>
      </c>
      <c r="E5301">
        <v>75.703400000000002</v>
      </c>
      <c r="F5301" t="s">
        <v>1279</v>
      </c>
      <c r="G5301" s="1">
        <v>43480</v>
      </c>
    </row>
    <row r="5302" spans="1:7" x14ac:dyDescent="0.25">
      <c r="B5302" t="s">
        <v>58</v>
      </c>
      <c r="C5302" t="s">
        <v>1825</v>
      </c>
      <c r="D5302" t="s">
        <v>1019</v>
      </c>
      <c r="E5302">
        <v>12.621510000000001</v>
      </c>
      <c r="F5302" t="s">
        <v>1826</v>
      </c>
      <c r="G5302" s="1">
        <v>43510</v>
      </c>
    </row>
    <row r="5303" spans="1:7" x14ac:dyDescent="0.25">
      <c r="B5303" t="s">
        <v>1021</v>
      </c>
      <c r="C5303" t="s">
        <v>1021</v>
      </c>
      <c r="D5303" t="s">
        <v>1022</v>
      </c>
      <c r="E5303">
        <v>4.7108420000000004</v>
      </c>
      <c r="F5303" t="s">
        <v>1038</v>
      </c>
      <c r="G5303" s="1">
        <v>43475</v>
      </c>
    </row>
    <row r="5304" spans="1:7" x14ac:dyDescent="0.25">
      <c r="B5304" t="s">
        <v>1021</v>
      </c>
      <c r="C5304" t="s">
        <v>1021</v>
      </c>
      <c r="D5304" t="s">
        <v>1026</v>
      </c>
      <c r="E5304">
        <v>1.5920300000000001</v>
      </c>
      <c r="F5304" t="s">
        <v>1016</v>
      </c>
      <c r="G5304" s="1">
        <v>43475</v>
      </c>
    </row>
    <row r="5305" spans="1:7" x14ac:dyDescent="0.25">
      <c r="B5305" t="s">
        <v>1202</v>
      </c>
      <c r="C5305" t="s">
        <v>1827</v>
      </c>
      <c r="D5305" t="s">
        <v>1037</v>
      </c>
      <c r="E5305">
        <v>0</v>
      </c>
      <c r="F5305" t="s">
        <v>1032</v>
      </c>
      <c r="G5305" s="1">
        <v>43496</v>
      </c>
    </row>
    <row r="5306" spans="1:7" x14ac:dyDescent="0.25">
      <c r="B5306" t="s">
        <v>1113</v>
      </c>
      <c r="C5306" t="s">
        <v>1828</v>
      </c>
      <c r="D5306" t="s">
        <v>1037</v>
      </c>
      <c r="E5306">
        <v>0</v>
      </c>
      <c r="F5306" t="s">
        <v>1032</v>
      </c>
      <c r="G5306" s="1">
        <v>43488</v>
      </c>
    </row>
    <row r="5307" spans="1:7" x14ac:dyDescent="0.25">
      <c r="B5307" t="s">
        <v>1076</v>
      </c>
      <c r="C5307" t="s">
        <v>1829</v>
      </c>
      <c r="D5307" t="s">
        <v>1037</v>
      </c>
      <c r="E5307">
        <v>0</v>
      </c>
      <c r="F5307" t="s">
        <v>1020</v>
      </c>
      <c r="G5307" s="1">
        <v>43480</v>
      </c>
    </row>
    <row r="5308" spans="1:7" x14ac:dyDescent="0.25">
      <c r="B5308" t="s">
        <v>1021</v>
      </c>
      <c r="C5308" t="s">
        <v>1021</v>
      </c>
      <c r="D5308" t="s">
        <v>1037</v>
      </c>
      <c r="E5308">
        <v>0</v>
      </c>
      <c r="F5308" t="s">
        <v>1020</v>
      </c>
      <c r="G5308" s="1">
        <v>43475</v>
      </c>
    </row>
    <row r="5309" spans="1:7" x14ac:dyDescent="0.25">
      <c r="B5309" t="s">
        <v>1086</v>
      </c>
      <c r="C5309" t="s">
        <v>1787</v>
      </c>
      <c r="D5309" t="s">
        <v>1037</v>
      </c>
      <c r="E5309">
        <v>0</v>
      </c>
      <c r="F5309" t="s">
        <v>1027</v>
      </c>
      <c r="G5309" s="1">
        <v>43475</v>
      </c>
    </row>
    <row r="5310" spans="1:7" x14ac:dyDescent="0.25">
      <c r="B5310" t="s">
        <v>1061</v>
      </c>
      <c r="C5310" t="s">
        <v>1830</v>
      </c>
      <c r="D5310" t="s">
        <v>1037</v>
      </c>
      <c r="E5310">
        <v>0</v>
      </c>
      <c r="F5310" t="s">
        <v>1027</v>
      </c>
      <c r="G5310" s="1">
        <v>43475</v>
      </c>
    </row>
    <row r="5311" spans="1:7" x14ac:dyDescent="0.25">
      <c r="B5311" t="s">
        <v>1084</v>
      </c>
      <c r="C5311" t="s">
        <v>1411</v>
      </c>
      <c r="D5311" t="s">
        <v>1037</v>
      </c>
      <c r="E5311">
        <v>0</v>
      </c>
      <c r="F5311" t="s">
        <v>1020</v>
      </c>
      <c r="G5311" s="1">
        <v>43362</v>
      </c>
    </row>
    <row r="5312" spans="1:7" x14ac:dyDescent="0.25">
      <c r="B5312" t="s">
        <v>1813</v>
      </c>
      <c r="C5312" t="s">
        <v>1814</v>
      </c>
      <c r="D5312" t="s">
        <v>1037</v>
      </c>
      <c r="E5312">
        <v>0</v>
      </c>
      <c r="F5312" t="s">
        <v>1020</v>
      </c>
      <c r="G5312" s="1">
        <v>42501</v>
      </c>
    </row>
    <row r="5313" spans="2:7" x14ac:dyDescent="0.25">
      <c r="B5313" t="s">
        <v>1448</v>
      </c>
      <c r="C5313" t="s">
        <v>1831</v>
      </c>
      <c r="D5313" t="s">
        <v>1037</v>
      </c>
      <c r="E5313">
        <v>0</v>
      </c>
      <c r="F5313" t="s">
        <v>1020</v>
      </c>
      <c r="G5313" s="1">
        <v>42496</v>
      </c>
    </row>
    <row r="5351" spans="1:7" x14ac:dyDescent="0.25">
      <c r="A5351" t="s">
        <v>620</v>
      </c>
      <c r="B5351" t="str">
        <f ca="1">_xll.BDS(OFFSET(INDIRECT(ADDRESS(ROW(), COLUMN())),0,-1),"TOP_ANALYST_PERFORM_RANK_TRR","cols=6;rows=8")</f>
        <v>PERM DENIED</v>
      </c>
      <c r="C5351" t="s">
        <v>1021</v>
      </c>
      <c r="D5351" t="s">
        <v>1015</v>
      </c>
      <c r="E5351">
        <v>35.856279999999998</v>
      </c>
      <c r="F5351" t="s">
        <v>1023</v>
      </c>
      <c r="G5351" s="1">
        <v>43509</v>
      </c>
    </row>
    <row r="5352" spans="1:7" x14ac:dyDescent="0.25">
      <c r="B5352" t="s">
        <v>1629</v>
      </c>
      <c r="C5352" t="s">
        <v>1832</v>
      </c>
      <c r="D5352" t="s">
        <v>1019</v>
      </c>
      <c r="E5352">
        <v>18.863440000000001</v>
      </c>
      <c r="F5352" t="s">
        <v>1020</v>
      </c>
      <c r="G5352" s="1">
        <v>43511</v>
      </c>
    </row>
    <row r="5353" spans="1:7" x14ac:dyDescent="0.25">
      <c r="B5353" t="s">
        <v>1124</v>
      </c>
      <c r="C5353" t="s">
        <v>1833</v>
      </c>
      <c r="D5353" t="s">
        <v>1022</v>
      </c>
      <c r="E5353">
        <v>11.23371</v>
      </c>
      <c r="F5353" t="s">
        <v>1020</v>
      </c>
      <c r="G5353" s="1">
        <v>43510</v>
      </c>
    </row>
    <row r="5354" spans="1:7" x14ac:dyDescent="0.25">
      <c r="B5354" t="s">
        <v>1028</v>
      </c>
      <c r="C5354" t="s">
        <v>1834</v>
      </c>
      <c r="D5354" t="s">
        <v>1026</v>
      </c>
      <c r="E5354">
        <v>8.5555380000000003</v>
      </c>
      <c r="F5354" t="s">
        <v>1042</v>
      </c>
      <c r="G5354" s="1">
        <v>43504</v>
      </c>
    </row>
    <row r="5355" spans="1:7" x14ac:dyDescent="0.25">
      <c r="B5355" t="s">
        <v>1021</v>
      </c>
      <c r="C5355" t="s">
        <v>1021</v>
      </c>
      <c r="D5355" t="s">
        <v>1037</v>
      </c>
      <c r="E5355">
        <v>4.568962</v>
      </c>
      <c r="F5355" t="s">
        <v>1020</v>
      </c>
      <c r="G5355" s="1">
        <v>43511</v>
      </c>
    </row>
    <row r="5356" spans="1:7" x14ac:dyDescent="0.25">
      <c r="B5356" t="s">
        <v>1512</v>
      </c>
      <c r="C5356" t="s">
        <v>1835</v>
      </c>
      <c r="D5356" t="s">
        <v>1037</v>
      </c>
      <c r="E5356">
        <v>4.568962</v>
      </c>
      <c r="F5356" t="s">
        <v>1023</v>
      </c>
      <c r="G5356" s="1">
        <v>43509</v>
      </c>
    </row>
    <row r="5357" spans="1:7" x14ac:dyDescent="0.25">
      <c r="B5357" t="s">
        <v>1836</v>
      </c>
      <c r="C5357" t="s">
        <v>1837</v>
      </c>
      <c r="D5357" t="s">
        <v>1037</v>
      </c>
      <c r="E5357">
        <v>4.568962</v>
      </c>
      <c r="F5357" t="s">
        <v>1023</v>
      </c>
      <c r="G5357" s="1">
        <v>42956</v>
      </c>
    </row>
    <row r="5358" spans="1:7" x14ac:dyDescent="0.25">
      <c r="B5358" t="s">
        <v>1727</v>
      </c>
      <c r="C5358" t="s">
        <v>1838</v>
      </c>
      <c r="D5358" t="s">
        <v>1037</v>
      </c>
      <c r="E5358">
        <v>4.568962</v>
      </c>
      <c r="F5358" t="s">
        <v>1023</v>
      </c>
      <c r="G5358" s="1">
        <v>42488</v>
      </c>
    </row>
    <row r="5401" spans="1:7" x14ac:dyDescent="0.25">
      <c r="A5401" t="s">
        <v>621</v>
      </c>
      <c r="B5401" t="str">
        <f ca="1">_xll.BDS(OFFSET(INDIRECT(ADDRESS(ROW(), COLUMN())),0,-1),"TOP_ANALYST_PERFORM_RANK_TRR","cols=6;rows=6")</f>
        <v>Independent Research GmbH</v>
      </c>
      <c r="C5401" t="s">
        <v>1839</v>
      </c>
      <c r="D5401" t="s">
        <v>1015</v>
      </c>
      <c r="E5401">
        <v>0.20474700000000001</v>
      </c>
      <c r="F5401" t="s">
        <v>1016</v>
      </c>
      <c r="G5401" s="1">
        <v>43504</v>
      </c>
    </row>
    <row r="5402" spans="1:7" x14ac:dyDescent="0.25">
      <c r="B5402" t="s">
        <v>1021</v>
      </c>
      <c r="C5402" t="s">
        <v>1021</v>
      </c>
      <c r="D5402" t="s">
        <v>1019</v>
      </c>
      <c r="E5402">
        <v>0</v>
      </c>
      <c r="F5402" t="s">
        <v>1027</v>
      </c>
      <c r="G5402" s="1">
        <v>43503</v>
      </c>
    </row>
    <row r="5403" spans="1:7" x14ac:dyDescent="0.25">
      <c r="B5403" t="s">
        <v>1071</v>
      </c>
      <c r="C5403" t="s">
        <v>1840</v>
      </c>
      <c r="D5403" t="s">
        <v>1019</v>
      </c>
      <c r="E5403">
        <v>0</v>
      </c>
      <c r="F5403" t="s">
        <v>1320</v>
      </c>
      <c r="G5403" s="1">
        <v>43497</v>
      </c>
    </row>
    <row r="5404" spans="1:7" x14ac:dyDescent="0.25">
      <c r="B5404" t="s">
        <v>1124</v>
      </c>
      <c r="C5404" t="s">
        <v>1841</v>
      </c>
      <c r="D5404" t="s">
        <v>1022</v>
      </c>
      <c r="E5404">
        <v>-2.34415</v>
      </c>
      <c r="F5404" t="s">
        <v>1023</v>
      </c>
      <c r="G5404" s="1">
        <v>43497</v>
      </c>
    </row>
    <row r="5405" spans="1:7" x14ac:dyDescent="0.25">
      <c r="B5405" t="s">
        <v>1021</v>
      </c>
      <c r="C5405" t="s">
        <v>1021</v>
      </c>
      <c r="D5405" t="s">
        <v>1026</v>
      </c>
      <c r="E5405">
        <v>-5.7725619999999997</v>
      </c>
      <c r="F5405" t="s">
        <v>1016</v>
      </c>
      <c r="G5405" s="1">
        <v>43497</v>
      </c>
    </row>
    <row r="5406" spans="1:7" x14ac:dyDescent="0.25">
      <c r="B5406" t="s">
        <v>1076</v>
      </c>
      <c r="C5406" t="s">
        <v>1842</v>
      </c>
      <c r="D5406" t="s">
        <v>1037</v>
      </c>
      <c r="E5406">
        <v>-7.9020849999999996</v>
      </c>
      <c r="F5406" t="s">
        <v>1020</v>
      </c>
      <c r="G5406" s="1">
        <v>43508</v>
      </c>
    </row>
    <row r="5451" spans="1:7" x14ac:dyDescent="0.25">
      <c r="A5451" t="s">
        <v>622</v>
      </c>
      <c r="B5451" t="str">
        <f ca="1">_xll.BDS(OFFSET(INDIRECT(ADDRESS(ROW(), COLUMN())),0,-1),"TOP_ANALYST_PERFORM_RANK_TRR","cols=6;rows=9")</f>
        <v>Morningstar, Inc</v>
      </c>
      <c r="C5451" t="s">
        <v>1756</v>
      </c>
      <c r="D5451" t="s">
        <v>1015</v>
      </c>
      <c r="E5451">
        <v>16.271678000000001</v>
      </c>
      <c r="F5451" t="s">
        <v>1020</v>
      </c>
      <c r="G5451" s="1">
        <v>43496</v>
      </c>
    </row>
    <row r="5452" spans="1:7" x14ac:dyDescent="0.25">
      <c r="B5452" t="s">
        <v>1021</v>
      </c>
      <c r="C5452" t="s">
        <v>1021</v>
      </c>
      <c r="D5452" t="s">
        <v>1019</v>
      </c>
      <c r="E5452">
        <v>5.6972480000000001</v>
      </c>
      <c r="F5452" t="s">
        <v>1042</v>
      </c>
      <c r="G5452" s="1">
        <v>43511</v>
      </c>
    </row>
    <row r="5453" spans="1:7" x14ac:dyDescent="0.25">
      <c r="B5453" t="s">
        <v>1084</v>
      </c>
      <c r="C5453" t="s">
        <v>1382</v>
      </c>
      <c r="D5453" t="s">
        <v>1019</v>
      </c>
      <c r="E5453">
        <v>5.6972480000000001</v>
      </c>
      <c r="F5453" t="s">
        <v>1023</v>
      </c>
      <c r="G5453" s="1">
        <v>43496</v>
      </c>
    </row>
    <row r="5454" spans="1:7" x14ac:dyDescent="0.25">
      <c r="B5454" t="s">
        <v>1069</v>
      </c>
      <c r="C5454" t="s">
        <v>1695</v>
      </c>
      <c r="D5454" t="s">
        <v>1019</v>
      </c>
      <c r="E5454">
        <v>5.6972480000000001</v>
      </c>
      <c r="F5454" t="s">
        <v>1042</v>
      </c>
      <c r="G5454" s="1">
        <v>43496</v>
      </c>
    </row>
    <row r="5455" spans="1:7" x14ac:dyDescent="0.25">
      <c r="B5455" t="s">
        <v>1512</v>
      </c>
      <c r="C5455" t="s">
        <v>1513</v>
      </c>
      <c r="D5455" t="s">
        <v>1019</v>
      </c>
      <c r="E5455">
        <v>5.6972480000000001</v>
      </c>
      <c r="F5455" t="s">
        <v>1023</v>
      </c>
      <c r="G5455" s="1">
        <v>43431</v>
      </c>
    </row>
    <row r="5456" spans="1:7" x14ac:dyDescent="0.25">
      <c r="B5456" t="s">
        <v>1691</v>
      </c>
      <c r="C5456" t="s">
        <v>1692</v>
      </c>
      <c r="D5456" t="s">
        <v>1019</v>
      </c>
      <c r="E5456">
        <v>5.6972480000000001</v>
      </c>
      <c r="F5456" t="s">
        <v>1023</v>
      </c>
      <c r="G5456" s="1">
        <v>42857</v>
      </c>
    </row>
    <row r="5457" spans="2:7" x14ac:dyDescent="0.25">
      <c r="B5457" t="s">
        <v>1170</v>
      </c>
      <c r="C5457" t="s">
        <v>1843</v>
      </c>
      <c r="D5457" t="s">
        <v>1022</v>
      </c>
      <c r="E5457">
        <v>5.0336639999999999</v>
      </c>
      <c r="F5457" t="s">
        <v>1023</v>
      </c>
      <c r="G5457" s="1">
        <v>43496</v>
      </c>
    </row>
    <row r="5458" spans="2:7" x14ac:dyDescent="0.25">
      <c r="B5458" t="s">
        <v>1033</v>
      </c>
      <c r="C5458" t="s">
        <v>1844</v>
      </c>
      <c r="D5458" t="s">
        <v>1026</v>
      </c>
      <c r="E5458">
        <v>3.378762</v>
      </c>
      <c r="F5458" t="s">
        <v>1023</v>
      </c>
      <c r="G5458" s="1">
        <v>43497</v>
      </c>
    </row>
    <row r="5459" spans="2:7" x14ac:dyDescent="0.25">
      <c r="B5459" t="s">
        <v>1021</v>
      </c>
      <c r="C5459" t="s">
        <v>1021</v>
      </c>
      <c r="D5459" t="s">
        <v>1037</v>
      </c>
      <c r="E5459">
        <v>1.781868</v>
      </c>
      <c r="F5459" t="s">
        <v>1023</v>
      </c>
      <c r="G5459" s="1">
        <v>43497</v>
      </c>
    </row>
    <row r="5501" spans="1:7" x14ac:dyDescent="0.25">
      <c r="A5501" t="s">
        <v>623</v>
      </c>
      <c r="B5501" t="str">
        <f ca="1">_xll.BDS(OFFSET(INDIRECT(ADDRESS(ROW(), COLUMN())),0,-1),"TOP_ANALYST_PERFORM_RANK_TRR","cols=6;rows=10")</f>
        <v>Accountability Research Corp</v>
      </c>
      <c r="C5501" t="s">
        <v>1731</v>
      </c>
      <c r="D5501" t="s">
        <v>1015</v>
      </c>
      <c r="E5501">
        <v>38.558199999999999</v>
      </c>
      <c r="F5501" t="s">
        <v>1020</v>
      </c>
      <c r="G5501" s="1">
        <v>43468</v>
      </c>
    </row>
    <row r="5502" spans="1:7" x14ac:dyDescent="0.25">
      <c r="B5502" t="s">
        <v>1071</v>
      </c>
      <c r="C5502" t="s">
        <v>1845</v>
      </c>
      <c r="D5502" t="s">
        <v>1019</v>
      </c>
      <c r="E5502">
        <v>23.941800000000001</v>
      </c>
      <c r="F5502" t="s">
        <v>1846</v>
      </c>
      <c r="G5502" s="1">
        <v>43469</v>
      </c>
    </row>
    <row r="5503" spans="1:7" x14ac:dyDescent="0.25">
      <c r="B5503" t="s">
        <v>1021</v>
      </c>
      <c r="C5503" t="s">
        <v>1021</v>
      </c>
      <c r="D5503" t="s">
        <v>1019</v>
      </c>
      <c r="E5503">
        <v>23.941800000000001</v>
      </c>
      <c r="F5503" t="s">
        <v>1038</v>
      </c>
      <c r="G5503" s="1">
        <v>43465</v>
      </c>
    </row>
    <row r="5504" spans="1:7" x14ac:dyDescent="0.25">
      <c r="B5504" t="s">
        <v>1124</v>
      </c>
      <c r="C5504" t="s">
        <v>1115</v>
      </c>
      <c r="D5504" t="s">
        <v>1026</v>
      </c>
      <c r="E5504">
        <v>3.139014</v>
      </c>
      <c r="F5504" t="s">
        <v>1023</v>
      </c>
      <c r="G5504" s="1">
        <v>43454</v>
      </c>
    </row>
    <row r="5505" spans="2:7" x14ac:dyDescent="0.25">
      <c r="B5505" t="s">
        <v>1024</v>
      </c>
      <c r="C5505" t="s">
        <v>1847</v>
      </c>
      <c r="D5505" t="s">
        <v>1037</v>
      </c>
      <c r="E5505">
        <v>0</v>
      </c>
      <c r="F5505" t="s">
        <v>1027</v>
      </c>
      <c r="G5505" s="1">
        <v>43494</v>
      </c>
    </row>
    <row r="5506" spans="2:7" x14ac:dyDescent="0.25">
      <c r="B5506" t="s">
        <v>1142</v>
      </c>
      <c r="C5506" t="s">
        <v>1848</v>
      </c>
      <c r="D5506" t="s">
        <v>1037</v>
      </c>
      <c r="E5506">
        <v>0</v>
      </c>
      <c r="F5506" t="s">
        <v>1020</v>
      </c>
      <c r="G5506" s="1">
        <v>43493</v>
      </c>
    </row>
    <row r="5507" spans="2:7" x14ac:dyDescent="0.25">
      <c r="B5507" t="s">
        <v>1040</v>
      </c>
      <c r="C5507" t="s">
        <v>1849</v>
      </c>
      <c r="D5507" t="s">
        <v>1037</v>
      </c>
      <c r="E5507">
        <v>0</v>
      </c>
      <c r="F5507" t="s">
        <v>1312</v>
      </c>
      <c r="G5507" s="1">
        <v>43476</v>
      </c>
    </row>
    <row r="5508" spans="2:7" x14ac:dyDescent="0.25">
      <c r="B5508" t="s">
        <v>1030</v>
      </c>
      <c r="C5508" t="s">
        <v>1402</v>
      </c>
      <c r="D5508" t="s">
        <v>1037</v>
      </c>
      <c r="E5508">
        <v>0</v>
      </c>
      <c r="F5508" t="s">
        <v>1032</v>
      </c>
      <c r="G5508" s="1">
        <v>43454</v>
      </c>
    </row>
    <row r="5509" spans="2:7" x14ac:dyDescent="0.25">
      <c r="B5509" t="s">
        <v>1055</v>
      </c>
      <c r="C5509" t="s">
        <v>1850</v>
      </c>
      <c r="D5509" t="s">
        <v>1037</v>
      </c>
      <c r="E5509">
        <v>0</v>
      </c>
      <c r="F5509" t="s">
        <v>1032</v>
      </c>
      <c r="G5509" s="1">
        <v>43454</v>
      </c>
    </row>
    <row r="5510" spans="2:7" x14ac:dyDescent="0.25">
      <c r="B5510" t="s">
        <v>1021</v>
      </c>
      <c r="C5510" t="s">
        <v>1021</v>
      </c>
      <c r="D5510" t="s">
        <v>1037</v>
      </c>
      <c r="E5510">
        <v>0</v>
      </c>
      <c r="F5510" t="s">
        <v>1020</v>
      </c>
      <c r="G5510" s="1">
        <v>43454</v>
      </c>
    </row>
    <row r="5551" spans="1:7" x14ac:dyDescent="0.25">
      <c r="A5551" t="s">
        <v>624</v>
      </c>
      <c r="B5551" t="str">
        <f ca="1">_xll.BDS(OFFSET(INDIRECT(ADDRESS(ROW(), COLUMN())),0,-1),"TOP_ANALYST_PERFORM_RANK_TRR","cols=6;rows=5")</f>
        <v>ISS-EVA</v>
      </c>
      <c r="C5551" t="s">
        <v>1018</v>
      </c>
      <c r="D5551" t="s">
        <v>1015</v>
      </c>
      <c r="E5551">
        <v>22.728679</v>
      </c>
      <c r="F5551" t="s">
        <v>1020</v>
      </c>
      <c r="G5551" s="1">
        <v>43410</v>
      </c>
    </row>
    <row r="5552" spans="1:7" x14ac:dyDescent="0.25">
      <c r="B5552" t="s">
        <v>1124</v>
      </c>
      <c r="C5552" t="s">
        <v>1851</v>
      </c>
      <c r="D5552" t="s">
        <v>1019</v>
      </c>
      <c r="E5552">
        <v>17.853930999999999</v>
      </c>
      <c r="F5552" t="s">
        <v>1023</v>
      </c>
      <c r="G5552" s="1">
        <v>43503</v>
      </c>
    </row>
    <row r="5553" spans="2:7" x14ac:dyDescent="0.25">
      <c r="B5553" t="s">
        <v>1057</v>
      </c>
      <c r="C5553" t="s">
        <v>1852</v>
      </c>
      <c r="D5553" t="s">
        <v>1022</v>
      </c>
      <c r="E5553">
        <v>16.16039</v>
      </c>
      <c r="F5553" t="s">
        <v>1042</v>
      </c>
      <c r="G5553" s="1">
        <v>43499</v>
      </c>
    </row>
    <row r="5554" spans="2:7" x14ac:dyDescent="0.25">
      <c r="B5554" t="s">
        <v>1178</v>
      </c>
      <c r="C5554" t="s">
        <v>1853</v>
      </c>
      <c r="D5554" t="s">
        <v>1026</v>
      </c>
      <c r="E5554">
        <v>11.89828</v>
      </c>
      <c r="F5554" t="s">
        <v>1180</v>
      </c>
      <c r="G5554" s="1">
        <v>43504</v>
      </c>
    </row>
    <row r="5555" spans="2:7" x14ac:dyDescent="0.25">
      <c r="B5555" t="s">
        <v>1021</v>
      </c>
      <c r="C5555" t="s">
        <v>1021</v>
      </c>
      <c r="D5555" t="s">
        <v>1037</v>
      </c>
      <c r="E5555">
        <v>10.046398999999999</v>
      </c>
      <c r="F5555" t="s">
        <v>1023</v>
      </c>
      <c r="G5555" s="1">
        <v>43503</v>
      </c>
    </row>
    <row r="5601" spans="1:7" x14ac:dyDescent="0.25">
      <c r="A5601" t="s">
        <v>625</v>
      </c>
      <c r="B5601" t="str">
        <f ca="1">_xll.BDS(OFFSET(INDIRECT(ADDRESS(ROW(), COLUMN())),0,-1),"TOP_ANALYST_PERFORM_RANK_TRR","cols=6;rows=11")</f>
        <v>ISS-EVA</v>
      </c>
      <c r="C5601" t="s">
        <v>1018</v>
      </c>
      <c r="D5601" t="s">
        <v>1015</v>
      </c>
      <c r="E5601">
        <v>31.058371000000001</v>
      </c>
      <c r="F5601" t="s">
        <v>1016</v>
      </c>
      <c r="G5601" s="1">
        <v>43181</v>
      </c>
    </row>
    <row r="5602" spans="1:7" x14ac:dyDescent="0.25">
      <c r="B5602" t="s">
        <v>1071</v>
      </c>
      <c r="C5602" t="s">
        <v>1854</v>
      </c>
      <c r="D5602" t="s">
        <v>1019</v>
      </c>
      <c r="E5602">
        <v>0</v>
      </c>
      <c r="F5602" t="s">
        <v>1361</v>
      </c>
      <c r="G5602" s="1">
        <v>43510</v>
      </c>
    </row>
    <row r="5603" spans="1:7" x14ac:dyDescent="0.25">
      <c r="B5603" t="s">
        <v>1021</v>
      </c>
      <c r="C5603" t="s">
        <v>1021</v>
      </c>
      <c r="D5603" t="s">
        <v>1019</v>
      </c>
      <c r="E5603">
        <v>0</v>
      </c>
      <c r="F5603" t="s">
        <v>1027</v>
      </c>
      <c r="G5603" s="1">
        <v>43500</v>
      </c>
    </row>
    <row r="5604" spans="1:7" x14ac:dyDescent="0.25">
      <c r="B5604" t="s">
        <v>58</v>
      </c>
      <c r="C5604" t="s">
        <v>1855</v>
      </c>
      <c r="D5604" t="s">
        <v>1019</v>
      </c>
      <c r="E5604">
        <v>0</v>
      </c>
      <c r="F5604" t="s">
        <v>1389</v>
      </c>
      <c r="G5604" s="1">
        <v>43496</v>
      </c>
    </row>
    <row r="5605" spans="1:7" x14ac:dyDescent="0.25">
      <c r="B5605" t="s">
        <v>1028</v>
      </c>
      <c r="C5605" t="s">
        <v>1529</v>
      </c>
      <c r="D5605" t="s">
        <v>1019</v>
      </c>
      <c r="E5605">
        <v>0</v>
      </c>
      <c r="F5605" t="s">
        <v>1027</v>
      </c>
      <c r="G5605" s="1">
        <v>43496</v>
      </c>
    </row>
    <row r="5606" spans="1:7" x14ac:dyDescent="0.25">
      <c r="B5606" t="s">
        <v>1202</v>
      </c>
      <c r="C5606" t="s">
        <v>1856</v>
      </c>
      <c r="D5606" t="s">
        <v>1019</v>
      </c>
      <c r="E5606">
        <v>0</v>
      </c>
      <c r="F5606" t="s">
        <v>1032</v>
      </c>
      <c r="G5606" s="1">
        <v>43496</v>
      </c>
    </row>
    <row r="5607" spans="1:7" x14ac:dyDescent="0.25">
      <c r="B5607" t="s">
        <v>1200</v>
      </c>
      <c r="C5607" t="s">
        <v>1528</v>
      </c>
      <c r="D5607" t="s">
        <v>1019</v>
      </c>
      <c r="E5607">
        <v>0</v>
      </c>
      <c r="F5607" t="s">
        <v>1810</v>
      </c>
      <c r="G5607" s="1">
        <v>43495</v>
      </c>
    </row>
    <row r="5608" spans="1:7" x14ac:dyDescent="0.25">
      <c r="B5608" t="s">
        <v>1021</v>
      </c>
      <c r="C5608" t="s">
        <v>1021</v>
      </c>
      <c r="D5608" t="s">
        <v>1019</v>
      </c>
      <c r="E5608">
        <v>0</v>
      </c>
      <c r="F5608" t="s">
        <v>1027</v>
      </c>
      <c r="G5608" s="1">
        <v>43439</v>
      </c>
    </row>
    <row r="5609" spans="1:7" x14ac:dyDescent="0.25">
      <c r="B5609" t="s">
        <v>1084</v>
      </c>
      <c r="C5609" t="s">
        <v>1643</v>
      </c>
      <c r="D5609" t="s">
        <v>1022</v>
      </c>
      <c r="E5609">
        <v>-6.1720610000000002</v>
      </c>
      <c r="F5609" t="s">
        <v>1020</v>
      </c>
      <c r="G5609" s="1">
        <v>43504</v>
      </c>
    </row>
    <row r="5610" spans="1:7" x14ac:dyDescent="0.25">
      <c r="B5610" t="s">
        <v>1124</v>
      </c>
      <c r="C5610" t="s">
        <v>1857</v>
      </c>
      <c r="D5610" t="s">
        <v>1026</v>
      </c>
      <c r="E5610">
        <v>-8.6652509999999996</v>
      </c>
      <c r="F5610" t="s">
        <v>1023</v>
      </c>
      <c r="G5610" s="1">
        <v>43495</v>
      </c>
    </row>
    <row r="5611" spans="1:7" x14ac:dyDescent="0.25">
      <c r="B5611" t="s">
        <v>1076</v>
      </c>
      <c r="C5611" t="s">
        <v>1526</v>
      </c>
      <c r="D5611" t="s">
        <v>1037</v>
      </c>
      <c r="E5611">
        <v>-11.937989999999999</v>
      </c>
      <c r="F5611" t="s">
        <v>1020</v>
      </c>
      <c r="G5611" s="1">
        <v>43511</v>
      </c>
    </row>
    <row r="5651" spans="1:7" x14ac:dyDescent="0.25">
      <c r="A5651" t="s">
        <v>626</v>
      </c>
      <c r="B5651" t="str">
        <f ca="1">_xll.BDS(OFFSET(INDIRECT(ADDRESS(ROW(), COLUMN())),0,-1),"TOP_ANALYST_PERFORM_RANK_TRR","cols=6;rows=14")</f>
        <v>Morningstar, Inc</v>
      </c>
      <c r="C5651" t="s">
        <v>1014</v>
      </c>
      <c r="D5651" t="s">
        <v>1015</v>
      </c>
      <c r="E5651">
        <v>10.863939999999999</v>
      </c>
      <c r="F5651" t="s">
        <v>1020</v>
      </c>
      <c r="G5651" s="1">
        <v>43493</v>
      </c>
    </row>
    <row r="5652" spans="1:7" x14ac:dyDescent="0.25">
      <c r="B5652" t="s">
        <v>1040</v>
      </c>
      <c r="C5652" t="s">
        <v>1338</v>
      </c>
      <c r="D5652" t="s">
        <v>1019</v>
      </c>
      <c r="E5652">
        <v>6.4680759999999999</v>
      </c>
      <c r="F5652" t="s">
        <v>1042</v>
      </c>
      <c r="G5652" s="1">
        <v>43494</v>
      </c>
    </row>
    <row r="5653" spans="1:7" x14ac:dyDescent="0.25">
      <c r="B5653" t="s">
        <v>1057</v>
      </c>
      <c r="C5653" t="s">
        <v>1329</v>
      </c>
      <c r="D5653" t="s">
        <v>1022</v>
      </c>
      <c r="E5653">
        <v>-0.29758099999999998</v>
      </c>
      <c r="F5653" t="s">
        <v>1042</v>
      </c>
      <c r="G5653" s="1">
        <v>43505</v>
      </c>
    </row>
    <row r="5654" spans="1:7" x14ac:dyDescent="0.25">
      <c r="B5654" t="s">
        <v>1061</v>
      </c>
      <c r="C5654" t="s">
        <v>1323</v>
      </c>
      <c r="D5654" t="s">
        <v>1022</v>
      </c>
      <c r="E5654">
        <v>-0.29758099999999998</v>
      </c>
      <c r="F5654" t="s">
        <v>1063</v>
      </c>
      <c r="G5654" s="1">
        <v>43500</v>
      </c>
    </row>
    <row r="5655" spans="1:7" x14ac:dyDescent="0.25">
      <c r="B5655" t="s">
        <v>1033</v>
      </c>
      <c r="C5655" t="s">
        <v>1858</v>
      </c>
      <c r="D5655" t="s">
        <v>1022</v>
      </c>
      <c r="E5655">
        <v>-0.29758099999999998</v>
      </c>
      <c r="F5655" t="s">
        <v>1023</v>
      </c>
      <c r="G5655" s="1">
        <v>43496</v>
      </c>
    </row>
    <row r="5656" spans="1:7" x14ac:dyDescent="0.25">
      <c r="B5656" t="s">
        <v>1053</v>
      </c>
      <c r="C5656" t="s">
        <v>1859</v>
      </c>
      <c r="D5656" t="s">
        <v>1022</v>
      </c>
      <c r="E5656">
        <v>-0.29758099999999998</v>
      </c>
      <c r="F5656" t="s">
        <v>1023</v>
      </c>
      <c r="G5656" s="1">
        <v>43490</v>
      </c>
    </row>
    <row r="5657" spans="1:7" x14ac:dyDescent="0.25">
      <c r="B5657" t="s">
        <v>1099</v>
      </c>
      <c r="C5657" t="s">
        <v>1860</v>
      </c>
      <c r="D5657" t="s">
        <v>1022</v>
      </c>
      <c r="E5657">
        <v>-0.29758099999999998</v>
      </c>
      <c r="F5657" t="s">
        <v>1023</v>
      </c>
      <c r="G5657" s="1">
        <v>43489</v>
      </c>
    </row>
    <row r="5658" spans="1:7" x14ac:dyDescent="0.25">
      <c r="B5658" t="s">
        <v>58</v>
      </c>
      <c r="C5658" t="s">
        <v>1122</v>
      </c>
      <c r="D5658" t="s">
        <v>1022</v>
      </c>
      <c r="E5658">
        <v>-0.29758099999999998</v>
      </c>
      <c r="F5658" t="s">
        <v>1149</v>
      </c>
      <c r="G5658" s="1">
        <v>43489</v>
      </c>
    </row>
    <row r="5659" spans="1:7" x14ac:dyDescent="0.25">
      <c r="B5659" t="s">
        <v>1084</v>
      </c>
      <c r="C5659" t="s">
        <v>1107</v>
      </c>
      <c r="D5659" t="s">
        <v>1022</v>
      </c>
      <c r="E5659">
        <v>-0.29758099999999998</v>
      </c>
      <c r="F5659" t="s">
        <v>1023</v>
      </c>
      <c r="G5659" s="1">
        <v>43488</v>
      </c>
    </row>
    <row r="5660" spans="1:7" x14ac:dyDescent="0.25">
      <c r="B5660" t="s">
        <v>1160</v>
      </c>
      <c r="C5660" t="s">
        <v>1861</v>
      </c>
      <c r="D5660" t="s">
        <v>1022</v>
      </c>
      <c r="E5660">
        <v>-0.29758099999999998</v>
      </c>
      <c r="F5660" t="s">
        <v>1063</v>
      </c>
      <c r="G5660" s="1">
        <v>43488</v>
      </c>
    </row>
    <row r="5661" spans="1:7" x14ac:dyDescent="0.25">
      <c r="B5661" t="s">
        <v>1017</v>
      </c>
      <c r="C5661" t="s">
        <v>1018</v>
      </c>
      <c r="D5661" t="s">
        <v>1022</v>
      </c>
      <c r="E5661">
        <v>-0.29758099999999998</v>
      </c>
      <c r="F5661" t="s">
        <v>1023</v>
      </c>
      <c r="G5661" s="1">
        <v>43198</v>
      </c>
    </row>
    <row r="5662" spans="1:7" x14ac:dyDescent="0.25">
      <c r="B5662" t="s">
        <v>1086</v>
      </c>
      <c r="C5662" t="s">
        <v>1324</v>
      </c>
      <c r="D5662" t="s">
        <v>1026</v>
      </c>
      <c r="E5662">
        <v>-9.3521070000000002</v>
      </c>
      <c r="F5662" t="s">
        <v>1042</v>
      </c>
      <c r="G5662" s="1">
        <v>43488</v>
      </c>
    </row>
    <row r="5663" spans="1:7" x14ac:dyDescent="0.25">
      <c r="B5663" t="s">
        <v>1113</v>
      </c>
      <c r="C5663" t="s">
        <v>1862</v>
      </c>
      <c r="D5663" t="s">
        <v>1037</v>
      </c>
      <c r="E5663">
        <v>-9.4676220000000004</v>
      </c>
      <c r="F5663" t="s">
        <v>1042</v>
      </c>
      <c r="G5663" s="1">
        <v>43507</v>
      </c>
    </row>
    <row r="5664" spans="1:7" x14ac:dyDescent="0.25">
      <c r="B5664" t="s">
        <v>1021</v>
      </c>
      <c r="C5664" t="s">
        <v>1021</v>
      </c>
      <c r="D5664" t="s">
        <v>1037</v>
      </c>
      <c r="E5664">
        <v>-9.4676220000000004</v>
      </c>
      <c r="F5664" t="s">
        <v>1023</v>
      </c>
      <c r="G5664" s="1">
        <v>43489</v>
      </c>
    </row>
    <row r="5701" spans="1:7" x14ac:dyDescent="0.25">
      <c r="A5701" t="s">
        <v>627</v>
      </c>
      <c r="B5701" t="str">
        <f ca="1">_xll.BDS(OFFSET(INDIRECT(ADDRESS(ROW(), COLUMN())),0,-1),"TOP_ANALYST_PERFORM_RANK_TRR","cols=6;rows=8")</f>
        <v>PERM DENIED</v>
      </c>
      <c r="C5701" t="s">
        <v>1021</v>
      </c>
      <c r="D5701" t="s">
        <v>1015</v>
      </c>
      <c r="E5701">
        <v>18.717431000000001</v>
      </c>
      <c r="F5701" t="s">
        <v>1038</v>
      </c>
      <c r="G5701" s="1">
        <v>43500</v>
      </c>
    </row>
    <row r="5702" spans="1:7" x14ac:dyDescent="0.25">
      <c r="B5702" t="s">
        <v>1836</v>
      </c>
      <c r="C5702" t="s">
        <v>1837</v>
      </c>
      <c r="D5702" t="s">
        <v>1015</v>
      </c>
      <c r="E5702">
        <v>18.717431000000001</v>
      </c>
      <c r="F5702" t="s">
        <v>1016</v>
      </c>
      <c r="G5702" s="1">
        <v>42867</v>
      </c>
    </row>
    <row r="5703" spans="1:7" x14ac:dyDescent="0.25">
      <c r="B5703" t="s">
        <v>1124</v>
      </c>
      <c r="C5703" t="s">
        <v>1833</v>
      </c>
      <c r="D5703" t="s">
        <v>1022</v>
      </c>
      <c r="E5703">
        <v>8.0357140000000005</v>
      </c>
      <c r="F5703" t="s">
        <v>1020</v>
      </c>
      <c r="G5703" s="1">
        <v>43511</v>
      </c>
    </row>
    <row r="5704" spans="1:7" x14ac:dyDescent="0.25">
      <c r="B5704" t="s">
        <v>1310</v>
      </c>
      <c r="C5704" t="s">
        <v>1863</v>
      </c>
      <c r="D5704" t="s">
        <v>1026</v>
      </c>
      <c r="E5704">
        <v>0</v>
      </c>
      <c r="F5704" t="s">
        <v>1312</v>
      </c>
      <c r="G5704" s="1">
        <v>43511</v>
      </c>
    </row>
    <row r="5705" spans="1:7" x14ac:dyDescent="0.25">
      <c r="B5705" t="s">
        <v>1864</v>
      </c>
      <c r="C5705" t="s">
        <v>1865</v>
      </c>
      <c r="D5705" t="s">
        <v>1026</v>
      </c>
      <c r="E5705">
        <v>0</v>
      </c>
      <c r="F5705" t="s">
        <v>1020</v>
      </c>
      <c r="G5705" s="1">
        <v>43511</v>
      </c>
    </row>
    <row r="5706" spans="1:7" x14ac:dyDescent="0.25">
      <c r="B5706" t="s">
        <v>1055</v>
      </c>
      <c r="C5706" t="s">
        <v>1866</v>
      </c>
      <c r="D5706" t="s">
        <v>1026</v>
      </c>
      <c r="E5706">
        <v>0</v>
      </c>
      <c r="F5706" t="s">
        <v>1032</v>
      </c>
      <c r="G5706" s="1">
        <v>43482</v>
      </c>
    </row>
    <row r="5707" spans="1:7" x14ac:dyDescent="0.25">
      <c r="B5707" t="s">
        <v>1867</v>
      </c>
      <c r="C5707" t="s">
        <v>1868</v>
      </c>
      <c r="D5707" t="s">
        <v>1026</v>
      </c>
      <c r="E5707">
        <v>0</v>
      </c>
      <c r="F5707" t="s">
        <v>1020</v>
      </c>
      <c r="G5707" s="1">
        <v>43434</v>
      </c>
    </row>
    <row r="5708" spans="1:7" x14ac:dyDescent="0.25">
      <c r="B5708" t="s">
        <v>1869</v>
      </c>
      <c r="C5708" t="s">
        <v>1870</v>
      </c>
      <c r="D5708" t="s">
        <v>1037</v>
      </c>
      <c r="E5708">
        <v>-2.7767119999999998</v>
      </c>
      <c r="F5708" t="s">
        <v>1042</v>
      </c>
      <c r="G5708" s="1">
        <v>43510</v>
      </c>
    </row>
    <row r="5751" spans="1:7" x14ac:dyDescent="0.25">
      <c r="A5751" t="s">
        <v>628</v>
      </c>
      <c r="B5751" t="str">
        <f ca="1">_xll.BDS(OFFSET(INDIRECT(ADDRESS(ROW(), COLUMN())),0,-1),"TOP_ANALYST_PERFORM_RANK_TRR","cols=6;rows=5")</f>
        <v>Credit Suisse</v>
      </c>
      <c r="C5751" t="s">
        <v>1871</v>
      </c>
      <c r="D5751" t="s">
        <v>1015</v>
      </c>
      <c r="E5751">
        <v>16.189039999999999</v>
      </c>
      <c r="F5751" t="s">
        <v>1042</v>
      </c>
      <c r="G5751" s="1">
        <v>43438</v>
      </c>
    </row>
    <row r="5752" spans="1:7" x14ac:dyDescent="0.25">
      <c r="B5752" t="s">
        <v>1872</v>
      </c>
      <c r="C5752" t="s">
        <v>1873</v>
      </c>
      <c r="D5752" t="s">
        <v>1019</v>
      </c>
      <c r="E5752">
        <v>-19.371670000000002</v>
      </c>
      <c r="F5752" t="s">
        <v>1042</v>
      </c>
      <c r="G5752" s="1">
        <v>43496</v>
      </c>
    </row>
    <row r="5753" spans="1:7" x14ac:dyDescent="0.25">
      <c r="B5753" t="s">
        <v>1874</v>
      </c>
      <c r="C5753" t="s">
        <v>1875</v>
      </c>
      <c r="D5753" t="s">
        <v>1022</v>
      </c>
      <c r="E5753">
        <v>-25.469929</v>
      </c>
      <c r="F5753" t="s">
        <v>1023</v>
      </c>
      <c r="G5753" s="1">
        <v>43326</v>
      </c>
    </row>
    <row r="5754" spans="1:7" x14ac:dyDescent="0.25">
      <c r="B5754" t="s">
        <v>1017</v>
      </c>
      <c r="C5754" t="s">
        <v>1018</v>
      </c>
      <c r="D5754" t="s">
        <v>1026</v>
      </c>
      <c r="E5754">
        <v>-27.718979000000001</v>
      </c>
      <c r="F5754" t="s">
        <v>1023</v>
      </c>
      <c r="G5754" s="1">
        <v>43438</v>
      </c>
    </row>
    <row r="5755" spans="1:7" x14ac:dyDescent="0.25">
      <c r="B5755" t="s">
        <v>1259</v>
      </c>
      <c r="C5755" t="s">
        <v>1876</v>
      </c>
      <c r="D5755" t="s">
        <v>1037</v>
      </c>
      <c r="E5755">
        <v>-31.743400999999999</v>
      </c>
      <c r="F5755" t="s">
        <v>1023</v>
      </c>
      <c r="G5755" s="1">
        <v>43488</v>
      </c>
    </row>
    <row r="5801" spans="1:7" x14ac:dyDescent="0.25">
      <c r="A5801" t="s">
        <v>629</v>
      </c>
      <c r="B5801" t="str">
        <f ca="1">_xll.BDS(OFFSET(INDIRECT(ADDRESS(ROW(), COLUMN())),0,-1),"TOP_ANALYST_PERFORM_RANK_TRR","cols=6;rows=4")</f>
        <v>Morningstar, Inc</v>
      </c>
      <c r="C5801" t="s">
        <v>1115</v>
      </c>
      <c r="D5801" t="s">
        <v>1015</v>
      </c>
      <c r="E5801">
        <v>-6.1043260000000004</v>
      </c>
      <c r="F5801" t="s">
        <v>1023</v>
      </c>
      <c r="G5801" s="1">
        <v>43474</v>
      </c>
    </row>
    <row r="5802" spans="1:7" x14ac:dyDescent="0.25">
      <c r="B5802" t="s">
        <v>1061</v>
      </c>
      <c r="C5802" t="s">
        <v>1147</v>
      </c>
      <c r="D5802" t="s">
        <v>1019</v>
      </c>
      <c r="E5802">
        <v>-8.7903210000000005</v>
      </c>
      <c r="F5802" t="s">
        <v>1063</v>
      </c>
      <c r="G5802" s="1">
        <v>43409</v>
      </c>
    </row>
    <row r="5803" spans="1:7" x14ac:dyDescent="0.25">
      <c r="B5803" t="s">
        <v>1021</v>
      </c>
      <c r="C5803" t="s">
        <v>1021</v>
      </c>
      <c r="D5803" t="s">
        <v>1019</v>
      </c>
      <c r="E5803">
        <v>-8.7903210000000005</v>
      </c>
      <c r="F5803" t="s">
        <v>1023</v>
      </c>
      <c r="G5803" s="1">
        <v>43388</v>
      </c>
    </row>
    <row r="5804" spans="1:7" x14ac:dyDescent="0.25">
      <c r="B5804" t="s">
        <v>1024</v>
      </c>
      <c r="C5804" t="s">
        <v>1153</v>
      </c>
      <c r="D5804" t="s">
        <v>1019</v>
      </c>
      <c r="E5804">
        <v>-8.7903210000000005</v>
      </c>
      <c r="F5804" t="s">
        <v>1023</v>
      </c>
      <c r="G5804" s="1">
        <v>43369</v>
      </c>
    </row>
    <row r="5851" spans="1:7" x14ac:dyDescent="0.25">
      <c r="A5851" t="s">
        <v>630</v>
      </c>
      <c r="B5851" t="str">
        <f ca="1">_xll.BDS(OFFSET(INDIRECT(ADDRESS(ROW(), COLUMN())),0,-1),"TOP_ANALYST_PERFORM_RANK_TRR","cols=6;rows=8")</f>
        <v>Huber Research Partners</v>
      </c>
      <c r="C5851" t="s">
        <v>1138</v>
      </c>
      <c r="D5851" t="s">
        <v>1015</v>
      </c>
      <c r="E5851">
        <v>11.788781</v>
      </c>
      <c r="F5851" t="s">
        <v>1063</v>
      </c>
      <c r="G5851" s="1">
        <v>43511</v>
      </c>
    </row>
    <row r="5852" spans="1:7" x14ac:dyDescent="0.25">
      <c r="B5852" t="s">
        <v>1422</v>
      </c>
      <c r="C5852" t="s">
        <v>1877</v>
      </c>
      <c r="D5852" t="s">
        <v>1019</v>
      </c>
      <c r="E5852">
        <v>10.906700000000001</v>
      </c>
      <c r="F5852" t="s">
        <v>1063</v>
      </c>
      <c r="G5852" s="1">
        <v>43511</v>
      </c>
    </row>
    <row r="5853" spans="1:7" x14ac:dyDescent="0.25">
      <c r="B5853" t="s">
        <v>1400</v>
      </c>
      <c r="C5853" t="s">
        <v>1401</v>
      </c>
      <c r="D5853" t="s">
        <v>1022</v>
      </c>
      <c r="E5853">
        <v>3.8343229999999999</v>
      </c>
      <c r="F5853" t="s">
        <v>1023</v>
      </c>
      <c r="G5853" s="1">
        <v>43511</v>
      </c>
    </row>
    <row r="5854" spans="1:7" x14ac:dyDescent="0.25">
      <c r="B5854" t="s">
        <v>1170</v>
      </c>
      <c r="C5854" t="s">
        <v>1397</v>
      </c>
      <c r="D5854" t="s">
        <v>1026</v>
      </c>
      <c r="E5854">
        <v>0.247423</v>
      </c>
      <c r="F5854" t="s">
        <v>1023</v>
      </c>
      <c r="G5854" s="1">
        <v>43511</v>
      </c>
    </row>
    <row r="5855" spans="1:7" x14ac:dyDescent="0.25">
      <c r="B5855" t="s">
        <v>1028</v>
      </c>
      <c r="C5855" t="s">
        <v>1139</v>
      </c>
      <c r="D5855" t="s">
        <v>1037</v>
      </c>
      <c r="E5855">
        <v>0</v>
      </c>
      <c r="F5855" t="s">
        <v>1027</v>
      </c>
      <c r="G5855" s="1">
        <v>43511</v>
      </c>
    </row>
    <row r="5856" spans="1:7" x14ac:dyDescent="0.25">
      <c r="B5856" t="s">
        <v>1050</v>
      </c>
      <c r="C5856" t="s">
        <v>1144</v>
      </c>
      <c r="D5856" t="s">
        <v>1037</v>
      </c>
      <c r="E5856">
        <v>0</v>
      </c>
      <c r="F5856" t="s">
        <v>1052</v>
      </c>
      <c r="G5856" s="1">
        <v>43511</v>
      </c>
    </row>
    <row r="5857" spans="2:7" x14ac:dyDescent="0.25">
      <c r="B5857" t="s">
        <v>1118</v>
      </c>
      <c r="C5857" t="s">
        <v>1551</v>
      </c>
      <c r="D5857" t="s">
        <v>1037</v>
      </c>
      <c r="E5857">
        <v>0</v>
      </c>
      <c r="F5857" t="s">
        <v>1020</v>
      </c>
      <c r="G5857" s="1">
        <v>43509</v>
      </c>
    </row>
    <row r="5858" spans="2:7" x14ac:dyDescent="0.25">
      <c r="B5858" t="s">
        <v>1045</v>
      </c>
      <c r="C5858" t="s">
        <v>1116</v>
      </c>
      <c r="D5858" t="s">
        <v>1037</v>
      </c>
      <c r="E5858">
        <v>0</v>
      </c>
      <c r="F5858" t="s">
        <v>1020</v>
      </c>
      <c r="G5858" s="1">
        <v>43489</v>
      </c>
    </row>
    <row r="5901" spans="1:7" x14ac:dyDescent="0.25">
      <c r="A5901" t="s">
        <v>631</v>
      </c>
      <c r="B5901" t="str">
        <f ca="1">_xll.BDS(OFFSET(INDIRECT(ADDRESS(ROW(), COLUMN())),0,-1),"TOP_ANALYST_PERFORM_RANK_TRR","cols=6;rows=9")</f>
        <v>CIBC Capital Markets</v>
      </c>
      <c r="C5901" t="s">
        <v>1878</v>
      </c>
      <c r="D5901" t="s">
        <v>1015</v>
      </c>
      <c r="E5901">
        <v>94.379181000000003</v>
      </c>
      <c r="F5901" t="s">
        <v>1042</v>
      </c>
      <c r="G5901" s="1">
        <v>43510</v>
      </c>
    </row>
    <row r="5902" spans="1:7" x14ac:dyDescent="0.25">
      <c r="B5902" t="s">
        <v>1086</v>
      </c>
      <c r="C5902" t="s">
        <v>1787</v>
      </c>
      <c r="D5902" t="s">
        <v>1019</v>
      </c>
      <c r="E5902">
        <v>85.320734999999999</v>
      </c>
      <c r="F5902" t="s">
        <v>1042</v>
      </c>
      <c r="G5902" s="1">
        <v>43510</v>
      </c>
    </row>
    <row r="5903" spans="1:7" x14ac:dyDescent="0.25">
      <c r="B5903" t="s">
        <v>1043</v>
      </c>
      <c r="C5903" t="s">
        <v>1879</v>
      </c>
      <c r="D5903" t="s">
        <v>1022</v>
      </c>
      <c r="E5903">
        <v>75.983970999999997</v>
      </c>
      <c r="F5903" t="s">
        <v>1027</v>
      </c>
      <c r="G5903" s="1">
        <v>43511</v>
      </c>
    </row>
    <row r="5904" spans="1:7" x14ac:dyDescent="0.25">
      <c r="B5904" t="s">
        <v>1021</v>
      </c>
      <c r="C5904" t="s">
        <v>1021</v>
      </c>
      <c r="D5904" t="s">
        <v>1026</v>
      </c>
      <c r="E5904">
        <v>56.092399</v>
      </c>
      <c r="F5904" t="s">
        <v>1023</v>
      </c>
      <c r="G5904" s="1">
        <v>43511</v>
      </c>
    </row>
    <row r="5905" spans="2:7" x14ac:dyDescent="0.25">
      <c r="B5905" t="s">
        <v>1057</v>
      </c>
      <c r="C5905" t="s">
        <v>1790</v>
      </c>
      <c r="D5905" t="s">
        <v>1026</v>
      </c>
      <c r="E5905">
        <v>56.092399</v>
      </c>
      <c r="F5905" t="s">
        <v>1791</v>
      </c>
      <c r="G5905" s="1">
        <v>43511</v>
      </c>
    </row>
    <row r="5906" spans="2:7" x14ac:dyDescent="0.25">
      <c r="B5906" t="s">
        <v>1113</v>
      </c>
      <c r="C5906" t="s">
        <v>1828</v>
      </c>
      <c r="D5906" t="s">
        <v>1026</v>
      </c>
      <c r="E5906">
        <v>56.092399</v>
      </c>
      <c r="F5906" t="s">
        <v>1042</v>
      </c>
      <c r="G5906" s="1">
        <v>43511</v>
      </c>
    </row>
    <row r="5907" spans="2:7" x14ac:dyDescent="0.25">
      <c r="B5907" t="s">
        <v>1142</v>
      </c>
      <c r="C5907" t="s">
        <v>1880</v>
      </c>
      <c r="D5907" t="s">
        <v>1026</v>
      </c>
      <c r="E5907">
        <v>56.092399</v>
      </c>
      <c r="F5907" t="s">
        <v>1023</v>
      </c>
      <c r="G5907" s="1">
        <v>43510</v>
      </c>
    </row>
    <row r="5908" spans="2:7" x14ac:dyDescent="0.25">
      <c r="B5908" t="s">
        <v>1050</v>
      </c>
      <c r="C5908" t="s">
        <v>1881</v>
      </c>
      <c r="D5908" t="s">
        <v>1037</v>
      </c>
      <c r="E5908">
        <v>47.339019</v>
      </c>
      <c r="F5908" t="s">
        <v>1063</v>
      </c>
      <c r="G5908" s="1">
        <v>43511</v>
      </c>
    </row>
    <row r="5909" spans="2:7" x14ac:dyDescent="0.25">
      <c r="B5909" t="s">
        <v>1040</v>
      </c>
      <c r="C5909" t="s">
        <v>1882</v>
      </c>
      <c r="D5909" t="s">
        <v>1037</v>
      </c>
      <c r="E5909">
        <v>47.339019</v>
      </c>
      <c r="F5909" t="s">
        <v>1042</v>
      </c>
      <c r="G5909" s="1">
        <v>42888</v>
      </c>
    </row>
    <row r="5951" spans="1:7" x14ac:dyDescent="0.25">
      <c r="A5951" t="s">
        <v>632</v>
      </c>
      <c r="B5951" t="str">
        <f ca="1">_xll.BDS(OFFSET(INDIRECT(ADDRESS(ROW(), COLUMN())),0,-1),"TOP_ANALYST_PERFORM_RANK_TRR","cols=6;rows=8")</f>
        <v>Renaissance Macro Research LLC</v>
      </c>
      <c r="C5951" t="s">
        <v>1883</v>
      </c>
      <c r="D5951" t="s">
        <v>1015</v>
      </c>
      <c r="E5951">
        <v>16.727129999999999</v>
      </c>
      <c r="F5951" t="s">
        <v>1279</v>
      </c>
      <c r="G5951" s="1">
        <v>43479</v>
      </c>
    </row>
    <row r="5952" spans="1:7" x14ac:dyDescent="0.25">
      <c r="B5952" t="s">
        <v>1040</v>
      </c>
      <c r="C5952" t="s">
        <v>1476</v>
      </c>
      <c r="D5952" t="s">
        <v>1019</v>
      </c>
      <c r="E5952">
        <v>11.37731</v>
      </c>
      <c r="F5952" t="s">
        <v>1038</v>
      </c>
      <c r="G5952" s="1">
        <v>43507</v>
      </c>
    </row>
    <row r="5953" spans="2:7" x14ac:dyDescent="0.25">
      <c r="B5953" t="s">
        <v>1142</v>
      </c>
      <c r="C5953" t="s">
        <v>1884</v>
      </c>
      <c r="D5953" t="s">
        <v>1022</v>
      </c>
      <c r="E5953">
        <v>7.1566789999999996</v>
      </c>
      <c r="F5953" t="s">
        <v>1023</v>
      </c>
      <c r="G5953" s="1">
        <v>43508</v>
      </c>
    </row>
    <row r="5954" spans="2:7" x14ac:dyDescent="0.25">
      <c r="B5954" t="s">
        <v>1076</v>
      </c>
      <c r="C5954" t="s">
        <v>1345</v>
      </c>
      <c r="D5954" t="s">
        <v>1026</v>
      </c>
      <c r="E5954">
        <v>0</v>
      </c>
      <c r="F5954" t="s">
        <v>1020</v>
      </c>
      <c r="G5954" s="1">
        <v>43503</v>
      </c>
    </row>
    <row r="5955" spans="2:7" x14ac:dyDescent="0.25">
      <c r="B5955" t="s">
        <v>1021</v>
      </c>
      <c r="C5955" t="s">
        <v>1021</v>
      </c>
      <c r="D5955" t="s">
        <v>1026</v>
      </c>
      <c r="E5955">
        <v>0</v>
      </c>
      <c r="F5955" t="s">
        <v>1020</v>
      </c>
      <c r="G5955" s="1">
        <v>43488</v>
      </c>
    </row>
    <row r="5956" spans="2:7" x14ac:dyDescent="0.25">
      <c r="B5956" t="s">
        <v>1752</v>
      </c>
      <c r="C5956" t="s">
        <v>1804</v>
      </c>
      <c r="D5956" t="s">
        <v>1026</v>
      </c>
      <c r="E5956">
        <v>0</v>
      </c>
      <c r="F5956" t="s">
        <v>1027</v>
      </c>
      <c r="G5956" s="1">
        <v>43480</v>
      </c>
    </row>
    <row r="5957" spans="2:7" x14ac:dyDescent="0.25">
      <c r="B5957" t="s">
        <v>1124</v>
      </c>
      <c r="C5957" t="s">
        <v>1833</v>
      </c>
      <c r="D5957" t="s">
        <v>1026</v>
      </c>
      <c r="E5957">
        <v>0</v>
      </c>
      <c r="F5957" t="s">
        <v>1020</v>
      </c>
      <c r="G5957" s="1">
        <v>43479</v>
      </c>
    </row>
    <row r="5958" spans="2:7" x14ac:dyDescent="0.25">
      <c r="B5958" t="s">
        <v>1021</v>
      </c>
      <c r="C5958" t="s">
        <v>1021</v>
      </c>
      <c r="D5958" t="s">
        <v>1037</v>
      </c>
      <c r="E5958">
        <v>-10.884430999999999</v>
      </c>
      <c r="F5958" t="s">
        <v>1023</v>
      </c>
      <c r="G5958" s="1">
        <v>43493</v>
      </c>
    </row>
    <row r="6001" spans="1:7" x14ac:dyDescent="0.25">
      <c r="A6001" t="s">
        <v>633</v>
      </c>
      <c r="B6001" t="str">
        <f ca="1">_xll.BDS(OFFSET(INDIRECT(ADDRESS(ROW(), COLUMN())),0,-1),"TOP_ANALYST_PERFORM_RANK_TRR","cols=6;rows=20")</f>
        <v>ISS-EVA</v>
      </c>
      <c r="C6001" t="s">
        <v>1018</v>
      </c>
      <c r="D6001" t="s">
        <v>1015</v>
      </c>
      <c r="E6001">
        <v>20.5992</v>
      </c>
      <c r="F6001" t="s">
        <v>1016</v>
      </c>
      <c r="G6001" s="1">
        <v>43181</v>
      </c>
    </row>
    <row r="6002" spans="1:7" x14ac:dyDescent="0.25">
      <c r="B6002" t="s">
        <v>1021</v>
      </c>
      <c r="C6002" t="s">
        <v>1021</v>
      </c>
      <c r="D6002" t="s">
        <v>1019</v>
      </c>
      <c r="E6002">
        <v>0</v>
      </c>
      <c r="F6002" t="s">
        <v>1020</v>
      </c>
      <c r="G6002" s="1">
        <v>43510</v>
      </c>
    </row>
    <row r="6003" spans="1:7" x14ac:dyDescent="0.25">
      <c r="B6003" t="s">
        <v>1202</v>
      </c>
      <c r="C6003" t="s">
        <v>1856</v>
      </c>
      <c r="D6003" t="s">
        <v>1019</v>
      </c>
      <c r="E6003">
        <v>0</v>
      </c>
      <c r="F6003" t="s">
        <v>1032</v>
      </c>
      <c r="G6003" s="1">
        <v>43510</v>
      </c>
    </row>
    <row r="6004" spans="1:7" x14ac:dyDescent="0.25">
      <c r="B6004" t="s">
        <v>1033</v>
      </c>
      <c r="C6004" t="s">
        <v>1885</v>
      </c>
      <c r="D6004" t="s">
        <v>1019</v>
      </c>
      <c r="E6004">
        <v>0</v>
      </c>
      <c r="F6004" t="s">
        <v>1020</v>
      </c>
      <c r="G6004" s="1">
        <v>43509</v>
      </c>
    </row>
    <row r="6005" spans="1:7" x14ac:dyDescent="0.25">
      <c r="B6005" t="s">
        <v>1021</v>
      </c>
      <c r="C6005" t="s">
        <v>1021</v>
      </c>
      <c r="D6005" t="s">
        <v>1019</v>
      </c>
      <c r="E6005">
        <v>0</v>
      </c>
      <c r="F6005" t="s">
        <v>1027</v>
      </c>
      <c r="G6005" s="1">
        <v>43440</v>
      </c>
    </row>
    <row r="6006" spans="1:7" x14ac:dyDescent="0.25">
      <c r="B6006" t="s">
        <v>1124</v>
      </c>
      <c r="C6006" t="s">
        <v>1857</v>
      </c>
      <c r="D6006" t="s">
        <v>1022</v>
      </c>
      <c r="E6006">
        <v>-11.50093</v>
      </c>
      <c r="F6006" t="s">
        <v>1023</v>
      </c>
      <c r="G6006" s="1">
        <v>43509</v>
      </c>
    </row>
    <row r="6007" spans="1:7" x14ac:dyDescent="0.25">
      <c r="B6007" t="s">
        <v>1071</v>
      </c>
      <c r="C6007" t="s">
        <v>1854</v>
      </c>
      <c r="D6007" t="s">
        <v>1026</v>
      </c>
      <c r="E6007">
        <v>-15.77079</v>
      </c>
      <c r="F6007" t="s">
        <v>1361</v>
      </c>
      <c r="G6007" s="1">
        <v>43494</v>
      </c>
    </row>
    <row r="6008" spans="1:7" x14ac:dyDescent="0.25">
      <c r="B6008" t="s">
        <v>1050</v>
      </c>
      <c r="C6008" t="s">
        <v>1659</v>
      </c>
      <c r="D6008" t="s">
        <v>1037</v>
      </c>
      <c r="E6008">
        <v>-18.080451</v>
      </c>
      <c r="F6008" t="s">
        <v>1063</v>
      </c>
      <c r="G6008" s="1">
        <v>43511</v>
      </c>
    </row>
    <row r="6009" spans="1:7" x14ac:dyDescent="0.25">
      <c r="B6009" t="s">
        <v>1076</v>
      </c>
      <c r="C6009" t="s">
        <v>1526</v>
      </c>
      <c r="D6009" t="s">
        <v>1037</v>
      </c>
      <c r="E6009">
        <v>-18.080451</v>
      </c>
      <c r="F6009" t="s">
        <v>1023</v>
      </c>
      <c r="G6009" s="1">
        <v>43511</v>
      </c>
    </row>
    <row r="6010" spans="1:7" x14ac:dyDescent="0.25">
      <c r="B6010" t="s">
        <v>58</v>
      </c>
      <c r="C6010" t="s">
        <v>1855</v>
      </c>
      <c r="D6010" t="s">
        <v>1037</v>
      </c>
      <c r="E6010">
        <v>-18.080451</v>
      </c>
      <c r="F6010" t="s">
        <v>1149</v>
      </c>
      <c r="G6010" s="1">
        <v>43511</v>
      </c>
    </row>
    <row r="6011" spans="1:7" x14ac:dyDescent="0.25">
      <c r="B6011" t="s">
        <v>1021</v>
      </c>
      <c r="C6011" t="s">
        <v>1021</v>
      </c>
      <c r="D6011" t="s">
        <v>1037</v>
      </c>
      <c r="E6011">
        <v>-18.080451</v>
      </c>
      <c r="F6011" t="s">
        <v>1023</v>
      </c>
      <c r="G6011" s="1">
        <v>43510</v>
      </c>
    </row>
    <row r="6012" spans="1:7" x14ac:dyDescent="0.25">
      <c r="B6012" t="s">
        <v>1163</v>
      </c>
      <c r="C6012" t="s">
        <v>1527</v>
      </c>
      <c r="D6012" t="s">
        <v>1037</v>
      </c>
      <c r="E6012">
        <v>-18.080451</v>
      </c>
      <c r="F6012" t="s">
        <v>1023</v>
      </c>
      <c r="G6012" s="1">
        <v>43510</v>
      </c>
    </row>
    <row r="6013" spans="1:7" x14ac:dyDescent="0.25">
      <c r="B6013" t="s">
        <v>1028</v>
      </c>
      <c r="C6013" t="s">
        <v>1529</v>
      </c>
      <c r="D6013" t="s">
        <v>1037</v>
      </c>
      <c r="E6013">
        <v>-18.080451</v>
      </c>
      <c r="F6013" t="s">
        <v>1042</v>
      </c>
      <c r="G6013" s="1">
        <v>43510</v>
      </c>
    </row>
    <row r="6014" spans="1:7" x14ac:dyDescent="0.25">
      <c r="B6014" t="s">
        <v>1886</v>
      </c>
      <c r="C6014" t="s">
        <v>1887</v>
      </c>
      <c r="D6014" t="s">
        <v>1037</v>
      </c>
      <c r="E6014">
        <v>-18.080451</v>
      </c>
      <c r="F6014" t="s">
        <v>1023</v>
      </c>
      <c r="G6014" s="1">
        <v>43510</v>
      </c>
    </row>
    <row r="6015" spans="1:7" x14ac:dyDescent="0.25">
      <c r="B6015" t="s">
        <v>1061</v>
      </c>
      <c r="C6015" t="s">
        <v>1888</v>
      </c>
      <c r="D6015" t="s">
        <v>1037</v>
      </c>
      <c r="E6015">
        <v>-18.080451</v>
      </c>
      <c r="F6015" t="s">
        <v>1063</v>
      </c>
      <c r="G6015" s="1">
        <v>43509</v>
      </c>
    </row>
    <row r="6016" spans="1:7" x14ac:dyDescent="0.25">
      <c r="B6016" t="s">
        <v>1200</v>
      </c>
      <c r="C6016" t="s">
        <v>1528</v>
      </c>
      <c r="D6016" t="s">
        <v>1037</v>
      </c>
      <c r="E6016">
        <v>-18.080451</v>
      </c>
      <c r="F6016" t="s">
        <v>1042</v>
      </c>
      <c r="G6016" s="1">
        <v>43474</v>
      </c>
    </row>
    <row r="6017" spans="2:7" x14ac:dyDescent="0.25">
      <c r="B6017" t="s">
        <v>1084</v>
      </c>
      <c r="C6017" t="s">
        <v>1643</v>
      </c>
      <c r="D6017" t="s">
        <v>1037</v>
      </c>
      <c r="E6017">
        <v>-18.080451</v>
      </c>
      <c r="F6017" t="s">
        <v>1023</v>
      </c>
      <c r="G6017" s="1">
        <v>43412</v>
      </c>
    </row>
    <row r="6018" spans="2:7" x14ac:dyDescent="0.25">
      <c r="B6018" t="s">
        <v>1325</v>
      </c>
      <c r="C6018" t="s">
        <v>1889</v>
      </c>
      <c r="D6018" t="s">
        <v>1037</v>
      </c>
      <c r="E6018">
        <v>-18.080451</v>
      </c>
      <c r="F6018" t="s">
        <v>1023</v>
      </c>
      <c r="G6018" s="1">
        <v>43404</v>
      </c>
    </row>
    <row r="6019" spans="2:7" x14ac:dyDescent="0.25">
      <c r="B6019" t="s">
        <v>1623</v>
      </c>
      <c r="C6019" t="s">
        <v>1890</v>
      </c>
      <c r="D6019" t="s">
        <v>1037</v>
      </c>
      <c r="E6019">
        <v>-18.080451</v>
      </c>
      <c r="F6019" t="s">
        <v>1023</v>
      </c>
      <c r="G6019" s="1">
        <v>43221</v>
      </c>
    </row>
    <row r="6020" spans="2:7" x14ac:dyDescent="0.25">
      <c r="B6020" t="s">
        <v>1531</v>
      </c>
      <c r="C6020" t="s">
        <v>1532</v>
      </c>
      <c r="D6020" t="s">
        <v>1037</v>
      </c>
      <c r="E6020">
        <v>-18.080451</v>
      </c>
      <c r="F6020" t="s">
        <v>1533</v>
      </c>
      <c r="G6020" s="1">
        <v>42480</v>
      </c>
    </row>
    <row r="6051" spans="1:7" x14ac:dyDescent="0.25">
      <c r="A6051" t="s">
        <v>634</v>
      </c>
      <c r="B6051" t="str">
        <f ca="1">_xll.BDS(OFFSET(INDIRECT(ADDRESS(ROW(), COLUMN())),0,-1),"TOP_ANALYST_PERFORM_RANK_TRR","cols=6;rows=35")</f>
        <v>PERM DENIED</v>
      </c>
      <c r="C6051" t="s">
        <v>1021</v>
      </c>
      <c r="D6051" t="s">
        <v>1015</v>
      </c>
      <c r="E6051">
        <v>29.468869999999999</v>
      </c>
      <c r="F6051" t="s">
        <v>1042</v>
      </c>
      <c r="G6051" s="1">
        <v>43509</v>
      </c>
    </row>
    <row r="6052" spans="1:7" x14ac:dyDescent="0.25">
      <c r="B6052" t="s">
        <v>1175</v>
      </c>
      <c r="C6052" t="s">
        <v>1505</v>
      </c>
      <c r="D6052" t="s">
        <v>1019</v>
      </c>
      <c r="E6052">
        <v>27.860609</v>
      </c>
      <c r="F6052" t="s">
        <v>1042</v>
      </c>
      <c r="G6052" s="1">
        <v>43511</v>
      </c>
    </row>
    <row r="6053" spans="1:7" x14ac:dyDescent="0.25">
      <c r="B6053" t="s">
        <v>1040</v>
      </c>
      <c r="C6053" t="s">
        <v>1452</v>
      </c>
      <c r="D6053" t="s">
        <v>1019</v>
      </c>
      <c r="E6053">
        <v>27.860609</v>
      </c>
      <c r="F6053" t="s">
        <v>1042</v>
      </c>
      <c r="G6053" s="1">
        <v>43511</v>
      </c>
    </row>
    <row r="6054" spans="1:7" x14ac:dyDescent="0.25">
      <c r="B6054" t="s">
        <v>1363</v>
      </c>
      <c r="C6054" t="s">
        <v>1702</v>
      </c>
      <c r="D6054" t="s">
        <v>1019</v>
      </c>
      <c r="E6054">
        <v>27.860609</v>
      </c>
      <c r="F6054" t="s">
        <v>1042</v>
      </c>
      <c r="G6054" s="1">
        <v>43511</v>
      </c>
    </row>
    <row r="6055" spans="1:7" x14ac:dyDescent="0.25">
      <c r="B6055" t="s">
        <v>1043</v>
      </c>
      <c r="C6055" t="s">
        <v>1701</v>
      </c>
      <c r="D6055" t="s">
        <v>1019</v>
      </c>
      <c r="E6055">
        <v>27.860609</v>
      </c>
      <c r="F6055" t="s">
        <v>1042</v>
      </c>
      <c r="G6055" s="1">
        <v>43511</v>
      </c>
    </row>
    <row r="6056" spans="1:7" x14ac:dyDescent="0.25">
      <c r="B6056" t="s">
        <v>1453</v>
      </c>
      <c r="C6056" t="s">
        <v>1454</v>
      </c>
      <c r="D6056" t="s">
        <v>1019</v>
      </c>
      <c r="E6056">
        <v>27.860609</v>
      </c>
      <c r="F6056" t="s">
        <v>1063</v>
      </c>
      <c r="G6056" s="1">
        <v>43507</v>
      </c>
    </row>
    <row r="6057" spans="1:7" x14ac:dyDescent="0.25">
      <c r="B6057" t="s">
        <v>1133</v>
      </c>
      <c r="C6057" t="s">
        <v>1455</v>
      </c>
      <c r="D6057" t="s">
        <v>1019</v>
      </c>
      <c r="E6057">
        <v>27.860609</v>
      </c>
      <c r="F6057" t="s">
        <v>1023</v>
      </c>
      <c r="G6057" s="1">
        <v>43507</v>
      </c>
    </row>
    <row r="6058" spans="1:7" x14ac:dyDescent="0.25">
      <c r="B6058" t="s">
        <v>1113</v>
      </c>
      <c r="C6058" t="s">
        <v>1709</v>
      </c>
      <c r="D6058" t="s">
        <v>1019</v>
      </c>
      <c r="E6058">
        <v>27.860609</v>
      </c>
      <c r="F6058" t="s">
        <v>1042</v>
      </c>
      <c r="G6058" s="1">
        <v>43504</v>
      </c>
    </row>
    <row r="6059" spans="1:7" x14ac:dyDescent="0.25">
      <c r="B6059" t="s">
        <v>1195</v>
      </c>
      <c r="C6059" t="s">
        <v>1196</v>
      </c>
      <c r="D6059" t="s">
        <v>1019</v>
      </c>
      <c r="E6059">
        <v>27.860609</v>
      </c>
      <c r="F6059" t="s">
        <v>1141</v>
      </c>
      <c r="G6059" s="1">
        <v>43504</v>
      </c>
    </row>
    <row r="6060" spans="1:7" x14ac:dyDescent="0.25">
      <c r="B6060" t="s">
        <v>1135</v>
      </c>
      <c r="C6060" t="s">
        <v>1705</v>
      </c>
      <c r="D6060" t="s">
        <v>1019</v>
      </c>
      <c r="E6060">
        <v>27.860609</v>
      </c>
      <c r="F6060" t="s">
        <v>1042</v>
      </c>
      <c r="G6060" s="1">
        <v>43503</v>
      </c>
    </row>
    <row r="6061" spans="1:7" x14ac:dyDescent="0.25">
      <c r="B6061" t="s">
        <v>58</v>
      </c>
      <c r="C6061" t="s">
        <v>1341</v>
      </c>
      <c r="D6061" t="s">
        <v>1019</v>
      </c>
      <c r="E6061">
        <v>27.860609</v>
      </c>
      <c r="F6061" t="s">
        <v>1081</v>
      </c>
      <c r="G6061" s="1">
        <v>43503</v>
      </c>
    </row>
    <row r="6062" spans="1:7" x14ac:dyDescent="0.25">
      <c r="B6062" t="s">
        <v>1150</v>
      </c>
      <c r="C6062" t="s">
        <v>1707</v>
      </c>
      <c r="D6062" t="s">
        <v>1019</v>
      </c>
      <c r="E6062">
        <v>27.860609</v>
      </c>
      <c r="F6062" t="s">
        <v>1063</v>
      </c>
      <c r="G6062" s="1">
        <v>43502</v>
      </c>
    </row>
    <row r="6063" spans="1:7" x14ac:dyDescent="0.25">
      <c r="B6063" t="s">
        <v>1059</v>
      </c>
      <c r="C6063" t="s">
        <v>1708</v>
      </c>
      <c r="D6063" t="s">
        <v>1019</v>
      </c>
      <c r="E6063">
        <v>27.860609</v>
      </c>
      <c r="F6063" t="s">
        <v>1042</v>
      </c>
      <c r="G6063" s="1">
        <v>43501</v>
      </c>
    </row>
    <row r="6064" spans="1:7" x14ac:dyDescent="0.25">
      <c r="B6064" t="s">
        <v>1071</v>
      </c>
      <c r="C6064" t="s">
        <v>1460</v>
      </c>
      <c r="D6064" t="s">
        <v>1019</v>
      </c>
      <c r="E6064">
        <v>27.860609</v>
      </c>
      <c r="F6064" t="s">
        <v>1073</v>
      </c>
      <c r="G6064" s="1">
        <v>43501</v>
      </c>
    </row>
    <row r="6065" spans="2:7" x14ac:dyDescent="0.25">
      <c r="B6065" t="s">
        <v>1084</v>
      </c>
      <c r="C6065" t="s">
        <v>1085</v>
      </c>
      <c r="D6065" t="s">
        <v>1019</v>
      </c>
      <c r="E6065">
        <v>27.860609</v>
      </c>
      <c r="F6065" t="s">
        <v>1023</v>
      </c>
      <c r="G6065" s="1">
        <v>43497</v>
      </c>
    </row>
    <row r="6066" spans="2:7" x14ac:dyDescent="0.25">
      <c r="B6066" t="s">
        <v>1160</v>
      </c>
      <c r="C6066" t="s">
        <v>1457</v>
      </c>
      <c r="D6066" t="s">
        <v>1019</v>
      </c>
      <c r="E6066">
        <v>27.860609</v>
      </c>
      <c r="F6066" t="s">
        <v>1063</v>
      </c>
      <c r="G6066" s="1">
        <v>43497</v>
      </c>
    </row>
    <row r="6067" spans="2:7" x14ac:dyDescent="0.25">
      <c r="B6067" t="s">
        <v>1078</v>
      </c>
      <c r="C6067" t="s">
        <v>1440</v>
      </c>
      <c r="D6067" t="s">
        <v>1019</v>
      </c>
      <c r="E6067">
        <v>27.860609</v>
      </c>
      <c r="F6067" t="s">
        <v>1023</v>
      </c>
      <c r="G6067" s="1">
        <v>43497</v>
      </c>
    </row>
    <row r="6068" spans="2:7" x14ac:dyDescent="0.25">
      <c r="B6068" t="s">
        <v>1082</v>
      </c>
      <c r="C6068" t="s">
        <v>1464</v>
      </c>
      <c r="D6068" t="s">
        <v>1019</v>
      </c>
      <c r="E6068">
        <v>27.860609</v>
      </c>
      <c r="F6068" t="s">
        <v>1023</v>
      </c>
      <c r="G6068" s="1">
        <v>43497</v>
      </c>
    </row>
    <row r="6069" spans="2:7" x14ac:dyDescent="0.25">
      <c r="B6069" t="s">
        <v>1021</v>
      </c>
      <c r="C6069" t="s">
        <v>1021</v>
      </c>
      <c r="D6069" t="s">
        <v>1019</v>
      </c>
      <c r="E6069">
        <v>27.860609</v>
      </c>
      <c r="F6069" t="s">
        <v>1023</v>
      </c>
      <c r="G6069" s="1">
        <v>43497</v>
      </c>
    </row>
    <row r="6070" spans="2:7" x14ac:dyDescent="0.25">
      <c r="B6070" t="s">
        <v>1170</v>
      </c>
      <c r="C6070" t="s">
        <v>1703</v>
      </c>
      <c r="D6070" t="s">
        <v>1019</v>
      </c>
      <c r="E6070">
        <v>27.860609</v>
      </c>
      <c r="F6070" t="s">
        <v>1023</v>
      </c>
      <c r="G6070" s="1">
        <v>43497</v>
      </c>
    </row>
    <row r="6071" spans="2:7" x14ac:dyDescent="0.25">
      <c r="B6071" t="s">
        <v>1061</v>
      </c>
      <c r="C6071" t="s">
        <v>1462</v>
      </c>
      <c r="D6071" t="s">
        <v>1019</v>
      </c>
      <c r="E6071">
        <v>27.860609</v>
      </c>
      <c r="F6071" t="s">
        <v>1063</v>
      </c>
      <c r="G6071" s="1">
        <v>43497</v>
      </c>
    </row>
    <row r="6072" spans="2:7" x14ac:dyDescent="0.25">
      <c r="B6072" t="s">
        <v>1163</v>
      </c>
      <c r="C6072" t="s">
        <v>1704</v>
      </c>
      <c r="D6072" t="s">
        <v>1019</v>
      </c>
      <c r="E6072">
        <v>27.860609</v>
      </c>
      <c r="F6072" t="s">
        <v>1023</v>
      </c>
      <c r="G6072" s="1">
        <v>43496</v>
      </c>
    </row>
    <row r="6073" spans="2:7" x14ac:dyDescent="0.25">
      <c r="B6073" t="s">
        <v>1422</v>
      </c>
      <c r="C6073" t="s">
        <v>1465</v>
      </c>
      <c r="D6073" t="s">
        <v>1019</v>
      </c>
      <c r="E6073">
        <v>27.860609</v>
      </c>
      <c r="F6073" t="s">
        <v>1063</v>
      </c>
      <c r="G6073" s="1">
        <v>43496</v>
      </c>
    </row>
    <row r="6074" spans="2:7" x14ac:dyDescent="0.25">
      <c r="B6074" t="s">
        <v>1105</v>
      </c>
      <c r="C6074" t="s">
        <v>1459</v>
      </c>
      <c r="D6074" t="s">
        <v>1019</v>
      </c>
      <c r="E6074">
        <v>27.860609</v>
      </c>
      <c r="F6074" t="s">
        <v>1023</v>
      </c>
      <c r="G6074" s="1">
        <v>43496</v>
      </c>
    </row>
    <row r="6075" spans="2:7" x14ac:dyDescent="0.25">
      <c r="B6075" t="s">
        <v>1069</v>
      </c>
      <c r="C6075" t="s">
        <v>1710</v>
      </c>
      <c r="D6075" t="s">
        <v>1019</v>
      </c>
      <c r="E6075">
        <v>27.860609</v>
      </c>
      <c r="F6075" t="s">
        <v>1042</v>
      </c>
      <c r="G6075" s="1">
        <v>43496</v>
      </c>
    </row>
    <row r="6076" spans="2:7" x14ac:dyDescent="0.25">
      <c r="B6076" t="s">
        <v>1178</v>
      </c>
      <c r="C6076" t="s">
        <v>1463</v>
      </c>
      <c r="D6076" t="s">
        <v>1019</v>
      </c>
      <c r="E6076">
        <v>27.860609</v>
      </c>
      <c r="F6076" t="s">
        <v>1180</v>
      </c>
      <c r="G6076" s="1">
        <v>43496</v>
      </c>
    </row>
    <row r="6077" spans="2:7" x14ac:dyDescent="0.25">
      <c r="B6077" t="s">
        <v>1021</v>
      </c>
      <c r="C6077" t="s">
        <v>1021</v>
      </c>
      <c r="D6077" t="s">
        <v>1019</v>
      </c>
      <c r="E6077">
        <v>27.860609</v>
      </c>
      <c r="F6077" t="s">
        <v>1023</v>
      </c>
      <c r="G6077" s="1">
        <v>43496</v>
      </c>
    </row>
    <row r="6078" spans="2:7" x14ac:dyDescent="0.25">
      <c r="B6078" t="s">
        <v>1189</v>
      </c>
      <c r="C6078" t="s">
        <v>1706</v>
      </c>
      <c r="D6078" t="s">
        <v>1019</v>
      </c>
      <c r="E6078">
        <v>27.860609</v>
      </c>
      <c r="F6078" t="s">
        <v>1042</v>
      </c>
      <c r="G6078" s="1">
        <v>43496</v>
      </c>
    </row>
    <row r="6079" spans="2:7" x14ac:dyDescent="0.25">
      <c r="B6079" t="s">
        <v>1086</v>
      </c>
      <c r="C6079" t="s">
        <v>1713</v>
      </c>
      <c r="D6079" t="s">
        <v>1019</v>
      </c>
      <c r="E6079">
        <v>27.860609</v>
      </c>
      <c r="F6079" t="s">
        <v>1042</v>
      </c>
      <c r="G6079" s="1">
        <v>43496</v>
      </c>
    </row>
    <row r="6080" spans="2:7" x14ac:dyDescent="0.25">
      <c r="B6080" t="s">
        <v>1057</v>
      </c>
      <c r="C6080" t="s">
        <v>1712</v>
      </c>
      <c r="D6080" t="s">
        <v>1019</v>
      </c>
      <c r="E6080">
        <v>27.860609</v>
      </c>
      <c r="F6080" t="s">
        <v>1042</v>
      </c>
      <c r="G6080" s="1">
        <v>43496</v>
      </c>
    </row>
    <row r="6081" spans="2:7" x14ac:dyDescent="0.25">
      <c r="B6081" t="s">
        <v>1167</v>
      </c>
      <c r="C6081" t="s">
        <v>1711</v>
      </c>
      <c r="D6081" t="s">
        <v>1019</v>
      </c>
      <c r="E6081">
        <v>27.860609</v>
      </c>
      <c r="F6081" t="s">
        <v>1023</v>
      </c>
      <c r="G6081" s="1">
        <v>43496</v>
      </c>
    </row>
    <row r="6082" spans="2:7" x14ac:dyDescent="0.25">
      <c r="B6082" t="s">
        <v>1090</v>
      </c>
      <c r="C6082" t="s">
        <v>1091</v>
      </c>
      <c r="D6082" t="s">
        <v>1019</v>
      </c>
      <c r="E6082">
        <v>27.860609</v>
      </c>
      <c r="F6082" t="s">
        <v>1023</v>
      </c>
      <c r="G6082" s="1">
        <v>43136</v>
      </c>
    </row>
    <row r="6083" spans="2:7" x14ac:dyDescent="0.25">
      <c r="B6083" t="s">
        <v>1118</v>
      </c>
      <c r="C6083" t="s">
        <v>1119</v>
      </c>
      <c r="D6083" t="s">
        <v>1022</v>
      </c>
      <c r="E6083">
        <v>27.392610999999999</v>
      </c>
      <c r="F6083" t="s">
        <v>1023</v>
      </c>
      <c r="G6083" s="1">
        <v>43509</v>
      </c>
    </row>
    <row r="6084" spans="2:7" x14ac:dyDescent="0.25">
      <c r="B6084" t="s">
        <v>1714</v>
      </c>
      <c r="C6084" t="s">
        <v>1715</v>
      </c>
      <c r="D6084" t="s">
        <v>1026</v>
      </c>
      <c r="E6084">
        <v>19.600560000000002</v>
      </c>
      <c r="F6084" t="s">
        <v>1023</v>
      </c>
      <c r="G6084" s="1">
        <v>43223</v>
      </c>
    </row>
    <row r="6085" spans="2:7" x14ac:dyDescent="0.25">
      <c r="B6085" t="s">
        <v>1021</v>
      </c>
      <c r="C6085" t="s">
        <v>1021</v>
      </c>
      <c r="D6085" t="s">
        <v>1037</v>
      </c>
      <c r="E6085">
        <v>13.454559</v>
      </c>
      <c r="F6085" t="s">
        <v>1023</v>
      </c>
      <c r="G6085" s="1">
        <v>43500</v>
      </c>
    </row>
    <row r="6101" spans="1:7" x14ac:dyDescent="0.25">
      <c r="A6101" t="s">
        <v>635</v>
      </c>
      <c r="B6101" t="str">
        <f ca="1">_xll.BDS(OFFSET(INDIRECT(ADDRESS(ROW(), COLUMN())),0,-1),"TOP_ANALYST_PERFORM_RANK_TRR","cols=6;rows=7")</f>
        <v>Craig-Hallum Capital Group LLC</v>
      </c>
      <c r="C6101" t="s">
        <v>1891</v>
      </c>
      <c r="D6101" t="s">
        <v>1015</v>
      </c>
      <c r="E6101">
        <v>19.366849999999999</v>
      </c>
      <c r="F6101" t="s">
        <v>1023</v>
      </c>
      <c r="G6101" s="1">
        <v>43425</v>
      </c>
    </row>
    <row r="6102" spans="1:7" x14ac:dyDescent="0.25">
      <c r="B6102" t="s">
        <v>1325</v>
      </c>
      <c r="C6102" t="s">
        <v>1892</v>
      </c>
      <c r="D6102" t="s">
        <v>1019</v>
      </c>
      <c r="E6102">
        <v>18.484290000000001</v>
      </c>
      <c r="F6102" t="s">
        <v>1023</v>
      </c>
      <c r="G6102" s="1">
        <v>43493</v>
      </c>
    </row>
    <row r="6103" spans="1:7" x14ac:dyDescent="0.25">
      <c r="B6103" t="s">
        <v>1069</v>
      </c>
      <c r="C6103" t="s">
        <v>1604</v>
      </c>
      <c r="D6103" t="s">
        <v>1019</v>
      </c>
      <c r="E6103">
        <v>18.484290000000001</v>
      </c>
      <c r="F6103" t="s">
        <v>1042</v>
      </c>
      <c r="G6103" s="1">
        <v>43404</v>
      </c>
    </row>
    <row r="6104" spans="1:7" x14ac:dyDescent="0.25">
      <c r="B6104" t="s">
        <v>1599</v>
      </c>
      <c r="C6104" t="s">
        <v>1893</v>
      </c>
      <c r="D6104" t="s">
        <v>1022</v>
      </c>
      <c r="E6104">
        <v>0</v>
      </c>
      <c r="F6104" t="s">
        <v>1027</v>
      </c>
      <c r="G6104" s="1">
        <v>43501</v>
      </c>
    </row>
    <row r="6105" spans="1:7" x14ac:dyDescent="0.25">
      <c r="B6105" t="s">
        <v>1099</v>
      </c>
      <c r="C6105" t="s">
        <v>1100</v>
      </c>
      <c r="D6105" t="s">
        <v>1022</v>
      </c>
      <c r="E6105">
        <v>0</v>
      </c>
      <c r="F6105" t="s">
        <v>1027</v>
      </c>
      <c r="G6105" s="1">
        <v>43419</v>
      </c>
    </row>
    <row r="6106" spans="1:7" x14ac:dyDescent="0.25">
      <c r="B6106" t="s">
        <v>1021</v>
      </c>
      <c r="C6106" t="s">
        <v>1021</v>
      </c>
      <c r="D6106" t="s">
        <v>1026</v>
      </c>
      <c r="E6106">
        <v>-23.506740000000001</v>
      </c>
      <c r="F6106" t="s">
        <v>1016</v>
      </c>
      <c r="G6106" s="1">
        <v>43454</v>
      </c>
    </row>
    <row r="6107" spans="1:7" x14ac:dyDescent="0.25">
      <c r="B6107" t="s">
        <v>1017</v>
      </c>
      <c r="C6107" t="s">
        <v>1018</v>
      </c>
      <c r="D6107" t="s">
        <v>1037</v>
      </c>
      <c r="E6107">
        <v>-29.494949999999999</v>
      </c>
      <c r="F6107" t="s">
        <v>1279</v>
      </c>
      <c r="G6107" s="1">
        <v>43224</v>
      </c>
    </row>
    <row r="6151" spans="1:7" x14ac:dyDescent="0.25">
      <c r="A6151" t="s">
        <v>636</v>
      </c>
      <c r="B6151" t="str">
        <f ca="1">_xll.BDS(OFFSET(INDIRECT(ADDRESS(ROW(), COLUMN())),0,-1),"TOP_ANALYST_PERFORM_RANK_TRR","cols=6;rows=6")</f>
        <v>Buckingham Research Group</v>
      </c>
      <c r="C6151" t="s">
        <v>1894</v>
      </c>
      <c r="D6151" t="s">
        <v>1015</v>
      </c>
      <c r="E6151">
        <v>4.4779840000000002</v>
      </c>
      <c r="F6151" t="s">
        <v>1027</v>
      </c>
      <c r="G6151" s="1">
        <v>43510</v>
      </c>
    </row>
    <row r="6152" spans="1:7" x14ac:dyDescent="0.25">
      <c r="B6152" t="s">
        <v>1021</v>
      </c>
      <c r="C6152" t="s">
        <v>1021</v>
      </c>
      <c r="D6152" t="s">
        <v>1019</v>
      </c>
      <c r="E6152">
        <v>4.2239060000000004</v>
      </c>
      <c r="F6152" t="s">
        <v>1023</v>
      </c>
      <c r="G6152" s="1">
        <v>43511</v>
      </c>
    </row>
    <row r="6153" spans="1:7" x14ac:dyDescent="0.25">
      <c r="B6153" t="s">
        <v>1135</v>
      </c>
      <c r="C6153" t="s">
        <v>1895</v>
      </c>
      <c r="D6153" t="s">
        <v>1022</v>
      </c>
      <c r="E6153">
        <v>0</v>
      </c>
      <c r="F6153" t="s">
        <v>1032</v>
      </c>
      <c r="G6153" s="1">
        <v>43510</v>
      </c>
    </row>
    <row r="6154" spans="1:7" x14ac:dyDescent="0.25">
      <c r="B6154" t="s">
        <v>1074</v>
      </c>
      <c r="C6154" t="s">
        <v>1075</v>
      </c>
      <c r="D6154" t="s">
        <v>1022</v>
      </c>
      <c r="E6154">
        <v>0</v>
      </c>
      <c r="F6154" t="s">
        <v>1027</v>
      </c>
      <c r="G6154" s="1">
        <v>43510</v>
      </c>
    </row>
    <row r="6155" spans="1:7" x14ac:dyDescent="0.25">
      <c r="B6155" t="s">
        <v>1017</v>
      </c>
      <c r="C6155" t="s">
        <v>1018</v>
      </c>
      <c r="D6155" t="s">
        <v>1026</v>
      </c>
      <c r="E6155">
        <v>-9.7664989999999996</v>
      </c>
      <c r="F6155" t="s">
        <v>1020</v>
      </c>
      <c r="G6155" s="1">
        <v>43510</v>
      </c>
    </row>
    <row r="6156" spans="1:7" x14ac:dyDescent="0.25">
      <c r="B6156" t="s">
        <v>1071</v>
      </c>
      <c r="C6156" t="s">
        <v>1896</v>
      </c>
      <c r="D6156" t="s">
        <v>1037</v>
      </c>
      <c r="E6156">
        <v>-18.108260999999999</v>
      </c>
      <c r="F6156" t="s">
        <v>1238</v>
      </c>
      <c r="G6156" s="1">
        <v>43473</v>
      </c>
    </row>
    <row r="6201" spans="1:7" x14ac:dyDescent="0.25">
      <c r="A6201" t="s">
        <v>637</v>
      </c>
      <c r="B6201" t="str">
        <f ca="1">_xll.BDS(OFFSET(INDIRECT(ADDRESS(ROW(), COLUMN())),0,-1),"TOP_ANALYST_PERFORM_RANK_TRR","cols=6;rows=8")</f>
        <v>Morningstar, Inc</v>
      </c>
      <c r="C6201" t="s">
        <v>1897</v>
      </c>
      <c r="D6201" t="s">
        <v>1015</v>
      </c>
      <c r="E6201">
        <v>18.760078</v>
      </c>
      <c r="F6201" t="s">
        <v>1020</v>
      </c>
      <c r="G6201" s="1">
        <v>43496</v>
      </c>
    </row>
    <row r="6202" spans="1:7" x14ac:dyDescent="0.25">
      <c r="B6202" t="s">
        <v>1118</v>
      </c>
      <c r="C6202" t="s">
        <v>1561</v>
      </c>
      <c r="D6202" t="s">
        <v>1019</v>
      </c>
      <c r="E6202">
        <v>0</v>
      </c>
      <c r="F6202" t="s">
        <v>1020</v>
      </c>
      <c r="G6202" s="1">
        <v>43509</v>
      </c>
    </row>
    <row r="6203" spans="1:7" x14ac:dyDescent="0.25">
      <c r="B6203" t="s">
        <v>1120</v>
      </c>
      <c r="C6203" t="s">
        <v>1898</v>
      </c>
      <c r="D6203" t="s">
        <v>1019</v>
      </c>
      <c r="E6203">
        <v>0</v>
      </c>
      <c r="F6203" t="s">
        <v>1027</v>
      </c>
      <c r="G6203" s="1">
        <v>43507</v>
      </c>
    </row>
    <row r="6204" spans="1:7" x14ac:dyDescent="0.25">
      <c r="B6204" t="s">
        <v>1167</v>
      </c>
      <c r="C6204" t="s">
        <v>1899</v>
      </c>
      <c r="D6204" t="s">
        <v>1019</v>
      </c>
      <c r="E6204">
        <v>0</v>
      </c>
      <c r="F6204" t="s">
        <v>1020</v>
      </c>
      <c r="G6204" s="1">
        <v>43500</v>
      </c>
    </row>
    <row r="6205" spans="1:7" x14ac:dyDescent="0.25">
      <c r="B6205" t="s">
        <v>1050</v>
      </c>
      <c r="C6205" t="s">
        <v>1900</v>
      </c>
      <c r="D6205" t="s">
        <v>1019</v>
      </c>
      <c r="E6205">
        <v>0</v>
      </c>
      <c r="F6205" t="s">
        <v>1052</v>
      </c>
      <c r="G6205" s="1">
        <v>43497</v>
      </c>
    </row>
    <row r="6206" spans="1:7" x14ac:dyDescent="0.25">
      <c r="B6206" t="s">
        <v>1163</v>
      </c>
      <c r="C6206" t="s">
        <v>1901</v>
      </c>
      <c r="D6206" t="s">
        <v>1022</v>
      </c>
      <c r="E6206">
        <v>-5.3559219999999996</v>
      </c>
      <c r="F6206" t="s">
        <v>1027</v>
      </c>
      <c r="G6206" s="1">
        <v>43504</v>
      </c>
    </row>
    <row r="6207" spans="1:7" x14ac:dyDescent="0.25">
      <c r="B6207" t="s">
        <v>1030</v>
      </c>
      <c r="C6207" t="s">
        <v>1902</v>
      </c>
      <c r="D6207" t="s">
        <v>1026</v>
      </c>
      <c r="E6207">
        <v>-13.234431000000001</v>
      </c>
      <c r="F6207" t="s">
        <v>1042</v>
      </c>
      <c r="G6207" s="1">
        <v>43511</v>
      </c>
    </row>
    <row r="6208" spans="1:7" x14ac:dyDescent="0.25">
      <c r="B6208" t="s">
        <v>1259</v>
      </c>
      <c r="C6208" t="s">
        <v>1903</v>
      </c>
      <c r="D6208" t="s">
        <v>1037</v>
      </c>
      <c r="E6208">
        <v>-13.302538999999999</v>
      </c>
      <c r="F6208" t="s">
        <v>1023</v>
      </c>
      <c r="G6208" s="1">
        <v>43508</v>
      </c>
    </row>
    <row r="6251" spans="1:7" x14ac:dyDescent="0.25">
      <c r="A6251" t="s">
        <v>638</v>
      </c>
      <c r="B6251" t="str">
        <f ca="1">_xll.BDS(OFFSET(INDIRECT(ADDRESS(ROW(), COLUMN())),0,-1),"TOP_ANALYST_PERFORM_RANK_TRR","cols=6;rows=8")</f>
        <v>Huber Research Partners</v>
      </c>
      <c r="C6251" t="s">
        <v>1904</v>
      </c>
      <c r="D6251" t="s">
        <v>1015</v>
      </c>
      <c r="E6251">
        <v>37.571150000000003</v>
      </c>
      <c r="F6251" t="s">
        <v>1063</v>
      </c>
      <c r="G6251" s="1">
        <v>43504</v>
      </c>
    </row>
    <row r="6252" spans="1:7" x14ac:dyDescent="0.25">
      <c r="B6252" t="s">
        <v>1623</v>
      </c>
      <c r="C6252" t="s">
        <v>1905</v>
      </c>
      <c r="D6252" t="s">
        <v>1015</v>
      </c>
      <c r="E6252">
        <v>37.571150000000003</v>
      </c>
      <c r="F6252" t="s">
        <v>1023</v>
      </c>
      <c r="G6252" s="1">
        <v>43504</v>
      </c>
    </row>
    <row r="6253" spans="1:7" x14ac:dyDescent="0.25">
      <c r="B6253" t="s">
        <v>1400</v>
      </c>
      <c r="C6253" t="s">
        <v>1401</v>
      </c>
      <c r="D6253" t="s">
        <v>1015</v>
      </c>
      <c r="E6253">
        <v>37.571150000000003</v>
      </c>
      <c r="F6253" t="s">
        <v>1023</v>
      </c>
      <c r="G6253" s="1">
        <v>43502</v>
      </c>
    </row>
    <row r="6254" spans="1:7" x14ac:dyDescent="0.25">
      <c r="B6254" t="s">
        <v>1074</v>
      </c>
      <c r="C6254" t="s">
        <v>1156</v>
      </c>
      <c r="D6254" t="s">
        <v>1015</v>
      </c>
      <c r="E6254">
        <v>37.571150000000003</v>
      </c>
      <c r="F6254" t="s">
        <v>1063</v>
      </c>
      <c r="G6254" s="1">
        <v>43502</v>
      </c>
    </row>
    <row r="6255" spans="1:7" x14ac:dyDescent="0.25">
      <c r="B6255" t="s">
        <v>1170</v>
      </c>
      <c r="C6255" t="s">
        <v>1397</v>
      </c>
      <c r="D6255" t="s">
        <v>1019</v>
      </c>
      <c r="E6255">
        <v>36.212161000000002</v>
      </c>
      <c r="F6255" t="s">
        <v>1023</v>
      </c>
      <c r="G6255" s="1">
        <v>43500</v>
      </c>
    </row>
    <row r="6256" spans="1:7" x14ac:dyDescent="0.25">
      <c r="B6256" t="s">
        <v>1021</v>
      </c>
      <c r="C6256" t="s">
        <v>1021</v>
      </c>
      <c r="D6256" t="s">
        <v>1022</v>
      </c>
      <c r="E6256">
        <v>25.057708999999999</v>
      </c>
      <c r="F6256" t="s">
        <v>1027</v>
      </c>
      <c r="G6256" s="1">
        <v>43301</v>
      </c>
    </row>
    <row r="6257" spans="2:7" x14ac:dyDescent="0.25">
      <c r="B6257" t="s">
        <v>1040</v>
      </c>
      <c r="C6257" t="s">
        <v>1398</v>
      </c>
      <c r="D6257" t="s">
        <v>1026</v>
      </c>
      <c r="E6257">
        <v>23.97026</v>
      </c>
      <c r="F6257" t="s">
        <v>1312</v>
      </c>
      <c r="G6257" s="1">
        <v>43490</v>
      </c>
    </row>
    <row r="6258" spans="2:7" x14ac:dyDescent="0.25">
      <c r="B6258" t="s">
        <v>1017</v>
      </c>
      <c r="C6258" t="s">
        <v>1018</v>
      </c>
      <c r="D6258" t="s">
        <v>1037</v>
      </c>
      <c r="E6258">
        <v>13.439228999999999</v>
      </c>
      <c r="F6258" t="s">
        <v>1023</v>
      </c>
      <c r="G6258" s="1">
        <v>43503</v>
      </c>
    </row>
    <row r="6301" spans="1:7" x14ac:dyDescent="0.25">
      <c r="A6301" t="s">
        <v>639</v>
      </c>
      <c r="B6301" t="str">
        <f ca="1">_xll.BDS(OFFSET(INDIRECT(ADDRESS(ROW(), COLUMN())),0,-1),"TOP_ANALYST_PERFORM_RANK_TRR","cols=6;rows=21")</f>
        <v>ISS-EVA</v>
      </c>
      <c r="C6301" t="s">
        <v>1018</v>
      </c>
      <c r="D6301" t="s">
        <v>1015</v>
      </c>
      <c r="E6301">
        <v>14.13424</v>
      </c>
      <c r="F6301" t="s">
        <v>1063</v>
      </c>
      <c r="G6301" s="1">
        <v>43497</v>
      </c>
    </row>
    <row r="6302" spans="1:7" x14ac:dyDescent="0.25">
      <c r="B6302" t="s">
        <v>1263</v>
      </c>
      <c r="C6302" t="s">
        <v>1906</v>
      </c>
      <c r="D6302" t="s">
        <v>1019</v>
      </c>
      <c r="E6302">
        <v>11.829800000000001</v>
      </c>
      <c r="F6302" t="s">
        <v>1063</v>
      </c>
      <c r="G6302" s="1">
        <v>43511</v>
      </c>
    </row>
    <row r="6303" spans="1:7" x14ac:dyDescent="0.25">
      <c r="B6303" t="s">
        <v>1118</v>
      </c>
      <c r="C6303" t="s">
        <v>1385</v>
      </c>
      <c r="D6303" t="s">
        <v>1019</v>
      </c>
      <c r="E6303">
        <v>11.829800000000001</v>
      </c>
      <c r="F6303" t="s">
        <v>1023</v>
      </c>
      <c r="G6303" s="1">
        <v>43509</v>
      </c>
    </row>
    <row r="6304" spans="1:7" x14ac:dyDescent="0.25">
      <c r="B6304" t="s">
        <v>1082</v>
      </c>
      <c r="C6304" t="s">
        <v>1907</v>
      </c>
      <c r="D6304" t="s">
        <v>1019</v>
      </c>
      <c r="E6304">
        <v>11.829800000000001</v>
      </c>
      <c r="F6304" t="s">
        <v>1023</v>
      </c>
      <c r="G6304" s="1">
        <v>43508</v>
      </c>
    </row>
    <row r="6305" spans="2:7" x14ac:dyDescent="0.25">
      <c r="B6305" t="s">
        <v>1021</v>
      </c>
      <c r="C6305" t="s">
        <v>1021</v>
      </c>
      <c r="D6305" t="s">
        <v>1019</v>
      </c>
      <c r="E6305">
        <v>11.829800000000001</v>
      </c>
      <c r="F6305" t="s">
        <v>1042</v>
      </c>
      <c r="G6305" s="1">
        <v>43504</v>
      </c>
    </row>
    <row r="6306" spans="2:7" x14ac:dyDescent="0.25">
      <c r="B6306" t="s">
        <v>1050</v>
      </c>
      <c r="C6306" t="s">
        <v>1908</v>
      </c>
      <c r="D6306" t="s">
        <v>1019</v>
      </c>
      <c r="E6306">
        <v>11.829800000000001</v>
      </c>
      <c r="F6306" t="s">
        <v>1063</v>
      </c>
      <c r="G6306" s="1">
        <v>43496</v>
      </c>
    </row>
    <row r="6307" spans="2:7" x14ac:dyDescent="0.25">
      <c r="B6307" t="s">
        <v>1021</v>
      </c>
      <c r="C6307" t="s">
        <v>1021</v>
      </c>
      <c r="D6307" t="s">
        <v>1019</v>
      </c>
      <c r="E6307">
        <v>11.829800000000001</v>
      </c>
      <c r="F6307" t="s">
        <v>1023</v>
      </c>
      <c r="G6307" s="1">
        <v>43496</v>
      </c>
    </row>
    <row r="6308" spans="2:7" x14ac:dyDescent="0.25">
      <c r="B6308" t="s">
        <v>1030</v>
      </c>
      <c r="C6308" t="s">
        <v>1909</v>
      </c>
      <c r="D6308" t="s">
        <v>1019</v>
      </c>
      <c r="E6308">
        <v>11.829800000000001</v>
      </c>
      <c r="F6308" t="s">
        <v>1042</v>
      </c>
      <c r="G6308" s="1">
        <v>43496</v>
      </c>
    </row>
    <row r="6309" spans="2:7" x14ac:dyDescent="0.25">
      <c r="B6309" t="s">
        <v>1086</v>
      </c>
      <c r="C6309" t="s">
        <v>1910</v>
      </c>
      <c r="D6309" t="s">
        <v>1019</v>
      </c>
      <c r="E6309">
        <v>11.829800000000001</v>
      </c>
      <c r="F6309" t="s">
        <v>1042</v>
      </c>
      <c r="G6309" s="1">
        <v>43496</v>
      </c>
    </row>
    <row r="6310" spans="2:7" x14ac:dyDescent="0.25">
      <c r="B6310" t="s">
        <v>1059</v>
      </c>
      <c r="C6310" t="s">
        <v>1911</v>
      </c>
      <c r="D6310" t="s">
        <v>1019</v>
      </c>
      <c r="E6310">
        <v>11.829800000000001</v>
      </c>
      <c r="F6310" t="s">
        <v>1042</v>
      </c>
      <c r="G6310" s="1">
        <v>43496</v>
      </c>
    </row>
    <row r="6311" spans="2:7" x14ac:dyDescent="0.25">
      <c r="B6311" t="s">
        <v>1061</v>
      </c>
      <c r="C6311" t="s">
        <v>1912</v>
      </c>
      <c r="D6311" t="s">
        <v>1019</v>
      </c>
      <c r="E6311">
        <v>11.829800000000001</v>
      </c>
      <c r="F6311" t="s">
        <v>1063</v>
      </c>
      <c r="G6311" s="1">
        <v>43496</v>
      </c>
    </row>
    <row r="6312" spans="2:7" x14ac:dyDescent="0.25">
      <c r="B6312" t="s">
        <v>1150</v>
      </c>
      <c r="C6312" t="s">
        <v>1913</v>
      </c>
      <c r="D6312" t="s">
        <v>1019</v>
      </c>
      <c r="E6312">
        <v>11.829800000000001</v>
      </c>
      <c r="F6312" t="s">
        <v>1063</v>
      </c>
      <c r="G6312" s="1">
        <v>43495</v>
      </c>
    </row>
    <row r="6313" spans="2:7" x14ac:dyDescent="0.25">
      <c r="B6313" t="s">
        <v>1071</v>
      </c>
      <c r="C6313" t="s">
        <v>1761</v>
      </c>
      <c r="D6313" t="s">
        <v>1019</v>
      </c>
      <c r="E6313">
        <v>11.829800000000001</v>
      </c>
      <c r="F6313" t="s">
        <v>1602</v>
      </c>
      <c r="G6313" s="1">
        <v>43495</v>
      </c>
    </row>
    <row r="6314" spans="2:7" x14ac:dyDescent="0.25">
      <c r="B6314" t="s">
        <v>1124</v>
      </c>
      <c r="C6314" t="s">
        <v>1384</v>
      </c>
      <c r="D6314" t="s">
        <v>1019</v>
      </c>
      <c r="E6314">
        <v>11.829800000000001</v>
      </c>
      <c r="F6314" t="s">
        <v>1023</v>
      </c>
      <c r="G6314" s="1">
        <v>43495</v>
      </c>
    </row>
    <row r="6315" spans="2:7" x14ac:dyDescent="0.25">
      <c r="B6315" t="s">
        <v>1021</v>
      </c>
      <c r="C6315" t="s">
        <v>1021</v>
      </c>
      <c r="D6315" t="s">
        <v>1019</v>
      </c>
      <c r="E6315">
        <v>11.829800000000001</v>
      </c>
      <c r="F6315" t="s">
        <v>1023</v>
      </c>
      <c r="G6315" s="1">
        <v>43495</v>
      </c>
    </row>
    <row r="6316" spans="2:7" x14ac:dyDescent="0.25">
      <c r="B6316" t="s">
        <v>1021</v>
      </c>
      <c r="C6316" t="s">
        <v>1021</v>
      </c>
      <c r="D6316" t="s">
        <v>1019</v>
      </c>
      <c r="E6316">
        <v>11.829800000000001</v>
      </c>
      <c r="F6316" t="s">
        <v>1023</v>
      </c>
      <c r="G6316" s="1">
        <v>43307</v>
      </c>
    </row>
    <row r="6317" spans="2:7" x14ac:dyDescent="0.25">
      <c r="B6317" t="s">
        <v>1090</v>
      </c>
      <c r="C6317" t="s">
        <v>1252</v>
      </c>
      <c r="D6317" t="s">
        <v>1019</v>
      </c>
      <c r="E6317">
        <v>11.829800000000001</v>
      </c>
      <c r="F6317" t="s">
        <v>1023</v>
      </c>
      <c r="G6317" s="1">
        <v>42747</v>
      </c>
    </row>
    <row r="6318" spans="2:7" x14ac:dyDescent="0.25">
      <c r="B6318" t="s">
        <v>1078</v>
      </c>
      <c r="C6318" t="s">
        <v>1641</v>
      </c>
      <c r="D6318" t="s">
        <v>1022</v>
      </c>
      <c r="E6318">
        <v>8.1381110000000003</v>
      </c>
      <c r="F6318" t="s">
        <v>1023</v>
      </c>
      <c r="G6318" s="1">
        <v>43507</v>
      </c>
    </row>
    <row r="6319" spans="2:7" x14ac:dyDescent="0.25">
      <c r="B6319" t="s">
        <v>1033</v>
      </c>
      <c r="C6319" t="s">
        <v>1914</v>
      </c>
      <c r="D6319" t="s">
        <v>1026</v>
      </c>
      <c r="E6319">
        <v>0</v>
      </c>
      <c r="F6319" t="s">
        <v>1020</v>
      </c>
      <c r="G6319" s="1">
        <v>43511</v>
      </c>
    </row>
    <row r="6320" spans="2:7" x14ac:dyDescent="0.25">
      <c r="B6320" t="s">
        <v>1021</v>
      </c>
      <c r="C6320" t="s">
        <v>1021</v>
      </c>
      <c r="D6320" t="s">
        <v>1026</v>
      </c>
      <c r="E6320">
        <v>0</v>
      </c>
      <c r="F6320" t="s">
        <v>1027</v>
      </c>
      <c r="G6320" s="1">
        <v>43496</v>
      </c>
    </row>
    <row r="6321" spans="2:7" x14ac:dyDescent="0.25">
      <c r="B6321" t="s">
        <v>1765</v>
      </c>
      <c r="C6321" t="s">
        <v>1766</v>
      </c>
      <c r="D6321" t="s">
        <v>1026</v>
      </c>
      <c r="E6321">
        <v>0</v>
      </c>
      <c r="F6321" t="s">
        <v>1767</v>
      </c>
      <c r="G6321" s="1">
        <v>42474</v>
      </c>
    </row>
    <row r="6351" spans="1:7" x14ac:dyDescent="0.25">
      <c r="A6351" t="s">
        <v>640</v>
      </c>
      <c r="B6351" t="str">
        <f ca="1">_xll.BDS(OFFSET(INDIRECT(ADDRESS(ROW(), COLUMN())),0,-1),"TOP_ANALYST_PERFORM_RANK_TRR","cols=6;rows=6")</f>
        <v>ISS-EVA</v>
      </c>
      <c r="C6351" t="s">
        <v>1018</v>
      </c>
      <c r="D6351" t="s">
        <v>1015</v>
      </c>
      <c r="E6351">
        <v>21.683834000000001</v>
      </c>
      <c r="F6351" t="s">
        <v>1063</v>
      </c>
      <c r="G6351" s="1">
        <v>43342</v>
      </c>
    </row>
    <row r="6352" spans="1:7" x14ac:dyDescent="0.25">
      <c r="B6352" t="s">
        <v>1124</v>
      </c>
      <c r="C6352" t="s">
        <v>1841</v>
      </c>
      <c r="D6352" t="s">
        <v>1019</v>
      </c>
      <c r="E6352">
        <v>11.159585</v>
      </c>
      <c r="F6352" t="s">
        <v>1023</v>
      </c>
      <c r="G6352" s="1">
        <v>43504</v>
      </c>
    </row>
    <row r="6353" spans="2:7" x14ac:dyDescent="0.25">
      <c r="B6353" t="s">
        <v>1915</v>
      </c>
      <c r="C6353" t="s">
        <v>1916</v>
      </c>
      <c r="D6353" t="s">
        <v>1022</v>
      </c>
      <c r="E6353">
        <v>8.0457959999999993</v>
      </c>
      <c r="F6353" t="s">
        <v>1020</v>
      </c>
      <c r="G6353" s="1">
        <v>43504</v>
      </c>
    </row>
    <row r="6354" spans="2:7" x14ac:dyDescent="0.25">
      <c r="B6354" t="s">
        <v>1084</v>
      </c>
      <c r="C6354" t="s">
        <v>1474</v>
      </c>
      <c r="D6354" t="s">
        <v>1026</v>
      </c>
      <c r="E6354">
        <v>2.601362</v>
      </c>
      <c r="F6354" t="s">
        <v>1023</v>
      </c>
      <c r="G6354" s="1">
        <v>43507</v>
      </c>
    </row>
    <row r="6355" spans="2:7" x14ac:dyDescent="0.25">
      <c r="B6355" t="s">
        <v>1917</v>
      </c>
      <c r="C6355" t="s">
        <v>1918</v>
      </c>
      <c r="D6355" t="s">
        <v>1037</v>
      </c>
      <c r="E6355">
        <v>0</v>
      </c>
      <c r="F6355" t="s">
        <v>1020</v>
      </c>
      <c r="G6355" s="1">
        <v>43503</v>
      </c>
    </row>
    <row r="6356" spans="2:7" x14ac:dyDescent="0.25">
      <c r="B6356" t="s">
        <v>1021</v>
      </c>
      <c r="C6356" t="s">
        <v>1021</v>
      </c>
      <c r="D6356" t="s">
        <v>1037</v>
      </c>
      <c r="E6356">
        <v>0</v>
      </c>
      <c r="F6356" t="s">
        <v>1027</v>
      </c>
      <c r="G6356" s="1">
        <v>43367</v>
      </c>
    </row>
    <row r="6401" spans="1:7" x14ac:dyDescent="0.25">
      <c r="A6401" t="s">
        <v>641</v>
      </c>
      <c r="B6401" t="str">
        <f ca="1">_xll.BDS(OFFSET(INDIRECT(ADDRESS(ROW(), COLUMN())),0,-1),"TOP_ANALYST_PERFORM_RANK_TRR","cols=6;rows=21")</f>
        <v>Canaccord Genuity</v>
      </c>
      <c r="C6401" t="s">
        <v>1300</v>
      </c>
      <c r="D6401" t="s">
        <v>1015</v>
      </c>
      <c r="E6401">
        <v>32.748356000000001</v>
      </c>
      <c r="F6401" t="s">
        <v>1023</v>
      </c>
      <c r="G6401" s="1">
        <v>43489</v>
      </c>
    </row>
    <row r="6402" spans="1:7" x14ac:dyDescent="0.25">
      <c r="B6402" t="s">
        <v>1078</v>
      </c>
      <c r="C6402" t="s">
        <v>1193</v>
      </c>
      <c r="D6402" t="s">
        <v>1019</v>
      </c>
      <c r="E6402">
        <v>29.538630999999999</v>
      </c>
      <c r="F6402" t="s">
        <v>1023</v>
      </c>
      <c r="G6402" s="1">
        <v>43461</v>
      </c>
    </row>
    <row r="6403" spans="1:7" x14ac:dyDescent="0.25">
      <c r="B6403" t="s">
        <v>1043</v>
      </c>
      <c r="C6403" t="s">
        <v>1607</v>
      </c>
      <c r="D6403" t="s">
        <v>1022</v>
      </c>
      <c r="E6403">
        <v>27.826779999999999</v>
      </c>
      <c r="F6403" t="s">
        <v>1042</v>
      </c>
      <c r="G6403" s="1">
        <v>43511</v>
      </c>
    </row>
    <row r="6404" spans="1:7" x14ac:dyDescent="0.25">
      <c r="B6404" t="s">
        <v>1113</v>
      </c>
      <c r="C6404" t="s">
        <v>1614</v>
      </c>
      <c r="D6404" t="s">
        <v>1022</v>
      </c>
      <c r="E6404">
        <v>27.826779999999999</v>
      </c>
      <c r="F6404" t="s">
        <v>1032</v>
      </c>
      <c r="G6404" s="1">
        <v>43511</v>
      </c>
    </row>
    <row r="6405" spans="1:7" x14ac:dyDescent="0.25">
      <c r="B6405" t="s">
        <v>1050</v>
      </c>
      <c r="C6405" t="s">
        <v>1919</v>
      </c>
      <c r="D6405" t="s">
        <v>1022</v>
      </c>
      <c r="E6405">
        <v>27.826779999999999</v>
      </c>
      <c r="F6405" t="s">
        <v>1063</v>
      </c>
      <c r="G6405" s="1">
        <v>43509</v>
      </c>
    </row>
    <row r="6406" spans="1:7" x14ac:dyDescent="0.25">
      <c r="B6406" t="s">
        <v>1057</v>
      </c>
      <c r="C6406" t="s">
        <v>1283</v>
      </c>
      <c r="D6406" t="s">
        <v>1022</v>
      </c>
      <c r="E6406">
        <v>27.826779999999999</v>
      </c>
      <c r="F6406" t="s">
        <v>1042</v>
      </c>
      <c r="G6406" s="1">
        <v>43505</v>
      </c>
    </row>
    <row r="6407" spans="1:7" x14ac:dyDescent="0.25">
      <c r="B6407" t="s">
        <v>1021</v>
      </c>
      <c r="C6407" t="s">
        <v>1021</v>
      </c>
      <c r="D6407" t="s">
        <v>1022</v>
      </c>
      <c r="E6407">
        <v>27.826779999999999</v>
      </c>
      <c r="F6407" t="s">
        <v>1042</v>
      </c>
      <c r="G6407" s="1">
        <v>43496</v>
      </c>
    </row>
    <row r="6408" spans="1:7" x14ac:dyDescent="0.25">
      <c r="B6408" t="s">
        <v>1293</v>
      </c>
      <c r="C6408" t="s">
        <v>1294</v>
      </c>
      <c r="D6408" t="s">
        <v>1022</v>
      </c>
      <c r="E6408">
        <v>27.826779999999999</v>
      </c>
      <c r="F6408" t="s">
        <v>1023</v>
      </c>
      <c r="G6408" s="1">
        <v>43492</v>
      </c>
    </row>
    <row r="6409" spans="1:7" x14ac:dyDescent="0.25">
      <c r="B6409" t="s">
        <v>1076</v>
      </c>
      <c r="C6409" t="s">
        <v>1183</v>
      </c>
      <c r="D6409" t="s">
        <v>1022</v>
      </c>
      <c r="E6409">
        <v>27.826779999999999</v>
      </c>
      <c r="F6409" t="s">
        <v>1023</v>
      </c>
      <c r="G6409" s="1">
        <v>43490</v>
      </c>
    </row>
    <row r="6410" spans="1:7" x14ac:dyDescent="0.25">
      <c r="B6410" t="s">
        <v>1150</v>
      </c>
      <c r="C6410" t="s">
        <v>1284</v>
      </c>
      <c r="D6410" t="s">
        <v>1022</v>
      </c>
      <c r="E6410">
        <v>27.826779999999999</v>
      </c>
      <c r="F6410" t="s">
        <v>1063</v>
      </c>
      <c r="G6410" s="1">
        <v>43489</v>
      </c>
    </row>
    <row r="6411" spans="1:7" x14ac:dyDescent="0.25">
      <c r="B6411" t="s">
        <v>1033</v>
      </c>
      <c r="C6411" t="s">
        <v>1611</v>
      </c>
      <c r="D6411" t="s">
        <v>1022</v>
      </c>
      <c r="E6411">
        <v>27.826779999999999</v>
      </c>
      <c r="F6411" t="s">
        <v>1023</v>
      </c>
      <c r="G6411" s="1">
        <v>43489</v>
      </c>
    </row>
    <row r="6412" spans="1:7" x14ac:dyDescent="0.25">
      <c r="B6412" t="s">
        <v>1040</v>
      </c>
      <c r="C6412" t="s">
        <v>1298</v>
      </c>
      <c r="D6412" t="s">
        <v>1022</v>
      </c>
      <c r="E6412">
        <v>27.826779999999999</v>
      </c>
      <c r="F6412" t="s">
        <v>1042</v>
      </c>
      <c r="G6412" s="1">
        <v>43479</v>
      </c>
    </row>
    <row r="6413" spans="1:7" x14ac:dyDescent="0.25">
      <c r="B6413" t="s">
        <v>1095</v>
      </c>
      <c r="C6413" t="s">
        <v>1578</v>
      </c>
      <c r="D6413" t="s">
        <v>1022</v>
      </c>
      <c r="E6413">
        <v>27.826779999999999</v>
      </c>
      <c r="F6413" t="s">
        <v>1023</v>
      </c>
      <c r="G6413" s="1">
        <v>43476</v>
      </c>
    </row>
    <row r="6414" spans="1:7" x14ac:dyDescent="0.25">
      <c r="B6414" t="s">
        <v>1160</v>
      </c>
      <c r="C6414" t="s">
        <v>1297</v>
      </c>
      <c r="D6414" t="s">
        <v>1022</v>
      </c>
      <c r="E6414">
        <v>27.826779999999999</v>
      </c>
      <c r="F6414" t="s">
        <v>1063</v>
      </c>
      <c r="G6414" s="1">
        <v>43473</v>
      </c>
    </row>
    <row r="6415" spans="1:7" x14ac:dyDescent="0.25">
      <c r="B6415" t="s">
        <v>1030</v>
      </c>
      <c r="C6415" t="s">
        <v>1296</v>
      </c>
      <c r="D6415" t="s">
        <v>1022</v>
      </c>
      <c r="E6415">
        <v>27.826779999999999</v>
      </c>
      <c r="F6415" t="s">
        <v>1042</v>
      </c>
      <c r="G6415" s="1">
        <v>43472</v>
      </c>
    </row>
    <row r="6416" spans="1:7" x14ac:dyDescent="0.25">
      <c r="B6416" t="s">
        <v>1084</v>
      </c>
      <c r="C6416" t="s">
        <v>1301</v>
      </c>
      <c r="D6416" t="s">
        <v>1022</v>
      </c>
      <c r="E6416">
        <v>27.826779999999999</v>
      </c>
      <c r="F6416" t="s">
        <v>1023</v>
      </c>
      <c r="G6416" s="1">
        <v>43451</v>
      </c>
    </row>
    <row r="6417" spans="2:7" x14ac:dyDescent="0.25">
      <c r="B6417" t="s">
        <v>1021</v>
      </c>
      <c r="C6417" t="s">
        <v>1021</v>
      </c>
      <c r="D6417" t="s">
        <v>1022</v>
      </c>
      <c r="E6417">
        <v>27.826779999999999</v>
      </c>
      <c r="F6417" t="s">
        <v>1023</v>
      </c>
      <c r="G6417" s="1">
        <v>43448</v>
      </c>
    </row>
    <row r="6418" spans="2:7" x14ac:dyDescent="0.25">
      <c r="B6418" t="s">
        <v>1021</v>
      </c>
      <c r="C6418" t="s">
        <v>1021</v>
      </c>
      <c r="D6418" t="s">
        <v>1022</v>
      </c>
      <c r="E6418">
        <v>27.826779999999999</v>
      </c>
      <c r="F6418" t="s">
        <v>1023</v>
      </c>
      <c r="G6418" s="1">
        <v>43448</v>
      </c>
    </row>
    <row r="6419" spans="2:7" x14ac:dyDescent="0.25">
      <c r="B6419" t="s">
        <v>1021</v>
      </c>
      <c r="C6419" t="s">
        <v>1021</v>
      </c>
      <c r="D6419" t="s">
        <v>1022</v>
      </c>
      <c r="E6419">
        <v>27.826779999999999</v>
      </c>
      <c r="F6419" t="s">
        <v>1023</v>
      </c>
      <c r="G6419" s="1">
        <v>43357</v>
      </c>
    </row>
    <row r="6420" spans="2:7" x14ac:dyDescent="0.25">
      <c r="B6420" t="s">
        <v>1017</v>
      </c>
      <c r="C6420" t="s">
        <v>1018</v>
      </c>
      <c r="D6420" t="s">
        <v>1026</v>
      </c>
      <c r="E6420">
        <v>13.317239000000001</v>
      </c>
      <c r="F6420" t="s">
        <v>1020</v>
      </c>
      <c r="G6420" s="1">
        <v>43448</v>
      </c>
    </row>
    <row r="6421" spans="2:7" x14ac:dyDescent="0.25">
      <c r="B6421" t="s">
        <v>1184</v>
      </c>
      <c r="C6421" t="s">
        <v>1597</v>
      </c>
      <c r="D6421" t="s">
        <v>1037</v>
      </c>
      <c r="E6421">
        <v>12.78021</v>
      </c>
      <c r="F6421" t="s">
        <v>1032</v>
      </c>
      <c r="G6421" s="1">
        <v>43482</v>
      </c>
    </row>
    <row r="6451" spans="1:7" x14ac:dyDescent="0.25">
      <c r="A6451" t="s">
        <v>642</v>
      </c>
      <c r="B6451" t="str">
        <f ca="1">_xll.BDS(OFFSET(INDIRECT(ADDRESS(ROW(), COLUMN())),0,-1),"TOP_ANALYST_PERFORM_RANK_TRR","cols=6;rows=11")</f>
        <v>ISS-EVA</v>
      </c>
      <c r="C6451" t="s">
        <v>1268</v>
      </c>
      <c r="D6451" t="s">
        <v>1015</v>
      </c>
      <c r="E6451">
        <v>1.8064100000000001</v>
      </c>
      <c r="F6451" t="s">
        <v>1063</v>
      </c>
      <c r="G6451" s="1">
        <v>43404</v>
      </c>
    </row>
    <row r="6452" spans="1:7" x14ac:dyDescent="0.25">
      <c r="B6452" t="s">
        <v>1033</v>
      </c>
      <c r="C6452" t="s">
        <v>1626</v>
      </c>
      <c r="D6452" t="s">
        <v>1019</v>
      </c>
      <c r="E6452">
        <v>0</v>
      </c>
      <c r="F6452" t="s">
        <v>1020</v>
      </c>
      <c r="G6452" s="1">
        <v>43511</v>
      </c>
    </row>
    <row r="6453" spans="1:7" x14ac:dyDescent="0.25">
      <c r="B6453" t="s">
        <v>1118</v>
      </c>
      <c r="C6453" t="s">
        <v>1417</v>
      </c>
      <c r="D6453" t="s">
        <v>1019</v>
      </c>
      <c r="E6453">
        <v>0</v>
      </c>
      <c r="F6453" t="s">
        <v>1020</v>
      </c>
      <c r="G6453" s="1">
        <v>43509</v>
      </c>
    </row>
    <row r="6454" spans="1:7" x14ac:dyDescent="0.25">
      <c r="B6454" t="s">
        <v>1453</v>
      </c>
      <c r="C6454" t="s">
        <v>1627</v>
      </c>
      <c r="D6454" t="s">
        <v>1019</v>
      </c>
      <c r="E6454">
        <v>0</v>
      </c>
      <c r="F6454" t="s">
        <v>1027</v>
      </c>
      <c r="G6454" s="1">
        <v>43509</v>
      </c>
    </row>
    <row r="6455" spans="1:7" x14ac:dyDescent="0.25">
      <c r="B6455" t="s">
        <v>1084</v>
      </c>
      <c r="C6455" t="s">
        <v>1267</v>
      </c>
      <c r="D6455" t="s">
        <v>1019</v>
      </c>
      <c r="E6455">
        <v>0</v>
      </c>
      <c r="F6455" t="s">
        <v>1020</v>
      </c>
      <c r="G6455" s="1">
        <v>43502</v>
      </c>
    </row>
    <row r="6456" spans="1:7" x14ac:dyDescent="0.25">
      <c r="B6456" t="s">
        <v>1078</v>
      </c>
      <c r="C6456" t="s">
        <v>1270</v>
      </c>
      <c r="D6456" t="s">
        <v>1019</v>
      </c>
      <c r="E6456">
        <v>0</v>
      </c>
      <c r="F6456" t="s">
        <v>1020</v>
      </c>
      <c r="G6456" s="1">
        <v>43495</v>
      </c>
    </row>
    <row r="6457" spans="1:7" x14ac:dyDescent="0.25">
      <c r="B6457" t="s">
        <v>1135</v>
      </c>
      <c r="C6457" t="s">
        <v>1920</v>
      </c>
      <c r="D6457" t="s">
        <v>1019</v>
      </c>
      <c r="E6457">
        <v>0</v>
      </c>
      <c r="F6457" t="s">
        <v>1032</v>
      </c>
      <c r="G6457" s="1">
        <v>43494</v>
      </c>
    </row>
    <row r="6458" spans="1:7" x14ac:dyDescent="0.25">
      <c r="B6458" t="s">
        <v>1150</v>
      </c>
      <c r="C6458" t="s">
        <v>1699</v>
      </c>
      <c r="D6458" t="s">
        <v>1019</v>
      </c>
      <c r="E6458">
        <v>0</v>
      </c>
      <c r="F6458" t="s">
        <v>1027</v>
      </c>
      <c r="G6458" s="1">
        <v>43494</v>
      </c>
    </row>
    <row r="6459" spans="1:7" x14ac:dyDescent="0.25">
      <c r="B6459" t="s">
        <v>1040</v>
      </c>
      <c r="C6459" t="s">
        <v>1921</v>
      </c>
      <c r="D6459" t="s">
        <v>1022</v>
      </c>
      <c r="E6459">
        <v>-10.23274</v>
      </c>
      <c r="F6459" t="s">
        <v>1312</v>
      </c>
      <c r="G6459" s="1">
        <v>43501</v>
      </c>
    </row>
    <row r="6460" spans="1:7" x14ac:dyDescent="0.25">
      <c r="B6460" t="s">
        <v>1086</v>
      </c>
      <c r="C6460" t="s">
        <v>1367</v>
      </c>
      <c r="D6460" t="s">
        <v>1026</v>
      </c>
      <c r="E6460">
        <v>-10.93791</v>
      </c>
      <c r="F6460" t="s">
        <v>1027</v>
      </c>
      <c r="G6460" s="1">
        <v>43496</v>
      </c>
    </row>
    <row r="6461" spans="1:7" x14ac:dyDescent="0.25">
      <c r="B6461" t="s">
        <v>58</v>
      </c>
      <c r="C6461" t="s">
        <v>1421</v>
      </c>
      <c r="D6461" t="s">
        <v>1037</v>
      </c>
      <c r="E6461">
        <v>-11.20185</v>
      </c>
      <c r="F6461" t="s">
        <v>1389</v>
      </c>
      <c r="G6461" s="1">
        <v>43497</v>
      </c>
    </row>
    <row r="6501" spans="1:7" x14ac:dyDescent="0.25">
      <c r="A6501" t="s">
        <v>643</v>
      </c>
      <c r="B6501" t="str">
        <f ca="1">_xll.BDS(OFFSET(INDIRECT(ADDRESS(ROW(), COLUMN())),0,-1),"TOP_ANALYST_PERFORM_RANK_TRR","cols=6;rows=18")</f>
        <v>Seaport Global Securities</v>
      </c>
      <c r="C6501" t="s">
        <v>1922</v>
      </c>
      <c r="D6501" t="s">
        <v>1015</v>
      </c>
      <c r="E6501">
        <v>17.711203999999999</v>
      </c>
      <c r="F6501" t="s">
        <v>1023</v>
      </c>
      <c r="G6501" s="1">
        <v>43504</v>
      </c>
    </row>
    <row r="6502" spans="1:7" x14ac:dyDescent="0.25">
      <c r="B6502" t="s">
        <v>1021</v>
      </c>
      <c r="C6502" t="s">
        <v>1021</v>
      </c>
      <c r="D6502" t="s">
        <v>1019</v>
      </c>
      <c r="E6502">
        <v>6.7384779999999997</v>
      </c>
      <c r="F6502" t="s">
        <v>1023</v>
      </c>
      <c r="G6502" s="1">
        <v>43495</v>
      </c>
    </row>
    <row r="6503" spans="1:7" x14ac:dyDescent="0.25">
      <c r="B6503" t="s">
        <v>1030</v>
      </c>
      <c r="C6503" t="s">
        <v>1902</v>
      </c>
      <c r="D6503" t="s">
        <v>1022</v>
      </c>
      <c r="E6503">
        <v>0</v>
      </c>
      <c r="F6503" t="s">
        <v>1032</v>
      </c>
      <c r="G6503" s="1">
        <v>43511</v>
      </c>
    </row>
    <row r="6504" spans="1:7" x14ac:dyDescent="0.25">
      <c r="B6504" t="s">
        <v>1021</v>
      </c>
      <c r="C6504" t="s">
        <v>1021</v>
      </c>
      <c r="D6504" t="s">
        <v>1022</v>
      </c>
      <c r="E6504">
        <v>0</v>
      </c>
      <c r="F6504" t="s">
        <v>1027</v>
      </c>
      <c r="G6504" s="1">
        <v>43500</v>
      </c>
    </row>
    <row r="6505" spans="1:7" x14ac:dyDescent="0.25">
      <c r="B6505" t="s">
        <v>1050</v>
      </c>
      <c r="C6505" t="s">
        <v>1900</v>
      </c>
      <c r="D6505" t="s">
        <v>1022</v>
      </c>
      <c r="E6505">
        <v>0</v>
      </c>
      <c r="F6505" t="s">
        <v>1052</v>
      </c>
      <c r="G6505" s="1">
        <v>43496</v>
      </c>
    </row>
    <row r="6506" spans="1:7" x14ac:dyDescent="0.25">
      <c r="B6506" t="s">
        <v>1178</v>
      </c>
      <c r="C6506" t="s">
        <v>1923</v>
      </c>
      <c r="D6506" t="s">
        <v>1022</v>
      </c>
      <c r="E6506">
        <v>0</v>
      </c>
      <c r="F6506" t="s">
        <v>1027</v>
      </c>
      <c r="G6506" s="1">
        <v>43495</v>
      </c>
    </row>
    <row r="6507" spans="1:7" x14ac:dyDescent="0.25">
      <c r="B6507" t="s">
        <v>1163</v>
      </c>
      <c r="C6507" t="s">
        <v>1901</v>
      </c>
      <c r="D6507" t="s">
        <v>1022</v>
      </c>
      <c r="E6507">
        <v>0</v>
      </c>
      <c r="F6507" t="s">
        <v>1027</v>
      </c>
      <c r="G6507" s="1">
        <v>43495</v>
      </c>
    </row>
    <row r="6508" spans="1:7" x14ac:dyDescent="0.25">
      <c r="B6508" t="s">
        <v>1126</v>
      </c>
      <c r="C6508" t="s">
        <v>1924</v>
      </c>
      <c r="D6508" t="s">
        <v>1022</v>
      </c>
      <c r="E6508">
        <v>0</v>
      </c>
      <c r="F6508" t="s">
        <v>1020</v>
      </c>
      <c r="G6508" s="1">
        <v>43495</v>
      </c>
    </row>
    <row r="6509" spans="1:7" x14ac:dyDescent="0.25">
      <c r="B6509" t="s">
        <v>58</v>
      </c>
      <c r="C6509" t="s">
        <v>1925</v>
      </c>
      <c r="D6509" t="s">
        <v>1022</v>
      </c>
      <c r="E6509">
        <v>0</v>
      </c>
      <c r="F6509" t="s">
        <v>1585</v>
      </c>
      <c r="G6509" s="1">
        <v>43495</v>
      </c>
    </row>
    <row r="6510" spans="1:7" x14ac:dyDescent="0.25">
      <c r="B6510" t="s">
        <v>1071</v>
      </c>
      <c r="C6510" t="s">
        <v>1926</v>
      </c>
      <c r="D6510" t="s">
        <v>1022</v>
      </c>
      <c r="E6510">
        <v>0</v>
      </c>
      <c r="F6510" t="s">
        <v>1361</v>
      </c>
      <c r="G6510" s="1">
        <v>43402</v>
      </c>
    </row>
    <row r="6511" spans="1:7" x14ac:dyDescent="0.25">
      <c r="B6511" t="s">
        <v>1061</v>
      </c>
      <c r="C6511" t="s">
        <v>1927</v>
      </c>
      <c r="D6511" t="s">
        <v>1026</v>
      </c>
      <c r="E6511">
        <v>-9.3803199999999993</v>
      </c>
      <c r="F6511" t="s">
        <v>1063</v>
      </c>
      <c r="G6511" s="1">
        <v>43496</v>
      </c>
    </row>
    <row r="6512" spans="1:7" x14ac:dyDescent="0.25">
      <c r="B6512" t="s">
        <v>1043</v>
      </c>
      <c r="C6512" t="s">
        <v>1928</v>
      </c>
      <c r="D6512" t="s">
        <v>1037</v>
      </c>
      <c r="E6512">
        <v>-12.438459999999999</v>
      </c>
      <c r="F6512" t="s">
        <v>1042</v>
      </c>
      <c r="G6512" s="1">
        <v>43511</v>
      </c>
    </row>
    <row r="6513" spans="2:7" x14ac:dyDescent="0.25">
      <c r="B6513" t="s">
        <v>1040</v>
      </c>
      <c r="C6513" t="s">
        <v>1929</v>
      </c>
      <c r="D6513" t="s">
        <v>1037</v>
      </c>
      <c r="E6513">
        <v>-12.438459999999999</v>
      </c>
      <c r="F6513" t="s">
        <v>1042</v>
      </c>
      <c r="G6513" s="1">
        <v>43507</v>
      </c>
    </row>
    <row r="6514" spans="2:7" x14ac:dyDescent="0.25">
      <c r="B6514" t="s">
        <v>1076</v>
      </c>
      <c r="C6514" t="s">
        <v>1930</v>
      </c>
      <c r="D6514" t="s">
        <v>1037</v>
      </c>
      <c r="E6514">
        <v>-12.438459999999999</v>
      </c>
      <c r="F6514" t="s">
        <v>1023</v>
      </c>
      <c r="G6514" s="1">
        <v>43503</v>
      </c>
    </row>
    <row r="6515" spans="2:7" x14ac:dyDescent="0.25">
      <c r="B6515" t="s">
        <v>1021</v>
      </c>
      <c r="C6515" t="s">
        <v>1021</v>
      </c>
      <c r="D6515" t="s">
        <v>1037</v>
      </c>
      <c r="E6515">
        <v>-12.438459999999999</v>
      </c>
      <c r="F6515" t="s">
        <v>1023</v>
      </c>
      <c r="G6515" s="1">
        <v>43496</v>
      </c>
    </row>
    <row r="6516" spans="2:7" x14ac:dyDescent="0.25">
      <c r="B6516" t="s">
        <v>1160</v>
      </c>
      <c r="C6516" t="s">
        <v>1931</v>
      </c>
      <c r="D6516" t="s">
        <v>1037</v>
      </c>
      <c r="E6516">
        <v>-12.438459999999999</v>
      </c>
      <c r="F6516" t="s">
        <v>1063</v>
      </c>
      <c r="G6516" s="1">
        <v>43495</v>
      </c>
    </row>
    <row r="6517" spans="2:7" x14ac:dyDescent="0.25">
      <c r="B6517" t="s">
        <v>1086</v>
      </c>
      <c r="C6517" t="s">
        <v>1932</v>
      </c>
      <c r="D6517" t="s">
        <v>1037</v>
      </c>
      <c r="E6517">
        <v>-12.438459999999999</v>
      </c>
      <c r="F6517" t="s">
        <v>1042</v>
      </c>
      <c r="G6517" s="1">
        <v>43495</v>
      </c>
    </row>
    <row r="6518" spans="2:7" x14ac:dyDescent="0.25">
      <c r="B6518" t="s">
        <v>1021</v>
      </c>
      <c r="C6518" t="s">
        <v>1021</v>
      </c>
      <c r="D6518" t="s">
        <v>1037</v>
      </c>
      <c r="E6518">
        <v>-12.438459999999999</v>
      </c>
      <c r="F6518" t="s">
        <v>1023</v>
      </c>
      <c r="G6518" s="1">
        <v>43454</v>
      </c>
    </row>
    <row r="6551" spans="1:7" x14ac:dyDescent="0.25">
      <c r="A6551" t="s">
        <v>644</v>
      </c>
      <c r="B6551" t="str">
        <f ca="1">_xll.BDS(OFFSET(INDIRECT(ADDRESS(ROW(), COLUMN())),0,-1),"TOP_ANALYST_PERFORM_RANK_TRR","cols=6;rows=5")</f>
        <v>Morningstar, Inc</v>
      </c>
      <c r="C6551" t="s">
        <v>1933</v>
      </c>
      <c r="D6551" t="s">
        <v>1015</v>
      </c>
      <c r="E6551">
        <v>23.823675999999999</v>
      </c>
      <c r="F6551" t="s">
        <v>1023</v>
      </c>
      <c r="G6551" s="1">
        <v>43469</v>
      </c>
    </row>
    <row r="6552" spans="1:7" x14ac:dyDescent="0.25">
      <c r="B6552" t="s">
        <v>1076</v>
      </c>
      <c r="C6552" t="s">
        <v>1525</v>
      </c>
      <c r="D6552" t="s">
        <v>1019</v>
      </c>
      <c r="E6552">
        <v>21.838229999999999</v>
      </c>
      <c r="F6552" t="s">
        <v>1023</v>
      </c>
      <c r="G6552" s="1">
        <v>43454</v>
      </c>
    </row>
    <row r="6553" spans="1:7" x14ac:dyDescent="0.25">
      <c r="B6553" t="s">
        <v>1378</v>
      </c>
      <c r="C6553" t="s">
        <v>1934</v>
      </c>
      <c r="D6553" t="s">
        <v>1022</v>
      </c>
      <c r="E6553">
        <v>11.213835</v>
      </c>
      <c r="F6553" t="s">
        <v>1023</v>
      </c>
      <c r="G6553" s="1">
        <v>43494</v>
      </c>
    </row>
    <row r="6554" spans="1:7" x14ac:dyDescent="0.25">
      <c r="B6554" t="s">
        <v>1061</v>
      </c>
      <c r="C6554" t="s">
        <v>1519</v>
      </c>
      <c r="D6554" t="s">
        <v>1026</v>
      </c>
      <c r="E6554">
        <v>8.8269369999999991</v>
      </c>
      <c r="F6554" t="s">
        <v>1063</v>
      </c>
      <c r="G6554" s="1">
        <v>43503</v>
      </c>
    </row>
    <row r="6555" spans="1:7" x14ac:dyDescent="0.25">
      <c r="B6555" t="s">
        <v>1030</v>
      </c>
      <c r="C6555" t="s">
        <v>1517</v>
      </c>
      <c r="D6555" t="s">
        <v>1037</v>
      </c>
      <c r="E6555">
        <v>0</v>
      </c>
      <c r="F6555" t="s">
        <v>1032</v>
      </c>
      <c r="G6555" s="1">
        <v>43506</v>
      </c>
    </row>
    <row r="6601" spans="1:7" x14ac:dyDescent="0.25">
      <c r="A6601" t="s">
        <v>645</v>
      </c>
      <c r="B6601" t="str">
        <f ca="1">_xll.BDS(OFFSET(INDIRECT(ADDRESS(ROW(), COLUMN())),0,-1),"TOP_ANALYST_PERFORM_RANK_TRR","cols=6;rows=5")</f>
        <v>Goldman Sachs</v>
      </c>
      <c r="C6601" t="s">
        <v>1822</v>
      </c>
      <c r="D6601" t="s">
        <v>1015</v>
      </c>
      <c r="E6601">
        <v>10.51652</v>
      </c>
      <c r="F6601" t="s">
        <v>1361</v>
      </c>
      <c r="G6601" s="1">
        <v>43497</v>
      </c>
    </row>
    <row r="6602" spans="1:7" x14ac:dyDescent="0.25">
      <c r="B6602" t="s">
        <v>1028</v>
      </c>
      <c r="C6602" t="s">
        <v>1935</v>
      </c>
      <c r="D6602" t="s">
        <v>1019</v>
      </c>
      <c r="E6602">
        <v>3.3086690000000001</v>
      </c>
      <c r="F6602" t="s">
        <v>1042</v>
      </c>
      <c r="G6602" s="1">
        <v>43508</v>
      </c>
    </row>
    <row r="6603" spans="1:7" x14ac:dyDescent="0.25">
      <c r="B6603" t="s">
        <v>1017</v>
      </c>
      <c r="C6603" t="s">
        <v>1018</v>
      </c>
      <c r="D6603" t="s">
        <v>1022</v>
      </c>
      <c r="E6603">
        <v>1.3202750000000001</v>
      </c>
      <c r="F6603" t="s">
        <v>1020</v>
      </c>
      <c r="G6603" s="1">
        <v>43411</v>
      </c>
    </row>
    <row r="6604" spans="1:7" x14ac:dyDescent="0.25">
      <c r="B6604" t="s">
        <v>1061</v>
      </c>
      <c r="C6604" t="s">
        <v>1824</v>
      </c>
      <c r="D6604" t="s">
        <v>1026</v>
      </c>
      <c r="E6604">
        <v>0</v>
      </c>
      <c r="F6604" t="s">
        <v>1027</v>
      </c>
      <c r="G6604" s="1">
        <v>43496</v>
      </c>
    </row>
    <row r="6605" spans="1:7" x14ac:dyDescent="0.25">
      <c r="B6605" t="s">
        <v>1124</v>
      </c>
      <c r="C6605" t="s">
        <v>1434</v>
      </c>
      <c r="D6605" t="s">
        <v>1037</v>
      </c>
      <c r="E6605">
        <v>-0.60149900000000001</v>
      </c>
      <c r="F6605" t="s">
        <v>1023</v>
      </c>
      <c r="G6605" s="1">
        <v>43496</v>
      </c>
    </row>
    <row r="6651" spans="1:7" x14ac:dyDescent="0.25">
      <c r="A6651" t="s">
        <v>646</v>
      </c>
      <c r="B6651" t="str">
        <f ca="1">_xll.BDS(OFFSET(INDIRECT(ADDRESS(ROW(), COLUMN())),0,-1),"TOP_ANALYST_PERFORM_RANK_TRR","cols=6;rows=8")</f>
        <v>PERM DENIED</v>
      </c>
      <c r="C6651" t="s">
        <v>1021</v>
      </c>
      <c r="D6651" t="s">
        <v>1015</v>
      </c>
      <c r="E6651">
        <v>111.3693</v>
      </c>
      <c r="F6651" t="s">
        <v>1042</v>
      </c>
      <c r="G6651" s="1">
        <v>43511</v>
      </c>
    </row>
    <row r="6652" spans="1:7" x14ac:dyDescent="0.25">
      <c r="B6652" t="s">
        <v>1021</v>
      </c>
      <c r="C6652" t="s">
        <v>1021</v>
      </c>
      <c r="D6652" t="s">
        <v>1015</v>
      </c>
      <c r="E6652">
        <v>111.3693</v>
      </c>
      <c r="F6652" t="s">
        <v>1023</v>
      </c>
      <c r="G6652" s="1">
        <v>43507</v>
      </c>
    </row>
    <row r="6653" spans="1:7" x14ac:dyDescent="0.25">
      <c r="B6653" t="s">
        <v>1150</v>
      </c>
      <c r="C6653" t="s">
        <v>1730</v>
      </c>
      <c r="D6653" t="s">
        <v>1015</v>
      </c>
      <c r="E6653">
        <v>111.3693</v>
      </c>
      <c r="F6653" t="s">
        <v>1063</v>
      </c>
      <c r="G6653" s="1">
        <v>43507</v>
      </c>
    </row>
    <row r="6654" spans="1:7" x14ac:dyDescent="0.25">
      <c r="B6654" t="s">
        <v>1167</v>
      </c>
      <c r="C6654" t="s">
        <v>1735</v>
      </c>
      <c r="D6654" t="s">
        <v>1015</v>
      </c>
      <c r="E6654">
        <v>111.3693</v>
      </c>
      <c r="F6654" t="s">
        <v>1023</v>
      </c>
      <c r="G6654" s="1">
        <v>43502</v>
      </c>
    </row>
    <row r="6655" spans="1:7" x14ac:dyDescent="0.25">
      <c r="B6655" t="s">
        <v>1043</v>
      </c>
      <c r="C6655" t="s">
        <v>1510</v>
      </c>
      <c r="D6655" t="s">
        <v>1019</v>
      </c>
      <c r="E6655">
        <v>89.844899999999996</v>
      </c>
      <c r="F6655" t="s">
        <v>1042</v>
      </c>
      <c r="G6655" s="1">
        <v>43502</v>
      </c>
    </row>
    <row r="6656" spans="1:7" x14ac:dyDescent="0.25">
      <c r="B6656" t="s">
        <v>1097</v>
      </c>
      <c r="C6656" t="s">
        <v>1936</v>
      </c>
      <c r="D6656" t="s">
        <v>1022</v>
      </c>
      <c r="E6656">
        <v>68.281102000000004</v>
      </c>
      <c r="F6656" t="s">
        <v>1020</v>
      </c>
      <c r="G6656" s="1">
        <v>43503</v>
      </c>
    </row>
    <row r="6657" spans="2:7" x14ac:dyDescent="0.25">
      <c r="B6657" t="s">
        <v>1145</v>
      </c>
      <c r="C6657" t="s">
        <v>1736</v>
      </c>
      <c r="D6657" t="s">
        <v>1026</v>
      </c>
      <c r="E6657">
        <v>43.405920000000002</v>
      </c>
      <c r="F6657" t="s">
        <v>1023</v>
      </c>
      <c r="G6657" s="1">
        <v>43502</v>
      </c>
    </row>
    <row r="6658" spans="2:7" x14ac:dyDescent="0.25">
      <c r="B6658" t="s">
        <v>1076</v>
      </c>
      <c r="C6658" t="s">
        <v>1506</v>
      </c>
      <c r="D6658" t="s">
        <v>1037</v>
      </c>
      <c r="E6658">
        <v>39.715451000000002</v>
      </c>
      <c r="F6658" t="s">
        <v>1023</v>
      </c>
      <c r="G6658" s="1">
        <v>43509</v>
      </c>
    </row>
    <row r="6701" spans="1:7" x14ac:dyDescent="0.25">
      <c r="A6701" t="s">
        <v>647</v>
      </c>
      <c r="B6701" t="str">
        <f ca="1">_xll.BDS(OFFSET(INDIRECT(ADDRESS(ROW(), COLUMN())),0,-1),"TOP_ANALYST_PERFORM_RANK_TRR","cols=6;rows=7")</f>
        <v>Edward Jones</v>
      </c>
      <c r="C6701" t="s">
        <v>1937</v>
      </c>
      <c r="D6701" t="s">
        <v>1015</v>
      </c>
      <c r="E6701">
        <v>44.303699999999999</v>
      </c>
      <c r="F6701" t="s">
        <v>1016</v>
      </c>
      <c r="G6701" s="1">
        <v>43509</v>
      </c>
    </row>
    <row r="6702" spans="1:7" x14ac:dyDescent="0.25">
      <c r="B6702" t="s">
        <v>1124</v>
      </c>
      <c r="C6702" t="s">
        <v>1516</v>
      </c>
      <c r="D6702" t="s">
        <v>1019</v>
      </c>
      <c r="E6702">
        <v>31.98207</v>
      </c>
      <c r="F6702" t="s">
        <v>1020</v>
      </c>
      <c r="G6702" s="1">
        <v>43493</v>
      </c>
    </row>
    <row r="6703" spans="1:7" x14ac:dyDescent="0.25">
      <c r="B6703" t="s">
        <v>1200</v>
      </c>
      <c r="C6703" t="s">
        <v>1938</v>
      </c>
      <c r="D6703" t="s">
        <v>1022</v>
      </c>
      <c r="E6703">
        <v>31.520810999999998</v>
      </c>
      <c r="F6703" t="s">
        <v>1042</v>
      </c>
      <c r="G6703" s="1">
        <v>43499</v>
      </c>
    </row>
    <row r="6704" spans="1:7" x14ac:dyDescent="0.25">
      <c r="B6704" t="s">
        <v>1105</v>
      </c>
      <c r="C6704" t="s">
        <v>1939</v>
      </c>
      <c r="D6704" t="s">
        <v>1026</v>
      </c>
      <c r="E6704">
        <v>0</v>
      </c>
      <c r="F6704" t="s">
        <v>1027</v>
      </c>
      <c r="G6704" s="1">
        <v>43509</v>
      </c>
    </row>
    <row r="6705" spans="2:7" x14ac:dyDescent="0.25">
      <c r="B6705" t="s">
        <v>1021</v>
      </c>
      <c r="C6705" t="s">
        <v>1021</v>
      </c>
      <c r="D6705" t="s">
        <v>1026</v>
      </c>
      <c r="E6705">
        <v>0</v>
      </c>
      <c r="F6705" t="s">
        <v>1027</v>
      </c>
      <c r="G6705" s="1">
        <v>43501</v>
      </c>
    </row>
    <row r="6706" spans="2:7" x14ac:dyDescent="0.25">
      <c r="B6706" t="s">
        <v>1040</v>
      </c>
      <c r="C6706" t="s">
        <v>1940</v>
      </c>
      <c r="D6706" t="s">
        <v>1026</v>
      </c>
      <c r="E6706">
        <v>0</v>
      </c>
      <c r="F6706" t="s">
        <v>1312</v>
      </c>
      <c r="G6706" s="1">
        <v>43501</v>
      </c>
    </row>
    <row r="6707" spans="2:7" x14ac:dyDescent="0.25">
      <c r="B6707" t="s">
        <v>1017</v>
      </c>
      <c r="C6707" t="s">
        <v>1018</v>
      </c>
      <c r="D6707" t="s">
        <v>1037</v>
      </c>
      <c r="E6707">
        <v>-44.795426999999997</v>
      </c>
      <c r="F6707" t="s">
        <v>1023</v>
      </c>
      <c r="G6707" s="1">
        <v>43474</v>
      </c>
    </row>
    <row r="6751" spans="1:7" x14ac:dyDescent="0.25">
      <c r="A6751" t="s">
        <v>648</v>
      </c>
      <c r="B6751" t="str">
        <f ca="1">_xll.BDS(OFFSET(INDIRECT(ADDRESS(ROW(), COLUMN())),0,-1),"TOP_ANALYST_PERFORM_RANK_TRR","cols=6;rows=10")</f>
        <v>Morningstar, Inc</v>
      </c>
      <c r="C6751" t="s">
        <v>1434</v>
      </c>
      <c r="D6751" t="s">
        <v>1015</v>
      </c>
      <c r="E6751">
        <v>12.693593</v>
      </c>
      <c r="F6751" t="s">
        <v>1023</v>
      </c>
      <c r="G6751" s="1">
        <v>43501</v>
      </c>
    </row>
    <row r="6752" spans="1:7" x14ac:dyDescent="0.25">
      <c r="B6752" t="s">
        <v>1021</v>
      </c>
      <c r="C6752" t="s">
        <v>1021</v>
      </c>
      <c r="D6752" t="s">
        <v>1019</v>
      </c>
      <c r="E6752">
        <v>12.30799</v>
      </c>
      <c r="F6752" t="s">
        <v>1042</v>
      </c>
      <c r="G6752" s="1">
        <v>43509</v>
      </c>
    </row>
    <row r="6753" spans="2:7" x14ac:dyDescent="0.25">
      <c r="B6753" t="s">
        <v>1057</v>
      </c>
      <c r="C6753" t="s">
        <v>1821</v>
      </c>
      <c r="D6753" t="s">
        <v>1019</v>
      </c>
      <c r="E6753">
        <v>12.30799</v>
      </c>
      <c r="F6753" t="s">
        <v>1042</v>
      </c>
      <c r="G6753" s="1">
        <v>43502</v>
      </c>
    </row>
    <row r="6754" spans="2:7" x14ac:dyDescent="0.25">
      <c r="B6754" t="s">
        <v>1084</v>
      </c>
      <c r="C6754" t="s">
        <v>1437</v>
      </c>
      <c r="D6754" t="s">
        <v>1019</v>
      </c>
      <c r="E6754">
        <v>12.30799</v>
      </c>
      <c r="F6754" t="s">
        <v>1023</v>
      </c>
      <c r="G6754" s="1">
        <v>43403</v>
      </c>
    </row>
    <row r="6755" spans="2:7" x14ac:dyDescent="0.25">
      <c r="B6755" t="s">
        <v>1090</v>
      </c>
      <c r="C6755" t="s">
        <v>1252</v>
      </c>
      <c r="D6755" t="s">
        <v>1019</v>
      </c>
      <c r="E6755">
        <v>12.30799</v>
      </c>
      <c r="F6755" t="s">
        <v>1023</v>
      </c>
      <c r="G6755" s="1">
        <v>42949</v>
      </c>
    </row>
    <row r="6756" spans="2:7" x14ac:dyDescent="0.25">
      <c r="B6756" t="s">
        <v>1040</v>
      </c>
      <c r="C6756" t="s">
        <v>1941</v>
      </c>
      <c r="D6756" t="s">
        <v>1022</v>
      </c>
      <c r="E6756">
        <v>11.05362</v>
      </c>
      <c r="F6756" t="s">
        <v>1399</v>
      </c>
      <c r="G6756" s="1">
        <v>43319</v>
      </c>
    </row>
    <row r="6757" spans="2:7" x14ac:dyDescent="0.25">
      <c r="B6757" t="s">
        <v>1071</v>
      </c>
      <c r="C6757" t="s">
        <v>1942</v>
      </c>
      <c r="D6757" t="s">
        <v>1026</v>
      </c>
      <c r="E6757">
        <v>1.8982049999999999</v>
      </c>
      <c r="F6757" t="s">
        <v>1073</v>
      </c>
      <c r="G6757" s="1">
        <v>43501</v>
      </c>
    </row>
    <row r="6758" spans="2:7" x14ac:dyDescent="0.25">
      <c r="B6758" t="s">
        <v>1118</v>
      </c>
      <c r="C6758" t="s">
        <v>1477</v>
      </c>
      <c r="D6758" t="s">
        <v>1037</v>
      </c>
      <c r="E6758">
        <v>0</v>
      </c>
      <c r="F6758" t="s">
        <v>1020</v>
      </c>
      <c r="G6758" s="1">
        <v>43509</v>
      </c>
    </row>
    <row r="6759" spans="2:7" x14ac:dyDescent="0.25">
      <c r="B6759" t="s">
        <v>1076</v>
      </c>
      <c r="C6759" t="s">
        <v>1820</v>
      </c>
      <c r="D6759" t="s">
        <v>1037</v>
      </c>
      <c r="E6759">
        <v>0</v>
      </c>
      <c r="F6759" t="s">
        <v>1020</v>
      </c>
      <c r="G6759" s="1">
        <v>43502</v>
      </c>
    </row>
    <row r="6760" spans="2:7" x14ac:dyDescent="0.25">
      <c r="B6760" t="s">
        <v>1017</v>
      </c>
      <c r="C6760" t="s">
        <v>1018</v>
      </c>
      <c r="D6760" t="s">
        <v>1037</v>
      </c>
      <c r="E6760">
        <v>0</v>
      </c>
      <c r="F6760" t="s">
        <v>1020</v>
      </c>
      <c r="G6760" s="1">
        <v>43217</v>
      </c>
    </row>
    <row r="6801" spans="1:7" x14ac:dyDescent="0.25">
      <c r="A6801" t="s">
        <v>649</v>
      </c>
      <c r="B6801" t="str">
        <f ca="1">_xll.BDS(OFFSET(INDIRECT(ADDRESS(ROW(), COLUMN())),0,-1),"TOP_ANALYST_PERFORM_RANK_TRR","cols=6;rows=19")</f>
        <v>Jefferies</v>
      </c>
      <c r="C6801" t="s">
        <v>1613</v>
      </c>
      <c r="D6801" t="s">
        <v>1015</v>
      </c>
      <c r="E6801">
        <v>22.529319999999998</v>
      </c>
      <c r="F6801" t="s">
        <v>1020</v>
      </c>
      <c r="G6801" s="1">
        <v>43497</v>
      </c>
    </row>
    <row r="6802" spans="1:7" x14ac:dyDescent="0.25">
      <c r="B6802" t="s">
        <v>1017</v>
      </c>
      <c r="C6802" t="s">
        <v>1018</v>
      </c>
      <c r="D6802" t="s">
        <v>1019</v>
      </c>
      <c r="E6802">
        <v>20.24897</v>
      </c>
      <c r="F6802" t="s">
        <v>1023</v>
      </c>
      <c r="G6802" s="1">
        <v>43234</v>
      </c>
    </row>
    <row r="6803" spans="1:7" x14ac:dyDescent="0.25">
      <c r="B6803" t="s">
        <v>1021</v>
      </c>
      <c r="C6803" t="s">
        <v>1021</v>
      </c>
      <c r="D6803" t="s">
        <v>1022</v>
      </c>
      <c r="E6803">
        <v>15.026249999999999</v>
      </c>
      <c r="F6803" t="s">
        <v>1038</v>
      </c>
      <c r="G6803" s="1">
        <v>43497</v>
      </c>
    </row>
    <row r="6804" spans="1:7" x14ac:dyDescent="0.25">
      <c r="B6804" t="s">
        <v>1145</v>
      </c>
      <c r="C6804" t="s">
        <v>1610</v>
      </c>
      <c r="D6804" t="s">
        <v>1026</v>
      </c>
      <c r="E6804">
        <v>5.6352549999999999</v>
      </c>
      <c r="F6804" t="s">
        <v>1027</v>
      </c>
      <c r="G6804" s="1">
        <v>43499</v>
      </c>
    </row>
    <row r="6805" spans="1:7" x14ac:dyDescent="0.25">
      <c r="B6805" t="s">
        <v>1150</v>
      </c>
      <c r="C6805" t="s">
        <v>1943</v>
      </c>
      <c r="D6805" t="s">
        <v>1026</v>
      </c>
      <c r="E6805">
        <v>5.6352549999999999</v>
      </c>
      <c r="F6805" t="s">
        <v>1027</v>
      </c>
      <c r="G6805" s="1">
        <v>43496</v>
      </c>
    </row>
    <row r="6806" spans="1:7" x14ac:dyDescent="0.25">
      <c r="B6806" t="s">
        <v>1055</v>
      </c>
      <c r="C6806" t="s">
        <v>1292</v>
      </c>
      <c r="D6806" t="s">
        <v>1037</v>
      </c>
      <c r="E6806">
        <v>0</v>
      </c>
      <c r="F6806" t="s">
        <v>1032</v>
      </c>
      <c r="G6806" s="1">
        <v>43508</v>
      </c>
    </row>
    <row r="6807" spans="1:7" x14ac:dyDescent="0.25">
      <c r="B6807" t="s">
        <v>1084</v>
      </c>
      <c r="C6807" t="s">
        <v>1301</v>
      </c>
      <c r="D6807" t="s">
        <v>1037</v>
      </c>
      <c r="E6807">
        <v>0</v>
      </c>
      <c r="F6807" t="s">
        <v>1020</v>
      </c>
      <c r="G6807" s="1">
        <v>43507</v>
      </c>
    </row>
    <row r="6808" spans="1:7" x14ac:dyDescent="0.25">
      <c r="B6808" t="s">
        <v>1057</v>
      </c>
      <c r="C6808" t="s">
        <v>1944</v>
      </c>
      <c r="D6808" t="s">
        <v>1037</v>
      </c>
      <c r="E6808">
        <v>0</v>
      </c>
      <c r="F6808" t="s">
        <v>1309</v>
      </c>
      <c r="G6808" s="1">
        <v>43505</v>
      </c>
    </row>
    <row r="6809" spans="1:7" x14ac:dyDescent="0.25">
      <c r="B6809" t="s">
        <v>1033</v>
      </c>
      <c r="C6809" t="s">
        <v>1945</v>
      </c>
      <c r="D6809" t="s">
        <v>1037</v>
      </c>
      <c r="E6809">
        <v>0</v>
      </c>
      <c r="F6809" t="s">
        <v>1020</v>
      </c>
      <c r="G6809" s="1">
        <v>43499</v>
      </c>
    </row>
    <row r="6810" spans="1:7" x14ac:dyDescent="0.25">
      <c r="B6810" t="s">
        <v>1184</v>
      </c>
      <c r="C6810" t="s">
        <v>1946</v>
      </c>
      <c r="D6810" t="s">
        <v>1037</v>
      </c>
      <c r="E6810">
        <v>0</v>
      </c>
      <c r="F6810" t="s">
        <v>1032</v>
      </c>
      <c r="G6810" s="1">
        <v>43497</v>
      </c>
    </row>
    <row r="6811" spans="1:7" x14ac:dyDescent="0.25">
      <c r="B6811" t="s">
        <v>1021</v>
      </c>
      <c r="C6811" t="s">
        <v>1021</v>
      </c>
      <c r="D6811" t="s">
        <v>1037</v>
      </c>
      <c r="E6811">
        <v>0</v>
      </c>
      <c r="F6811" t="s">
        <v>1027</v>
      </c>
      <c r="G6811" s="1">
        <v>43497</v>
      </c>
    </row>
    <row r="6812" spans="1:7" x14ac:dyDescent="0.25">
      <c r="B6812" t="s">
        <v>1021</v>
      </c>
      <c r="C6812" t="s">
        <v>1021</v>
      </c>
      <c r="D6812" t="s">
        <v>1037</v>
      </c>
      <c r="E6812">
        <v>0</v>
      </c>
      <c r="F6812" t="s">
        <v>1020</v>
      </c>
      <c r="G6812" s="1">
        <v>43497</v>
      </c>
    </row>
    <row r="6813" spans="1:7" x14ac:dyDescent="0.25">
      <c r="B6813" t="s">
        <v>1021</v>
      </c>
      <c r="C6813" t="s">
        <v>1021</v>
      </c>
      <c r="D6813" t="s">
        <v>1037</v>
      </c>
      <c r="E6813">
        <v>0</v>
      </c>
      <c r="F6813" t="s">
        <v>1027</v>
      </c>
      <c r="G6813" s="1">
        <v>43497</v>
      </c>
    </row>
    <row r="6814" spans="1:7" x14ac:dyDescent="0.25">
      <c r="B6814" t="s">
        <v>58</v>
      </c>
      <c r="C6814" t="s">
        <v>1287</v>
      </c>
      <c r="D6814" t="s">
        <v>1037</v>
      </c>
      <c r="E6814">
        <v>0</v>
      </c>
      <c r="F6814" t="s">
        <v>1585</v>
      </c>
      <c r="G6814" s="1">
        <v>43497</v>
      </c>
    </row>
    <row r="6815" spans="1:7" x14ac:dyDescent="0.25">
      <c r="B6815" t="s">
        <v>1040</v>
      </c>
      <c r="C6815" t="s">
        <v>1947</v>
      </c>
      <c r="D6815" t="s">
        <v>1037</v>
      </c>
      <c r="E6815">
        <v>0</v>
      </c>
      <c r="F6815" t="s">
        <v>1312</v>
      </c>
      <c r="G6815" s="1">
        <v>43496</v>
      </c>
    </row>
    <row r="6816" spans="1:7" x14ac:dyDescent="0.25">
      <c r="B6816" t="s">
        <v>1086</v>
      </c>
      <c r="C6816" t="s">
        <v>1304</v>
      </c>
      <c r="D6816" t="s">
        <v>1037</v>
      </c>
      <c r="E6816">
        <v>0</v>
      </c>
      <c r="F6816" t="s">
        <v>1027</v>
      </c>
      <c r="G6816" s="1">
        <v>43496</v>
      </c>
    </row>
    <row r="6817" spans="2:7" x14ac:dyDescent="0.25">
      <c r="B6817" t="s">
        <v>1135</v>
      </c>
      <c r="C6817" t="s">
        <v>1948</v>
      </c>
      <c r="D6817" t="s">
        <v>1037</v>
      </c>
      <c r="E6817">
        <v>0</v>
      </c>
      <c r="F6817" t="s">
        <v>1032</v>
      </c>
      <c r="G6817" s="1">
        <v>43496</v>
      </c>
    </row>
    <row r="6818" spans="2:7" x14ac:dyDescent="0.25">
      <c r="B6818" t="s">
        <v>1059</v>
      </c>
      <c r="C6818" t="s">
        <v>1295</v>
      </c>
      <c r="D6818" t="s">
        <v>1037</v>
      </c>
      <c r="E6818">
        <v>0</v>
      </c>
      <c r="F6818" t="s">
        <v>1032</v>
      </c>
      <c r="G6818" s="1">
        <v>43496</v>
      </c>
    </row>
    <row r="6819" spans="2:7" x14ac:dyDescent="0.25">
      <c r="B6819" t="s">
        <v>1160</v>
      </c>
      <c r="C6819" t="s">
        <v>1579</v>
      </c>
      <c r="D6819" t="s">
        <v>1037</v>
      </c>
      <c r="E6819">
        <v>0</v>
      </c>
      <c r="F6819" t="s">
        <v>1162</v>
      </c>
      <c r="G6819" s="1">
        <v>43496</v>
      </c>
    </row>
    <row r="6851" spans="1:7" x14ac:dyDescent="0.25">
      <c r="A6851" t="s">
        <v>650</v>
      </c>
      <c r="B6851" t="str">
        <f ca="1">_xll.BDS(OFFSET(INDIRECT(ADDRESS(ROW(), COLUMN())),0,-1),"TOP_ANALYST_PERFORM_RANK_TRR","cols=6;rows=10")</f>
        <v>BTIG LLC</v>
      </c>
      <c r="C6851" t="s">
        <v>1949</v>
      </c>
      <c r="D6851" t="s">
        <v>1015</v>
      </c>
      <c r="E6851">
        <v>119.183195</v>
      </c>
      <c r="F6851" t="s">
        <v>1023</v>
      </c>
      <c r="G6851" s="1">
        <v>43487</v>
      </c>
    </row>
    <row r="6852" spans="1:7" x14ac:dyDescent="0.25">
      <c r="B6852" t="s">
        <v>1043</v>
      </c>
      <c r="C6852" t="s">
        <v>1950</v>
      </c>
      <c r="D6852" t="s">
        <v>1019</v>
      </c>
      <c r="E6852">
        <v>99.571787999999998</v>
      </c>
      <c r="F6852" t="s">
        <v>1042</v>
      </c>
      <c r="G6852" s="1">
        <v>43509</v>
      </c>
    </row>
    <row r="6853" spans="1:7" x14ac:dyDescent="0.25">
      <c r="B6853" t="s">
        <v>1113</v>
      </c>
      <c r="C6853" t="s">
        <v>1951</v>
      </c>
      <c r="D6853" t="s">
        <v>1022</v>
      </c>
      <c r="E6853">
        <v>80.199438000000001</v>
      </c>
      <c r="F6853" t="s">
        <v>1042</v>
      </c>
      <c r="G6853" s="1">
        <v>43508</v>
      </c>
    </row>
    <row r="6854" spans="1:7" x14ac:dyDescent="0.25">
      <c r="B6854" t="s">
        <v>1648</v>
      </c>
      <c r="C6854" t="s">
        <v>1952</v>
      </c>
      <c r="D6854" t="s">
        <v>1022</v>
      </c>
      <c r="E6854">
        <v>80.199438000000001</v>
      </c>
      <c r="F6854" t="s">
        <v>1042</v>
      </c>
      <c r="G6854" s="1">
        <v>43501</v>
      </c>
    </row>
    <row r="6855" spans="1:7" x14ac:dyDescent="0.25">
      <c r="B6855" t="s">
        <v>1135</v>
      </c>
      <c r="C6855" t="s">
        <v>1953</v>
      </c>
      <c r="D6855" t="s">
        <v>1022</v>
      </c>
      <c r="E6855">
        <v>80.199438000000001</v>
      </c>
      <c r="F6855" t="s">
        <v>1042</v>
      </c>
      <c r="G6855" s="1">
        <v>43498</v>
      </c>
    </row>
    <row r="6856" spans="1:7" x14ac:dyDescent="0.25">
      <c r="B6856" t="s">
        <v>1076</v>
      </c>
      <c r="C6856" t="s">
        <v>1954</v>
      </c>
      <c r="D6856" t="s">
        <v>1022</v>
      </c>
      <c r="E6856">
        <v>80.199438000000001</v>
      </c>
      <c r="F6856" t="s">
        <v>1023</v>
      </c>
      <c r="G6856" s="1">
        <v>43479</v>
      </c>
    </row>
    <row r="6857" spans="1:7" x14ac:dyDescent="0.25">
      <c r="B6857" t="s">
        <v>1142</v>
      </c>
      <c r="C6857" t="s">
        <v>1955</v>
      </c>
      <c r="D6857" t="s">
        <v>1022</v>
      </c>
      <c r="E6857">
        <v>80.199438000000001</v>
      </c>
      <c r="F6857" t="s">
        <v>1023</v>
      </c>
      <c r="G6857" s="1">
        <v>43479</v>
      </c>
    </row>
    <row r="6858" spans="1:7" x14ac:dyDescent="0.25">
      <c r="B6858" t="s">
        <v>1109</v>
      </c>
      <c r="C6858" t="s">
        <v>1956</v>
      </c>
      <c r="D6858" t="s">
        <v>1026</v>
      </c>
      <c r="E6858">
        <v>70.222998000000004</v>
      </c>
      <c r="F6858" t="s">
        <v>1023</v>
      </c>
      <c r="G6858" s="1">
        <v>43473</v>
      </c>
    </row>
    <row r="6859" spans="1:7" x14ac:dyDescent="0.25">
      <c r="B6859" t="s">
        <v>1422</v>
      </c>
      <c r="C6859" t="s">
        <v>1957</v>
      </c>
      <c r="D6859" t="s">
        <v>1037</v>
      </c>
      <c r="E6859">
        <v>0</v>
      </c>
      <c r="F6859" t="s">
        <v>1052</v>
      </c>
      <c r="G6859" s="1">
        <v>43500</v>
      </c>
    </row>
    <row r="6860" spans="1:7" x14ac:dyDescent="0.25">
      <c r="B6860" t="s">
        <v>1071</v>
      </c>
      <c r="C6860" t="s">
        <v>1958</v>
      </c>
      <c r="D6860" t="s">
        <v>1037</v>
      </c>
      <c r="E6860">
        <v>0</v>
      </c>
      <c r="F6860" t="s">
        <v>1320</v>
      </c>
      <c r="G6860" s="1">
        <v>43342</v>
      </c>
    </row>
    <row r="6901" spans="1:7" x14ac:dyDescent="0.25">
      <c r="A6901" t="s">
        <v>651</v>
      </c>
      <c r="B6901" t="str">
        <f ca="1">_xll.BDS(OFFSET(INDIRECT(ADDRESS(ROW(), COLUMN())),0,-1),"TOP_ANALYST_PERFORM_RANK_TRR","cols=6;rows=6")</f>
        <v>D.A. Davidson &amp; Co</v>
      </c>
      <c r="C6901" t="s">
        <v>1583</v>
      </c>
      <c r="D6901" t="s">
        <v>1015</v>
      </c>
      <c r="E6901">
        <v>21.619050000000001</v>
      </c>
      <c r="F6901" t="s">
        <v>1023</v>
      </c>
      <c r="G6901" s="1">
        <v>43512</v>
      </c>
    </row>
    <row r="6902" spans="1:7" x14ac:dyDescent="0.25">
      <c r="B6902" t="s">
        <v>1163</v>
      </c>
      <c r="C6902" t="s">
        <v>1299</v>
      </c>
      <c r="D6902" t="s">
        <v>1019</v>
      </c>
      <c r="E6902">
        <v>20.889690999999999</v>
      </c>
      <c r="F6902" t="s">
        <v>1027</v>
      </c>
      <c r="G6902" s="1">
        <v>43502</v>
      </c>
    </row>
    <row r="6903" spans="1:7" x14ac:dyDescent="0.25">
      <c r="B6903" t="s">
        <v>1017</v>
      </c>
      <c r="C6903" t="s">
        <v>1018</v>
      </c>
      <c r="D6903" t="s">
        <v>1022</v>
      </c>
      <c r="E6903">
        <v>16.399339999999999</v>
      </c>
      <c r="F6903" t="s">
        <v>1279</v>
      </c>
      <c r="G6903" s="1">
        <v>43237</v>
      </c>
    </row>
    <row r="6904" spans="1:7" x14ac:dyDescent="0.25">
      <c r="B6904" t="s">
        <v>1959</v>
      </c>
      <c r="C6904" t="s">
        <v>1960</v>
      </c>
      <c r="D6904" t="s">
        <v>1026</v>
      </c>
      <c r="E6904">
        <v>14.866661000000001</v>
      </c>
      <c r="F6904" t="s">
        <v>1016</v>
      </c>
      <c r="G6904" s="1">
        <v>43204</v>
      </c>
    </row>
    <row r="6905" spans="1:7" x14ac:dyDescent="0.25">
      <c r="B6905" t="s">
        <v>1021</v>
      </c>
      <c r="C6905" t="s">
        <v>1021</v>
      </c>
      <c r="D6905" t="s">
        <v>1037</v>
      </c>
      <c r="E6905">
        <v>0</v>
      </c>
      <c r="F6905" t="s">
        <v>1027</v>
      </c>
      <c r="G6905" s="1">
        <v>43412</v>
      </c>
    </row>
    <row r="6906" spans="1:7" x14ac:dyDescent="0.25">
      <c r="B6906" t="s">
        <v>1071</v>
      </c>
      <c r="C6906" t="s">
        <v>1289</v>
      </c>
      <c r="D6906" t="s">
        <v>1037</v>
      </c>
      <c r="E6906">
        <v>0</v>
      </c>
      <c r="F6906" t="s">
        <v>1361</v>
      </c>
      <c r="G6906" s="1">
        <v>43322</v>
      </c>
    </row>
    <row r="6951" spans="1:7" x14ac:dyDescent="0.25">
      <c r="A6951" t="s">
        <v>652</v>
      </c>
      <c r="B6951" t="str">
        <f ca="1">_xll.BDS(OFFSET(INDIRECT(ADDRESS(ROW(), COLUMN())),0,-1),"TOP_ANALYST_PERFORM_RANK_TRR","cols=6;rows=8")</f>
        <v>MoffettNathanson</v>
      </c>
      <c r="C6951" t="s">
        <v>1305</v>
      </c>
      <c r="D6951" t="s">
        <v>1015</v>
      </c>
      <c r="E6951">
        <v>44.278219</v>
      </c>
      <c r="F6951" t="s">
        <v>1027</v>
      </c>
      <c r="G6951" s="1">
        <v>43509</v>
      </c>
    </row>
    <row r="6952" spans="1:7" x14ac:dyDescent="0.25">
      <c r="B6952" t="s">
        <v>1021</v>
      </c>
      <c r="C6952" t="s">
        <v>1021</v>
      </c>
      <c r="D6952" t="s">
        <v>1019</v>
      </c>
      <c r="E6952">
        <v>32.37032</v>
      </c>
      <c r="F6952" t="s">
        <v>1038</v>
      </c>
      <c r="G6952" s="1">
        <v>43509</v>
      </c>
    </row>
    <row r="6953" spans="1:7" x14ac:dyDescent="0.25">
      <c r="B6953" t="s">
        <v>1017</v>
      </c>
      <c r="C6953" t="s">
        <v>1018</v>
      </c>
      <c r="D6953" t="s">
        <v>1022</v>
      </c>
      <c r="E6953">
        <v>23.703700000000001</v>
      </c>
      <c r="F6953" t="s">
        <v>1016</v>
      </c>
      <c r="G6953" s="1">
        <v>43372</v>
      </c>
    </row>
    <row r="6954" spans="1:7" x14ac:dyDescent="0.25">
      <c r="B6954" t="s">
        <v>1028</v>
      </c>
      <c r="C6954" t="s">
        <v>1414</v>
      </c>
      <c r="D6954" t="s">
        <v>1026</v>
      </c>
      <c r="E6954">
        <v>2.7384339999999998</v>
      </c>
      <c r="F6954" t="s">
        <v>1038</v>
      </c>
      <c r="G6954" s="1">
        <v>43510</v>
      </c>
    </row>
    <row r="6955" spans="1:7" x14ac:dyDescent="0.25">
      <c r="B6955" t="s">
        <v>1055</v>
      </c>
      <c r="C6955" t="s">
        <v>1961</v>
      </c>
      <c r="D6955" t="s">
        <v>1037</v>
      </c>
      <c r="E6955">
        <v>0</v>
      </c>
      <c r="F6955" t="s">
        <v>1032</v>
      </c>
      <c r="G6955" s="1">
        <v>43511</v>
      </c>
    </row>
    <row r="6956" spans="1:7" x14ac:dyDescent="0.25">
      <c r="B6956" t="s">
        <v>1021</v>
      </c>
      <c r="C6956" t="s">
        <v>1021</v>
      </c>
      <c r="D6956" t="s">
        <v>1037</v>
      </c>
      <c r="E6956">
        <v>0</v>
      </c>
      <c r="F6956" t="s">
        <v>1027</v>
      </c>
      <c r="G6956" s="1">
        <v>43510</v>
      </c>
    </row>
    <row r="6957" spans="1:7" x14ac:dyDescent="0.25">
      <c r="B6957" t="s">
        <v>1167</v>
      </c>
      <c r="C6957" t="s">
        <v>1315</v>
      </c>
      <c r="D6957" t="s">
        <v>1037</v>
      </c>
      <c r="E6957">
        <v>0</v>
      </c>
      <c r="F6957" t="s">
        <v>1020</v>
      </c>
      <c r="G6957" s="1">
        <v>43509</v>
      </c>
    </row>
    <row r="6958" spans="1:7" x14ac:dyDescent="0.25">
      <c r="B6958" t="s">
        <v>58</v>
      </c>
      <c r="C6958" t="s">
        <v>1148</v>
      </c>
      <c r="D6958" t="s">
        <v>1037</v>
      </c>
      <c r="E6958">
        <v>0</v>
      </c>
      <c r="F6958" t="s">
        <v>1389</v>
      </c>
      <c r="G6958" s="1">
        <v>43509</v>
      </c>
    </row>
    <row r="7001" spans="1:7" x14ac:dyDescent="0.25">
      <c r="A7001" t="s">
        <v>653</v>
      </c>
      <c r="B7001" t="str">
        <f ca="1">_xll.BDS(OFFSET(INDIRECT(ADDRESS(ROW(), COLUMN())),0,-1),"TOP_ANALYST_PERFORM_RANK_TRR","cols=6;rows=5")</f>
        <v>Morgan Stanley</v>
      </c>
      <c r="C7001" t="s">
        <v>1341</v>
      </c>
      <c r="D7001" t="s">
        <v>1015</v>
      </c>
      <c r="E7001">
        <v>22.822417000000002</v>
      </c>
      <c r="F7001" t="s">
        <v>1569</v>
      </c>
      <c r="G7001" s="1">
        <v>43511</v>
      </c>
    </row>
    <row r="7002" spans="1:7" x14ac:dyDescent="0.25">
      <c r="B7002" t="s">
        <v>1017</v>
      </c>
      <c r="C7002" t="s">
        <v>1018</v>
      </c>
      <c r="D7002" t="s">
        <v>1019</v>
      </c>
      <c r="E7002">
        <v>18.986229999999999</v>
      </c>
      <c r="F7002" t="s">
        <v>1020</v>
      </c>
      <c r="G7002" s="1">
        <v>43181</v>
      </c>
    </row>
    <row r="7003" spans="1:7" x14ac:dyDescent="0.25">
      <c r="B7003" t="s">
        <v>1163</v>
      </c>
      <c r="C7003" t="s">
        <v>1342</v>
      </c>
      <c r="D7003" t="s">
        <v>1022</v>
      </c>
      <c r="E7003">
        <v>13.732339</v>
      </c>
      <c r="F7003" t="s">
        <v>1023</v>
      </c>
      <c r="G7003" s="1">
        <v>43511</v>
      </c>
    </row>
    <row r="7004" spans="1:7" x14ac:dyDescent="0.25">
      <c r="B7004" t="s">
        <v>1030</v>
      </c>
      <c r="C7004" t="s">
        <v>1402</v>
      </c>
      <c r="D7004" t="s">
        <v>1026</v>
      </c>
      <c r="E7004">
        <v>13.001969000000001</v>
      </c>
      <c r="F7004" t="s">
        <v>1042</v>
      </c>
      <c r="G7004" s="1">
        <v>43510</v>
      </c>
    </row>
    <row r="7005" spans="1:7" x14ac:dyDescent="0.25">
      <c r="B7005" t="s">
        <v>1021</v>
      </c>
      <c r="C7005" t="s">
        <v>1021</v>
      </c>
      <c r="D7005" t="s">
        <v>1037</v>
      </c>
      <c r="E7005">
        <v>10.70336</v>
      </c>
      <c r="F7005" t="s">
        <v>1023</v>
      </c>
      <c r="G7005" s="1">
        <v>43510</v>
      </c>
    </row>
    <row r="7051" spans="1:7" x14ac:dyDescent="0.25">
      <c r="A7051" t="s">
        <v>654</v>
      </c>
      <c r="B7051" t="str">
        <f ca="1">_xll.BDS(OFFSET(INDIRECT(ADDRESS(ROW(), COLUMN())),0,-1),"TOP_ANALYST_PERFORM_RANK_TRR","cols=6;rows=1")</f>
        <v>ISS-EVA</v>
      </c>
      <c r="C7051" t="s">
        <v>1018</v>
      </c>
      <c r="D7051" t="s">
        <v>1015</v>
      </c>
      <c r="E7051">
        <v>-80.262399000000002</v>
      </c>
      <c r="F7051" t="s">
        <v>1279</v>
      </c>
      <c r="G7051" s="1">
        <v>43449</v>
      </c>
    </row>
    <row r="7101" spans="1:7" x14ac:dyDescent="0.25">
      <c r="A7101" t="s">
        <v>655</v>
      </c>
      <c r="B7101" t="str">
        <f ca="1">_xll.BDS(OFFSET(INDIRECT(ADDRESS(ROW(), COLUMN())),0,-1),"TOP_ANALYST_PERFORM_RANK_TRR","cols=6;rows=27")</f>
        <v>Edward Jones</v>
      </c>
      <c r="C7101" t="s">
        <v>1477</v>
      </c>
      <c r="D7101" t="s">
        <v>1015</v>
      </c>
      <c r="E7101">
        <v>0</v>
      </c>
      <c r="F7101" t="s">
        <v>1020</v>
      </c>
      <c r="G7101" s="1">
        <v>43509</v>
      </c>
    </row>
    <row r="7102" spans="1:7" x14ac:dyDescent="0.25">
      <c r="B7102" t="s">
        <v>1055</v>
      </c>
      <c r="C7102" t="s">
        <v>1962</v>
      </c>
      <c r="D7102" t="s">
        <v>1015</v>
      </c>
      <c r="E7102">
        <v>0</v>
      </c>
      <c r="F7102" t="s">
        <v>1032</v>
      </c>
      <c r="G7102" s="1">
        <v>43502</v>
      </c>
    </row>
    <row r="7103" spans="1:7" x14ac:dyDescent="0.25">
      <c r="B7103" t="s">
        <v>1124</v>
      </c>
      <c r="C7103" t="s">
        <v>1851</v>
      </c>
      <c r="D7103" t="s">
        <v>1019</v>
      </c>
      <c r="E7103">
        <v>-4.3602999999999996</v>
      </c>
      <c r="F7103" t="s">
        <v>1023</v>
      </c>
      <c r="G7103" s="1">
        <v>43503</v>
      </c>
    </row>
    <row r="7104" spans="1:7" x14ac:dyDescent="0.25">
      <c r="B7104" t="s">
        <v>1017</v>
      </c>
      <c r="C7104" t="s">
        <v>1018</v>
      </c>
      <c r="D7104" t="s">
        <v>1022</v>
      </c>
      <c r="E7104">
        <v>-10.883675999999999</v>
      </c>
      <c r="F7104" t="s">
        <v>1063</v>
      </c>
      <c r="G7104" s="1">
        <v>43414</v>
      </c>
    </row>
    <row r="7105" spans="2:7" x14ac:dyDescent="0.25">
      <c r="B7105" t="s">
        <v>1021</v>
      </c>
      <c r="C7105" t="s">
        <v>1021</v>
      </c>
      <c r="D7105" t="s">
        <v>1026</v>
      </c>
      <c r="E7105">
        <v>-21.730540999999999</v>
      </c>
      <c r="F7105" t="s">
        <v>1023</v>
      </c>
      <c r="G7105" s="1">
        <v>43472</v>
      </c>
    </row>
    <row r="7106" spans="2:7" x14ac:dyDescent="0.25">
      <c r="B7106" t="s">
        <v>1483</v>
      </c>
      <c r="C7106" t="s">
        <v>1963</v>
      </c>
      <c r="D7106" t="s">
        <v>1037</v>
      </c>
      <c r="E7106">
        <v>-22.79391</v>
      </c>
      <c r="F7106" t="s">
        <v>1023</v>
      </c>
      <c r="G7106" s="1">
        <v>43511</v>
      </c>
    </row>
    <row r="7107" spans="2:7" x14ac:dyDescent="0.25">
      <c r="B7107" t="s">
        <v>1061</v>
      </c>
      <c r="C7107" t="s">
        <v>1964</v>
      </c>
      <c r="D7107" t="s">
        <v>1037</v>
      </c>
      <c r="E7107">
        <v>-22.79391</v>
      </c>
      <c r="F7107" t="s">
        <v>1063</v>
      </c>
      <c r="G7107" s="1">
        <v>43508</v>
      </c>
    </row>
    <row r="7108" spans="2:7" x14ac:dyDescent="0.25">
      <c r="B7108" t="s">
        <v>1030</v>
      </c>
      <c r="C7108" t="s">
        <v>1965</v>
      </c>
      <c r="D7108" t="s">
        <v>1037</v>
      </c>
      <c r="E7108">
        <v>-22.79391</v>
      </c>
      <c r="F7108" t="s">
        <v>1042</v>
      </c>
      <c r="G7108" s="1">
        <v>43507</v>
      </c>
    </row>
    <row r="7109" spans="2:7" x14ac:dyDescent="0.25">
      <c r="B7109" t="s">
        <v>1057</v>
      </c>
      <c r="C7109" t="s">
        <v>1852</v>
      </c>
      <c r="D7109" t="s">
        <v>1037</v>
      </c>
      <c r="E7109">
        <v>-22.79391</v>
      </c>
      <c r="F7109" t="s">
        <v>1042</v>
      </c>
      <c r="G7109" s="1">
        <v>43507</v>
      </c>
    </row>
    <row r="7110" spans="2:7" x14ac:dyDescent="0.25">
      <c r="B7110" t="s">
        <v>1028</v>
      </c>
      <c r="C7110" t="s">
        <v>1588</v>
      </c>
      <c r="D7110" t="s">
        <v>1037</v>
      </c>
      <c r="E7110">
        <v>-22.79391</v>
      </c>
      <c r="F7110" t="s">
        <v>1042</v>
      </c>
      <c r="G7110" s="1">
        <v>43503</v>
      </c>
    </row>
    <row r="7111" spans="2:7" x14ac:dyDescent="0.25">
      <c r="B7111" t="s">
        <v>1966</v>
      </c>
      <c r="C7111" t="s">
        <v>1967</v>
      </c>
      <c r="D7111" t="s">
        <v>1037</v>
      </c>
      <c r="E7111">
        <v>-22.79391</v>
      </c>
      <c r="F7111" t="s">
        <v>1023</v>
      </c>
      <c r="G7111" s="1">
        <v>43503</v>
      </c>
    </row>
    <row r="7112" spans="2:7" x14ac:dyDescent="0.25">
      <c r="B7112" t="s">
        <v>1040</v>
      </c>
      <c r="C7112" t="s">
        <v>1968</v>
      </c>
      <c r="D7112" t="s">
        <v>1037</v>
      </c>
      <c r="E7112">
        <v>-22.79391</v>
      </c>
      <c r="F7112" t="s">
        <v>1042</v>
      </c>
      <c r="G7112" s="1">
        <v>43503</v>
      </c>
    </row>
    <row r="7113" spans="2:7" x14ac:dyDescent="0.25">
      <c r="B7113" t="s">
        <v>1021</v>
      </c>
      <c r="C7113" t="s">
        <v>1021</v>
      </c>
      <c r="D7113" t="s">
        <v>1037</v>
      </c>
      <c r="E7113">
        <v>-22.79391</v>
      </c>
      <c r="F7113" t="s">
        <v>1042</v>
      </c>
      <c r="G7113" s="1">
        <v>43503</v>
      </c>
    </row>
    <row r="7114" spans="2:7" x14ac:dyDescent="0.25">
      <c r="B7114" t="s">
        <v>1076</v>
      </c>
      <c r="C7114" t="s">
        <v>1589</v>
      </c>
      <c r="D7114" t="s">
        <v>1037</v>
      </c>
      <c r="E7114">
        <v>-22.79391</v>
      </c>
      <c r="F7114" t="s">
        <v>1023</v>
      </c>
      <c r="G7114" s="1">
        <v>43503</v>
      </c>
    </row>
    <row r="7115" spans="2:7" x14ac:dyDescent="0.25">
      <c r="B7115" t="s">
        <v>1071</v>
      </c>
      <c r="C7115" t="s">
        <v>1969</v>
      </c>
      <c r="D7115" t="s">
        <v>1037</v>
      </c>
      <c r="E7115">
        <v>-22.79391</v>
      </c>
      <c r="F7115" t="s">
        <v>1073</v>
      </c>
      <c r="G7115" s="1">
        <v>43502</v>
      </c>
    </row>
    <row r="7116" spans="2:7" x14ac:dyDescent="0.25">
      <c r="B7116" t="s">
        <v>1021</v>
      </c>
      <c r="C7116" t="s">
        <v>1021</v>
      </c>
      <c r="D7116" t="s">
        <v>1037</v>
      </c>
      <c r="E7116">
        <v>-22.79391</v>
      </c>
      <c r="F7116" t="s">
        <v>1023</v>
      </c>
      <c r="G7116" s="1">
        <v>43502</v>
      </c>
    </row>
    <row r="7117" spans="2:7" x14ac:dyDescent="0.25">
      <c r="B7117" t="s">
        <v>1074</v>
      </c>
      <c r="C7117" t="s">
        <v>1647</v>
      </c>
      <c r="D7117" t="s">
        <v>1037</v>
      </c>
      <c r="E7117">
        <v>-22.79391</v>
      </c>
      <c r="F7117" t="s">
        <v>1063</v>
      </c>
      <c r="G7117" s="1">
        <v>43502</v>
      </c>
    </row>
    <row r="7118" spans="2:7" x14ac:dyDescent="0.25">
      <c r="B7118" t="s">
        <v>1580</v>
      </c>
      <c r="C7118" t="s">
        <v>1970</v>
      </c>
      <c r="D7118" t="s">
        <v>1037</v>
      </c>
      <c r="E7118">
        <v>-22.79391</v>
      </c>
      <c r="F7118" t="s">
        <v>1063</v>
      </c>
      <c r="G7118" s="1">
        <v>43502</v>
      </c>
    </row>
    <row r="7119" spans="2:7" x14ac:dyDescent="0.25">
      <c r="B7119" t="s">
        <v>1045</v>
      </c>
      <c r="C7119" t="s">
        <v>1436</v>
      </c>
      <c r="D7119" t="s">
        <v>1037</v>
      </c>
      <c r="E7119">
        <v>-22.79391</v>
      </c>
      <c r="F7119" t="s">
        <v>1023</v>
      </c>
      <c r="G7119" s="1">
        <v>43502</v>
      </c>
    </row>
    <row r="7120" spans="2:7" x14ac:dyDescent="0.25">
      <c r="B7120" t="s">
        <v>1971</v>
      </c>
      <c r="C7120" t="s">
        <v>1972</v>
      </c>
      <c r="D7120" t="s">
        <v>1037</v>
      </c>
      <c r="E7120">
        <v>-22.79391</v>
      </c>
      <c r="F7120" t="s">
        <v>1973</v>
      </c>
      <c r="G7120" s="1">
        <v>43502</v>
      </c>
    </row>
    <row r="7121" spans="2:7" x14ac:dyDescent="0.25">
      <c r="B7121" t="s">
        <v>1086</v>
      </c>
      <c r="C7121" t="s">
        <v>1590</v>
      </c>
      <c r="D7121" t="s">
        <v>1037</v>
      </c>
      <c r="E7121">
        <v>-22.79391</v>
      </c>
      <c r="F7121" t="s">
        <v>1042</v>
      </c>
      <c r="G7121" s="1">
        <v>43502</v>
      </c>
    </row>
    <row r="7122" spans="2:7" x14ac:dyDescent="0.25">
      <c r="B7122" t="s">
        <v>1974</v>
      </c>
      <c r="C7122" t="s">
        <v>1975</v>
      </c>
      <c r="D7122" t="s">
        <v>1037</v>
      </c>
      <c r="E7122">
        <v>-22.79391</v>
      </c>
      <c r="F7122" t="s">
        <v>1976</v>
      </c>
      <c r="G7122" s="1">
        <v>43501</v>
      </c>
    </row>
    <row r="7123" spans="2:7" x14ac:dyDescent="0.25">
      <c r="B7123" t="s">
        <v>1178</v>
      </c>
      <c r="C7123" t="s">
        <v>1853</v>
      </c>
      <c r="D7123" t="s">
        <v>1037</v>
      </c>
      <c r="E7123">
        <v>-22.79391</v>
      </c>
      <c r="F7123" t="s">
        <v>1180</v>
      </c>
      <c r="G7123" s="1">
        <v>43501</v>
      </c>
    </row>
    <row r="7124" spans="2:7" x14ac:dyDescent="0.25">
      <c r="B7124" t="s">
        <v>1033</v>
      </c>
      <c r="C7124" t="s">
        <v>1977</v>
      </c>
      <c r="D7124" t="s">
        <v>1037</v>
      </c>
      <c r="E7124">
        <v>-22.79391</v>
      </c>
      <c r="F7124" t="s">
        <v>1023</v>
      </c>
      <c r="G7124" s="1">
        <v>43501</v>
      </c>
    </row>
    <row r="7125" spans="2:7" x14ac:dyDescent="0.25">
      <c r="B7125" t="s">
        <v>1133</v>
      </c>
      <c r="C7125" t="s">
        <v>1978</v>
      </c>
      <c r="D7125" t="s">
        <v>1037</v>
      </c>
      <c r="E7125">
        <v>-22.79391</v>
      </c>
      <c r="F7125" t="s">
        <v>1023</v>
      </c>
      <c r="G7125" s="1">
        <v>43487</v>
      </c>
    </row>
    <row r="7126" spans="2:7" x14ac:dyDescent="0.25">
      <c r="B7126" t="s">
        <v>1084</v>
      </c>
      <c r="C7126" t="s">
        <v>1437</v>
      </c>
      <c r="D7126" t="s">
        <v>1037</v>
      </c>
      <c r="E7126">
        <v>-22.79391</v>
      </c>
      <c r="F7126" t="s">
        <v>1023</v>
      </c>
      <c r="G7126" s="1">
        <v>43406</v>
      </c>
    </row>
    <row r="7127" spans="2:7" x14ac:dyDescent="0.25">
      <c r="B7127" t="s">
        <v>1090</v>
      </c>
      <c r="C7127" t="s">
        <v>1199</v>
      </c>
      <c r="D7127" t="s">
        <v>1037</v>
      </c>
      <c r="E7127">
        <v>-22.79391</v>
      </c>
      <c r="F7127" t="s">
        <v>1023</v>
      </c>
      <c r="G7127" s="1">
        <v>43138</v>
      </c>
    </row>
    <row r="7151" spans="1:7" x14ac:dyDescent="0.25">
      <c r="A7151" t="s">
        <v>656</v>
      </c>
      <c r="B7151" t="str">
        <f ca="1">_xll.BDS(OFFSET(INDIRECT(ADDRESS(ROW(), COLUMN())),0,-1),"TOP_ANALYST_PERFORM_RANK_TRR","cols=6;rows=7")</f>
        <v>ISS-EVA</v>
      </c>
      <c r="C7151" t="s">
        <v>1018</v>
      </c>
      <c r="D7151" t="s">
        <v>1015</v>
      </c>
      <c r="E7151">
        <v>16.349917999999999</v>
      </c>
      <c r="F7151" t="s">
        <v>1020</v>
      </c>
      <c r="G7151" s="1">
        <v>43385</v>
      </c>
    </row>
    <row r="7152" spans="1:7" x14ac:dyDescent="0.25">
      <c r="B7152" t="s">
        <v>1422</v>
      </c>
      <c r="C7152" t="s">
        <v>1979</v>
      </c>
      <c r="D7152" t="s">
        <v>1019</v>
      </c>
      <c r="E7152">
        <v>0</v>
      </c>
      <c r="F7152" t="s">
        <v>1052</v>
      </c>
      <c r="G7152" s="1">
        <v>43494</v>
      </c>
    </row>
    <row r="7153" spans="2:7" x14ac:dyDescent="0.25">
      <c r="B7153" t="s">
        <v>1030</v>
      </c>
      <c r="C7153" t="s">
        <v>1479</v>
      </c>
      <c r="D7153" t="s">
        <v>1019</v>
      </c>
      <c r="E7153">
        <v>0</v>
      </c>
      <c r="F7153" t="s">
        <v>1032</v>
      </c>
      <c r="G7153" s="1">
        <v>43475</v>
      </c>
    </row>
    <row r="7154" spans="2:7" x14ac:dyDescent="0.25">
      <c r="B7154" t="s">
        <v>1084</v>
      </c>
      <c r="C7154" t="s">
        <v>1474</v>
      </c>
      <c r="D7154" t="s">
        <v>1019</v>
      </c>
      <c r="E7154">
        <v>0</v>
      </c>
      <c r="F7154" t="s">
        <v>1020</v>
      </c>
      <c r="G7154" s="1">
        <v>43405</v>
      </c>
    </row>
    <row r="7155" spans="2:7" x14ac:dyDescent="0.25">
      <c r="B7155" t="s">
        <v>1061</v>
      </c>
      <c r="C7155" t="s">
        <v>1667</v>
      </c>
      <c r="D7155" t="s">
        <v>1022</v>
      </c>
      <c r="E7155">
        <v>-13.450290000000001</v>
      </c>
      <c r="F7155" t="s">
        <v>1279</v>
      </c>
      <c r="G7155" s="1">
        <v>43490</v>
      </c>
    </row>
    <row r="7156" spans="2:7" x14ac:dyDescent="0.25">
      <c r="B7156" t="s">
        <v>1124</v>
      </c>
      <c r="C7156" t="s">
        <v>1485</v>
      </c>
      <c r="D7156" t="s">
        <v>1026</v>
      </c>
      <c r="E7156">
        <v>-26.575989</v>
      </c>
      <c r="F7156" t="s">
        <v>1023</v>
      </c>
      <c r="G7156" s="1">
        <v>43474</v>
      </c>
    </row>
    <row r="7157" spans="2:7" x14ac:dyDescent="0.25">
      <c r="B7157" t="s">
        <v>58</v>
      </c>
      <c r="C7157" t="s">
        <v>1980</v>
      </c>
      <c r="D7157" t="s">
        <v>1037</v>
      </c>
      <c r="E7157">
        <v>-47.765388999999999</v>
      </c>
      <c r="F7157" t="s">
        <v>1081</v>
      </c>
      <c r="G7157" s="1">
        <v>43474</v>
      </c>
    </row>
    <row r="7201" spans="1:7" x14ac:dyDescent="0.25">
      <c r="A7201" t="s">
        <v>657</v>
      </c>
      <c r="B7201" t="str">
        <f ca="1">_xll.BDS(OFFSET(INDIRECT(ADDRESS(ROW(), COLUMN())),0,-1),"TOP_ANALYST_PERFORM_RANK_TRR","cols=6;rows=18")</f>
        <v>Wells Fargo Securities</v>
      </c>
      <c r="C7201" t="s">
        <v>1335</v>
      </c>
      <c r="D7201" t="s">
        <v>1015</v>
      </c>
      <c r="E7201">
        <v>54.020679000000001</v>
      </c>
      <c r="F7201" t="s">
        <v>1042</v>
      </c>
      <c r="G7201" s="1">
        <v>43504</v>
      </c>
    </row>
    <row r="7202" spans="1:7" x14ac:dyDescent="0.25">
      <c r="B7202" t="s">
        <v>1448</v>
      </c>
      <c r="C7202" t="s">
        <v>1981</v>
      </c>
      <c r="D7202" t="s">
        <v>1015</v>
      </c>
      <c r="E7202">
        <v>54.020679000000001</v>
      </c>
      <c r="F7202" t="s">
        <v>1023</v>
      </c>
      <c r="G7202" s="1">
        <v>43502</v>
      </c>
    </row>
    <row r="7203" spans="1:7" x14ac:dyDescent="0.25">
      <c r="B7203" t="s">
        <v>1040</v>
      </c>
      <c r="C7203" t="s">
        <v>1947</v>
      </c>
      <c r="D7203" t="s">
        <v>1015</v>
      </c>
      <c r="E7203">
        <v>54.020679000000001</v>
      </c>
      <c r="F7203" t="s">
        <v>1042</v>
      </c>
      <c r="G7203" s="1">
        <v>43502</v>
      </c>
    </row>
    <row r="7204" spans="1:7" x14ac:dyDescent="0.25">
      <c r="B7204" t="s">
        <v>1021</v>
      </c>
      <c r="C7204" t="s">
        <v>1021</v>
      </c>
      <c r="D7204" t="s">
        <v>1015</v>
      </c>
      <c r="E7204">
        <v>54.020679000000001</v>
      </c>
      <c r="F7204" t="s">
        <v>1023</v>
      </c>
      <c r="G7204" s="1">
        <v>43501</v>
      </c>
    </row>
    <row r="7205" spans="1:7" x14ac:dyDescent="0.25">
      <c r="B7205" t="s">
        <v>1135</v>
      </c>
      <c r="C7205" t="s">
        <v>1285</v>
      </c>
      <c r="D7205" t="s">
        <v>1015</v>
      </c>
      <c r="E7205">
        <v>54.020679000000001</v>
      </c>
      <c r="F7205" t="s">
        <v>1042</v>
      </c>
      <c r="G7205" s="1">
        <v>43493</v>
      </c>
    </row>
    <row r="7206" spans="1:7" x14ac:dyDescent="0.25">
      <c r="B7206" t="s">
        <v>1160</v>
      </c>
      <c r="C7206" t="s">
        <v>1331</v>
      </c>
      <c r="D7206" t="s">
        <v>1015</v>
      </c>
      <c r="E7206">
        <v>54.020679000000001</v>
      </c>
      <c r="F7206" t="s">
        <v>1063</v>
      </c>
      <c r="G7206" s="1">
        <v>43482</v>
      </c>
    </row>
    <row r="7207" spans="1:7" x14ac:dyDescent="0.25">
      <c r="B7207" t="s">
        <v>1097</v>
      </c>
      <c r="C7207" t="s">
        <v>1098</v>
      </c>
      <c r="D7207" t="s">
        <v>1015</v>
      </c>
      <c r="E7207">
        <v>54.020679000000001</v>
      </c>
      <c r="F7207" t="s">
        <v>1023</v>
      </c>
      <c r="G7207" s="1">
        <v>43479</v>
      </c>
    </row>
    <row r="7208" spans="1:7" x14ac:dyDescent="0.25">
      <c r="B7208" t="s">
        <v>1150</v>
      </c>
      <c r="C7208" t="s">
        <v>1943</v>
      </c>
      <c r="D7208" t="s">
        <v>1015</v>
      </c>
      <c r="E7208">
        <v>54.020679000000001</v>
      </c>
      <c r="F7208" t="s">
        <v>1063</v>
      </c>
      <c r="G7208" s="1">
        <v>43440</v>
      </c>
    </row>
    <row r="7209" spans="1:7" x14ac:dyDescent="0.25">
      <c r="B7209" t="s">
        <v>1184</v>
      </c>
      <c r="C7209" t="s">
        <v>1946</v>
      </c>
      <c r="D7209" t="s">
        <v>1015</v>
      </c>
      <c r="E7209">
        <v>54.020679000000001</v>
      </c>
      <c r="F7209" t="s">
        <v>1066</v>
      </c>
      <c r="G7209" s="1">
        <v>43432</v>
      </c>
    </row>
    <row r="7210" spans="1:7" x14ac:dyDescent="0.25">
      <c r="B7210" t="s">
        <v>1191</v>
      </c>
      <c r="C7210" t="s">
        <v>1192</v>
      </c>
      <c r="D7210" t="s">
        <v>1015</v>
      </c>
      <c r="E7210">
        <v>54.020679000000001</v>
      </c>
      <c r="F7210" t="s">
        <v>1042</v>
      </c>
      <c r="G7210" s="1">
        <v>43432</v>
      </c>
    </row>
    <row r="7211" spans="1:7" x14ac:dyDescent="0.25">
      <c r="B7211" t="s">
        <v>1055</v>
      </c>
      <c r="C7211" t="s">
        <v>1333</v>
      </c>
      <c r="D7211" t="s">
        <v>1015</v>
      </c>
      <c r="E7211">
        <v>54.020679000000001</v>
      </c>
      <c r="F7211" t="s">
        <v>1042</v>
      </c>
      <c r="G7211" s="1">
        <v>43432</v>
      </c>
    </row>
    <row r="7212" spans="1:7" x14ac:dyDescent="0.25">
      <c r="B7212" t="s">
        <v>1069</v>
      </c>
      <c r="C7212" t="s">
        <v>1334</v>
      </c>
      <c r="D7212" t="s">
        <v>1015</v>
      </c>
      <c r="E7212">
        <v>54.020679000000001</v>
      </c>
      <c r="F7212" t="s">
        <v>1042</v>
      </c>
      <c r="G7212" s="1">
        <v>43431</v>
      </c>
    </row>
    <row r="7213" spans="1:7" x14ac:dyDescent="0.25">
      <c r="B7213" t="s">
        <v>1071</v>
      </c>
      <c r="C7213" t="s">
        <v>1330</v>
      </c>
      <c r="D7213" t="s">
        <v>1015</v>
      </c>
      <c r="E7213">
        <v>54.020679000000001</v>
      </c>
      <c r="F7213" t="s">
        <v>1073</v>
      </c>
      <c r="G7213" s="1">
        <v>43245</v>
      </c>
    </row>
    <row r="7214" spans="1:7" x14ac:dyDescent="0.25">
      <c r="B7214" t="s">
        <v>1076</v>
      </c>
      <c r="C7214" t="s">
        <v>1613</v>
      </c>
      <c r="D7214" t="s">
        <v>1019</v>
      </c>
      <c r="E7214">
        <v>53.905802999999999</v>
      </c>
      <c r="F7214" t="s">
        <v>1020</v>
      </c>
      <c r="G7214" s="1">
        <v>43490</v>
      </c>
    </row>
    <row r="7215" spans="1:7" x14ac:dyDescent="0.25">
      <c r="B7215" t="s">
        <v>58</v>
      </c>
      <c r="C7215" t="s">
        <v>1982</v>
      </c>
      <c r="D7215" t="s">
        <v>1022</v>
      </c>
      <c r="E7215">
        <v>10.032830000000001</v>
      </c>
      <c r="F7215" t="s">
        <v>1149</v>
      </c>
      <c r="G7215" s="1">
        <v>43501</v>
      </c>
    </row>
    <row r="7216" spans="1:7" x14ac:dyDescent="0.25">
      <c r="B7216" t="s">
        <v>1145</v>
      </c>
      <c r="C7216" t="s">
        <v>1983</v>
      </c>
      <c r="D7216" t="s">
        <v>1026</v>
      </c>
      <c r="E7216">
        <v>9.2371949999999998</v>
      </c>
      <c r="F7216" t="s">
        <v>1023</v>
      </c>
      <c r="G7216" s="1">
        <v>43506</v>
      </c>
    </row>
    <row r="7217" spans="2:7" x14ac:dyDescent="0.25">
      <c r="B7217" t="s">
        <v>1033</v>
      </c>
      <c r="C7217" t="s">
        <v>1286</v>
      </c>
      <c r="D7217" t="s">
        <v>1026</v>
      </c>
      <c r="E7217">
        <v>9.2371949999999998</v>
      </c>
      <c r="F7217" t="s">
        <v>1023</v>
      </c>
      <c r="G7217" s="1">
        <v>43496</v>
      </c>
    </row>
    <row r="7218" spans="2:7" x14ac:dyDescent="0.25">
      <c r="B7218" t="s">
        <v>1178</v>
      </c>
      <c r="C7218" t="s">
        <v>1984</v>
      </c>
      <c r="D7218" t="s">
        <v>1037</v>
      </c>
      <c r="E7218">
        <v>-26.485851</v>
      </c>
      <c r="F7218" t="s">
        <v>1451</v>
      </c>
      <c r="G7218" s="1">
        <v>43499</v>
      </c>
    </row>
    <row r="7251" spans="1:7" x14ac:dyDescent="0.25">
      <c r="A7251" t="s">
        <v>658</v>
      </c>
      <c r="B7251" t="str">
        <f ca="1">_xll.BDS(OFFSET(INDIRECT(ADDRESS(ROW(), COLUMN())),0,-1),"TOP_ANALYST_PERFORM_RANK_TRR","cols=6;rows=11")</f>
        <v>Redburn</v>
      </c>
      <c r="C7251" t="s">
        <v>1985</v>
      </c>
      <c r="D7251" t="s">
        <v>1015</v>
      </c>
      <c r="E7251">
        <v>34.545451</v>
      </c>
      <c r="F7251" t="s">
        <v>1016</v>
      </c>
      <c r="G7251" s="1">
        <v>43507</v>
      </c>
    </row>
    <row r="7252" spans="1:7" x14ac:dyDescent="0.25">
      <c r="B7252" t="s">
        <v>1986</v>
      </c>
      <c r="C7252" t="s">
        <v>1987</v>
      </c>
      <c r="D7252" t="s">
        <v>1019</v>
      </c>
      <c r="E7252">
        <v>34.077710000000003</v>
      </c>
      <c r="F7252" t="s">
        <v>1698</v>
      </c>
      <c r="G7252" s="1">
        <v>43511</v>
      </c>
    </row>
    <row r="7253" spans="1:7" x14ac:dyDescent="0.25">
      <c r="B7253" t="s">
        <v>1988</v>
      </c>
      <c r="C7253" t="s">
        <v>1989</v>
      </c>
      <c r="D7253" t="s">
        <v>1019</v>
      </c>
      <c r="E7253">
        <v>34.077710000000003</v>
      </c>
      <c r="F7253" t="s">
        <v>1016</v>
      </c>
      <c r="G7253" s="1">
        <v>42748</v>
      </c>
    </row>
    <row r="7254" spans="1:7" x14ac:dyDescent="0.25">
      <c r="B7254" t="s">
        <v>1045</v>
      </c>
      <c r="C7254" t="s">
        <v>1990</v>
      </c>
      <c r="D7254" t="s">
        <v>1022</v>
      </c>
      <c r="E7254">
        <v>17.351469000000002</v>
      </c>
      <c r="F7254" t="s">
        <v>1023</v>
      </c>
      <c r="G7254" s="1">
        <v>43509</v>
      </c>
    </row>
    <row r="7255" spans="1:7" x14ac:dyDescent="0.25">
      <c r="B7255" t="s">
        <v>1021</v>
      </c>
      <c r="C7255" t="s">
        <v>1021</v>
      </c>
      <c r="D7255" t="s">
        <v>1026</v>
      </c>
      <c r="E7255">
        <v>0</v>
      </c>
      <c r="F7255" t="s">
        <v>1032</v>
      </c>
      <c r="G7255" s="1">
        <v>43510</v>
      </c>
    </row>
    <row r="7256" spans="1:7" x14ac:dyDescent="0.25">
      <c r="B7256" t="s">
        <v>1214</v>
      </c>
      <c r="C7256" t="s">
        <v>1572</v>
      </c>
      <c r="D7256" t="s">
        <v>1026</v>
      </c>
      <c r="E7256">
        <v>0</v>
      </c>
      <c r="F7256" t="s">
        <v>1027</v>
      </c>
      <c r="G7256" s="1">
        <v>43509</v>
      </c>
    </row>
    <row r="7257" spans="1:7" x14ac:dyDescent="0.25">
      <c r="B7257" t="s">
        <v>1991</v>
      </c>
      <c r="C7257" t="s">
        <v>1992</v>
      </c>
      <c r="D7257" t="s">
        <v>1026</v>
      </c>
      <c r="E7257">
        <v>0</v>
      </c>
      <c r="F7257" t="s">
        <v>1020</v>
      </c>
      <c r="G7257" s="1">
        <v>43507</v>
      </c>
    </row>
    <row r="7258" spans="1:7" x14ac:dyDescent="0.25">
      <c r="B7258" t="s">
        <v>1021</v>
      </c>
      <c r="C7258" t="s">
        <v>1021</v>
      </c>
      <c r="D7258" t="s">
        <v>1026</v>
      </c>
      <c r="E7258">
        <v>0</v>
      </c>
      <c r="F7258" t="s">
        <v>1027</v>
      </c>
      <c r="G7258" s="1">
        <v>43504</v>
      </c>
    </row>
    <row r="7259" spans="1:7" x14ac:dyDescent="0.25">
      <c r="B7259" t="s">
        <v>1021</v>
      </c>
      <c r="C7259" t="s">
        <v>1021</v>
      </c>
      <c r="D7259" t="s">
        <v>1026</v>
      </c>
      <c r="E7259">
        <v>0</v>
      </c>
      <c r="F7259" t="s">
        <v>1027</v>
      </c>
      <c r="G7259" s="1">
        <v>43503</v>
      </c>
    </row>
    <row r="7260" spans="1:7" x14ac:dyDescent="0.25">
      <c r="B7260" t="s">
        <v>1053</v>
      </c>
      <c r="C7260" t="s">
        <v>1570</v>
      </c>
      <c r="D7260" t="s">
        <v>1026</v>
      </c>
      <c r="E7260">
        <v>0</v>
      </c>
      <c r="F7260" t="s">
        <v>1020</v>
      </c>
      <c r="G7260" s="1">
        <v>43412</v>
      </c>
    </row>
    <row r="7261" spans="1:7" x14ac:dyDescent="0.25">
      <c r="B7261" t="s">
        <v>1035</v>
      </c>
      <c r="C7261" t="s">
        <v>1993</v>
      </c>
      <c r="D7261" t="s">
        <v>1037</v>
      </c>
      <c r="E7261">
        <v>-15.46392</v>
      </c>
      <c r="F7261" t="s">
        <v>1042</v>
      </c>
      <c r="G7261" s="1">
        <v>43507</v>
      </c>
    </row>
    <row r="7301" spans="1:7" x14ac:dyDescent="0.25">
      <c r="A7301" t="s">
        <v>659</v>
      </c>
      <c r="B7301" t="str">
        <f ca="1">_xll.BDS(OFFSET(INDIRECT(ADDRESS(ROW(), COLUMN())),0,-1),"TOP_ANALYST_PERFORM_RANK_TRR","cols=6;rows=14")</f>
        <v>Morningstar, Inc</v>
      </c>
      <c r="C7301" t="s">
        <v>1434</v>
      </c>
      <c r="D7301" t="s">
        <v>1015</v>
      </c>
      <c r="E7301">
        <v>5.6082289999999997</v>
      </c>
      <c r="F7301" t="s">
        <v>1023</v>
      </c>
      <c r="G7301" s="1">
        <v>43483</v>
      </c>
    </row>
    <row r="7302" spans="1:7" x14ac:dyDescent="0.25">
      <c r="B7302" t="s">
        <v>1483</v>
      </c>
      <c r="C7302" t="s">
        <v>1994</v>
      </c>
      <c r="D7302" t="s">
        <v>1019</v>
      </c>
      <c r="E7302">
        <v>2.1845599999999998</v>
      </c>
      <c r="F7302" t="s">
        <v>1023</v>
      </c>
      <c r="G7302" s="1">
        <v>43503</v>
      </c>
    </row>
    <row r="7303" spans="1:7" x14ac:dyDescent="0.25">
      <c r="B7303" t="s">
        <v>1017</v>
      </c>
      <c r="C7303" t="s">
        <v>1018</v>
      </c>
      <c r="D7303" t="s">
        <v>1022</v>
      </c>
      <c r="E7303">
        <v>0.120779</v>
      </c>
      <c r="F7303" t="s">
        <v>1279</v>
      </c>
      <c r="G7303" s="1">
        <v>43470</v>
      </c>
    </row>
    <row r="7304" spans="1:7" x14ac:dyDescent="0.25">
      <c r="B7304" t="s">
        <v>1040</v>
      </c>
      <c r="C7304" t="s">
        <v>1995</v>
      </c>
      <c r="D7304" t="s">
        <v>1026</v>
      </c>
      <c r="E7304">
        <v>-1.357604</v>
      </c>
      <c r="F7304" t="s">
        <v>1042</v>
      </c>
      <c r="G7304" s="1">
        <v>43509</v>
      </c>
    </row>
    <row r="7305" spans="1:7" x14ac:dyDescent="0.25">
      <c r="B7305" t="s">
        <v>1118</v>
      </c>
      <c r="C7305" t="s">
        <v>1996</v>
      </c>
      <c r="D7305" t="s">
        <v>1026</v>
      </c>
      <c r="E7305">
        <v>-1.357604</v>
      </c>
      <c r="F7305" t="s">
        <v>1023</v>
      </c>
      <c r="G7305" s="1">
        <v>43509</v>
      </c>
    </row>
    <row r="7306" spans="1:7" x14ac:dyDescent="0.25">
      <c r="B7306" t="s">
        <v>1997</v>
      </c>
      <c r="C7306" t="s">
        <v>1998</v>
      </c>
      <c r="D7306" t="s">
        <v>1026</v>
      </c>
      <c r="E7306">
        <v>-1.357604</v>
      </c>
      <c r="F7306" t="s">
        <v>1023</v>
      </c>
      <c r="G7306" s="1">
        <v>43504</v>
      </c>
    </row>
    <row r="7307" spans="1:7" x14ac:dyDescent="0.25">
      <c r="B7307" t="s">
        <v>1057</v>
      </c>
      <c r="C7307" t="s">
        <v>1821</v>
      </c>
      <c r="D7307" t="s">
        <v>1026</v>
      </c>
      <c r="E7307">
        <v>-1.357604</v>
      </c>
      <c r="F7307" t="s">
        <v>1042</v>
      </c>
      <c r="G7307" s="1">
        <v>43503</v>
      </c>
    </row>
    <row r="7308" spans="1:7" x14ac:dyDescent="0.25">
      <c r="B7308" t="s">
        <v>1055</v>
      </c>
      <c r="C7308" t="s">
        <v>1999</v>
      </c>
      <c r="D7308" t="s">
        <v>1026</v>
      </c>
      <c r="E7308">
        <v>-1.357604</v>
      </c>
      <c r="F7308" t="s">
        <v>1141</v>
      </c>
      <c r="G7308" s="1">
        <v>43503</v>
      </c>
    </row>
    <row r="7309" spans="1:7" x14ac:dyDescent="0.25">
      <c r="B7309" t="s">
        <v>1061</v>
      </c>
      <c r="C7309" t="s">
        <v>1824</v>
      </c>
      <c r="D7309" t="s">
        <v>1026</v>
      </c>
      <c r="E7309">
        <v>-1.357604</v>
      </c>
      <c r="F7309" t="s">
        <v>1063</v>
      </c>
      <c r="G7309" s="1">
        <v>43503</v>
      </c>
    </row>
    <row r="7310" spans="1:7" x14ac:dyDescent="0.25">
      <c r="B7310" t="s">
        <v>1021</v>
      </c>
      <c r="C7310" t="s">
        <v>1021</v>
      </c>
      <c r="D7310" t="s">
        <v>1026</v>
      </c>
      <c r="E7310">
        <v>-1.357604</v>
      </c>
      <c r="F7310" t="s">
        <v>1023</v>
      </c>
      <c r="G7310" s="1">
        <v>43503</v>
      </c>
    </row>
    <row r="7311" spans="1:7" x14ac:dyDescent="0.25">
      <c r="B7311" t="s">
        <v>58</v>
      </c>
      <c r="C7311" t="s">
        <v>2000</v>
      </c>
      <c r="D7311" t="s">
        <v>1026</v>
      </c>
      <c r="E7311">
        <v>-1.357604</v>
      </c>
      <c r="F7311" t="s">
        <v>1081</v>
      </c>
      <c r="G7311" s="1">
        <v>43503</v>
      </c>
    </row>
    <row r="7312" spans="1:7" x14ac:dyDescent="0.25">
      <c r="B7312" t="s">
        <v>1090</v>
      </c>
      <c r="C7312" t="s">
        <v>1199</v>
      </c>
      <c r="D7312" t="s">
        <v>1026</v>
      </c>
      <c r="E7312">
        <v>-1.357604</v>
      </c>
      <c r="F7312" t="s">
        <v>1023</v>
      </c>
      <c r="G7312" s="1">
        <v>43132</v>
      </c>
    </row>
    <row r="7313" spans="2:7" x14ac:dyDescent="0.25">
      <c r="B7313" t="s">
        <v>1674</v>
      </c>
      <c r="C7313" t="s">
        <v>2001</v>
      </c>
      <c r="D7313" t="s">
        <v>1026</v>
      </c>
      <c r="E7313">
        <v>-1.357604</v>
      </c>
      <c r="F7313" t="s">
        <v>1023</v>
      </c>
      <c r="G7313" s="1">
        <v>43017</v>
      </c>
    </row>
    <row r="7314" spans="2:7" x14ac:dyDescent="0.25">
      <c r="B7314" t="s">
        <v>1086</v>
      </c>
      <c r="C7314" t="s">
        <v>2002</v>
      </c>
      <c r="D7314" t="s">
        <v>1037</v>
      </c>
      <c r="E7314">
        <v>-1.441794</v>
      </c>
      <c r="F7314" t="s">
        <v>1042</v>
      </c>
      <c r="G7314" s="1">
        <v>43509</v>
      </c>
    </row>
    <row r="7351" spans="1:7" x14ac:dyDescent="0.25">
      <c r="A7351" t="s">
        <v>660</v>
      </c>
      <c r="B7351" t="str">
        <f ca="1">_xll.BDS(OFFSET(INDIRECT(ADDRESS(ROW(), COLUMN())),0,-1),"TOP_ANALYST_PERFORM_RANK_TRR","cols=6;rows=10")</f>
        <v>BMO Capital Markets</v>
      </c>
      <c r="C7351" t="s">
        <v>1402</v>
      </c>
      <c r="D7351" t="s">
        <v>1015</v>
      </c>
      <c r="E7351">
        <v>0</v>
      </c>
      <c r="F7351" t="s">
        <v>1032</v>
      </c>
      <c r="G7351" s="1">
        <v>43509</v>
      </c>
    </row>
    <row r="7352" spans="1:7" x14ac:dyDescent="0.25">
      <c r="B7352" t="s">
        <v>1160</v>
      </c>
      <c r="C7352" t="s">
        <v>1861</v>
      </c>
      <c r="D7352" t="s">
        <v>1015</v>
      </c>
      <c r="E7352">
        <v>0</v>
      </c>
      <c r="F7352" t="s">
        <v>1162</v>
      </c>
      <c r="G7352" s="1">
        <v>43508</v>
      </c>
    </row>
    <row r="7353" spans="1:7" x14ac:dyDescent="0.25">
      <c r="B7353" t="s">
        <v>1028</v>
      </c>
      <c r="C7353" t="s">
        <v>1029</v>
      </c>
      <c r="D7353" t="s">
        <v>1015</v>
      </c>
      <c r="E7353">
        <v>0</v>
      </c>
      <c r="F7353" t="s">
        <v>1027</v>
      </c>
      <c r="G7353" s="1">
        <v>43500</v>
      </c>
    </row>
    <row r="7354" spans="1:7" x14ac:dyDescent="0.25">
      <c r="B7354" t="s">
        <v>58</v>
      </c>
      <c r="C7354" t="s">
        <v>1122</v>
      </c>
      <c r="D7354" t="s">
        <v>1015</v>
      </c>
      <c r="E7354">
        <v>0</v>
      </c>
      <c r="F7354" t="s">
        <v>1123</v>
      </c>
      <c r="G7354" s="1">
        <v>43490</v>
      </c>
    </row>
    <row r="7355" spans="1:7" x14ac:dyDescent="0.25">
      <c r="B7355" t="s">
        <v>1071</v>
      </c>
      <c r="C7355" t="s">
        <v>2003</v>
      </c>
      <c r="D7355" t="s">
        <v>1015</v>
      </c>
      <c r="E7355">
        <v>0</v>
      </c>
      <c r="F7355" t="s">
        <v>1320</v>
      </c>
      <c r="G7355" s="1">
        <v>43490</v>
      </c>
    </row>
    <row r="7356" spans="1:7" x14ac:dyDescent="0.25">
      <c r="B7356" t="s">
        <v>1021</v>
      </c>
      <c r="C7356" t="s">
        <v>1021</v>
      </c>
      <c r="D7356" t="s">
        <v>1015</v>
      </c>
      <c r="E7356">
        <v>0</v>
      </c>
      <c r="F7356" t="s">
        <v>1027</v>
      </c>
      <c r="G7356" s="1">
        <v>43490</v>
      </c>
    </row>
    <row r="7357" spans="1:7" x14ac:dyDescent="0.25">
      <c r="B7357" t="s">
        <v>1290</v>
      </c>
      <c r="C7357" t="s">
        <v>2004</v>
      </c>
      <c r="D7357" t="s">
        <v>1019</v>
      </c>
      <c r="E7357">
        <v>-14.84914</v>
      </c>
      <c r="F7357" t="s">
        <v>1020</v>
      </c>
      <c r="G7357" s="1">
        <v>43490</v>
      </c>
    </row>
    <row r="7358" spans="1:7" x14ac:dyDescent="0.25">
      <c r="B7358" t="s">
        <v>1113</v>
      </c>
      <c r="C7358" t="s">
        <v>2005</v>
      </c>
      <c r="D7358" t="s">
        <v>1022</v>
      </c>
      <c r="E7358">
        <v>-23.444438999999999</v>
      </c>
      <c r="F7358" t="s">
        <v>1032</v>
      </c>
      <c r="G7358" s="1">
        <v>43503</v>
      </c>
    </row>
    <row r="7359" spans="1:7" x14ac:dyDescent="0.25">
      <c r="B7359" t="s">
        <v>1105</v>
      </c>
      <c r="C7359" t="s">
        <v>1106</v>
      </c>
      <c r="D7359" t="s">
        <v>1026</v>
      </c>
      <c r="E7359">
        <v>-29.319599</v>
      </c>
      <c r="F7359" t="s">
        <v>1027</v>
      </c>
      <c r="G7359" s="1">
        <v>43506</v>
      </c>
    </row>
    <row r="7360" spans="1:7" x14ac:dyDescent="0.25">
      <c r="B7360" t="s">
        <v>1109</v>
      </c>
      <c r="C7360" t="s">
        <v>1110</v>
      </c>
      <c r="D7360" t="s">
        <v>1037</v>
      </c>
      <c r="E7360">
        <v>-35.875320000000002</v>
      </c>
      <c r="F7360" t="s">
        <v>1023</v>
      </c>
      <c r="G7360" s="1">
        <v>43490</v>
      </c>
    </row>
    <row r="7401" spans="1:7" x14ac:dyDescent="0.25">
      <c r="A7401" t="s">
        <v>661</v>
      </c>
      <c r="B7401" t="str">
        <f ca="1">_xll.BDS(OFFSET(INDIRECT(ADDRESS(ROW(), COLUMN())),0,-1),"TOP_ANALYST_PERFORM_RANK_TRR","cols=6;rows=23")</f>
        <v>Benchmark Company LLC</v>
      </c>
      <c r="C7401" t="s">
        <v>1188</v>
      </c>
      <c r="D7401" t="s">
        <v>1015</v>
      </c>
      <c r="E7401">
        <v>12.43684</v>
      </c>
      <c r="F7401" t="s">
        <v>1020</v>
      </c>
      <c r="G7401" s="1">
        <v>43410</v>
      </c>
    </row>
    <row r="7402" spans="1:7" x14ac:dyDescent="0.25">
      <c r="B7402" t="s">
        <v>1124</v>
      </c>
      <c r="C7402" t="s">
        <v>1857</v>
      </c>
      <c r="D7402" t="s">
        <v>1019</v>
      </c>
      <c r="E7402">
        <v>8.0967579999999995</v>
      </c>
      <c r="F7402" t="s">
        <v>1023</v>
      </c>
      <c r="G7402" s="1">
        <v>43487</v>
      </c>
    </row>
    <row r="7403" spans="1:7" x14ac:dyDescent="0.25">
      <c r="B7403" t="s">
        <v>1033</v>
      </c>
      <c r="C7403" t="s">
        <v>1173</v>
      </c>
      <c r="D7403" t="s">
        <v>1022</v>
      </c>
      <c r="E7403">
        <v>3.8572380000000002</v>
      </c>
      <c r="F7403" t="s">
        <v>1020</v>
      </c>
      <c r="G7403" s="1">
        <v>43507</v>
      </c>
    </row>
    <row r="7404" spans="1:7" x14ac:dyDescent="0.25">
      <c r="B7404" t="s">
        <v>1118</v>
      </c>
      <c r="C7404" t="s">
        <v>1119</v>
      </c>
      <c r="D7404" t="s">
        <v>1026</v>
      </c>
      <c r="E7404">
        <v>3.3856410000000001</v>
      </c>
      <c r="F7404" t="s">
        <v>1023</v>
      </c>
      <c r="G7404" s="1">
        <v>43509</v>
      </c>
    </row>
    <row r="7405" spans="1:7" x14ac:dyDescent="0.25">
      <c r="B7405" t="s">
        <v>1167</v>
      </c>
      <c r="C7405" t="s">
        <v>2006</v>
      </c>
      <c r="D7405" t="s">
        <v>1026</v>
      </c>
      <c r="E7405">
        <v>3.3856410000000001</v>
      </c>
      <c r="F7405" t="s">
        <v>1023</v>
      </c>
      <c r="G7405" s="1">
        <v>43507</v>
      </c>
    </row>
    <row r="7406" spans="1:7" x14ac:dyDescent="0.25">
      <c r="B7406" t="s">
        <v>1055</v>
      </c>
      <c r="C7406" t="s">
        <v>1140</v>
      </c>
      <c r="D7406" t="s">
        <v>1026</v>
      </c>
      <c r="E7406">
        <v>3.3856410000000001</v>
      </c>
      <c r="F7406" t="s">
        <v>1042</v>
      </c>
      <c r="G7406" s="1">
        <v>43507</v>
      </c>
    </row>
    <row r="7407" spans="1:7" x14ac:dyDescent="0.25">
      <c r="B7407" t="s">
        <v>1113</v>
      </c>
      <c r="C7407" t="s">
        <v>2007</v>
      </c>
      <c r="D7407" t="s">
        <v>1026</v>
      </c>
      <c r="E7407">
        <v>3.3856410000000001</v>
      </c>
      <c r="F7407" t="s">
        <v>1042</v>
      </c>
      <c r="G7407" s="1">
        <v>43507</v>
      </c>
    </row>
    <row r="7408" spans="1:7" x14ac:dyDescent="0.25">
      <c r="B7408" t="s">
        <v>1150</v>
      </c>
      <c r="C7408" t="s">
        <v>1151</v>
      </c>
      <c r="D7408" t="s">
        <v>1026</v>
      </c>
      <c r="E7408">
        <v>3.3856410000000001</v>
      </c>
      <c r="F7408" t="s">
        <v>1063</v>
      </c>
      <c r="G7408" s="1">
        <v>43504</v>
      </c>
    </row>
    <row r="7409" spans="2:7" x14ac:dyDescent="0.25">
      <c r="B7409" t="s">
        <v>1069</v>
      </c>
      <c r="C7409" t="s">
        <v>1747</v>
      </c>
      <c r="D7409" t="s">
        <v>1026</v>
      </c>
      <c r="E7409">
        <v>3.3856410000000001</v>
      </c>
      <c r="F7409" t="s">
        <v>1042</v>
      </c>
      <c r="G7409" s="1">
        <v>43494</v>
      </c>
    </row>
    <row r="7410" spans="2:7" x14ac:dyDescent="0.25">
      <c r="B7410" t="s">
        <v>1050</v>
      </c>
      <c r="C7410" t="s">
        <v>1798</v>
      </c>
      <c r="D7410" t="s">
        <v>1026</v>
      </c>
      <c r="E7410">
        <v>3.3856410000000001</v>
      </c>
      <c r="F7410" t="s">
        <v>1063</v>
      </c>
      <c r="G7410" s="1">
        <v>43480</v>
      </c>
    </row>
    <row r="7411" spans="2:7" x14ac:dyDescent="0.25">
      <c r="B7411" t="s">
        <v>1078</v>
      </c>
      <c r="C7411" t="s">
        <v>1193</v>
      </c>
      <c r="D7411" t="s">
        <v>1026</v>
      </c>
      <c r="E7411">
        <v>3.3856410000000001</v>
      </c>
      <c r="F7411" t="s">
        <v>1023</v>
      </c>
      <c r="G7411" s="1">
        <v>43476</v>
      </c>
    </row>
    <row r="7412" spans="2:7" x14ac:dyDescent="0.25">
      <c r="B7412" t="s">
        <v>1040</v>
      </c>
      <c r="C7412" t="s">
        <v>1159</v>
      </c>
      <c r="D7412" t="s">
        <v>1026</v>
      </c>
      <c r="E7412">
        <v>3.3856410000000001</v>
      </c>
      <c r="F7412" t="s">
        <v>1042</v>
      </c>
      <c r="G7412" s="1">
        <v>43473</v>
      </c>
    </row>
    <row r="7413" spans="2:7" x14ac:dyDescent="0.25">
      <c r="B7413" t="s">
        <v>1195</v>
      </c>
      <c r="C7413" t="s">
        <v>1196</v>
      </c>
      <c r="D7413" t="s">
        <v>1026</v>
      </c>
      <c r="E7413">
        <v>3.3856410000000001</v>
      </c>
      <c r="F7413" t="s">
        <v>1141</v>
      </c>
      <c r="G7413" s="1">
        <v>43458</v>
      </c>
    </row>
    <row r="7414" spans="2:7" x14ac:dyDescent="0.25">
      <c r="B7414" t="s">
        <v>1438</v>
      </c>
      <c r="C7414" t="s">
        <v>2008</v>
      </c>
      <c r="D7414" t="s">
        <v>1026</v>
      </c>
      <c r="E7414">
        <v>3.3856410000000001</v>
      </c>
      <c r="F7414" t="s">
        <v>1023</v>
      </c>
      <c r="G7414" s="1">
        <v>43453</v>
      </c>
    </row>
    <row r="7415" spans="2:7" x14ac:dyDescent="0.25">
      <c r="B7415" t="s">
        <v>1178</v>
      </c>
      <c r="C7415" t="s">
        <v>1179</v>
      </c>
      <c r="D7415" t="s">
        <v>1026</v>
      </c>
      <c r="E7415">
        <v>3.3856410000000001</v>
      </c>
      <c r="F7415" t="s">
        <v>1180</v>
      </c>
      <c r="G7415" s="1">
        <v>43441</v>
      </c>
    </row>
    <row r="7416" spans="2:7" x14ac:dyDescent="0.25">
      <c r="B7416" t="s">
        <v>1184</v>
      </c>
      <c r="C7416" t="s">
        <v>1185</v>
      </c>
      <c r="D7416" t="s">
        <v>1026</v>
      </c>
      <c r="E7416">
        <v>3.3856410000000001</v>
      </c>
      <c r="F7416" t="s">
        <v>1066</v>
      </c>
      <c r="G7416" s="1">
        <v>43411</v>
      </c>
    </row>
    <row r="7417" spans="2:7" x14ac:dyDescent="0.25">
      <c r="B7417" t="s">
        <v>1028</v>
      </c>
      <c r="C7417" t="s">
        <v>2009</v>
      </c>
      <c r="D7417" t="s">
        <v>1026</v>
      </c>
      <c r="E7417">
        <v>3.3856410000000001</v>
      </c>
      <c r="F7417" t="s">
        <v>1042</v>
      </c>
      <c r="G7417" s="1">
        <v>43411</v>
      </c>
    </row>
    <row r="7418" spans="2:7" x14ac:dyDescent="0.25">
      <c r="B7418" t="s">
        <v>2010</v>
      </c>
      <c r="C7418" t="s">
        <v>2011</v>
      </c>
      <c r="D7418" t="s">
        <v>1026</v>
      </c>
      <c r="E7418">
        <v>3.3856410000000001</v>
      </c>
      <c r="F7418" t="s">
        <v>1023</v>
      </c>
      <c r="G7418" s="1">
        <v>43411</v>
      </c>
    </row>
    <row r="7419" spans="2:7" x14ac:dyDescent="0.25">
      <c r="B7419" t="s">
        <v>1448</v>
      </c>
      <c r="C7419" t="s">
        <v>1449</v>
      </c>
      <c r="D7419" t="s">
        <v>1026</v>
      </c>
      <c r="E7419">
        <v>3.3856410000000001</v>
      </c>
      <c r="F7419" t="s">
        <v>1023</v>
      </c>
      <c r="G7419" s="1">
        <v>43410</v>
      </c>
    </row>
    <row r="7420" spans="2:7" x14ac:dyDescent="0.25">
      <c r="B7420" t="s">
        <v>1074</v>
      </c>
      <c r="C7420" t="s">
        <v>1182</v>
      </c>
      <c r="D7420" t="s">
        <v>1026</v>
      </c>
      <c r="E7420">
        <v>3.3856410000000001</v>
      </c>
      <c r="F7420" t="s">
        <v>1063</v>
      </c>
      <c r="G7420" s="1">
        <v>43410</v>
      </c>
    </row>
    <row r="7421" spans="2:7" x14ac:dyDescent="0.25">
      <c r="B7421" t="s">
        <v>1021</v>
      </c>
      <c r="C7421" t="s">
        <v>1021</v>
      </c>
      <c r="D7421" t="s">
        <v>1026</v>
      </c>
      <c r="E7421">
        <v>3.3856410000000001</v>
      </c>
      <c r="F7421" t="s">
        <v>1023</v>
      </c>
      <c r="G7421" s="1">
        <v>43409</v>
      </c>
    </row>
    <row r="7422" spans="2:7" x14ac:dyDescent="0.25">
      <c r="B7422" t="s">
        <v>1813</v>
      </c>
      <c r="C7422" t="s">
        <v>2012</v>
      </c>
      <c r="D7422" t="s">
        <v>1026</v>
      </c>
      <c r="E7422">
        <v>3.3856410000000001</v>
      </c>
      <c r="F7422" t="s">
        <v>1023</v>
      </c>
      <c r="G7422" s="1">
        <v>42765</v>
      </c>
    </row>
    <row r="7423" spans="2:7" x14ac:dyDescent="0.25">
      <c r="B7423" t="s">
        <v>1021</v>
      </c>
      <c r="C7423" t="s">
        <v>1021</v>
      </c>
      <c r="D7423" t="s">
        <v>1037</v>
      </c>
      <c r="E7423">
        <v>1.645934</v>
      </c>
      <c r="F7423" t="s">
        <v>1023</v>
      </c>
      <c r="G7423" s="1">
        <v>43501</v>
      </c>
    </row>
    <row r="7451" spans="1:7" x14ac:dyDescent="0.25">
      <c r="A7451" t="s">
        <v>662</v>
      </c>
      <c r="B7451" t="str">
        <f ca="1">_xll.BDS(OFFSET(INDIRECT(ADDRESS(ROW(), COLUMN())),0,-1),"TOP_ANALYST_PERFORM_RANK_TRR","cols=6;rows=2")</f>
        <v>Morningstar, Inc</v>
      </c>
      <c r="C7451" t="s">
        <v>2013</v>
      </c>
      <c r="D7451" t="s">
        <v>1015</v>
      </c>
      <c r="E7451">
        <v>-34.527579000000003</v>
      </c>
      <c r="F7451" t="s">
        <v>1023</v>
      </c>
      <c r="G7451" s="1">
        <v>43405</v>
      </c>
    </row>
    <row r="7452" spans="1:7" x14ac:dyDescent="0.25">
      <c r="B7452" t="s">
        <v>1021</v>
      </c>
      <c r="C7452" t="s">
        <v>1021</v>
      </c>
      <c r="D7452" t="s">
        <v>1019</v>
      </c>
      <c r="E7452">
        <v>-36.344320000000003</v>
      </c>
      <c r="F7452" t="s">
        <v>1023</v>
      </c>
      <c r="G7452" s="1">
        <v>43511</v>
      </c>
    </row>
    <row r="7501" spans="1:7" x14ac:dyDescent="0.25">
      <c r="A7501" t="s">
        <v>663</v>
      </c>
      <c r="B7501" t="str">
        <f ca="1">_xll.BDS(OFFSET(INDIRECT(ADDRESS(ROW(), COLUMN())),0,-1),"TOP_ANALYST_PERFORM_RANK_TRR","cols=6;rows=11")</f>
        <v>J.P. Morgan</v>
      </c>
      <c r="C7501" t="s">
        <v>1430</v>
      </c>
      <c r="D7501" t="s">
        <v>1015</v>
      </c>
      <c r="E7501">
        <v>37.162438000000002</v>
      </c>
      <c r="F7501" t="s">
        <v>1063</v>
      </c>
      <c r="G7501" s="1">
        <v>43493</v>
      </c>
    </row>
    <row r="7502" spans="1:7" x14ac:dyDescent="0.25">
      <c r="B7502" t="s">
        <v>1021</v>
      </c>
      <c r="C7502" t="s">
        <v>1021</v>
      </c>
      <c r="D7502" t="s">
        <v>1019</v>
      </c>
      <c r="E7502">
        <v>32.319450000000003</v>
      </c>
      <c r="F7502" t="s">
        <v>1042</v>
      </c>
      <c r="G7502" s="1">
        <v>43509</v>
      </c>
    </row>
    <row r="7503" spans="1:7" x14ac:dyDescent="0.25">
      <c r="B7503" t="s">
        <v>1082</v>
      </c>
      <c r="C7503" t="s">
        <v>1432</v>
      </c>
      <c r="D7503" t="s">
        <v>1019</v>
      </c>
      <c r="E7503">
        <v>32.319450000000003</v>
      </c>
      <c r="F7503" t="s">
        <v>1023</v>
      </c>
      <c r="G7503" s="1">
        <v>43488</v>
      </c>
    </row>
    <row r="7504" spans="1:7" x14ac:dyDescent="0.25">
      <c r="B7504" t="s">
        <v>1033</v>
      </c>
      <c r="C7504" t="s">
        <v>1429</v>
      </c>
      <c r="D7504" t="s">
        <v>1019</v>
      </c>
      <c r="E7504">
        <v>32.319450000000003</v>
      </c>
      <c r="F7504" t="s">
        <v>1023</v>
      </c>
      <c r="G7504" s="1">
        <v>43481</v>
      </c>
    </row>
    <row r="7505" spans="2:7" x14ac:dyDescent="0.25">
      <c r="B7505" t="s">
        <v>1050</v>
      </c>
      <c r="C7505" t="s">
        <v>1433</v>
      </c>
      <c r="D7505" t="s">
        <v>1019</v>
      </c>
      <c r="E7505">
        <v>32.319450000000003</v>
      </c>
      <c r="F7505" t="s">
        <v>1063</v>
      </c>
      <c r="G7505" s="1">
        <v>43481</v>
      </c>
    </row>
    <row r="7506" spans="2:7" x14ac:dyDescent="0.25">
      <c r="B7506" t="s">
        <v>1021</v>
      </c>
      <c r="C7506" t="s">
        <v>1021</v>
      </c>
      <c r="D7506" t="s">
        <v>1019</v>
      </c>
      <c r="E7506">
        <v>32.319450000000003</v>
      </c>
      <c r="F7506" t="s">
        <v>1023</v>
      </c>
      <c r="G7506" s="1">
        <v>43481</v>
      </c>
    </row>
    <row r="7507" spans="2:7" x14ac:dyDescent="0.25">
      <c r="B7507" t="s">
        <v>1021</v>
      </c>
      <c r="C7507" t="s">
        <v>1021</v>
      </c>
      <c r="D7507" t="s">
        <v>1019</v>
      </c>
      <c r="E7507">
        <v>32.319450000000003</v>
      </c>
      <c r="F7507" t="s">
        <v>1023</v>
      </c>
      <c r="G7507" s="1">
        <v>43481</v>
      </c>
    </row>
    <row r="7508" spans="2:7" x14ac:dyDescent="0.25">
      <c r="B7508" t="s">
        <v>1531</v>
      </c>
      <c r="C7508" t="s">
        <v>1532</v>
      </c>
      <c r="D7508" t="s">
        <v>1019</v>
      </c>
      <c r="E7508">
        <v>32.319450000000003</v>
      </c>
      <c r="F7508" t="s">
        <v>1533</v>
      </c>
      <c r="G7508" s="1">
        <v>42443</v>
      </c>
    </row>
    <row r="7509" spans="2:7" x14ac:dyDescent="0.25">
      <c r="B7509" t="s">
        <v>1028</v>
      </c>
      <c r="C7509" t="s">
        <v>1425</v>
      </c>
      <c r="D7509" t="s">
        <v>1022</v>
      </c>
      <c r="E7509">
        <v>13.213727</v>
      </c>
      <c r="F7509" t="s">
        <v>1042</v>
      </c>
      <c r="G7509" s="1">
        <v>43509</v>
      </c>
    </row>
    <row r="7510" spans="2:7" x14ac:dyDescent="0.25">
      <c r="B7510" t="s">
        <v>1021</v>
      </c>
      <c r="C7510" t="s">
        <v>1021</v>
      </c>
      <c r="D7510" t="s">
        <v>1026</v>
      </c>
      <c r="E7510">
        <v>4.9209480000000001</v>
      </c>
      <c r="F7510" t="s">
        <v>1023</v>
      </c>
      <c r="G7510" s="1">
        <v>43481</v>
      </c>
    </row>
    <row r="7511" spans="2:7" x14ac:dyDescent="0.25">
      <c r="B7511" t="s">
        <v>1422</v>
      </c>
      <c r="C7511" t="s">
        <v>1423</v>
      </c>
      <c r="D7511" t="s">
        <v>1037</v>
      </c>
      <c r="E7511">
        <v>1.400847</v>
      </c>
      <c r="F7511" t="s">
        <v>1063</v>
      </c>
      <c r="G7511" s="1">
        <v>43481</v>
      </c>
    </row>
    <row r="7551" spans="1:7" x14ac:dyDescent="0.25">
      <c r="A7551" t="s">
        <v>664</v>
      </c>
      <c r="B7551" t="str">
        <f ca="1">_xll.BDS(OFFSET(INDIRECT(ADDRESS(ROW(), COLUMN())),0,-1),"TOP_ANALYST_PERFORM_RANK_TRR","cols=6;rows=7")</f>
        <v>Morningstar, Inc</v>
      </c>
      <c r="C7551" t="s">
        <v>2014</v>
      </c>
      <c r="D7551" t="s">
        <v>1015</v>
      </c>
      <c r="E7551">
        <v>10.21969</v>
      </c>
      <c r="F7551" t="s">
        <v>1020</v>
      </c>
      <c r="G7551" s="1">
        <v>43495</v>
      </c>
    </row>
    <row r="7552" spans="1:7" x14ac:dyDescent="0.25">
      <c r="B7552" t="s">
        <v>1061</v>
      </c>
      <c r="C7552" t="s">
        <v>1062</v>
      </c>
      <c r="D7552" t="s">
        <v>1019</v>
      </c>
      <c r="E7552">
        <v>4.3185529999999996</v>
      </c>
      <c r="F7552" t="s">
        <v>1279</v>
      </c>
      <c r="G7552" s="1">
        <v>43496</v>
      </c>
    </row>
    <row r="7553" spans="2:7" x14ac:dyDescent="0.25">
      <c r="B7553" t="s">
        <v>1021</v>
      </c>
      <c r="C7553" t="s">
        <v>1021</v>
      </c>
      <c r="D7553" t="s">
        <v>1019</v>
      </c>
      <c r="E7553">
        <v>4.3185529999999996</v>
      </c>
      <c r="F7553" t="s">
        <v>1038</v>
      </c>
      <c r="G7553" s="1">
        <v>43481</v>
      </c>
    </row>
    <row r="7554" spans="2:7" x14ac:dyDescent="0.25">
      <c r="B7554" t="s">
        <v>58</v>
      </c>
      <c r="C7554" t="s">
        <v>1080</v>
      </c>
      <c r="D7554" t="s">
        <v>1019</v>
      </c>
      <c r="E7554">
        <v>4.3185529999999996</v>
      </c>
      <c r="F7554" t="s">
        <v>2015</v>
      </c>
      <c r="G7554" s="1">
        <v>43473</v>
      </c>
    </row>
    <row r="7555" spans="2:7" x14ac:dyDescent="0.25">
      <c r="B7555" t="s">
        <v>1043</v>
      </c>
      <c r="C7555" t="s">
        <v>1044</v>
      </c>
      <c r="D7555" t="s">
        <v>1022</v>
      </c>
      <c r="E7555">
        <v>2.708863</v>
      </c>
      <c r="F7555" t="s">
        <v>1027</v>
      </c>
      <c r="G7555" s="1">
        <v>43503</v>
      </c>
    </row>
    <row r="7556" spans="2:7" x14ac:dyDescent="0.25">
      <c r="B7556" t="s">
        <v>1021</v>
      </c>
      <c r="C7556" t="s">
        <v>1021</v>
      </c>
      <c r="D7556" t="s">
        <v>1026</v>
      </c>
      <c r="E7556">
        <v>2.4291290000000001</v>
      </c>
      <c r="F7556" t="s">
        <v>1027</v>
      </c>
      <c r="G7556" s="1">
        <v>43482</v>
      </c>
    </row>
    <row r="7557" spans="2:7" x14ac:dyDescent="0.25">
      <c r="B7557" t="s">
        <v>1021</v>
      </c>
      <c r="C7557" t="s">
        <v>1021</v>
      </c>
      <c r="D7557" t="s">
        <v>1037</v>
      </c>
      <c r="E7557">
        <v>0.17619899999999999</v>
      </c>
      <c r="F7557" t="s">
        <v>1020</v>
      </c>
      <c r="G7557" s="1">
        <v>43490</v>
      </c>
    </row>
    <row r="7601" spans="1:7" x14ac:dyDescent="0.25">
      <c r="A7601" t="s">
        <v>665</v>
      </c>
      <c r="B7601" t="str">
        <f ca="1">_xll.BDS(OFFSET(INDIRECT(ADDRESS(ROW(), COLUMN())),0,-1),"TOP_ANALYST_PERFORM_RANK_TRR","cols=6;rows=8")</f>
        <v>PERM DENIED</v>
      </c>
      <c r="C7601" t="s">
        <v>1021</v>
      </c>
      <c r="D7601" t="s">
        <v>1015</v>
      </c>
      <c r="E7601">
        <v>27.376431</v>
      </c>
      <c r="F7601" t="s">
        <v>1027</v>
      </c>
      <c r="G7601" s="1">
        <v>43511</v>
      </c>
    </row>
    <row r="7602" spans="1:7" x14ac:dyDescent="0.25">
      <c r="B7602" t="s">
        <v>58</v>
      </c>
      <c r="C7602" t="s">
        <v>2016</v>
      </c>
      <c r="D7602" t="s">
        <v>1019</v>
      </c>
      <c r="E7602">
        <v>11.235950000000001</v>
      </c>
      <c r="F7602" t="s">
        <v>1569</v>
      </c>
      <c r="G7602" s="1">
        <v>43511</v>
      </c>
    </row>
    <row r="7603" spans="1:7" x14ac:dyDescent="0.25">
      <c r="B7603" t="s">
        <v>1021</v>
      </c>
      <c r="C7603" t="s">
        <v>1021</v>
      </c>
      <c r="D7603" t="s">
        <v>1022</v>
      </c>
      <c r="E7603">
        <v>9.5703119999999995</v>
      </c>
      <c r="F7603" t="s">
        <v>1023</v>
      </c>
      <c r="G7603" s="1">
        <v>43511</v>
      </c>
    </row>
    <row r="7604" spans="1:7" x14ac:dyDescent="0.25">
      <c r="B7604" t="s">
        <v>1050</v>
      </c>
      <c r="C7604" t="s">
        <v>1280</v>
      </c>
      <c r="D7604" t="s">
        <v>1026</v>
      </c>
      <c r="E7604">
        <v>6.6539919999999997</v>
      </c>
      <c r="F7604" t="s">
        <v>1063</v>
      </c>
      <c r="G7604" s="1">
        <v>43511</v>
      </c>
    </row>
    <row r="7605" spans="1:7" x14ac:dyDescent="0.25">
      <c r="B7605" t="s">
        <v>1040</v>
      </c>
      <c r="C7605" t="s">
        <v>1574</v>
      </c>
      <c r="D7605" t="s">
        <v>1026</v>
      </c>
      <c r="E7605">
        <v>6.6539919999999997</v>
      </c>
      <c r="F7605" t="s">
        <v>1042</v>
      </c>
      <c r="G7605" s="1">
        <v>43511</v>
      </c>
    </row>
    <row r="7606" spans="1:7" x14ac:dyDescent="0.25">
      <c r="B7606" t="s">
        <v>1061</v>
      </c>
      <c r="C7606" t="s">
        <v>1278</v>
      </c>
      <c r="D7606" t="s">
        <v>1026</v>
      </c>
      <c r="E7606">
        <v>6.6539919999999997</v>
      </c>
      <c r="F7606" t="s">
        <v>1063</v>
      </c>
      <c r="G7606" s="1">
        <v>43488</v>
      </c>
    </row>
    <row r="7607" spans="1:7" x14ac:dyDescent="0.25">
      <c r="B7607" t="s">
        <v>1021</v>
      </c>
      <c r="C7607" t="s">
        <v>1021</v>
      </c>
      <c r="D7607" t="s">
        <v>1026</v>
      </c>
      <c r="E7607">
        <v>6.6539919999999997</v>
      </c>
      <c r="F7607" t="s">
        <v>1023</v>
      </c>
      <c r="G7607" s="1">
        <v>43226</v>
      </c>
    </row>
    <row r="7608" spans="1:7" x14ac:dyDescent="0.25">
      <c r="B7608" t="s">
        <v>1017</v>
      </c>
      <c r="C7608" t="s">
        <v>1018</v>
      </c>
      <c r="D7608" t="s">
        <v>1037</v>
      </c>
      <c r="E7608">
        <v>0.40376899999999999</v>
      </c>
      <c r="F7608" t="s">
        <v>1020</v>
      </c>
      <c r="G7608" s="1">
        <v>43229</v>
      </c>
    </row>
    <row r="7651" spans="1:7" x14ac:dyDescent="0.25">
      <c r="A7651" t="s">
        <v>666</v>
      </c>
      <c r="B7651" t="str">
        <f ca="1">_xll.BDS(OFFSET(INDIRECT(ADDRESS(ROW(), COLUMN())),0,-1),"TOP_ANALYST_PERFORM_RANK_TRR","cols=6;rows=21")</f>
        <v>Wells Fargo Securities</v>
      </c>
      <c r="C7651" t="s">
        <v>1535</v>
      </c>
      <c r="D7651" t="s">
        <v>1015</v>
      </c>
      <c r="E7651">
        <v>26.055410999999999</v>
      </c>
      <c r="F7651" t="s">
        <v>1042</v>
      </c>
      <c r="G7651" s="1">
        <v>43493</v>
      </c>
    </row>
    <row r="7652" spans="1:7" x14ac:dyDescent="0.25">
      <c r="B7652" t="s">
        <v>1623</v>
      </c>
      <c r="C7652" t="s">
        <v>1534</v>
      </c>
      <c r="D7652" t="s">
        <v>1019</v>
      </c>
      <c r="E7652">
        <v>22.70945</v>
      </c>
      <c r="F7652" t="s">
        <v>1023</v>
      </c>
      <c r="G7652" s="1">
        <v>43448</v>
      </c>
    </row>
    <row r="7653" spans="1:7" x14ac:dyDescent="0.25">
      <c r="B7653" t="s">
        <v>1021</v>
      </c>
      <c r="C7653" t="s">
        <v>1021</v>
      </c>
      <c r="D7653" t="s">
        <v>1022</v>
      </c>
      <c r="E7653">
        <v>10.17277</v>
      </c>
      <c r="F7653" t="s">
        <v>1042</v>
      </c>
      <c r="G7653" s="1">
        <v>43511</v>
      </c>
    </row>
    <row r="7654" spans="1:7" x14ac:dyDescent="0.25">
      <c r="B7654" t="s">
        <v>1202</v>
      </c>
      <c r="C7654" t="s">
        <v>1203</v>
      </c>
      <c r="D7654" t="s">
        <v>1022</v>
      </c>
      <c r="E7654">
        <v>10.17277</v>
      </c>
      <c r="F7654" t="s">
        <v>1042</v>
      </c>
      <c r="G7654" s="1">
        <v>43511</v>
      </c>
    </row>
    <row r="7655" spans="1:7" x14ac:dyDescent="0.25">
      <c r="B7655" t="s">
        <v>1537</v>
      </c>
      <c r="C7655" t="s">
        <v>1538</v>
      </c>
      <c r="D7655" t="s">
        <v>1022</v>
      </c>
      <c r="E7655">
        <v>10.17277</v>
      </c>
      <c r="F7655" t="s">
        <v>1023</v>
      </c>
      <c r="G7655" s="1">
        <v>43510</v>
      </c>
    </row>
    <row r="7656" spans="1:7" x14ac:dyDescent="0.25">
      <c r="B7656" t="s">
        <v>1118</v>
      </c>
      <c r="C7656" t="s">
        <v>1551</v>
      </c>
      <c r="D7656" t="s">
        <v>1022</v>
      </c>
      <c r="E7656">
        <v>10.17277</v>
      </c>
      <c r="F7656" t="s">
        <v>1023</v>
      </c>
      <c r="G7656" s="1">
        <v>43509</v>
      </c>
    </row>
    <row r="7657" spans="1:7" x14ac:dyDescent="0.25">
      <c r="B7657" t="s">
        <v>1263</v>
      </c>
      <c r="C7657" t="s">
        <v>1536</v>
      </c>
      <c r="D7657" t="s">
        <v>1022</v>
      </c>
      <c r="E7657">
        <v>10.17277</v>
      </c>
      <c r="F7657" t="s">
        <v>1063</v>
      </c>
      <c r="G7657" s="1">
        <v>43506</v>
      </c>
    </row>
    <row r="7658" spans="1:7" x14ac:dyDescent="0.25">
      <c r="B7658" t="s">
        <v>1069</v>
      </c>
      <c r="C7658" t="s">
        <v>1541</v>
      </c>
      <c r="D7658" t="s">
        <v>1022</v>
      </c>
      <c r="E7658">
        <v>10.17277</v>
      </c>
      <c r="F7658" t="s">
        <v>1042</v>
      </c>
      <c r="G7658" s="1">
        <v>43504</v>
      </c>
    </row>
    <row r="7659" spans="1:7" x14ac:dyDescent="0.25">
      <c r="B7659" t="s">
        <v>1133</v>
      </c>
      <c r="C7659" t="s">
        <v>1546</v>
      </c>
      <c r="D7659" t="s">
        <v>1022</v>
      </c>
      <c r="E7659">
        <v>10.17277</v>
      </c>
      <c r="F7659" t="s">
        <v>1023</v>
      </c>
      <c r="G7659" s="1">
        <v>43502</v>
      </c>
    </row>
    <row r="7660" spans="1:7" x14ac:dyDescent="0.25">
      <c r="B7660" t="s">
        <v>1021</v>
      </c>
      <c r="C7660" t="s">
        <v>1021</v>
      </c>
      <c r="D7660" t="s">
        <v>1022</v>
      </c>
      <c r="E7660">
        <v>10.17277</v>
      </c>
      <c r="F7660" t="s">
        <v>1023</v>
      </c>
      <c r="G7660" s="1">
        <v>43491</v>
      </c>
    </row>
    <row r="7661" spans="1:7" x14ac:dyDescent="0.25">
      <c r="B7661" t="s">
        <v>1040</v>
      </c>
      <c r="C7661" t="s">
        <v>1544</v>
      </c>
      <c r="D7661" t="s">
        <v>1022</v>
      </c>
      <c r="E7661">
        <v>10.17277</v>
      </c>
      <c r="F7661" t="s">
        <v>1042</v>
      </c>
      <c r="G7661" s="1">
        <v>43487</v>
      </c>
    </row>
    <row r="7662" spans="1:7" x14ac:dyDescent="0.25">
      <c r="B7662" t="s">
        <v>1160</v>
      </c>
      <c r="C7662" t="s">
        <v>1769</v>
      </c>
      <c r="D7662" t="s">
        <v>1022</v>
      </c>
      <c r="E7662">
        <v>10.17277</v>
      </c>
      <c r="F7662" t="s">
        <v>1063</v>
      </c>
      <c r="G7662" s="1">
        <v>43475</v>
      </c>
    </row>
    <row r="7663" spans="1:7" x14ac:dyDescent="0.25">
      <c r="B7663" t="s">
        <v>1200</v>
      </c>
      <c r="C7663" t="s">
        <v>1201</v>
      </c>
      <c r="D7663" t="s">
        <v>1022</v>
      </c>
      <c r="E7663">
        <v>10.17277</v>
      </c>
      <c r="F7663" t="s">
        <v>1042</v>
      </c>
      <c r="G7663" s="1">
        <v>43474</v>
      </c>
    </row>
    <row r="7664" spans="1:7" x14ac:dyDescent="0.25">
      <c r="B7664" t="s">
        <v>1043</v>
      </c>
      <c r="C7664" t="s">
        <v>1547</v>
      </c>
      <c r="D7664" t="s">
        <v>1022</v>
      </c>
      <c r="E7664">
        <v>10.17277</v>
      </c>
      <c r="F7664" t="s">
        <v>1042</v>
      </c>
      <c r="G7664" s="1">
        <v>43469</v>
      </c>
    </row>
    <row r="7665" spans="2:7" x14ac:dyDescent="0.25">
      <c r="B7665" t="s">
        <v>1055</v>
      </c>
      <c r="C7665" t="s">
        <v>1548</v>
      </c>
      <c r="D7665" t="s">
        <v>1022</v>
      </c>
      <c r="E7665">
        <v>10.17277</v>
      </c>
      <c r="F7665" t="s">
        <v>1042</v>
      </c>
      <c r="G7665" s="1">
        <v>43451</v>
      </c>
    </row>
    <row r="7666" spans="2:7" x14ac:dyDescent="0.25">
      <c r="B7666" t="s">
        <v>58</v>
      </c>
      <c r="C7666" t="s">
        <v>1412</v>
      </c>
      <c r="D7666" t="s">
        <v>1022</v>
      </c>
      <c r="E7666">
        <v>10.17277</v>
      </c>
      <c r="F7666" t="s">
        <v>1149</v>
      </c>
      <c r="G7666" s="1">
        <v>43447</v>
      </c>
    </row>
    <row r="7667" spans="2:7" x14ac:dyDescent="0.25">
      <c r="B7667" t="s">
        <v>1084</v>
      </c>
      <c r="C7667" t="s">
        <v>1411</v>
      </c>
      <c r="D7667" t="s">
        <v>1022</v>
      </c>
      <c r="E7667">
        <v>10.17277</v>
      </c>
      <c r="F7667" t="s">
        <v>1023</v>
      </c>
      <c r="G7667" s="1">
        <v>43447</v>
      </c>
    </row>
    <row r="7668" spans="2:7" x14ac:dyDescent="0.25">
      <c r="B7668" t="s">
        <v>1021</v>
      </c>
      <c r="C7668" t="s">
        <v>1021</v>
      </c>
      <c r="D7668" t="s">
        <v>1022</v>
      </c>
      <c r="E7668">
        <v>10.17277</v>
      </c>
      <c r="F7668" t="s">
        <v>1023</v>
      </c>
      <c r="G7668" s="1">
        <v>43446</v>
      </c>
    </row>
    <row r="7669" spans="2:7" x14ac:dyDescent="0.25">
      <c r="B7669" t="s">
        <v>1021</v>
      </c>
      <c r="C7669" t="s">
        <v>1021</v>
      </c>
      <c r="D7669" t="s">
        <v>1022</v>
      </c>
      <c r="E7669">
        <v>10.17277</v>
      </c>
      <c r="F7669" t="s">
        <v>1023</v>
      </c>
      <c r="G7669" s="1">
        <v>43425</v>
      </c>
    </row>
    <row r="7670" spans="2:7" x14ac:dyDescent="0.25">
      <c r="B7670" t="s">
        <v>1086</v>
      </c>
      <c r="C7670" t="s">
        <v>1773</v>
      </c>
      <c r="D7670" t="s">
        <v>1026</v>
      </c>
      <c r="E7670">
        <v>7.1813510000000003</v>
      </c>
      <c r="F7670" t="s">
        <v>1027</v>
      </c>
      <c r="G7670" s="1">
        <v>43446</v>
      </c>
    </row>
    <row r="7671" spans="2:7" x14ac:dyDescent="0.25">
      <c r="B7671" t="s">
        <v>1021</v>
      </c>
      <c r="C7671" t="s">
        <v>1021</v>
      </c>
      <c r="D7671" t="s">
        <v>1037</v>
      </c>
      <c r="E7671">
        <v>6.7942030000000004</v>
      </c>
      <c r="F7671" t="s">
        <v>1023</v>
      </c>
      <c r="G7671" s="1">
        <v>43446</v>
      </c>
    </row>
    <row r="7701" spans="1:7" x14ac:dyDescent="0.25">
      <c r="A7701" t="s">
        <v>667</v>
      </c>
      <c r="B7701" t="str">
        <f ca="1">_xll.BDS(OFFSET(INDIRECT(ADDRESS(ROW(), COLUMN())),0,-1),"TOP_ANALYST_PERFORM_RANK_TRR","cols=6;rows=24")</f>
        <v>Peters &amp; Co Ltd</v>
      </c>
      <c r="C7701" t="s">
        <v>2017</v>
      </c>
      <c r="D7701" t="s">
        <v>1015</v>
      </c>
      <c r="E7701">
        <v>0</v>
      </c>
      <c r="F7701" t="s">
        <v>1312</v>
      </c>
      <c r="G7701" s="1">
        <v>43507</v>
      </c>
    </row>
    <row r="7702" spans="1:7" x14ac:dyDescent="0.25">
      <c r="B7702" t="s">
        <v>1021</v>
      </c>
      <c r="C7702" t="s">
        <v>1021</v>
      </c>
      <c r="D7702" t="s">
        <v>1015</v>
      </c>
      <c r="E7702">
        <v>0</v>
      </c>
      <c r="F7702" t="s">
        <v>1032</v>
      </c>
      <c r="G7702" s="1">
        <v>43500</v>
      </c>
    </row>
    <row r="7703" spans="1:7" x14ac:dyDescent="0.25">
      <c r="B7703" t="s">
        <v>1055</v>
      </c>
      <c r="C7703" t="s">
        <v>1962</v>
      </c>
      <c r="D7703" t="s">
        <v>1015</v>
      </c>
      <c r="E7703">
        <v>0</v>
      </c>
      <c r="F7703" t="s">
        <v>1032</v>
      </c>
      <c r="G7703" s="1">
        <v>43488</v>
      </c>
    </row>
    <row r="7704" spans="1:7" x14ac:dyDescent="0.25">
      <c r="B7704" t="s">
        <v>1071</v>
      </c>
      <c r="C7704" t="s">
        <v>1969</v>
      </c>
      <c r="D7704" t="s">
        <v>1015</v>
      </c>
      <c r="E7704">
        <v>0</v>
      </c>
      <c r="F7704" t="s">
        <v>1361</v>
      </c>
      <c r="G7704" s="1">
        <v>43471</v>
      </c>
    </row>
    <row r="7705" spans="1:7" x14ac:dyDescent="0.25">
      <c r="B7705" t="s">
        <v>1580</v>
      </c>
      <c r="C7705" t="s">
        <v>1970</v>
      </c>
      <c r="D7705" t="s">
        <v>1015</v>
      </c>
      <c r="E7705">
        <v>0</v>
      </c>
      <c r="F7705" t="s">
        <v>1027</v>
      </c>
      <c r="G7705" s="1">
        <v>43467</v>
      </c>
    </row>
    <row r="7706" spans="1:7" x14ac:dyDescent="0.25">
      <c r="B7706" t="s">
        <v>1483</v>
      </c>
      <c r="C7706" t="s">
        <v>1963</v>
      </c>
      <c r="D7706" t="s">
        <v>1019</v>
      </c>
      <c r="E7706">
        <v>-17.478959</v>
      </c>
      <c r="F7706" t="s">
        <v>1023</v>
      </c>
      <c r="G7706" s="1">
        <v>43511</v>
      </c>
    </row>
    <row r="7707" spans="1:7" x14ac:dyDescent="0.25">
      <c r="B7707" t="s">
        <v>1118</v>
      </c>
      <c r="C7707" t="s">
        <v>1477</v>
      </c>
      <c r="D7707" t="s">
        <v>1019</v>
      </c>
      <c r="E7707">
        <v>-17.478959</v>
      </c>
      <c r="F7707" t="s">
        <v>1023</v>
      </c>
      <c r="G7707" s="1">
        <v>43509</v>
      </c>
    </row>
    <row r="7708" spans="1:7" x14ac:dyDescent="0.25">
      <c r="B7708" t="s">
        <v>1030</v>
      </c>
      <c r="C7708" t="s">
        <v>1965</v>
      </c>
      <c r="D7708" t="s">
        <v>1019</v>
      </c>
      <c r="E7708">
        <v>-17.478959</v>
      </c>
      <c r="F7708" t="s">
        <v>1042</v>
      </c>
      <c r="G7708" s="1">
        <v>43507</v>
      </c>
    </row>
    <row r="7709" spans="1:7" x14ac:dyDescent="0.25">
      <c r="B7709" t="s">
        <v>1178</v>
      </c>
      <c r="C7709" t="s">
        <v>1853</v>
      </c>
      <c r="D7709" t="s">
        <v>1019</v>
      </c>
      <c r="E7709">
        <v>-17.478959</v>
      </c>
      <c r="F7709" t="s">
        <v>1180</v>
      </c>
      <c r="G7709" s="1">
        <v>43504</v>
      </c>
    </row>
    <row r="7710" spans="1:7" x14ac:dyDescent="0.25">
      <c r="B7710" t="s">
        <v>1040</v>
      </c>
      <c r="C7710" t="s">
        <v>1968</v>
      </c>
      <c r="D7710" t="s">
        <v>1019</v>
      </c>
      <c r="E7710">
        <v>-17.478959</v>
      </c>
      <c r="F7710" t="s">
        <v>1042</v>
      </c>
      <c r="G7710" s="1">
        <v>43503</v>
      </c>
    </row>
    <row r="7711" spans="1:7" x14ac:dyDescent="0.25">
      <c r="B7711" t="s">
        <v>1021</v>
      </c>
      <c r="C7711" t="s">
        <v>1021</v>
      </c>
      <c r="D7711" t="s">
        <v>1019</v>
      </c>
      <c r="E7711">
        <v>-17.478959</v>
      </c>
      <c r="F7711" t="s">
        <v>1023</v>
      </c>
      <c r="G7711" s="1">
        <v>43503</v>
      </c>
    </row>
    <row r="7712" spans="1:7" x14ac:dyDescent="0.25">
      <c r="B7712" t="s">
        <v>1033</v>
      </c>
      <c r="C7712" t="s">
        <v>2018</v>
      </c>
      <c r="D7712" t="s">
        <v>1019</v>
      </c>
      <c r="E7712">
        <v>-17.478959</v>
      </c>
      <c r="F7712" t="s">
        <v>1023</v>
      </c>
      <c r="G7712" s="1">
        <v>43500</v>
      </c>
    </row>
    <row r="7713" spans="2:7" x14ac:dyDescent="0.25">
      <c r="B7713" t="s">
        <v>1076</v>
      </c>
      <c r="C7713" t="s">
        <v>1589</v>
      </c>
      <c r="D7713" t="s">
        <v>1019</v>
      </c>
      <c r="E7713">
        <v>-17.478959</v>
      </c>
      <c r="F7713" t="s">
        <v>1023</v>
      </c>
      <c r="G7713" s="1">
        <v>43495</v>
      </c>
    </row>
    <row r="7714" spans="2:7" x14ac:dyDescent="0.25">
      <c r="B7714" t="s">
        <v>1028</v>
      </c>
      <c r="C7714" t="s">
        <v>1588</v>
      </c>
      <c r="D7714" t="s">
        <v>1019</v>
      </c>
      <c r="E7714">
        <v>-17.478959</v>
      </c>
      <c r="F7714" t="s">
        <v>1042</v>
      </c>
      <c r="G7714" s="1">
        <v>43483</v>
      </c>
    </row>
    <row r="7715" spans="2:7" x14ac:dyDescent="0.25">
      <c r="B7715" t="s">
        <v>1021</v>
      </c>
      <c r="C7715" t="s">
        <v>1021</v>
      </c>
      <c r="D7715" t="s">
        <v>1019</v>
      </c>
      <c r="E7715">
        <v>-17.478959</v>
      </c>
      <c r="F7715" t="s">
        <v>1023</v>
      </c>
      <c r="G7715" s="1">
        <v>43469</v>
      </c>
    </row>
    <row r="7716" spans="2:7" x14ac:dyDescent="0.25">
      <c r="B7716" t="s">
        <v>1086</v>
      </c>
      <c r="C7716" t="s">
        <v>1590</v>
      </c>
      <c r="D7716" t="s">
        <v>1019</v>
      </c>
      <c r="E7716">
        <v>-17.478959</v>
      </c>
      <c r="F7716" t="s">
        <v>1042</v>
      </c>
      <c r="G7716" s="1">
        <v>43468</v>
      </c>
    </row>
    <row r="7717" spans="2:7" x14ac:dyDescent="0.25">
      <c r="B7717" t="s">
        <v>1971</v>
      </c>
      <c r="C7717" t="s">
        <v>1972</v>
      </c>
      <c r="D7717" t="s">
        <v>1019</v>
      </c>
      <c r="E7717">
        <v>-17.478959</v>
      </c>
      <c r="F7717" t="s">
        <v>1973</v>
      </c>
      <c r="G7717" s="1">
        <v>43454</v>
      </c>
    </row>
    <row r="7718" spans="2:7" x14ac:dyDescent="0.25">
      <c r="B7718" t="s">
        <v>1045</v>
      </c>
      <c r="C7718" t="s">
        <v>1436</v>
      </c>
      <c r="D7718" t="s">
        <v>1019</v>
      </c>
      <c r="E7718">
        <v>-17.478959</v>
      </c>
      <c r="F7718" t="s">
        <v>1023</v>
      </c>
      <c r="G7718" s="1">
        <v>43452</v>
      </c>
    </row>
    <row r="7719" spans="2:7" x14ac:dyDescent="0.25">
      <c r="B7719" t="s">
        <v>1133</v>
      </c>
      <c r="C7719" t="s">
        <v>1978</v>
      </c>
      <c r="D7719" t="s">
        <v>1019</v>
      </c>
      <c r="E7719">
        <v>-17.478959</v>
      </c>
      <c r="F7719" t="s">
        <v>1023</v>
      </c>
      <c r="G7719" s="1">
        <v>43418</v>
      </c>
    </row>
    <row r="7720" spans="2:7" x14ac:dyDescent="0.25">
      <c r="B7720" t="s">
        <v>1084</v>
      </c>
      <c r="C7720" t="s">
        <v>1437</v>
      </c>
      <c r="D7720" t="s">
        <v>1019</v>
      </c>
      <c r="E7720">
        <v>-17.478959</v>
      </c>
      <c r="F7720" t="s">
        <v>1023</v>
      </c>
      <c r="G7720" s="1">
        <v>43417</v>
      </c>
    </row>
    <row r="7721" spans="2:7" x14ac:dyDescent="0.25">
      <c r="B7721" t="s">
        <v>1090</v>
      </c>
      <c r="C7721" t="s">
        <v>1199</v>
      </c>
      <c r="D7721" t="s">
        <v>1019</v>
      </c>
      <c r="E7721">
        <v>-17.478959</v>
      </c>
      <c r="F7721" t="s">
        <v>1023</v>
      </c>
      <c r="G7721" s="1">
        <v>42432</v>
      </c>
    </row>
    <row r="7722" spans="2:7" x14ac:dyDescent="0.25">
      <c r="B7722" t="s">
        <v>1061</v>
      </c>
      <c r="C7722" t="s">
        <v>1964</v>
      </c>
      <c r="D7722" t="s">
        <v>1022</v>
      </c>
      <c r="E7722">
        <v>-21.25583</v>
      </c>
      <c r="F7722" t="s">
        <v>1027</v>
      </c>
      <c r="G7722" s="1">
        <v>43504</v>
      </c>
    </row>
    <row r="7723" spans="2:7" x14ac:dyDescent="0.25">
      <c r="B7723" t="s">
        <v>1057</v>
      </c>
      <c r="C7723" t="s">
        <v>1852</v>
      </c>
      <c r="D7723" t="s">
        <v>1026</v>
      </c>
      <c r="E7723">
        <v>-23.948181000000002</v>
      </c>
      <c r="F7723" t="s">
        <v>1309</v>
      </c>
      <c r="G7723" s="1">
        <v>43499</v>
      </c>
    </row>
    <row r="7724" spans="2:7" x14ac:dyDescent="0.25">
      <c r="B7724" t="s">
        <v>1974</v>
      </c>
      <c r="C7724" t="s">
        <v>1975</v>
      </c>
      <c r="D7724" t="s">
        <v>1037</v>
      </c>
      <c r="E7724">
        <v>-25.812360999999999</v>
      </c>
      <c r="F7724" t="s">
        <v>1020</v>
      </c>
      <c r="G7724" s="1">
        <v>43473</v>
      </c>
    </row>
    <row r="7751" spans="1:7" x14ac:dyDescent="0.25">
      <c r="A7751" t="s">
        <v>668</v>
      </c>
      <c r="B7751" t="str">
        <f ca="1">_xll.BDS(OFFSET(INDIRECT(ADDRESS(ROW(), COLUMN())),0,-1),"TOP_ANALYST_PERFORM_RANK_TRR","cols=6;rows=24")</f>
        <v>Morningstar, Inc</v>
      </c>
      <c r="C7751" t="s">
        <v>2019</v>
      </c>
      <c r="D7751" t="s">
        <v>1015</v>
      </c>
      <c r="E7751">
        <v>16.675726000000001</v>
      </c>
      <c r="F7751" t="s">
        <v>1020</v>
      </c>
      <c r="G7751" s="1">
        <v>43501</v>
      </c>
    </row>
    <row r="7752" spans="1:7" x14ac:dyDescent="0.25">
      <c r="B7752" t="s">
        <v>1086</v>
      </c>
      <c r="C7752" t="s">
        <v>1324</v>
      </c>
      <c r="D7752" t="s">
        <v>1019</v>
      </c>
      <c r="E7752">
        <v>5.7091409999999998</v>
      </c>
      <c r="F7752" t="s">
        <v>1042</v>
      </c>
      <c r="G7752" s="1">
        <v>43502</v>
      </c>
    </row>
    <row r="7753" spans="1:7" x14ac:dyDescent="0.25">
      <c r="B7753" t="s">
        <v>1021</v>
      </c>
      <c r="C7753" t="s">
        <v>1021</v>
      </c>
      <c r="D7753" t="s">
        <v>1019</v>
      </c>
      <c r="E7753">
        <v>5.7091409999999998</v>
      </c>
      <c r="F7753" t="s">
        <v>1042</v>
      </c>
      <c r="G7753" s="1">
        <v>43502</v>
      </c>
    </row>
    <row r="7754" spans="1:7" x14ac:dyDescent="0.25">
      <c r="B7754" t="s">
        <v>1076</v>
      </c>
      <c r="C7754" t="s">
        <v>1108</v>
      </c>
      <c r="D7754" t="s">
        <v>1019</v>
      </c>
      <c r="E7754">
        <v>5.7091409999999998</v>
      </c>
      <c r="F7754" t="s">
        <v>1023</v>
      </c>
      <c r="G7754" s="1">
        <v>43502</v>
      </c>
    </row>
    <row r="7755" spans="1:7" x14ac:dyDescent="0.25">
      <c r="B7755" t="s">
        <v>1061</v>
      </c>
      <c r="C7755" t="s">
        <v>1323</v>
      </c>
      <c r="D7755" t="s">
        <v>1019</v>
      </c>
      <c r="E7755">
        <v>5.7091409999999998</v>
      </c>
      <c r="F7755" t="s">
        <v>1063</v>
      </c>
      <c r="G7755" s="1">
        <v>43501</v>
      </c>
    </row>
    <row r="7756" spans="1:7" x14ac:dyDescent="0.25">
      <c r="B7756" t="s">
        <v>1030</v>
      </c>
      <c r="C7756" t="s">
        <v>1031</v>
      </c>
      <c r="D7756" t="s">
        <v>1019</v>
      </c>
      <c r="E7756">
        <v>5.7091409999999998</v>
      </c>
      <c r="F7756" t="s">
        <v>1042</v>
      </c>
      <c r="G7756" s="1">
        <v>43501</v>
      </c>
    </row>
    <row r="7757" spans="1:7" x14ac:dyDescent="0.25">
      <c r="B7757" t="s">
        <v>1069</v>
      </c>
      <c r="C7757" t="s">
        <v>1403</v>
      </c>
      <c r="D7757" t="s">
        <v>1019</v>
      </c>
      <c r="E7757">
        <v>5.7091409999999998</v>
      </c>
      <c r="F7757" t="s">
        <v>1042</v>
      </c>
      <c r="G7757" s="1">
        <v>43495</v>
      </c>
    </row>
    <row r="7758" spans="1:7" x14ac:dyDescent="0.25">
      <c r="B7758" t="s">
        <v>1178</v>
      </c>
      <c r="C7758" t="s">
        <v>2020</v>
      </c>
      <c r="D7758" t="s">
        <v>1019</v>
      </c>
      <c r="E7758">
        <v>5.7091409999999998</v>
      </c>
      <c r="F7758" t="s">
        <v>1180</v>
      </c>
      <c r="G7758" s="1">
        <v>43493</v>
      </c>
    </row>
    <row r="7759" spans="1:7" x14ac:dyDescent="0.25">
      <c r="B7759" t="s">
        <v>1084</v>
      </c>
      <c r="C7759" t="s">
        <v>1107</v>
      </c>
      <c r="D7759" t="s">
        <v>1019</v>
      </c>
      <c r="E7759">
        <v>5.7091409999999998</v>
      </c>
      <c r="F7759" t="s">
        <v>1023</v>
      </c>
      <c r="G7759" s="1">
        <v>43489</v>
      </c>
    </row>
    <row r="7760" spans="1:7" x14ac:dyDescent="0.25">
      <c r="B7760" t="s">
        <v>1021</v>
      </c>
      <c r="C7760" t="s">
        <v>1021</v>
      </c>
      <c r="D7760" t="s">
        <v>1019</v>
      </c>
      <c r="E7760">
        <v>5.7091409999999998</v>
      </c>
      <c r="F7760" t="s">
        <v>1023</v>
      </c>
      <c r="G7760" s="1">
        <v>43489</v>
      </c>
    </row>
    <row r="7761" spans="2:7" x14ac:dyDescent="0.25">
      <c r="B7761" t="s">
        <v>1095</v>
      </c>
      <c r="C7761" t="s">
        <v>1103</v>
      </c>
      <c r="D7761" t="s">
        <v>1019</v>
      </c>
      <c r="E7761">
        <v>5.7091409999999998</v>
      </c>
      <c r="F7761" t="s">
        <v>1023</v>
      </c>
      <c r="G7761" s="1">
        <v>43423</v>
      </c>
    </row>
    <row r="7762" spans="2:7" x14ac:dyDescent="0.25">
      <c r="B7762" t="s">
        <v>1071</v>
      </c>
      <c r="C7762" t="s">
        <v>1501</v>
      </c>
      <c r="D7762" t="s">
        <v>1022</v>
      </c>
      <c r="E7762">
        <v>3.7111640000000001</v>
      </c>
      <c r="F7762" t="s">
        <v>1320</v>
      </c>
      <c r="G7762" s="1">
        <v>43489</v>
      </c>
    </row>
    <row r="7763" spans="2:7" x14ac:dyDescent="0.25">
      <c r="B7763" t="s">
        <v>1078</v>
      </c>
      <c r="C7763" t="s">
        <v>1193</v>
      </c>
      <c r="D7763" t="s">
        <v>1026</v>
      </c>
      <c r="E7763">
        <v>3.0085220000000001</v>
      </c>
      <c r="F7763" t="s">
        <v>1020</v>
      </c>
      <c r="G7763" s="1">
        <v>43489</v>
      </c>
    </row>
    <row r="7764" spans="2:7" x14ac:dyDescent="0.25">
      <c r="B7764" t="s">
        <v>1035</v>
      </c>
      <c r="C7764" t="s">
        <v>1104</v>
      </c>
      <c r="D7764" t="s">
        <v>1037</v>
      </c>
      <c r="E7764">
        <v>0</v>
      </c>
      <c r="F7764" t="s">
        <v>1027</v>
      </c>
      <c r="G7764" s="1">
        <v>43507</v>
      </c>
    </row>
    <row r="7765" spans="2:7" x14ac:dyDescent="0.25">
      <c r="B7765" t="s">
        <v>1105</v>
      </c>
      <c r="C7765" t="s">
        <v>1106</v>
      </c>
      <c r="D7765" t="s">
        <v>1037</v>
      </c>
      <c r="E7765">
        <v>0</v>
      </c>
      <c r="F7765" t="s">
        <v>1027</v>
      </c>
      <c r="G7765" s="1">
        <v>43506</v>
      </c>
    </row>
    <row r="7766" spans="2:7" x14ac:dyDescent="0.25">
      <c r="B7766" t="s">
        <v>1057</v>
      </c>
      <c r="C7766" t="s">
        <v>1329</v>
      </c>
      <c r="D7766" t="s">
        <v>1037</v>
      </c>
      <c r="E7766">
        <v>0</v>
      </c>
      <c r="F7766" t="s">
        <v>1309</v>
      </c>
      <c r="G7766" s="1">
        <v>43505</v>
      </c>
    </row>
    <row r="7767" spans="2:7" x14ac:dyDescent="0.25">
      <c r="B7767" t="s">
        <v>58</v>
      </c>
      <c r="C7767" t="s">
        <v>1122</v>
      </c>
      <c r="D7767" t="s">
        <v>1037</v>
      </c>
      <c r="E7767">
        <v>0</v>
      </c>
      <c r="F7767" t="s">
        <v>1123</v>
      </c>
      <c r="G7767" s="1">
        <v>43502</v>
      </c>
    </row>
    <row r="7768" spans="2:7" x14ac:dyDescent="0.25">
      <c r="B7768" t="s">
        <v>1033</v>
      </c>
      <c r="C7768" t="s">
        <v>2021</v>
      </c>
      <c r="D7768" t="s">
        <v>1037</v>
      </c>
      <c r="E7768">
        <v>0</v>
      </c>
      <c r="F7768" t="s">
        <v>1020</v>
      </c>
      <c r="G7768" s="1">
        <v>43501</v>
      </c>
    </row>
    <row r="7769" spans="2:7" x14ac:dyDescent="0.25">
      <c r="B7769" t="s">
        <v>1167</v>
      </c>
      <c r="C7769" t="s">
        <v>2022</v>
      </c>
      <c r="D7769" t="s">
        <v>1037</v>
      </c>
      <c r="E7769">
        <v>0</v>
      </c>
      <c r="F7769" t="s">
        <v>1020</v>
      </c>
      <c r="G7769" s="1">
        <v>43501</v>
      </c>
    </row>
    <row r="7770" spans="2:7" x14ac:dyDescent="0.25">
      <c r="B7770" t="s">
        <v>1050</v>
      </c>
      <c r="C7770" t="s">
        <v>2023</v>
      </c>
      <c r="D7770" t="s">
        <v>1037</v>
      </c>
      <c r="E7770">
        <v>0</v>
      </c>
      <c r="F7770" t="s">
        <v>1052</v>
      </c>
      <c r="G7770" s="1">
        <v>43489</v>
      </c>
    </row>
    <row r="7771" spans="2:7" x14ac:dyDescent="0.25">
      <c r="B7771" t="s">
        <v>1028</v>
      </c>
      <c r="C7771" t="s">
        <v>1029</v>
      </c>
      <c r="D7771" t="s">
        <v>1037</v>
      </c>
      <c r="E7771">
        <v>0</v>
      </c>
      <c r="F7771" t="s">
        <v>1027</v>
      </c>
      <c r="G7771" s="1">
        <v>43489</v>
      </c>
    </row>
    <row r="7772" spans="2:7" x14ac:dyDescent="0.25">
      <c r="B7772" t="s">
        <v>1021</v>
      </c>
      <c r="C7772" t="s">
        <v>1021</v>
      </c>
      <c r="D7772" t="s">
        <v>1037</v>
      </c>
      <c r="E7772">
        <v>0</v>
      </c>
      <c r="F7772" t="s">
        <v>1020</v>
      </c>
      <c r="G7772" s="1">
        <v>43489</v>
      </c>
    </row>
    <row r="7773" spans="2:7" x14ac:dyDescent="0.25">
      <c r="B7773" t="s">
        <v>1055</v>
      </c>
      <c r="C7773" t="s">
        <v>2024</v>
      </c>
      <c r="D7773" t="s">
        <v>1037</v>
      </c>
      <c r="E7773">
        <v>0</v>
      </c>
      <c r="F7773" t="s">
        <v>1032</v>
      </c>
      <c r="G7773" s="1">
        <v>43488</v>
      </c>
    </row>
    <row r="7774" spans="2:7" x14ac:dyDescent="0.25">
      <c r="B7774" t="s">
        <v>1043</v>
      </c>
      <c r="C7774" t="s">
        <v>1102</v>
      </c>
      <c r="D7774" t="s">
        <v>1037</v>
      </c>
      <c r="E7774">
        <v>0</v>
      </c>
      <c r="F7774" t="s">
        <v>1027</v>
      </c>
      <c r="G7774" s="1">
        <v>43488</v>
      </c>
    </row>
    <row r="7801" spans="1:7" x14ac:dyDescent="0.25">
      <c r="A7801" t="s">
        <v>669</v>
      </c>
      <c r="B7801" t="str">
        <f ca="1">_xll.BDS(OFFSET(INDIRECT(ADDRESS(ROW(), COLUMN())),0,-1),"TOP_ANALYST_PERFORM_RANK_TRR","cols=6;rows=13")</f>
        <v>Morningstar, Inc</v>
      </c>
      <c r="C7801" t="s">
        <v>1639</v>
      </c>
      <c r="D7801" t="s">
        <v>1015</v>
      </c>
      <c r="E7801">
        <v>11.508032</v>
      </c>
      <c r="F7801" t="s">
        <v>1016</v>
      </c>
      <c r="G7801" s="1">
        <v>43495</v>
      </c>
    </row>
    <row r="7802" spans="1:7" x14ac:dyDescent="0.25">
      <c r="B7802" t="s">
        <v>1030</v>
      </c>
      <c r="C7802" t="s">
        <v>1467</v>
      </c>
      <c r="D7802" t="s">
        <v>1019</v>
      </c>
      <c r="E7802">
        <v>0</v>
      </c>
      <c r="F7802" t="s">
        <v>1032</v>
      </c>
      <c r="G7802" s="1">
        <v>43507</v>
      </c>
    </row>
    <row r="7803" spans="1:7" x14ac:dyDescent="0.25">
      <c r="B7803" t="s">
        <v>58</v>
      </c>
      <c r="C7803" t="s">
        <v>1466</v>
      </c>
      <c r="D7803" t="s">
        <v>1019</v>
      </c>
      <c r="E7803">
        <v>0</v>
      </c>
      <c r="F7803" t="s">
        <v>1389</v>
      </c>
      <c r="G7803" s="1">
        <v>43500</v>
      </c>
    </row>
    <row r="7804" spans="1:7" x14ac:dyDescent="0.25">
      <c r="B7804" t="s">
        <v>1021</v>
      </c>
      <c r="C7804" t="s">
        <v>1021</v>
      </c>
      <c r="D7804" t="s">
        <v>1019</v>
      </c>
      <c r="E7804">
        <v>0</v>
      </c>
      <c r="F7804" t="s">
        <v>1027</v>
      </c>
      <c r="G7804" s="1">
        <v>43444</v>
      </c>
    </row>
    <row r="7805" spans="1:7" x14ac:dyDescent="0.25">
      <c r="B7805" t="s">
        <v>1086</v>
      </c>
      <c r="C7805" t="s">
        <v>1803</v>
      </c>
      <c r="D7805" t="s">
        <v>1022</v>
      </c>
      <c r="E7805">
        <v>-1.0440739999999999</v>
      </c>
      <c r="F7805" t="s">
        <v>1042</v>
      </c>
      <c r="G7805" s="1">
        <v>43494</v>
      </c>
    </row>
    <row r="7806" spans="1:7" x14ac:dyDescent="0.25">
      <c r="B7806" t="s">
        <v>1071</v>
      </c>
      <c r="C7806" t="s">
        <v>1638</v>
      </c>
      <c r="D7806" t="s">
        <v>1026</v>
      </c>
      <c r="E7806">
        <v>-6.5143899999999997</v>
      </c>
      <c r="F7806" t="s">
        <v>1073</v>
      </c>
      <c r="G7806" s="1">
        <v>43495</v>
      </c>
    </row>
    <row r="7807" spans="1:7" x14ac:dyDescent="0.25">
      <c r="B7807" t="s">
        <v>1076</v>
      </c>
      <c r="C7807" t="s">
        <v>1805</v>
      </c>
      <c r="D7807" t="s">
        <v>1037</v>
      </c>
      <c r="E7807">
        <v>-6.8707700000000003</v>
      </c>
      <c r="F7807" t="s">
        <v>1023</v>
      </c>
      <c r="G7807" s="1">
        <v>43510</v>
      </c>
    </row>
    <row r="7808" spans="1:7" x14ac:dyDescent="0.25">
      <c r="B7808" t="s">
        <v>1537</v>
      </c>
      <c r="C7808" t="s">
        <v>2025</v>
      </c>
      <c r="D7808" t="s">
        <v>1037</v>
      </c>
      <c r="E7808">
        <v>-6.8707700000000003</v>
      </c>
      <c r="F7808" t="s">
        <v>1023</v>
      </c>
      <c r="G7808" s="1">
        <v>43495</v>
      </c>
    </row>
    <row r="7809" spans="2:7" x14ac:dyDescent="0.25">
      <c r="B7809" t="s">
        <v>1021</v>
      </c>
      <c r="C7809" t="s">
        <v>1021</v>
      </c>
      <c r="D7809" t="s">
        <v>1037</v>
      </c>
      <c r="E7809">
        <v>-6.8707700000000003</v>
      </c>
      <c r="F7809" t="s">
        <v>1023</v>
      </c>
      <c r="G7809" s="1">
        <v>43495</v>
      </c>
    </row>
    <row r="7810" spans="2:7" x14ac:dyDescent="0.25">
      <c r="B7810" t="s">
        <v>1021</v>
      </c>
      <c r="C7810" t="s">
        <v>1021</v>
      </c>
      <c r="D7810" t="s">
        <v>1037</v>
      </c>
      <c r="E7810">
        <v>-6.8707700000000003</v>
      </c>
      <c r="F7810" t="s">
        <v>1023</v>
      </c>
      <c r="G7810" s="1">
        <v>43495</v>
      </c>
    </row>
    <row r="7811" spans="2:7" x14ac:dyDescent="0.25">
      <c r="B7811" t="s">
        <v>1084</v>
      </c>
      <c r="C7811" t="s">
        <v>1474</v>
      </c>
      <c r="D7811" t="s">
        <v>1037</v>
      </c>
      <c r="E7811">
        <v>-6.8707700000000003</v>
      </c>
      <c r="F7811" t="s">
        <v>1023</v>
      </c>
      <c r="G7811" s="1">
        <v>43495</v>
      </c>
    </row>
    <row r="7812" spans="2:7" x14ac:dyDescent="0.25">
      <c r="B7812" t="s">
        <v>1021</v>
      </c>
      <c r="C7812" t="s">
        <v>1021</v>
      </c>
      <c r="D7812" t="s">
        <v>1037</v>
      </c>
      <c r="E7812">
        <v>-6.8707700000000003</v>
      </c>
      <c r="F7812" t="s">
        <v>1023</v>
      </c>
      <c r="G7812" s="1">
        <v>43494</v>
      </c>
    </row>
    <row r="7813" spans="2:7" x14ac:dyDescent="0.25">
      <c r="B7813" t="s">
        <v>1061</v>
      </c>
      <c r="C7813" t="s">
        <v>1472</v>
      </c>
      <c r="D7813" t="s">
        <v>1037</v>
      </c>
      <c r="E7813">
        <v>-6.8707700000000003</v>
      </c>
      <c r="F7813" t="s">
        <v>1063</v>
      </c>
      <c r="G7813" s="1">
        <v>43494</v>
      </c>
    </row>
    <row r="7851" spans="1:7" x14ac:dyDescent="0.25">
      <c r="A7851" t="s">
        <v>670</v>
      </c>
      <c r="B7851" t="str">
        <f ca="1">_xll.BDS(OFFSET(INDIRECT(ADDRESS(ROW(), COLUMN())),0,-1),"TOP_ANALYST_PERFORM_RANK_TRR","cols=6;rows=8")</f>
        <v>Jefferies</v>
      </c>
      <c r="C7851" t="s">
        <v>1525</v>
      </c>
      <c r="D7851" t="s">
        <v>1015</v>
      </c>
      <c r="E7851">
        <v>23.319165000000002</v>
      </c>
      <c r="F7851" t="s">
        <v>1023</v>
      </c>
      <c r="G7851" s="1">
        <v>43501</v>
      </c>
    </row>
    <row r="7852" spans="1:7" x14ac:dyDescent="0.25">
      <c r="B7852" t="s">
        <v>1059</v>
      </c>
      <c r="C7852" t="s">
        <v>1521</v>
      </c>
      <c r="D7852" t="s">
        <v>1019</v>
      </c>
      <c r="E7852">
        <v>13.890339000000001</v>
      </c>
      <c r="F7852" t="s">
        <v>1042</v>
      </c>
      <c r="G7852" s="1">
        <v>43511</v>
      </c>
    </row>
    <row r="7853" spans="1:7" x14ac:dyDescent="0.25">
      <c r="B7853" t="s">
        <v>1030</v>
      </c>
      <c r="C7853" t="s">
        <v>1517</v>
      </c>
      <c r="D7853" t="s">
        <v>1019</v>
      </c>
      <c r="E7853">
        <v>13.890339000000001</v>
      </c>
      <c r="F7853" t="s">
        <v>1042</v>
      </c>
      <c r="G7853" s="1">
        <v>43506</v>
      </c>
    </row>
    <row r="7854" spans="1:7" x14ac:dyDescent="0.25">
      <c r="B7854" t="s">
        <v>1061</v>
      </c>
      <c r="C7854" t="s">
        <v>1519</v>
      </c>
      <c r="D7854" t="s">
        <v>1019</v>
      </c>
      <c r="E7854">
        <v>13.890339000000001</v>
      </c>
      <c r="F7854" t="s">
        <v>1063</v>
      </c>
      <c r="G7854" s="1">
        <v>43423</v>
      </c>
    </row>
    <row r="7855" spans="1:7" x14ac:dyDescent="0.25">
      <c r="B7855" t="s">
        <v>1021</v>
      </c>
      <c r="C7855" t="s">
        <v>1021</v>
      </c>
      <c r="D7855" t="s">
        <v>1019</v>
      </c>
      <c r="E7855">
        <v>13.890339000000001</v>
      </c>
      <c r="F7855" t="s">
        <v>1023</v>
      </c>
      <c r="G7855" s="1">
        <v>43411</v>
      </c>
    </row>
    <row r="7856" spans="1:7" x14ac:dyDescent="0.25">
      <c r="B7856" t="s">
        <v>1033</v>
      </c>
      <c r="C7856" t="s">
        <v>1522</v>
      </c>
      <c r="D7856" t="s">
        <v>1022</v>
      </c>
      <c r="E7856">
        <v>13.156226</v>
      </c>
      <c r="F7856" t="s">
        <v>1023</v>
      </c>
      <c r="G7856" s="1">
        <v>43501</v>
      </c>
    </row>
    <row r="7857" spans="2:7" x14ac:dyDescent="0.25">
      <c r="B7857" t="s">
        <v>1124</v>
      </c>
      <c r="C7857" t="s">
        <v>1933</v>
      </c>
      <c r="D7857" t="s">
        <v>1026</v>
      </c>
      <c r="E7857">
        <v>12.788978</v>
      </c>
      <c r="F7857" t="s">
        <v>1023</v>
      </c>
      <c r="G7857" s="1">
        <v>43502</v>
      </c>
    </row>
    <row r="7858" spans="2:7" x14ac:dyDescent="0.25">
      <c r="B7858" t="s">
        <v>1200</v>
      </c>
      <c r="C7858" t="s">
        <v>1520</v>
      </c>
      <c r="D7858" t="s">
        <v>1037</v>
      </c>
      <c r="E7858">
        <v>12.725110000000001</v>
      </c>
      <c r="F7858" t="s">
        <v>1810</v>
      </c>
      <c r="G7858" s="1">
        <v>43501</v>
      </c>
    </row>
    <row r="7901" spans="1:7" x14ac:dyDescent="0.25">
      <c r="A7901" t="s">
        <v>671</v>
      </c>
      <c r="B7901" t="str">
        <f ca="1">_xll.BDS(OFFSET(INDIRECT(ADDRESS(ROW(), COLUMN())),0,-1),"TOP_ANALYST_PERFORM_RANK_TRR","cols=6;rows=8")</f>
        <v>Morgan Stanley</v>
      </c>
      <c r="C7901" t="s">
        <v>2026</v>
      </c>
      <c r="D7901" t="s">
        <v>1015</v>
      </c>
      <c r="E7901">
        <v>40.393208999999999</v>
      </c>
      <c r="F7901" t="s">
        <v>1149</v>
      </c>
      <c r="G7901" s="1">
        <v>43496</v>
      </c>
    </row>
    <row r="7902" spans="1:7" x14ac:dyDescent="0.25">
      <c r="B7902" t="s">
        <v>1033</v>
      </c>
      <c r="C7902" t="s">
        <v>1173</v>
      </c>
      <c r="D7902" t="s">
        <v>1019</v>
      </c>
      <c r="E7902">
        <v>26.898219999999998</v>
      </c>
      <c r="F7902" t="s">
        <v>1023</v>
      </c>
      <c r="G7902" s="1">
        <v>43507</v>
      </c>
    </row>
    <row r="7903" spans="1:7" x14ac:dyDescent="0.25">
      <c r="B7903" t="s">
        <v>1214</v>
      </c>
      <c r="C7903" t="s">
        <v>2027</v>
      </c>
      <c r="D7903" t="s">
        <v>1019</v>
      </c>
      <c r="E7903">
        <v>26.898219999999998</v>
      </c>
      <c r="F7903" t="s">
        <v>1023</v>
      </c>
      <c r="G7903" s="1">
        <v>43495</v>
      </c>
    </row>
    <row r="7904" spans="1:7" x14ac:dyDescent="0.25">
      <c r="B7904" t="s">
        <v>1086</v>
      </c>
      <c r="C7904" t="s">
        <v>2028</v>
      </c>
      <c r="D7904" t="s">
        <v>1019</v>
      </c>
      <c r="E7904">
        <v>26.898219999999998</v>
      </c>
      <c r="F7904" t="s">
        <v>1042</v>
      </c>
      <c r="G7904" s="1">
        <v>43482</v>
      </c>
    </row>
    <row r="7905" spans="2:7" x14ac:dyDescent="0.25">
      <c r="B7905" t="s">
        <v>1150</v>
      </c>
      <c r="C7905" t="s">
        <v>1151</v>
      </c>
      <c r="D7905" t="s">
        <v>1019</v>
      </c>
      <c r="E7905">
        <v>26.898219999999998</v>
      </c>
      <c r="F7905" t="s">
        <v>1063</v>
      </c>
      <c r="G7905" s="1">
        <v>43425</v>
      </c>
    </row>
    <row r="7906" spans="2:7" x14ac:dyDescent="0.25">
      <c r="B7906" t="s">
        <v>1113</v>
      </c>
      <c r="C7906" t="s">
        <v>1154</v>
      </c>
      <c r="D7906" t="s">
        <v>1019</v>
      </c>
      <c r="E7906">
        <v>26.898219999999998</v>
      </c>
      <c r="F7906" t="s">
        <v>1042</v>
      </c>
      <c r="G7906" s="1">
        <v>43425</v>
      </c>
    </row>
    <row r="7907" spans="2:7" x14ac:dyDescent="0.25">
      <c r="B7907" t="s">
        <v>1021</v>
      </c>
      <c r="C7907" t="s">
        <v>1021</v>
      </c>
      <c r="D7907" t="s">
        <v>1019</v>
      </c>
      <c r="E7907">
        <v>26.898219999999998</v>
      </c>
      <c r="F7907" t="s">
        <v>1023</v>
      </c>
      <c r="G7907" s="1">
        <v>43425</v>
      </c>
    </row>
    <row r="7908" spans="2:7" x14ac:dyDescent="0.25">
      <c r="B7908" t="s">
        <v>1071</v>
      </c>
      <c r="C7908" t="s">
        <v>2029</v>
      </c>
      <c r="D7908" t="s">
        <v>1019</v>
      </c>
      <c r="E7908">
        <v>26.898219999999998</v>
      </c>
      <c r="F7908" t="s">
        <v>1238</v>
      </c>
      <c r="G7908" s="1">
        <v>43425</v>
      </c>
    </row>
    <row r="7951" spans="1:7" x14ac:dyDescent="0.25">
      <c r="A7951" t="s">
        <v>672</v>
      </c>
      <c r="B7951" t="str">
        <f ca="1">_xll.BDS(OFFSET(INDIRECT(ADDRESS(ROW(), COLUMN())),0,-1),"TOP_ANALYST_PERFORM_RANK_TRR","cols=6;rows=14")</f>
        <v>Morningstar, Inc</v>
      </c>
      <c r="C7951" t="s">
        <v>2030</v>
      </c>
      <c r="D7951" t="s">
        <v>1015</v>
      </c>
      <c r="E7951">
        <v>18.132116</v>
      </c>
      <c r="F7951" t="s">
        <v>1023</v>
      </c>
      <c r="G7951" s="1">
        <v>43451</v>
      </c>
    </row>
    <row r="7952" spans="1:7" x14ac:dyDescent="0.25">
      <c r="B7952" t="s">
        <v>1150</v>
      </c>
      <c r="C7952" t="s">
        <v>2031</v>
      </c>
      <c r="D7952" t="s">
        <v>1019</v>
      </c>
      <c r="E7952">
        <v>15.39209</v>
      </c>
      <c r="F7952" t="s">
        <v>1063</v>
      </c>
      <c r="G7952" s="1">
        <v>43497</v>
      </c>
    </row>
    <row r="7953" spans="2:7" x14ac:dyDescent="0.25">
      <c r="B7953" t="s">
        <v>1113</v>
      </c>
      <c r="C7953" t="s">
        <v>1650</v>
      </c>
      <c r="D7953" t="s">
        <v>1022</v>
      </c>
      <c r="E7953">
        <v>13.762269999999999</v>
      </c>
      <c r="F7953" t="s">
        <v>1042</v>
      </c>
      <c r="G7953" s="1">
        <v>43511</v>
      </c>
    </row>
    <row r="7954" spans="2:7" x14ac:dyDescent="0.25">
      <c r="B7954" t="s">
        <v>1167</v>
      </c>
      <c r="C7954" t="s">
        <v>2032</v>
      </c>
      <c r="D7954" t="s">
        <v>1022</v>
      </c>
      <c r="E7954">
        <v>13.762269999999999</v>
      </c>
      <c r="F7954" t="s">
        <v>1023</v>
      </c>
      <c r="G7954" s="1">
        <v>43511</v>
      </c>
    </row>
    <row r="7955" spans="2:7" x14ac:dyDescent="0.25">
      <c r="B7955" t="s">
        <v>1069</v>
      </c>
      <c r="C7955" t="s">
        <v>2033</v>
      </c>
      <c r="D7955" t="s">
        <v>1022</v>
      </c>
      <c r="E7955">
        <v>13.762269999999999</v>
      </c>
      <c r="F7955" t="s">
        <v>1042</v>
      </c>
      <c r="G7955" s="1">
        <v>43511</v>
      </c>
    </row>
    <row r="7956" spans="2:7" x14ac:dyDescent="0.25">
      <c r="B7956" t="s">
        <v>1021</v>
      </c>
      <c r="C7956" t="s">
        <v>1021</v>
      </c>
      <c r="D7956" t="s">
        <v>1022</v>
      </c>
      <c r="E7956">
        <v>13.762269999999999</v>
      </c>
      <c r="F7956" t="s">
        <v>1023</v>
      </c>
      <c r="G7956" s="1">
        <v>43510</v>
      </c>
    </row>
    <row r="7957" spans="2:7" x14ac:dyDescent="0.25">
      <c r="B7957" t="s">
        <v>1040</v>
      </c>
      <c r="C7957" t="s">
        <v>1654</v>
      </c>
      <c r="D7957" t="s">
        <v>1022</v>
      </c>
      <c r="E7957">
        <v>13.762269999999999</v>
      </c>
      <c r="F7957" t="s">
        <v>1042</v>
      </c>
      <c r="G7957" s="1">
        <v>43510</v>
      </c>
    </row>
    <row r="7958" spans="2:7" x14ac:dyDescent="0.25">
      <c r="B7958" t="s">
        <v>1118</v>
      </c>
      <c r="C7958" t="s">
        <v>1497</v>
      </c>
      <c r="D7958" t="s">
        <v>1022</v>
      </c>
      <c r="E7958">
        <v>13.762269999999999</v>
      </c>
      <c r="F7958" t="s">
        <v>1023</v>
      </c>
      <c r="G7958" s="1">
        <v>43509</v>
      </c>
    </row>
    <row r="7959" spans="2:7" x14ac:dyDescent="0.25">
      <c r="B7959" t="s">
        <v>1057</v>
      </c>
      <c r="C7959" t="s">
        <v>2034</v>
      </c>
      <c r="D7959" t="s">
        <v>1022</v>
      </c>
      <c r="E7959">
        <v>13.762269999999999</v>
      </c>
      <c r="F7959" t="s">
        <v>1042</v>
      </c>
      <c r="G7959" s="1">
        <v>43500</v>
      </c>
    </row>
    <row r="7960" spans="2:7" x14ac:dyDescent="0.25">
      <c r="B7960" t="s">
        <v>1448</v>
      </c>
      <c r="C7960" t="s">
        <v>2035</v>
      </c>
      <c r="D7960" t="s">
        <v>1022</v>
      </c>
      <c r="E7960">
        <v>13.762269999999999</v>
      </c>
      <c r="F7960" t="s">
        <v>1141</v>
      </c>
      <c r="G7960" s="1">
        <v>43500</v>
      </c>
    </row>
    <row r="7961" spans="2:7" x14ac:dyDescent="0.25">
      <c r="B7961" t="s">
        <v>1076</v>
      </c>
      <c r="C7961" t="s">
        <v>2036</v>
      </c>
      <c r="D7961" t="s">
        <v>1022</v>
      </c>
      <c r="E7961">
        <v>13.762269999999999</v>
      </c>
      <c r="F7961" t="s">
        <v>1023</v>
      </c>
      <c r="G7961" s="1">
        <v>43495</v>
      </c>
    </row>
    <row r="7962" spans="2:7" x14ac:dyDescent="0.25">
      <c r="B7962" t="s">
        <v>1030</v>
      </c>
      <c r="C7962" t="s">
        <v>1651</v>
      </c>
      <c r="D7962" t="s">
        <v>1022</v>
      </c>
      <c r="E7962">
        <v>13.762269999999999</v>
      </c>
      <c r="F7962" t="s">
        <v>1042</v>
      </c>
      <c r="G7962" s="1">
        <v>43485</v>
      </c>
    </row>
    <row r="7963" spans="2:7" x14ac:dyDescent="0.25">
      <c r="B7963" t="s">
        <v>1021</v>
      </c>
      <c r="C7963" t="s">
        <v>1021</v>
      </c>
      <c r="D7963" t="s">
        <v>1026</v>
      </c>
      <c r="E7963">
        <v>8.3990390000000001</v>
      </c>
      <c r="F7963" t="s">
        <v>1027</v>
      </c>
      <c r="G7963" s="1">
        <v>43500</v>
      </c>
    </row>
    <row r="7964" spans="2:7" x14ac:dyDescent="0.25">
      <c r="B7964" t="s">
        <v>1145</v>
      </c>
      <c r="C7964" t="s">
        <v>1949</v>
      </c>
      <c r="D7964" t="s">
        <v>1037</v>
      </c>
      <c r="E7964">
        <v>7.2532800000000002</v>
      </c>
      <c r="F7964" t="s">
        <v>1023</v>
      </c>
      <c r="G7964" s="1">
        <v>43507</v>
      </c>
    </row>
    <row r="8001" spans="1:7" x14ac:dyDescent="0.25">
      <c r="A8001" t="s">
        <v>2037</v>
      </c>
      <c r="B8001" t="str">
        <f ca="1">_xll.BDS(OFFSET(INDIRECT(ADDRESS(ROW(), COLUMN())),0,-1),"TOP_ANALYST_PERFORM_RANK_TRR","cols=6;rows=7")</f>
        <v>Cowen</v>
      </c>
      <c r="C8001" t="s">
        <v>1274</v>
      </c>
      <c r="D8001" t="s">
        <v>1015</v>
      </c>
      <c r="E8001">
        <v>177.173901</v>
      </c>
      <c r="F8001" t="s">
        <v>1042</v>
      </c>
      <c r="G8001" s="1">
        <v>43511</v>
      </c>
    </row>
    <row r="8002" spans="1:7" x14ac:dyDescent="0.25">
      <c r="B8002" t="s">
        <v>1069</v>
      </c>
      <c r="C8002" t="s">
        <v>2038</v>
      </c>
      <c r="D8002" t="s">
        <v>1015</v>
      </c>
      <c r="E8002">
        <v>177.173901</v>
      </c>
      <c r="F8002" t="s">
        <v>1042</v>
      </c>
      <c r="G8002" s="1">
        <v>43493</v>
      </c>
    </row>
    <row r="8003" spans="1:7" x14ac:dyDescent="0.25">
      <c r="B8003" t="s">
        <v>1109</v>
      </c>
      <c r="C8003" t="s">
        <v>2039</v>
      </c>
      <c r="D8003" t="s">
        <v>1015</v>
      </c>
      <c r="E8003">
        <v>177.173901</v>
      </c>
      <c r="F8003" t="s">
        <v>1023</v>
      </c>
      <c r="G8003" s="1">
        <v>43411</v>
      </c>
    </row>
    <row r="8004" spans="1:7" x14ac:dyDescent="0.25">
      <c r="B8004" t="s">
        <v>1325</v>
      </c>
      <c r="C8004" t="s">
        <v>2040</v>
      </c>
      <c r="D8004" t="s">
        <v>1019</v>
      </c>
      <c r="E8004">
        <v>130.42169799999999</v>
      </c>
      <c r="F8004" t="s">
        <v>1023</v>
      </c>
      <c r="G8004" s="1">
        <v>43487</v>
      </c>
    </row>
    <row r="8005" spans="1:7" x14ac:dyDescent="0.25">
      <c r="B8005" t="s">
        <v>1752</v>
      </c>
      <c r="C8005" t="s">
        <v>2041</v>
      </c>
      <c r="D8005" t="s">
        <v>1022</v>
      </c>
      <c r="E8005">
        <v>55.487811999999998</v>
      </c>
      <c r="F8005" t="s">
        <v>1023</v>
      </c>
      <c r="G8005" s="1">
        <v>43494</v>
      </c>
    </row>
    <row r="8006" spans="1:7" x14ac:dyDescent="0.25">
      <c r="B8006" t="s">
        <v>1632</v>
      </c>
      <c r="C8006" t="s">
        <v>2042</v>
      </c>
      <c r="D8006" t="s">
        <v>1026</v>
      </c>
      <c r="E8006">
        <v>36.607140000000001</v>
      </c>
      <c r="F8006" t="s">
        <v>1023</v>
      </c>
      <c r="G8006" s="1">
        <v>43494</v>
      </c>
    </row>
    <row r="8007" spans="1:7" x14ac:dyDescent="0.25">
      <c r="B8007" t="s">
        <v>1055</v>
      </c>
      <c r="C8007" t="s">
        <v>1447</v>
      </c>
      <c r="D8007" t="s">
        <v>1037</v>
      </c>
      <c r="E8007">
        <v>0</v>
      </c>
      <c r="F8007" t="s">
        <v>1032</v>
      </c>
      <c r="G8007" s="1">
        <v>43474</v>
      </c>
    </row>
    <row r="8051" spans="1:7" x14ac:dyDescent="0.25">
      <c r="A8051" t="s">
        <v>674</v>
      </c>
      <c r="B8051" s="2" t="str">
        <f ca="1">_xll.BDS(OFFSET(INDIRECT(ADDRESS(ROW(), COLUMN())),0,-1),"TOP_ANALYST_PERFORM_RANK_TRR","cols=6;rows=12")</f>
        <v>KeyBanc Capital Markets</v>
      </c>
      <c r="C8051" t="s">
        <v>2043</v>
      </c>
      <c r="D8051" t="s">
        <v>1015</v>
      </c>
      <c r="E8051">
        <v>80.598151999999999</v>
      </c>
      <c r="F8051" t="s">
        <v>1063</v>
      </c>
      <c r="G8051" s="1">
        <v>43511</v>
      </c>
    </row>
    <row r="8052" spans="1:7" x14ac:dyDescent="0.25">
      <c r="B8052" t="s">
        <v>1057</v>
      </c>
      <c r="C8052" t="s">
        <v>1329</v>
      </c>
      <c r="D8052" t="s">
        <v>1015</v>
      </c>
      <c r="E8052">
        <v>80.598151999999999</v>
      </c>
      <c r="F8052" t="s">
        <v>1042</v>
      </c>
      <c r="G8052" s="1">
        <v>43505</v>
      </c>
    </row>
    <row r="8053" spans="1:7" x14ac:dyDescent="0.25">
      <c r="B8053" t="s">
        <v>1071</v>
      </c>
      <c r="C8053" t="s">
        <v>1501</v>
      </c>
      <c r="D8053" t="s">
        <v>1015</v>
      </c>
      <c r="E8053">
        <v>80.598151999999999</v>
      </c>
      <c r="F8053" t="s">
        <v>1238</v>
      </c>
      <c r="G8053" s="1">
        <v>43500</v>
      </c>
    </row>
    <row r="8054" spans="1:7" x14ac:dyDescent="0.25">
      <c r="B8054" t="s">
        <v>1030</v>
      </c>
      <c r="C8054" t="s">
        <v>1031</v>
      </c>
      <c r="D8054" t="s">
        <v>1015</v>
      </c>
      <c r="E8054">
        <v>80.598151999999999</v>
      </c>
      <c r="F8054" t="s">
        <v>1042</v>
      </c>
      <c r="G8054" s="1">
        <v>43492</v>
      </c>
    </row>
    <row r="8055" spans="1:7" x14ac:dyDescent="0.25">
      <c r="B8055" t="s">
        <v>1084</v>
      </c>
      <c r="C8055" t="s">
        <v>1107</v>
      </c>
      <c r="D8055" t="s">
        <v>1015</v>
      </c>
      <c r="E8055">
        <v>80.598151999999999</v>
      </c>
      <c r="F8055" t="s">
        <v>1023</v>
      </c>
      <c r="G8055" s="1">
        <v>43490</v>
      </c>
    </row>
    <row r="8056" spans="1:7" x14ac:dyDescent="0.25">
      <c r="B8056" t="s">
        <v>1076</v>
      </c>
      <c r="C8056" t="s">
        <v>1108</v>
      </c>
      <c r="D8056" t="s">
        <v>1015</v>
      </c>
      <c r="E8056">
        <v>80.598151999999999</v>
      </c>
      <c r="F8056" t="s">
        <v>1023</v>
      </c>
      <c r="G8056" s="1">
        <v>43489</v>
      </c>
    </row>
    <row r="8057" spans="1:7" x14ac:dyDescent="0.25">
      <c r="B8057" t="s">
        <v>58</v>
      </c>
      <c r="C8057" t="s">
        <v>1122</v>
      </c>
      <c r="D8057" t="s">
        <v>1015</v>
      </c>
      <c r="E8057">
        <v>80.598151999999999</v>
      </c>
      <c r="F8057" t="s">
        <v>1569</v>
      </c>
      <c r="G8057" s="1">
        <v>43489</v>
      </c>
    </row>
    <row r="8058" spans="1:7" x14ac:dyDescent="0.25">
      <c r="B8058" t="s">
        <v>1086</v>
      </c>
      <c r="C8058" t="s">
        <v>1324</v>
      </c>
      <c r="D8058" t="s">
        <v>1015</v>
      </c>
      <c r="E8058">
        <v>80.598151999999999</v>
      </c>
      <c r="F8058" t="s">
        <v>1042</v>
      </c>
      <c r="G8058" s="1">
        <v>43488</v>
      </c>
    </row>
    <row r="8059" spans="1:7" x14ac:dyDescent="0.25">
      <c r="B8059" t="s">
        <v>1095</v>
      </c>
      <c r="C8059" t="s">
        <v>1103</v>
      </c>
      <c r="D8059" t="s">
        <v>1019</v>
      </c>
      <c r="E8059">
        <v>62.155186999999998</v>
      </c>
      <c r="F8059" t="s">
        <v>1023</v>
      </c>
      <c r="G8059" s="1">
        <v>43509</v>
      </c>
    </row>
    <row r="8060" spans="1:7" x14ac:dyDescent="0.25">
      <c r="B8060" t="s">
        <v>1043</v>
      </c>
      <c r="C8060" t="s">
        <v>1102</v>
      </c>
      <c r="D8060" t="s">
        <v>1022</v>
      </c>
      <c r="E8060">
        <v>56.124406999999998</v>
      </c>
      <c r="F8060" t="s">
        <v>1042</v>
      </c>
      <c r="G8060" s="1">
        <v>43495</v>
      </c>
    </row>
    <row r="8061" spans="1:7" x14ac:dyDescent="0.25">
      <c r="B8061" t="s">
        <v>1021</v>
      </c>
      <c r="C8061" t="s">
        <v>1021</v>
      </c>
      <c r="D8061" t="s">
        <v>1026</v>
      </c>
      <c r="E8061">
        <v>50.781542000000002</v>
      </c>
      <c r="F8061" t="s">
        <v>1023</v>
      </c>
      <c r="G8061" s="1">
        <v>43509</v>
      </c>
    </row>
    <row r="8062" spans="1:7" x14ac:dyDescent="0.25">
      <c r="B8062" t="s">
        <v>1178</v>
      </c>
      <c r="C8062" t="s">
        <v>2020</v>
      </c>
      <c r="D8062" t="s">
        <v>1037</v>
      </c>
      <c r="E8062">
        <v>43.246791000000002</v>
      </c>
      <c r="F8062" t="s">
        <v>1180</v>
      </c>
      <c r="G8062" s="1">
        <v>43493</v>
      </c>
    </row>
    <row r="8101" spans="1:7" x14ac:dyDescent="0.25">
      <c r="A8101" t="s">
        <v>675</v>
      </c>
      <c r="B8101" t="str">
        <f ca="1">_xll.BDS(OFFSET(INDIRECT(ADDRESS(ROW(), COLUMN())),0,-1),"TOP_ANALYST_PERFORM_RANK_TRR","cols=6;rows=5")</f>
        <v>Jefferies</v>
      </c>
      <c r="C8101" t="s">
        <v>2044</v>
      </c>
      <c r="D8101" t="s">
        <v>1015</v>
      </c>
      <c r="E8101">
        <v>619.62618799999996</v>
      </c>
      <c r="F8101" t="s">
        <v>1023</v>
      </c>
      <c r="G8101" s="1">
        <v>43488</v>
      </c>
    </row>
    <row r="8102" spans="1:7" x14ac:dyDescent="0.25">
      <c r="B8102" t="s">
        <v>1040</v>
      </c>
      <c r="C8102" t="s">
        <v>2045</v>
      </c>
      <c r="D8102" t="s">
        <v>1019</v>
      </c>
      <c r="E8102">
        <v>19.56522</v>
      </c>
      <c r="F8102" t="s">
        <v>1042</v>
      </c>
      <c r="G8102" s="1">
        <v>43504</v>
      </c>
    </row>
    <row r="8103" spans="1:7" x14ac:dyDescent="0.25">
      <c r="B8103" t="s">
        <v>1050</v>
      </c>
      <c r="C8103" t="s">
        <v>2046</v>
      </c>
      <c r="D8103" t="s">
        <v>1022</v>
      </c>
      <c r="E8103">
        <v>0</v>
      </c>
      <c r="F8103" t="s">
        <v>1052</v>
      </c>
      <c r="G8103" s="1">
        <v>43497</v>
      </c>
    </row>
    <row r="8104" spans="1:7" x14ac:dyDescent="0.25">
      <c r="B8104" t="s">
        <v>1061</v>
      </c>
      <c r="C8104" t="s">
        <v>1818</v>
      </c>
      <c r="D8104" t="s">
        <v>1026</v>
      </c>
      <c r="E8104">
        <v>-45.794389000000002</v>
      </c>
      <c r="F8104" t="s">
        <v>1027</v>
      </c>
      <c r="G8104" s="1">
        <v>43404</v>
      </c>
    </row>
    <row r="8105" spans="1:7" x14ac:dyDescent="0.25">
      <c r="B8105" t="s">
        <v>1017</v>
      </c>
      <c r="C8105" t="s">
        <v>1018</v>
      </c>
      <c r="D8105" t="s">
        <v>1037</v>
      </c>
      <c r="E8105">
        <v>-413.33332100000001</v>
      </c>
      <c r="F8105" t="s">
        <v>1016</v>
      </c>
      <c r="G8105" s="1">
        <v>43420</v>
      </c>
    </row>
    <row r="8151" spans="1:7" x14ac:dyDescent="0.25">
      <c r="A8151" t="s">
        <v>676</v>
      </c>
      <c r="B8151" t="str">
        <f ca="1">_xll.BDS(OFFSET(INDIRECT(ADDRESS(ROW(), COLUMN())),0,-1),"TOP_ANALYST_PERFORM_RANK_TRR","cols=6;rows=5")</f>
        <v>US Capital Advisors</v>
      </c>
      <c r="C8151" t="s">
        <v>2047</v>
      </c>
      <c r="D8151" t="s">
        <v>1015</v>
      </c>
      <c r="E8151">
        <v>27.864747999999999</v>
      </c>
      <c r="F8151" t="s">
        <v>1063</v>
      </c>
      <c r="G8151" s="1">
        <v>43502</v>
      </c>
    </row>
    <row r="8152" spans="1:7" x14ac:dyDescent="0.25">
      <c r="B8152" t="s">
        <v>1124</v>
      </c>
      <c r="C8152" t="s">
        <v>1933</v>
      </c>
      <c r="D8152" t="s">
        <v>1019</v>
      </c>
      <c r="E8152">
        <v>25.001949</v>
      </c>
      <c r="F8152" t="s">
        <v>1020</v>
      </c>
      <c r="G8152" s="1">
        <v>43510</v>
      </c>
    </row>
    <row r="8153" spans="1:7" x14ac:dyDescent="0.25">
      <c r="B8153" t="s">
        <v>1050</v>
      </c>
      <c r="C8153" t="s">
        <v>2048</v>
      </c>
      <c r="D8153" t="s">
        <v>1022</v>
      </c>
      <c r="E8153">
        <v>5.4524379999999999</v>
      </c>
      <c r="F8153" t="s">
        <v>1063</v>
      </c>
      <c r="G8153" s="1">
        <v>43509</v>
      </c>
    </row>
    <row r="8154" spans="1:7" x14ac:dyDescent="0.25">
      <c r="B8154" t="s">
        <v>1061</v>
      </c>
      <c r="C8154" t="s">
        <v>1519</v>
      </c>
      <c r="D8154" t="s">
        <v>1026</v>
      </c>
      <c r="E8154">
        <v>1.2459880000000001</v>
      </c>
      <c r="F8154" t="s">
        <v>1063</v>
      </c>
      <c r="G8154" s="1">
        <v>43473</v>
      </c>
    </row>
    <row r="8155" spans="1:7" x14ac:dyDescent="0.25">
      <c r="B8155" t="s">
        <v>1483</v>
      </c>
      <c r="C8155" t="s">
        <v>1518</v>
      </c>
      <c r="D8155" t="s">
        <v>1037</v>
      </c>
      <c r="E8155">
        <v>0</v>
      </c>
      <c r="F8155" t="s">
        <v>1020</v>
      </c>
      <c r="G8155" s="1">
        <v>43494</v>
      </c>
    </row>
    <row r="8201" spans="1:7" x14ac:dyDescent="0.25">
      <c r="A8201" t="s">
        <v>677</v>
      </c>
      <c r="B8201" t="str">
        <f ca="1">_xll.BDS(OFFSET(INDIRECT(ADDRESS(ROW(), COLUMN())),0,-1),"TOP_ANALYST_PERFORM_RANK_TRR","cols=6;rows=6")</f>
        <v>PERM DENIED</v>
      </c>
      <c r="C8201" t="s">
        <v>1021</v>
      </c>
      <c r="D8201" t="s">
        <v>1015</v>
      </c>
      <c r="E8201">
        <v>20.82047</v>
      </c>
      <c r="F8201" t="s">
        <v>1023</v>
      </c>
      <c r="G8201" s="1">
        <v>43507</v>
      </c>
    </row>
    <row r="8202" spans="1:7" x14ac:dyDescent="0.25">
      <c r="B8202" t="s">
        <v>1017</v>
      </c>
      <c r="C8202" t="s">
        <v>1018</v>
      </c>
      <c r="D8202" t="s">
        <v>1019</v>
      </c>
      <c r="E8202">
        <v>14.670882000000001</v>
      </c>
      <c r="F8202" t="s">
        <v>1016</v>
      </c>
      <c r="G8202" s="1">
        <v>43477</v>
      </c>
    </row>
    <row r="8203" spans="1:7" x14ac:dyDescent="0.25">
      <c r="B8203" t="s">
        <v>1033</v>
      </c>
      <c r="C8203" t="s">
        <v>1034</v>
      </c>
      <c r="D8203" t="s">
        <v>1022</v>
      </c>
      <c r="E8203">
        <v>6.7065679999999999</v>
      </c>
      <c r="F8203" t="s">
        <v>1023</v>
      </c>
      <c r="G8203" s="1">
        <v>43502</v>
      </c>
    </row>
    <row r="8204" spans="1:7" x14ac:dyDescent="0.25">
      <c r="B8204" t="s">
        <v>1030</v>
      </c>
      <c r="C8204" t="s">
        <v>1031</v>
      </c>
      <c r="D8204" t="s">
        <v>1026</v>
      </c>
      <c r="E8204">
        <v>4.3510150000000003</v>
      </c>
      <c r="F8204" t="s">
        <v>1042</v>
      </c>
      <c r="G8204" s="1">
        <v>43509</v>
      </c>
    </row>
    <row r="8205" spans="1:7" x14ac:dyDescent="0.25">
      <c r="B8205" t="s">
        <v>58</v>
      </c>
      <c r="C8205" t="s">
        <v>1122</v>
      </c>
      <c r="D8205" t="s">
        <v>1037</v>
      </c>
      <c r="E8205">
        <v>0</v>
      </c>
      <c r="F8205" t="s">
        <v>1123</v>
      </c>
      <c r="G8205" s="1">
        <v>43503</v>
      </c>
    </row>
    <row r="8206" spans="1:7" x14ac:dyDescent="0.25">
      <c r="B8206" t="s">
        <v>1028</v>
      </c>
      <c r="C8206" t="s">
        <v>1029</v>
      </c>
      <c r="D8206" t="s">
        <v>1037</v>
      </c>
      <c r="E8206">
        <v>0</v>
      </c>
      <c r="F8206" t="s">
        <v>1027</v>
      </c>
      <c r="G8206" s="1">
        <v>43503</v>
      </c>
    </row>
    <row r="8251" spans="1:7" x14ac:dyDescent="0.25">
      <c r="A8251" t="s">
        <v>678</v>
      </c>
      <c r="B8251" t="str">
        <f ca="1">_xll.BDS(OFFSET(INDIRECT(ADDRESS(ROW(), COLUMN())),0,-1),"TOP_ANALYST_PERFORM_RANK_TRR","cols=6;rows=9")</f>
        <v>Grupo Santander</v>
      </c>
      <c r="C8251" t="s">
        <v>1780</v>
      </c>
      <c r="D8251" t="s">
        <v>1015</v>
      </c>
      <c r="E8251">
        <v>66.938668000000007</v>
      </c>
      <c r="F8251" t="s">
        <v>1023</v>
      </c>
      <c r="G8251" s="1">
        <v>43446</v>
      </c>
    </row>
    <row r="8252" spans="1:7" x14ac:dyDescent="0.25">
      <c r="B8252" t="s">
        <v>2049</v>
      </c>
      <c r="C8252" t="s">
        <v>2050</v>
      </c>
      <c r="D8252" t="s">
        <v>1019</v>
      </c>
      <c r="E8252">
        <v>18.17126</v>
      </c>
      <c r="F8252" t="s">
        <v>1023</v>
      </c>
      <c r="G8252" s="1">
        <v>43497</v>
      </c>
    </row>
    <row r="8253" spans="1:7" x14ac:dyDescent="0.25">
      <c r="B8253" t="s">
        <v>1872</v>
      </c>
      <c r="C8253" t="s">
        <v>2051</v>
      </c>
      <c r="D8253" t="s">
        <v>1019</v>
      </c>
      <c r="E8253">
        <v>18.17126</v>
      </c>
      <c r="F8253" t="s">
        <v>1042</v>
      </c>
      <c r="G8253" s="1">
        <v>43497</v>
      </c>
    </row>
    <row r="8254" spans="1:7" x14ac:dyDescent="0.25">
      <c r="B8254" t="s">
        <v>1061</v>
      </c>
      <c r="C8254" t="s">
        <v>1778</v>
      </c>
      <c r="D8254" t="s">
        <v>1019</v>
      </c>
      <c r="E8254">
        <v>18.17126</v>
      </c>
      <c r="F8254" t="s">
        <v>1063</v>
      </c>
      <c r="G8254" s="1">
        <v>43497</v>
      </c>
    </row>
    <row r="8255" spans="1:7" x14ac:dyDescent="0.25">
      <c r="B8255" t="s">
        <v>1021</v>
      </c>
      <c r="C8255" t="s">
        <v>1021</v>
      </c>
      <c r="D8255" t="s">
        <v>1019</v>
      </c>
      <c r="E8255">
        <v>18.17126</v>
      </c>
      <c r="F8255" t="s">
        <v>1023</v>
      </c>
      <c r="G8255" s="1">
        <v>43496</v>
      </c>
    </row>
    <row r="8256" spans="1:7" x14ac:dyDescent="0.25">
      <c r="B8256" t="s">
        <v>58</v>
      </c>
      <c r="C8256" t="s">
        <v>1774</v>
      </c>
      <c r="D8256" t="s">
        <v>1022</v>
      </c>
      <c r="E8256">
        <v>11.39273</v>
      </c>
      <c r="F8256" t="s">
        <v>1775</v>
      </c>
      <c r="G8256" s="1">
        <v>43510</v>
      </c>
    </row>
    <row r="8257" spans="2:7" x14ac:dyDescent="0.25">
      <c r="B8257" t="s">
        <v>1310</v>
      </c>
      <c r="C8257" t="s">
        <v>1776</v>
      </c>
      <c r="D8257" t="s">
        <v>1026</v>
      </c>
      <c r="E8257">
        <v>0</v>
      </c>
      <c r="F8257" t="s">
        <v>1312</v>
      </c>
      <c r="G8257" s="1">
        <v>43497</v>
      </c>
    </row>
    <row r="8258" spans="2:7" x14ac:dyDescent="0.25">
      <c r="B8258" t="s">
        <v>1327</v>
      </c>
      <c r="C8258" t="s">
        <v>1816</v>
      </c>
      <c r="D8258" t="s">
        <v>1026</v>
      </c>
      <c r="E8258">
        <v>0</v>
      </c>
      <c r="F8258" t="s">
        <v>1020</v>
      </c>
      <c r="G8258" s="1">
        <v>43091</v>
      </c>
    </row>
    <row r="8259" spans="2:7" x14ac:dyDescent="0.25">
      <c r="B8259" t="s">
        <v>1259</v>
      </c>
      <c r="C8259" t="s">
        <v>2052</v>
      </c>
      <c r="D8259" t="s">
        <v>1037</v>
      </c>
      <c r="E8259">
        <v>-34.145910000000001</v>
      </c>
      <c r="F8259" t="s">
        <v>1698</v>
      </c>
      <c r="G8259" s="1">
        <v>43444</v>
      </c>
    </row>
    <row r="8301" spans="1:7" x14ac:dyDescent="0.25">
      <c r="A8301" t="s">
        <v>679</v>
      </c>
      <c r="B8301" t="str">
        <f ca="1">_xll.BDS(OFFSET(INDIRECT(ADDRESS(ROW(), COLUMN())),0,-1),"TOP_ANALYST_PERFORM_RANK_TRR","cols=6;rows=10")</f>
        <v>Morgan Stanley</v>
      </c>
      <c r="C8301" t="s">
        <v>1785</v>
      </c>
      <c r="D8301" t="s">
        <v>1015</v>
      </c>
      <c r="E8301">
        <v>46.948360999999998</v>
      </c>
      <c r="F8301" t="s">
        <v>1450</v>
      </c>
      <c r="G8301" s="1">
        <v>43436</v>
      </c>
    </row>
    <row r="8302" spans="1:7" x14ac:dyDescent="0.25">
      <c r="B8302" t="s">
        <v>1017</v>
      </c>
      <c r="C8302" t="s">
        <v>1268</v>
      </c>
      <c r="D8302" t="s">
        <v>1019</v>
      </c>
      <c r="E8302">
        <v>43.603628999999998</v>
      </c>
      <c r="F8302" t="s">
        <v>1279</v>
      </c>
      <c r="G8302" s="1">
        <v>43508</v>
      </c>
    </row>
    <row r="8303" spans="1:7" x14ac:dyDescent="0.25">
      <c r="B8303" t="s">
        <v>1061</v>
      </c>
      <c r="C8303" t="s">
        <v>2053</v>
      </c>
      <c r="D8303" t="s">
        <v>1022</v>
      </c>
      <c r="E8303">
        <v>0</v>
      </c>
      <c r="F8303" t="s">
        <v>1027</v>
      </c>
      <c r="G8303" s="1">
        <v>43504</v>
      </c>
    </row>
    <row r="8304" spans="1:7" x14ac:dyDescent="0.25">
      <c r="B8304" t="s">
        <v>1113</v>
      </c>
      <c r="C8304" t="s">
        <v>2054</v>
      </c>
      <c r="D8304" t="s">
        <v>1022</v>
      </c>
      <c r="E8304">
        <v>0</v>
      </c>
      <c r="F8304" t="s">
        <v>1032</v>
      </c>
      <c r="G8304" s="1">
        <v>43504</v>
      </c>
    </row>
    <row r="8305" spans="2:7" x14ac:dyDescent="0.25">
      <c r="B8305" t="s">
        <v>1632</v>
      </c>
      <c r="C8305" t="s">
        <v>2055</v>
      </c>
      <c r="D8305" t="s">
        <v>1026</v>
      </c>
      <c r="E8305">
        <v>-46.948360999999998</v>
      </c>
      <c r="F8305" t="s">
        <v>1023</v>
      </c>
      <c r="G8305" s="1">
        <v>43507</v>
      </c>
    </row>
    <row r="8306" spans="2:7" x14ac:dyDescent="0.25">
      <c r="B8306" t="s">
        <v>1040</v>
      </c>
      <c r="C8306" t="s">
        <v>2056</v>
      </c>
      <c r="D8306" t="s">
        <v>1026</v>
      </c>
      <c r="E8306">
        <v>-46.948360999999998</v>
      </c>
      <c r="F8306" t="s">
        <v>1042</v>
      </c>
      <c r="G8306" s="1">
        <v>43506</v>
      </c>
    </row>
    <row r="8307" spans="2:7" x14ac:dyDescent="0.25">
      <c r="B8307" t="s">
        <v>1076</v>
      </c>
      <c r="C8307" t="s">
        <v>2057</v>
      </c>
      <c r="D8307" t="s">
        <v>1026</v>
      </c>
      <c r="E8307">
        <v>-46.948360999999998</v>
      </c>
      <c r="F8307" t="s">
        <v>1023</v>
      </c>
      <c r="G8307" s="1">
        <v>43504</v>
      </c>
    </row>
    <row r="8308" spans="2:7" x14ac:dyDescent="0.25">
      <c r="B8308" t="s">
        <v>1142</v>
      </c>
      <c r="C8308" t="s">
        <v>2058</v>
      </c>
      <c r="D8308" t="s">
        <v>1026</v>
      </c>
      <c r="E8308">
        <v>-46.948360999999998</v>
      </c>
      <c r="F8308" t="s">
        <v>1023</v>
      </c>
      <c r="G8308" s="1">
        <v>43504</v>
      </c>
    </row>
    <row r="8309" spans="2:7" x14ac:dyDescent="0.25">
      <c r="B8309" t="s">
        <v>1135</v>
      </c>
      <c r="C8309" t="s">
        <v>2059</v>
      </c>
      <c r="D8309" t="s">
        <v>1026</v>
      </c>
      <c r="E8309">
        <v>-46.948360999999998</v>
      </c>
      <c r="F8309" t="s">
        <v>1042</v>
      </c>
      <c r="G8309" s="1">
        <v>43504</v>
      </c>
    </row>
    <row r="8310" spans="2:7" x14ac:dyDescent="0.25">
      <c r="B8310" t="s">
        <v>1648</v>
      </c>
      <c r="C8310" t="s">
        <v>2060</v>
      </c>
      <c r="D8310" t="s">
        <v>1037</v>
      </c>
      <c r="E8310">
        <v>-56.370657999999999</v>
      </c>
      <c r="F8310" t="s">
        <v>1042</v>
      </c>
      <c r="G8310" s="1">
        <v>43504</v>
      </c>
    </row>
    <row r="8351" spans="1:7" x14ac:dyDescent="0.25">
      <c r="A8351" t="s">
        <v>680</v>
      </c>
      <c r="B8351" t="str">
        <f ca="1">_xll.BDS(OFFSET(INDIRECT(ADDRESS(ROW(), COLUMN())),0,-1),"TOP_ANALYST_PERFORM_RANK_TRR","cols=6;rows=22")</f>
        <v>Wells Fargo Securities</v>
      </c>
      <c r="C8351" t="s">
        <v>1486</v>
      </c>
      <c r="D8351" t="s">
        <v>1015</v>
      </c>
      <c r="E8351">
        <v>21.572690000000001</v>
      </c>
      <c r="F8351" t="s">
        <v>1042</v>
      </c>
      <c r="G8351" s="1">
        <v>43511</v>
      </c>
    </row>
    <row r="8352" spans="1:7" x14ac:dyDescent="0.25">
      <c r="B8352" t="s">
        <v>1069</v>
      </c>
      <c r="C8352" t="s">
        <v>2061</v>
      </c>
      <c r="D8352" t="s">
        <v>1015</v>
      </c>
      <c r="E8352">
        <v>21.572690000000001</v>
      </c>
      <c r="F8352" t="s">
        <v>1042</v>
      </c>
      <c r="G8352" s="1">
        <v>43511</v>
      </c>
    </row>
    <row r="8353" spans="2:7" x14ac:dyDescent="0.25">
      <c r="B8353" t="s">
        <v>1030</v>
      </c>
      <c r="C8353" t="s">
        <v>2062</v>
      </c>
      <c r="D8353" t="s">
        <v>1015</v>
      </c>
      <c r="E8353">
        <v>21.572690000000001</v>
      </c>
      <c r="F8353" t="s">
        <v>1042</v>
      </c>
      <c r="G8353" s="1">
        <v>43511</v>
      </c>
    </row>
    <row r="8354" spans="2:7" x14ac:dyDescent="0.25">
      <c r="B8354" t="s">
        <v>1021</v>
      </c>
      <c r="C8354" t="s">
        <v>1021</v>
      </c>
      <c r="D8354" t="s">
        <v>1015</v>
      </c>
      <c r="E8354">
        <v>21.572690000000001</v>
      </c>
      <c r="F8354" t="s">
        <v>1042</v>
      </c>
      <c r="G8354" s="1">
        <v>43509</v>
      </c>
    </row>
    <row r="8355" spans="2:7" x14ac:dyDescent="0.25">
      <c r="B8355" t="s">
        <v>1453</v>
      </c>
      <c r="C8355" t="s">
        <v>2063</v>
      </c>
      <c r="D8355" t="s">
        <v>1015</v>
      </c>
      <c r="E8355">
        <v>21.572690000000001</v>
      </c>
      <c r="F8355" t="s">
        <v>1063</v>
      </c>
      <c r="G8355" s="1">
        <v>43508</v>
      </c>
    </row>
    <row r="8356" spans="2:7" x14ac:dyDescent="0.25">
      <c r="B8356" t="s">
        <v>1648</v>
      </c>
      <c r="C8356" t="s">
        <v>2064</v>
      </c>
      <c r="D8356" t="s">
        <v>1015</v>
      </c>
      <c r="E8356">
        <v>21.572690000000001</v>
      </c>
      <c r="F8356" t="s">
        <v>1042</v>
      </c>
      <c r="G8356" s="1">
        <v>43507</v>
      </c>
    </row>
    <row r="8357" spans="2:7" x14ac:dyDescent="0.25">
      <c r="B8357" t="s">
        <v>1040</v>
      </c>
      <c r="C8357" t="s">
        <v>2065</v>
      </c>
      <c r="D8357" t="s">
        <v>1015</v>
      </c>
      <c r="E8357">
        <v>21.572690000000001</v>
      </c>
      <c r="F8357" t="s">
        <v>1042</v>
      </c>
      <c r="G8357" s="1">
        <v>43507</v>
      </c>
    </row>
    <row r="8358" spans="2:7" x14ac:dyDescent="0.25">
      <c r="B8358" t="s">
        <v>1021</v>
      </c>
      <c r="C8358" t="s">
        <v>1021</v>
      </c>
      <c r="D8358" t="s">
        <v>1015</v>
      </c>
      <c r="E8358">
        <v>21.572690000000001</v>
      </c>
      <c r="F8358" t="s">
        <v>1023</v>
      </c>
      <c r="G8358" s="1">
        <v>43504</v>
      </c>
    </row>
    <row r="8359" spans="2:7" x14ac:dyDescent="0.25">
      <c r="B8359" t="s">
        <v>1086</v>
      </c>
      <c r="C8359" t="s">
        <v>2066</v>
      </c>
      <c r="D8359" t="s">
        <v>1015</v>
      </c>
      <c r="E8359">
        <v>21.572690000000001</v>
      </c>
      <c r="F8359" t="s">
        <v>1042</v>
      </c>
      <c r="G8359" s="1">
        <v>43504</v>
      </c>
    </row>
    <row r="8360" spans="2:7" x14ac:dyDescent="0.25">
      <c r="B8360" t="s">
        <v>1150</v>
      </c>
      <c r="C8360" t="s">
        <v>2067</v>
      </c>
      <c r="D8360" t="s">
        <v>1015</v>
      </c>
      <c r="E8360">
        <v>21.572690000000001</v>
      </c>
      <c r="F8360" t="s">
        <v>1063</v>
      </c>
      <c r="G8360" s="1">
        <v>43503</v>
      </c>
    </row>
    <row r="8361" spans="2:7" x14ac:dyDescent="0.25">
      <c r="B8361" t="s">
        <v>1200</v>
      </c>
      <c r="C8361" t="s">
        <v>2068</v>
      </c>
      <c r="D8361" t="s">
        <v>1015</v>
      </c>
      <c r="E8361">
        <v>21.572690000000001</v>
      </c>
      <c r="F8361" t="s">
        <v>1042</v>
      </c>
      <c r="G8361" s="1">
        <v>43500</v>
      </c>
    </row>
    <row r="8362" spans="2:7" x14ac:dyDescent="0.25">
      <c r="B8362" t="s">
        <v>1076</v>
      </c>
      <c r="C8362" t="s">
        <v>2069</v>
      </c>
      <c r="D8362" t="s">
        <v>1015</v>
      </c>
      <c r="E8362">
        <v>21.572690000000001</v>
      </c>
      <c r="F8362" t="s">
        <v>1023</v>
      </c>
      <c r="G8362" s="1">
        <v>43490</v>
      </c>
    </row>
    <row r="8363" spans="2:7" x14ac:dyDescent="0.25">
      <c r="B8363" t="s">
        <v>58</v>
      </c>
      <c r="C8363" t="s">
        <v>2070</v>
      </c>
      <c r="D8363" t="s">
        <v>1015</v>
      </c>
      <c r="E8363">
        <v>21.572690000000001</v>
      </c>
      <c r="F8363" t="s">
        <v>1149</v>
      </c>
      <c r="G8363" s="1">
        <v>43489</v>
      </c>
    </row>
    <row r="8364" spans="2:7" x14ac:dyDescent="0.25">
      <c r="B8364" t="s">
        <v>1492</v>
      </c>
      <c r="C8364" t="s">
        <v>2071</v>
      </c>
      <c r="D8364" t="s">
        <v>1015</v>
      </c>
      <c r="E8364">
        <v>21.572690000000001</v>
      </c>
      <c r="F8364" t="s">
        <v>1023</v>
      </c>
      <c r="G8364" s="1">
        <v>43489</v>
      </c>
    </row>
    <row r="8365" spans="2:7" x14ac:dyDescent="0.25">
      <c r="B8365" t="s">
        <v>1061</v>
      </c>
      <c r="C8365" t="s">
        <v>2072</v>
      </c>
      <c r="D8365" t="s">
        <v>1015</v>
      </c>
      <c r="E8365">
        <v>21.572690000000001</v>
      </c>
      <c r="F8365" t="s">
        <v>1063</v>
      </c>
      <c r="G8365" s="1">
        <v>43488</v>
      </c>
    </row>
    <row r="8366" spans="2:7" x14ac:dyDescent="0.25">
      <c r="B8366" t="s">
        <v>1084</v>
      </c>
      <c r="C8366" t="s">
        <v>1267</v>
      </c>
      <c r="D8366" t="s">
        <v>1015</v>
      </c>
      <c r="E8366">
        <v>21.572690000000001</v>
      </c>
      <c r="F8366" t="s">
        <v>1023</v>
      </c>
      <c r="G8366" s="1">
        <v>43482</v>
      </c>
    </row>
    <row r="8367" spans="2:7" x14ac:dyDescent="0.25">
      <c r="B8367" t="s">
        <v>1071</v>
      </c>
      <c r="C8367" t="s">
        <v>2073</v>
      </c>
      <c r="D8367" t="s">
        <v>1015</v>
      </c>
      <c r="E8367">
        <v>21.572690000000001</v>
      </c>
      <c r="F8367" t="s">
        <v>1073</v>
      </c>
      <c r="G8367" s="1">
        <v>43480</v>
      </c>
    </row>
    <row r="8368" spans="2:7" x14ac:dyDescent="0.25">
      <c r="B8368" t="s">
        <v>1057</v>
      </c>
      <c r="C8368" t="s">
        <v>2074</v>
      </c>
      <c r="D8368" t="s">
        <v>1015</v>
      </c>
      <c r="E8368">
        <v>21.572690000000001</v>
      </c>
      <c r="F8368" t="s">
        <v>1042</v>
      </c>
      <c r="G8368" s="1">
        <v>43480</v>
      </c>
    </row>
    <row r="8369" spans="2:7" x14ac:dyDescent="0.25">
      <c r="B8369" t="s">
        <v>1090</v>
      </c>
      <c r="C8369" t="s">
        <v>1420</v>
      </c>
      <c r="D8369" t="s">
        <v>1015</v>
      </c>
      <c r="E8369">
        <v>21.572690000000001</v>
      </c>
      <c r="F8369" t="s">
        <v>1023</v>
      </c>
      <c r="G8369" s="1">
        <v>43213</v>
      </c>
    </row>
    <row r="8370" spans="2:7" x14ac:dyDescent="0.25">
      <c r="B8370" t="s">
        <v>1050</v>
      </c>
      <c r="C8370" t="s">
        <v>2075</v>
      </c>
      <c r="D8370" t="s">
        <v>1019</v>
      </c>
      <c r="E8370">
        <v>20.904039999999998</v>
      </c>
      <c r="F8370" t="s">
        <v>1063</v>
      </c>
      <c r="G8370" s="1">
        <v>43494</v>
      </c>
    </row>
    <row r="8371" spans="2:7" x14ac:dyDescent="0.25">
      <c r="B8371" t="s">
        <v>1021</v>
      </c>
      <c r="C8371" t="s">
        <v>1021</v>
      </c>
      <c r="D8371" t="s">
        <v>1022</v>
      </c>
      <c r="E8371">
        <v>16.089670000000002</v>
      </c>
      <c r="F8371" t="s">
        <v>1027</v>
      </c>
      <c r="G8371" s="1">
        <v>43480</v>
      </c>
    </row>
    <row r="8372" spans="2:7" x14ac:dyDescent="0.25">
      <c r="B8372" t="s">
        <v>1017</v>
      </c>
      <c r="C8372" t="s">
        <v>1018</v>
      </c>
      <c r="D8372" t="s">
        <v>1026</v>
      </c>
      <c r="E8372">
        <v>-11.83996</v>
      </c>
      <c r="F8372" t="s">
        <v>1020</v>
      </c>
      <c r="G8372" s="1">
        <v>43511</v>
      </c>
    </row>
    <row r="8401" spans="1:7" x14ac:dyDescent="0.25">
      <c r="A8401" t="s">
        <v>681</v>
      </c>
      <c r="B8401" t="str">
        <f ca="1">_xll.BDS(OFFSET(INDIRECT(ADDRESS(ROW(), COLUMN())),0,-1),"TOP_ANALYST_PERFORM_RANK_TRR","cols=6;rows=17")</f>
        <v>KeyBanc Capital Markets</v>
      </c>
      <c r="C8401" t="s">
        <v>1314</v>
      </c>
      <c r="D8401" t="s">
        <v>1015</v>
      </c>
      <c r="E8401">
        <v>17.9773</v>
      </c>
      <c r="F8401" t="s">
        <v>1063</v>
      </c>
      <c r="G8401" s="1">
        <v>43488</v>
      </c>
    </row>
    <row r="8402" spans="1:7" x14ac:dyDescent="0.25">
      <c r="B8402" t="s">
        <v>1017</v>
      </c>
      <c r="C8402" t="s">
        <v>1018</v>
      </c>
      <c r="D8402" t="s">
        <v>1019</v>
      </c>
      <c r="E8402">
        <v>10.94858</v>
      </c>
      <c r="F8402" t="s">
        <v>1020</v>
      </c>
      <c r="G8402" s="1">
        <v>43489</v>
      </c>
    </row>
    <row r="8403" spans="1:7" x14ac:dyDescent="0.25">
      <c r="B8403" t="s">
        <v>1113</v>
      </c>
      <c r="C8403" t="s">
        <v>2076</v>
      </c>
      <c r="D8403" t="s">
        <v>1022</v>
      </c>
      <c r="E8403">
        <v>0</v>
      </c>
      <c r="F8403" t="s">
        <v>1032</v>
      </c>
      <c r="G8403" s="1">
        <v>43489</v>
      </c>
    </row>
    <row r="8404" spans="1:7" x14ac:dyDescent="0.25">
      <c r="B8404" t="s">
        <v>1163</v>
      </c>
      <c r="C8404" t="s">
        <v>1342</v>
      </c>
      <c r="D8404" t="s">
        <v>1022</v>
      </c>
      <c r="E8404">
        <v>0</v>
      </c>
      <c r="F8404" t="s">
        <v>1027</v>
      </c>
      <c r="G8404" s="1">
        <v>43488</v>
      </c>
    </row>
    <row r="8405" spans="1:7" x14ac:dyDescent="0.25">
      <c r="B8405" t="s">
        <v>1118</v>
      </c>
      <c r="C8405" t="s">
        <v>2077</v>
      </c>
      <c r="D8405" t="s">
        <v>1026</v>
      </c>
      <c r="E8405">
        <v>-3.643697</v>
      </c>
      <c r="F8405" t="s">
        <v>1023</v>
      </c>
      <c r="G8405" s="1">
        <v>43509</v>
      </c>
    </row>
    <row r="8406" spans="1:7" x14ac:dyDescent="0.25">
      <c r="B8406" t="s">
        <v>1043</v>
      </c>
      <c r="C8406" t="s">
        <v>1594</v>
      </c>
      <c r="D8406" t="s">
        <v>1026</v>
      </c>
      <c r="E8406">
        <v>-3.643697</v>
      </c>
      <c r="F8406" t="s">
        <v>1042</v>
      </c>
      <c r="G8406" s="1">
        <v>43507</v>
      </c>
    </row>
    <row r="8407" spans="1:7" x14ac:dyDescent="0.25">
      <c r="B8407" t="s">
        <v>1629</v>
      </c>
      <c r="C8407" t="s">
        <v>2078</v>
      </c>
      <c r="D8407" t="s">
        <v>1026</v>
      </c>
      <c r="E8407">
        <v>-3.643697</v>
      </c>
      <c r="F8407" t="s">
        <v>1023</v>
      </c>
      <c r="G8407" s="1">
        <v>43502</v>
      </c>
    </row>
    <row r="8408" spans="1:7" x14ac:dyDescent="0.25">
      <c r="B8408" t="s">
        <v>1310</v>
      </c>
      <c r="C8408" t="s">
        <v>1311</v>
      </c>
      <c r="D8408" t="s">
        <v>1026</v>
      </c>
      <c r="E8408">
        <v>-3.643697</v>
      </c>
      <c r="F8408" t="s">
        <v>1973</v>
      </c>
      <c r="G8408" s="1">
        <v>43501</v>
      </c>
    </row>
    <row r="8409" spans="1:7" x14ac:dyDescent="0.25">
      <c r="B8409" t="s">
        <v>1273</v>
      </c>
      <c r="C8409" t="s">
        <v>1318</v>
      </c>
      <c r="D8409" t="s">
        <v>1026</v>
      </c>
      <c r="E8409">
        <v>-3.643697</v>
      </c>
      <c r="F8409" t="s">
        <v>1023</v>
      </c>
      <c r="G8409" s="1">
        <v>43493</v>
      </c>
    </row>
    <row r="8410" spans="1:7" x14ac:dyDescent="0.25">
      <c r="B8410" t="s">
        <v>1157</v>
      </c>
      <c r="C8410" t="s">
        <v>1158</v>
      </c>
      <c r="D8410" t="s">
        <v>1026</v>
      </c>
      <c r="E8410">
        <v>-3.643697</v>
      </c>
      <c r="F8410" t="s">
        <v>1023</v>
      </c>
      <c r="G8410" s="1">
        <v>43493</v>
      </c>
    </row>
    <row r="8411" spans="1:7" x14ac:dyDescent="0.25">
      <c r="B8411" t="s">
        <v>1084</v>
      </c>
      <c r="C8411" t="s">
        <v>1301</v>
      </c>
      <c r="D8411" t="s">
        <v>1026</v>
      </c>
      <c r="E8411">
        <v>-3.643697</v>
      </c>
      <c r="F8411" t="s">
        <v>1023</v>
      </c>
      <c r="G8411" s="1">
        <v>43490</v>
      </c>
    </row>
    <row r="8412" spans="1:7" x14ac:dyDescent="0.25">
      <c r="B8412" t="s">
        <v>1259</v>
      </c>
      <c r="C8412" t="s">
        <v>1819</v>
      </c>
      <c r="D8412" t="s">
        <v>1026</v>
      </c>
      <c r="E8412">
        <v>-3.643697</v>
      </c>
      <c r="F8412" t="s">
        <v>1023</v>
      </c>
      <c r="G8412" s="1">
        <v>43489</v>
      </c>
    </row>
    <row r="8413" spans="1:7" x14ac:dyDescent="0.25">
      <c r="B8413" t="s">
        <v>1167</v>
      </c>
      <c r="C8413" t="s">
        <v>1315</v>
      </c>
      <c r="D8413" t="s">
        <v>1026</v>
      </c>
      <c r="E8413">
        <v>-3.643697</v>
      </c>
      <c r="F8413" t="s">
        <v>1023</v>
      </c>
      <c r="G8413" s="1">
        <v>43488</v>
      </c>
    </row>
    <row r="8414" spans="1:7" x14ac:dyDescent="0.25">
      <c r="B8414" t="s">
        <v>1082</v>
      </c>
      <c r="C8414" t="s">
        <v>1132</v>
      </c>
      <c r="D8414" t="s">
        <v>1026</v>
      </c>
      <c r="E8414">
        <v>-3.643697</v>
      </c>
      <c r="F8414" t="s">
        <v>1023</v>
      </c>
      <c r="G8414" s="1">
        <v>43488</v>
      </c>
    </row>
    <row r="8415" spans="1:7" x14ac:dyDescent="0.25">
      <c r="B8415" t="s">
        <v>1316</v>
      </c>
      <c r="C8415" t="s">
        <v>1317</v>
      </c>
      <c r="D8415" t="s">
        <v>1026</v>
      </c>
      <c r="E8415">
        <v>-3.643697</v>
      </c>
      <c r="F8415" t="s">
        <v>1023</v>
      </c>
      <c r="G8415" s="1">
        <v>43488</v>
      </c>
    </row>
    <row r="8416" spans="1:7" x14ac:dyDescent="0.25">
      <c r="B8416" t="s">
        <v>1021</v>
      </c>
      <c r="C8416" t="s">
        <v>1021</v>
      </c>
      <c r="D8416" t="s">
        <v>1026</v>
      </c>
      <c r="E8416">
        <v>-3.643697</v>
      </c>
      <c r="F8416" t="s">
        <v>1023</v>
      </c>
      <c r="G8416" s="1">
        <v>43181</v>
      </c>
    </row>
    <row r="8417" spans="2:7" x14ac:dyDescent="0.25">
      <c r="B8417" t="s">
        <v>1055</v>
      </c>
      <c r="C8417" t="s">
        <v>1415</v>
      </c>
      <c r="D8417" t="s">
        <v>1037</v>
      </c>
      <c r="E8417">
        <v>-9.5282689999999999</v>
      </c>
      <c r="F8417" t="s">
        <v>1042</v>
      </c>
      <c r="G8417" s="1">
        <v>43490</v>
      </c>
    </row>
    <row r="8451" spans="1:7" x14ac:dyDescent="0.25">
      <c r="A8451" t="s">
        <v>682</v>
      </c>
      <c r="B8451" t="str">
        <f ca="1">_xll.BDS(OFFSET(INDIRECT(ADDRESS(ROW(), COLUMN())),0,-1),"TOP_ANALYST_PERFORM_RANK_TRR","cols=6;rows=8")</f>
        <v>ISS-EVA</v>
      </c>
      <c r="C8451" t="s">
        <v>1018</v>
      </c>
      <c r="D8451" t="s">
        <v>1015</v>
      </c>
      <c r="E8451">
        <v>22.947600000000001</v>
      </c>
      <c r="F8451" t="s">
        <v>1279</v>
      </c>
      <c r="G8451" s="1">
        <v>43420</v>
      </c>
    </row>
    <row r="8452" spans="1:7" x14ac:dyDescent="0.25">
      <c r="B8452" t="s">
        <v>1124</v>
      </c>
      <c r="C8452" t="s">
        <v>2079</v>
      </c>
      <c r="D8452" t="s">
        <v>1019</v>
      </c>
      <c r="E8452">
        <v>21.679288</v>
      </c>
      <c r="F8452" t="s">
        <v>1020</v>
      </c>
      <c r="G8452" s="1">
        <v>43504</v>
      </c>
    </row>
    <row r="8453" spans="1:7" x14ac:dyDescent="0.25">
      <c r="B8453" t="s">
        <v>1120</v>
      </c>
      <c r="C8453" t="s">
        <v>1662</v>
      </c>
      <c r="D8453" t="s">
        <v>1022</v>
      </c>
      <c r="E8453">
        <v>15.263413</v>
      </c>
      <c r="F8453" t="s">
        <v>1023</v>
      </c>
      <c r="G8453" s="1">
        <v>43507</v>
      </c>
    </row>
    <row r="8454" spans="1:7" x14ac:dyDescent="0.25">
      <c r="B8454" t="s">
        <v>1030</v>
      </c>
      <c r="C8454" t="s">
        <v>1603</v>
      </c>
      <c r="D8454" t="s">
        <v>1026</v>
      </c>
      <c r="E8454">
        <v>6.5683670000000003</v>
      </c>
      <c r="F8454" t="s">
        <v>1038</v>
      </c>
      <c r="G8454" s="1">
        <v>43507</v>
      </c>
    </row>
    <row r="8455" spans="1:7" x14ac:dyDescent="0.25">
      <c r="B8455" t="s">
        <v>1059</v>
      </c>
      <c r="C8455" t="s">
        <v>2080</v>
      </c>
      <c r="D8455" t="s">
        <v>1037</v>
      </c>
      <c r="E8455">
        <v>0</v>
      </c>
      <c r="F8455" t="s">
        <v>1032</v>
      </c>
      <c r="G8455" s="1">
        <v>43509</v>
      </c>
    </row>
    <row r="8456" spans="1:7" x14ac:dyDescent="0.25">
      <c r="B8456" t="s">
        <v>1033</v>
      </c>
      <c r="C8456" t="s">
        <v>1661</v>
      </c>
      <c r="D8456" t="s">
        <v>1037</v>
      </c>
      <c r="E8456">
        <v>0</v>
      </c>
      <c r="F8456" t="s">
        <v>1020</v>
      </c>
      <c r="G8456" s="1">
        <v>43507</v>
      </c>
    </row>
    <row r="8457" spans="1:7" x14ac:dyDescent="0.25">
      <c r="B8457" t="s">
        <v>1167</v>
      </c>
      <c r="C8457" t="s">
        <v>1665</v>
      </c>
      <c r="D8457" t="s">
        <v>1037</v>
      </c>
      <c r="E8457">
        <v>0</v>
      </c>
      <c r="F8457" t="s">
        <v>1020</v>
      </c>
      <c r="G8457" s="1">
        <v>43507</v>
      </c>
    </row>
    <row r="8458" spans="1:7" x14ac:dyDescent="0.25">
      <c r="B8458" t="s">
        <v>1021</v>
      </c>
      <c r="C8458" t="s">
        <v>1021</v>
      </c>
      <c r="D8458" t="s">
        <v>1037</v>
      </c>
      <c r="E8458">
        <v>0</v>
      </c>
      <c r="F8458" t="s">
        <v>1027</v>
      </c>
      <c r="G8458" s="1">
        <v>43396</v>
      </c>
    </row>
    <row r="8501" spans="1:7" x14ac:dyDescent="0.25">
      <c r="A8501" t="s">
        <v>683</v>
      </c>
      <c r="B8501" t="str">
        <f ca="1">_xll.BDS(OFFSET(INDIRECT(ADDRESS(ROW(), COLUMN())),0,-1),"TOP_ANALYST_PERFORM_RANK_TRR","cols=6;rows=14")</f>
        <v>Barclays</v>
      </c>
      <c r="C8501" t="s">
        <v>2081</v>
      </c>
      <c r="D8501" t="s">
        <v>1015</v>
      </c>
      <c r="E8501">
        <v>20.764410000000002</v>
      </c>
      <c r="F8501" t="s">
        <v>1052</v>
      </c>
      <c r="G8501" s="1">
        <v>43494</v>
      </c>
    </row>
    <row r="8502" spans="1:7" x14ac:dyDescent="0.25">
      <c r="B8502" t="s">
        <v>1137</v>
      </c>
      <c r="C8502" t="s">
        <v>1904</v>
      </c>
      <c r="D8502" t="s">
        <v>1019</v>
      </c>
      <c r="E8502">
        <v>17.791088999999999</v>
      </c>
      <c r="F8502" t="s">
        <v>1279</v>
      </c>
      <c r="G8502" s="1">
        <v>43504</v>
      </c>
    </row>
    <row r="8503" spans="1:7" x14ac:dyDescent="0.25">
      <c r="B8503" t="s">
        <v>1071</v>
      </c>
      <c r="C8503" t="s">
        <v>2082</v>
      </c>
      <c r="D8503" t="s">
        <v>1022</v>
      </c>
      <c r="E8503">
        <v>11.509829999999999</v>
      </c>
      <c r="F8503" t="s">
        <v>1361</v>
      </c>
      <c r="G8503" s="1">
        <v>43335</v>
      </c>
    </row>
    <row r="8504" spans="1:7" x14ac:dyDescent="0.25">
      <c r="B8504" t="s">
        <v>1028</v>
      </c>
      <c r="C8504" t="s">
        <v>1139</v>
      </c>
      <c r="D8504" t="s">
        <v>1026</v>
      </c>
      <c r="E8504">
        <v>3.7525080000000002</v>
      </c>
      <c r="F8504" t="s">
        <v>1042</v>
      </c>
      <c r="G8504" s="1">
        <v>43424</v>
      </c>
    </row>
    <row r="8505" spans="1:7" x14ac:dyDescent="0.25">
      <c r="B8505" t="s">
        <v>1135</v>
      </c>
      <c r="C8505" t="s">
        <v>2083</v>
      </c>
      <c r="D8505" t="s">
        <v>1037</v>
      </c>
      <c r="E8505">
        <v>-17.791088999999999</v>
      </c>
      <c r="F8505" t="s">
        <v>1042</v>
      </c>
      <c r="G8505" s="1">
        <v>43507</v>
      </c>
    </row>
    <row r="8506" spans="1:7" x14ac:dyDescent="0.25">
      <c r="B8506" t="s">
        <v>1059</v>
      </c>
      <c r="C8506" t="s">
        <v>2084</v>
      </c>
      <c r="D8506" t="s">
        <v>1037</v>
      </c>
      <c r="E8506">
        <v>-17.791088999999999</v>
      </c>
      <c r="F8506" t="s">
        <v>1042</v>
      </c>
      <c r="G8506" s="1">
        <v>43501</v>
      </c>
    </row>
    <row r="8507" spans="1:7" x14ac:dyDescent="0.25">
      <c r="B8507" t="s">
        <v>1021</v>
      </c>
      <c r="C8507" t="s">
        <v>1021</v>
      </c>
      <c r="D8507" t="s">
        <v>1037</v>
      </c>
      <c r="E8507">
        <v>-17.791088999999999</v>
      </c>
      <c r="F8507" t="s">
        <v>1042</v>
      </c>
      <c r="G8507" s="1">
        <v>43500</v>
      </c>
    </row>
    <row r="8508" spans="1:7" x14ac:dyDescent="0.25">
      <c r="B8508" t="s">
        <v>1021</v>
      </c>
      <c r="C8508" t="s">
        <v>1021</v>
      </c>
      <c r="D8508" t="s">
        <v>1037</v>
      </c>
      <c r="E8508">
        <v>-17.791088999999999</v>
      </c>
      <c r="F8508" t="s">
        <v>1023</v>
      </c>
      <c r="G8508" s="1">
        <v>43497</v>
      </c>
    </row>
    <row r="8509" spans="1:7" x14ac:dyDescent="0.25">
      <c r="B8509" t="s">
        <v>58</v>
      </c>
      <c r="C8509" t="s">
        <v>2085</v>
      </c>
      <c r="D8509" t="s">
        <v>1037</v>
      </c>
      <c r="E8509">
        <v>-17.791088999999999</v>
      </c>
      <c r="F8509" t="s">
        <v>1149</v>
      </c>
      <c r="G8509" s="1">
        <v>43473</v>
      </c>
    </row>
    <row r="8510" spans="1:7" x14ac:dyDescent="0.25">
      <c r="B8510" t="s">
        <v>1167</v>
      </c>
      <c r="C8510" t="s">
        <v>2086</v>
      </c>
      <c r="D8510" t="s">
        <v>1037</v>
      </c>
      <c r="E8510">
        <v>-17.791088999999999</v>
      </c>
      <c r="F8510" t="s">
        <v>1023</v>
      </c>
      <c r="G8510" s="1">
        <v>43473</v>
      </c>
    </row>
    <row r="8511" spans="1:7" x14ac:dyDescent="0.25">
      <c r="B8511" t="s">
        <v>1043</v>
      </c>
      <c r="C8511" t="s">
        <v>2087</v>
      </c>
      <c r="D8511" t="s">
        <v>1037</v>
      </c>
      <c r="E8511">
        <v>-17.791088999999999</v>
      </c>
      <c r="F8511" t="s">
        <v>1042</v>
      </c>
      <c r="G8511" s="1">
        <v>43472</v>
      </c>
    </row>
    <row r="8512" spans="1:7" x14ac:dyDescent="0.25">
      <c r="B8512" t="s">
        <v>1076</v>
      </c>
      <c r="C8512" t="s">
        <v>2088</v>
      </c>
      <c r="D8512" t="s">
        <v>1037</v>
      </c>
      <c r="E8512">
        <v>-17.791088999999999</v>
      </c>
      <c r="F8512" t="s">
        <v>1023</v>
      </c>
      <c r="G8512" s="1">
        <v>43398</v>
      </c>
    </row>
    <row r="8513" spans="2:7" x14ac:dyDescent="0.25">
      <c r="B8513" t="s">
        <v>1061</v>
      </c>
      <c r="C8513" t="s">
        <v>2089</v>
      </c>
      <c r="D8513" t="s">
        <v>1037</v>
      </c>
      <c r="E8513">
        <v>-17.791088999999999</v>
      </c>
      <c r="F8513" t="s">
        <v>1063</v>
      </c>
      <c r="G8513" s="1">
        <v>43398</v>
      </c>
    </row>
    <row r="8514" spans="2:7" x14ac:dyDescent="0.25">
      <c r="B8514" t="s">
        <v>1448</v>
      </c>
      <c r="C8514" t="s">
        <v>1449</v>
      </c>
      <c r="D8514" t="s">
        <v>1037</v>
      </c>
      <c r="E8514">
        <v>-17.791088999999999</v>
      </c>
      <c r="F8514" t="s">
        <v>1023</v>
      </c>
      <c r="G8514" s="1">
        <v>43398</v>
      </c>
    </row>
    <row r="8551" spans="1:7" x14ac:dyDescent="0.25">
      <c r="A8551" t="s">
        <v>684</v>
      </c>
      <c r="B8551" t="str">
        <f ca="1">_xll.BDS(OFFSET(INDIRECT(ADDRESS(ROW(), COLUMN())),0,-1),"TOP_ANALYST_PERFORM_RANK_TRR","cols=6;rows=25")</f>
        <v>Morningstar, Inc</v>
      </c>
      <c r="C8551" t="s">
        <v>1566</v>
      </c>
      <c r="D8551" t="s">
        <v>1015</v>
      </c>
      <c r="E8551">
        <v>10.28059</v>
      </c>
      <c r="F8551" t="s">
        <v>1020</v>
      </c>
      <c r="G8551" s="1">
        <v>43511</v>
      </c>
    </row>
    <row r="8552" spans="1:7" x14ac:dyDescent="0.25">
      <c r="B8552" t="s">
        <v>1057</v>
      </c>
      <c r="C8552" t="s">
        <v>1418</v>
      </c>
      <c r="D8552" t="s">
        <v>1019</v>
      </c>
      <c r="E8552">
        <v>6.7772100000000002</v>
      </c>
      <c r="F8552" t="s">
        <v>1309</v>
      </c>
      <c r="G8552" s="1">
        <v>43494</v>
      </c>
    </row>
    <row r="8553" spans="1:7" x14ac:dyDescent="0.25">
      <c r="B8553" t="s">
        <v>1105</v>
      </c>
      <c r="C8553" t="s">
        <v>2090</v>
      </c>
      <c r="D8553" t="s">
        <v>1022</v>
      </c>
      <c r="E8553">
        <v>5.5828239999999996</v>
      </c>
      <c r="F8553" t="s">
        <v>1023</v>
      </c>
      <c r="G8553" s="1">
        <v>43511</v>
      </c>
    </row>
    <row r="8554" spans="1:7" x14ac:dyDescent="0.25">
      <c r="B8554" t="s">
        <v>1076</v>
      </c>
      <c r="C8554" t="s">
        <v>2091</v>
      </c>
      <c r="D8554" t="s">
        <v>1022</v>
      </c>
      <c r="E8554">
        <v>5.5828239999999996</v>
      </c>
      <c r="F8554" t="s">
        <v>1023</v>
      </c>
      <c r="G8554" s="1">
        <v>43504</v>
      </c>
    </row>
    <row r="8555" spans="1:7" x14ac:dyDescent="0.25">
      <c r="B8555" t="s">
        <v>1150</v>
      </c>
      <c r="C8555" t="s">
        <v>1802</v>
      </c>
      <c r="D8555" t="s">
        <v>1022</v>
      </c>
      <c r="E8555">
        <v>5.5828239999999996</v>
      </c>
      <c r="F8555" t="s">
        <v>1063</v>
      </c>
      <c r="G8555" s="1">
        <v>43497</v>
      </c>
    </row>
    <row r="8556" spans="1:7" x14ac:dyDescent="0.25">
      <c r="B8556" t="s">
        <v>1078</v>
      </c>
      <c r="C8556" t="s">
        <v>1270</v>
      </c>
      <c r="D8556" t="s">
        <v>1022</v>
      </c>
      <c r="E8556">
        <v>5.5828239999999996</v>
      </c>
      <c r="F8556" t="s">
        <v>1023</v>
      </c>
      <c r="G8556" s="1">
        <v>43496</v>
      </c>
    </row>
    <row r="8557" spans="1:7" x14ac:dyDescent="0.25">
      <c r="B8557" t="s">
        <v>58</v>
      </c>
      <c r="C8557" t="s">
        <v>1785</v>
      </c>
      <c r="D8557" t="s">
        <v>1022</v>
      </c>
      <c r="E8557">
        <v>5.5828239999999996</v>
      </c>
      <c r="F8557" t="s">
        <v>1149</v>
      </c>
      <c r="G8557" s="1">
        <v>43495</v>
      </c>
    </row>
    <row r="8558" spans="1:7" x14ac:dyDescent="0.25">
      <c r="B8558" t="s">
        <v>1071</v>
      </c>
      <c r="C8558" t="s">
        <v>1564</v>
      </c>
      <c r="D8558" t="s">
        <v>1022</v>
      </c>
      <c r="E8558">
        <v>5.5828239999999996</v>
      </c>
      <c r="F8558" t="s">
        <v>1238</v>
      </c>
      <c r="G8558" s="1">
        <v>43495</v>
      </c>
    </row>
    <row r="8559" spans="1:7" x14ac:dyDescent="0.25">
      <c r="B8559" t="s">
        <v>1084</v>
      </c>
      <c r="C8559" t="s">
        <v>1267</v>
      </c>
      <c r="D8559" t="s">
        <v>1022</v>
      </c>
      <c r="E8559">
        <v>5.5828239999999996</v>
      </c>
      <c r="F8559" t="s">
        <v>1023</v>
      </c>
      <c r="G8559" s="1">
        <v>43405</v>
      </c>
    </row>
    <row r="8560" spans="1:7" x14ac:dyDescent="0.25">
      <c r="B8560" t="s">
        <v>1090</v>
      </c>
      <c r="C8560" t="s">
        <v>1420</v>
      </c>
      <c r="D8560" t="s">
        <v>1022</v>
      </c>
      <c r="E8560">
        <v>5.5828239999999996</v>
      </c>
      <c r="F8560" t="s">
        <v>1023</v>
      </c>
      <c r="G8560" s="1">
        <v>43220</v>
      </c>
    </row>
    <row r="8561" spans="2:7" x14ac:dyDescent="0.25">
      <c r="B8561" t="s">
        <v>1017</v>
      </c>
      <c r="C8561" t="s">
        <v>1268</v>
      </c>
      <c r="D8561" t="s">
        <v>1022</v>
      </c>
      <c r="E8561">
        <v>5.5828239999999996</v>
      </c>
      <c r="F8561" t="s">
        <v>1023</v>
      </c>
      <c r="G8561" s="1">
        <v>43181</v>
      </c>
    </row>
    <row r="8562" spans="2:7" x14ac:dyDescent="0.25">
      <c r="B8562" t="s">
        <v>1021</v>
      </c>
      <c r="C8562" t="s">
        <v>1021</v>
      </c>
      <c r="D8562" t="s">
        <v>1026</v>
      </c>
      <c r="E8562">
        <v>1.8387519999999999</v>
      </c>
      <c r="F8562" t="s">
        <v>1023</v>
      </c>
      <c r="G8562" s="1">
        <v>43494</v>
      </c>
    </row>
    <row r="8563" spans="2:7" x14ac:dyDescent="0.25">
      <c r="B8563" t="s">
        <v>1043</v>
      </c>
      <c r="C8563" t="s">
        <v>1565</v>
      </c>
      <c r="D8563" t="s">
        <v>1037</v>
      </c>
      <c r="E8563">
        <v>0</v>
      </c>
      <c r="F8563" t="s">
        <v>1027</v>
      </c>
      <c r="G8563" s="1">
        <v>43511</v>
      </c>
    </row>
    <row r="8564" spans="2:7" x14ac:dyDescent="0.25">
      <c r="B8564" t="s">
        <v>1648</v>
      </c>
      <c r="C8564" t="s">
        <v>1783</v>
      </c>
      <c r="D8564" t="s">
        <v>1037</v>
      </c>
      <c r="E8564">
        <v>0</v>
      </c>
      <c r="F8564" t="s">
        <v>1032</v>
      </c>
      <c r="G8564" s="1">
        <v>43511</v>
      </c>
    </row>
    <row r="8565" spans="2:7" x14ac:dyDescent="0.25">
      <c r="B8565" t="s">
        <v>1040</v>
      </c>
      <c r="C8565" t="s">
        <v>2056</v>
      </c>
      <c r="D8565" t="s">
        <v>1037</v>
      </c>
      <c r="E8565">
        <v>0</v>
      </c>
      <c r="F8565" t="s">
        <v>1312</v>
      </c>
      <c r="G8565" s="1">
        <v>43511</v>
      </c>
    </row>
    <row r="8566" spans="2:7" x14ac:dyDescent="0.25">
      <c r="B8566" t="s">
        <v>1021</v>
      </c>
      <c r="C8566" t="s">
        <v>1021</v>
      </c>
      <c r="D8566" t="s">
        <v>1037</v>
      </c>
      <c r="E8566">
        <v>0</v>
      </c>
      <c r="F8566" t="s">
        <v>1032</v>
      </c>
      <c r="G8566" s="1">
        <v>43509</v>
      </c>
    </row>
    <row r="8567" spans="2:7" x14ac:dyDescent="0.25">
      <c r="B8567" t="s">
        <v>1059</v>
      </c>
      <c r="C8567" t="s">
        <v>1809</v>
      </c>
      <c r="D8567" t="s">
        <v>1037</v>
      </c>
      <c r="E8567">
        <v>0</v>
      </c>
      <c r="F8567" t="s">
        <v>1032</v>
      </c>
      <c r="G8567" s="1">
        <v>43509</v>
      </c>
    </row>
    <row r="8568" spans="2:7" x14ac:dyDescent="0.25">
      <c r="B8568" t="s">
        <v>1118</v>
      </c>
      <c r="C8568" t="s">
        <v>1417</v>
      </c>
      <c r="D8568" t="s">
        <v>1037</v>
      </c>
      <c r="E8568">
        <v>0</v>
      </c>
      <c r="F8568" t="s">
        <v>1020</v>
      </c>
      <c r="G8568" s="1">
        <v>43509</v>
      </c>
    </row>
    <row r="8569" spans="2:7" x14ac:dyDescent="0.25">
      <c r="B8569" t="s">
        <v>1135</v>
      </c>
      <c r="C8569" t="s">
        <v>2092</v>
      </c>
      <c r="D8569" t="s">
        <v>1037</v>
      </c>
      <c r="E8569">
        <v>0</v>
      </c>
      <c r="F8569" t="s">
        <v>1032</v>
      </c>
      <c r="G8569" s="1">
        <v>43495</v>
      </c>
    </row>
    <row r="8570" spans="2:7" x14ac:dyDescent="0.25">
      <c r="B8570" t="s">
        <v>1050</v>
      </c>
      <c r="C8570" t="s">
        <v>1265</v>
      </c>
      <c r="D8570" t="s">
        <v>1037</v>
      </c>
      <c r="E8570">
        <v>0</v>
      </c>
      <c r="F8570" t="s">
        <v>1052</v>
      </c>
      <c r="G8570" s="1">
        <v>43495</v>
      </c>
    </row>
    <row r="8571" spans="2:7" x14ac:dyDescent="0.25">
      <c r="B8571" t="s">
        <v>1021</v>
      </c>
      <c r="C8571" t="s">
        <v>1021</v>
      </c>
      <c r="D8571" t="s">
        <v>1037</v>
      </c>
      <c r="E8571">
        <v>0</v>
      </c>
      <c r="F8571" t="s">
        <v>1027</v>
      </c>
      <c r="G8571" s="1">
        <v>43495</v>
      </c>
    </row>
    <row r="8572" spans="2:7" x14ac:dyDescent="0.25">
      <c r="B8572" t="s">
        <v>1623</v>
      </c>
      <c r="C8572" t="s">
        <v>2093</v>
      </c>
      <c r="D8572" t="s">
        <v>1037</v>
      </c>
      <c r="E8572">
        <v>0</v>
      </c>
      <c r="F8572" t="s">
        <v>1020</v>
      </c>
      <c r="G8572" s="1">
        <v>43495</v>
      </c>
    </row>
    <row r="8573" spans="2:7" x14ac:dyDescent="0.25">
      <c r="B8573" t="s">
        <v>1061</v>
      </c>
      <c r="C8573" t="s">
        <v>2094</v>
      </c>
      <c r="D8573" t="s">
        <v>1037</v>
      </c>
      <c r="E8573">
        <v>0</v>
      </c>
      <c r="F8573" t="s">
        <v>1027</v>
      </c>
      <c r="G8573" s="1">
        <v>43494</v>
      </c>
    </row>
    <row r="8574" spans="2:7" x14ac:dyDescent="0.25">
      <c r="B8574" t="s">
        <v>1021</v>
      </c>
      <c r="C8574" t="s">
        <v>1021</v>
      </c>
      <c r="D8574" t="s">
        <v>1037</v>
      </c>
      <c r="E8574">
        <v>0</v>
      </c>
      <c r="F8574" t="s">
        <v>1027</v>
      </c>
      <c r="G8574" s="1">
        <v>43308</v>
      </c>
    </row>
    <row r="8575" spans="2:7" x14ac:dyDescent="0.25">
      <c r="B8575" t="s">
        <v>1074</v>
      </c>
      <c r="C8575" t="s">
        <v>1366</v>
      </c>
      <c r="D8575" t="s">
        <v>1037</v>
      </c>
      <c r="E8575">
        <v>0</v>
      </c>
      <c r="F8575" t="s">
        <v>1027</v>
      </c>
      <c r="G8575" s="1">
        <v>43215</v>
      </c>
    </row>
    <row r="8601" spans="1:7" x14ac:dyDescent="0.25">
      <c r="A8601" t="s">
        <v>685</v>
      </c>
      <c r="B8601" t="str">
        <f ca="1">_xll.BDS(OFFSET(INDIRECT(ADDRESS(ROW(), COLUMN())),0,-1),"TOP_ANALYST_PERFORM_RANK_TRR","cols=6;rows=5")</f>
        <v>PERM DENIED</v>
      </c>
      <c r="C8601" t="s">
        <v>1021</v>
      </c>
      <c r="D8601" t="s">
        <v>1015</v>
      </c>
      <c r="E8601">
        <v>14.55721</v>
      </c>
      <c r="F8601" t="s">
        <v>1016</v>
      </c>
      <c r="G8601" s="1">
        <v>43473</v>
      </c>
    </row>
    <row r="8602" spans="1:7" x14ac:dyDescent="0.25">
      <c r="B8602" t="s">
        <v>1071</v>
      </c>
      <c r="C8602" t="s">
        <v>2003</v>
      </c>
      <c r="D8602" t="s">
        <v>1019</v>
      </c>
      <c r="E8602">
        <v>7.6994369999999996</v>
      </c>
      <c r="F8602" t="s">
        <v>1754</v>
      </c>
      <c r="G8602" s="1">
        <v>43500</v>
      </c>
    </row>
    <row r="8603" spans="1:7" x14ac:dyDescent="0.25">
      <c r="B8603" t="s">
        <v>1109</v>
      </c>
      <c r="C8603" t="s">
        <v>1110</v>
      </c>
      <c r="D8603" t="s">
        <v>1022</v>
      </c>
      <c r="E8603">
        <v>7.2888450000000002</v>
      </c>
      <c r="F8603" t="s">
        <v>1020</v>
      </c>
      <c r="G8603" s="1">
        <v>43501</v>
      </c>
    </row>
    <row r="8604" spans="1:7" x14ac:dyDescent="0.25">
      <c r="B8604" t="s">
        <v>1021</v>
      </c>
      <c r="C8604" t="s">
        <v>1021</v>
      </c>
      <c r="D8604" t="s">
        <v>1026</v>
      </c>
      <c r="E8604">
        <v>6.6298680000000001</v>
      </c>
      <c r="F8604" t="s">
        <v>1038</v>
      </c>
      <c r="G8604" s="1">
        <v>43507</v>
      </c>
    </row>
    <row r="8605" spans="1:7" x14ac:dyDescent="0.25">
      <c r="B8605" t="s">
        <v>1057</v>
      </c>
      <c r="C8605" t="s">
        <v>1329</v>
      </c>
      <c r="D8605" t="s">
        <v>1037</v>
      </c>
      <c r="E8605">
        <v>4.6918699999999998</v>
      </c>
      <c r="F8605" t="s">
        <v>1038</v>
      </c>
      <c r="G8605" s="1">
        <v>43505</v>
      </c>
    </row>
    <row r="8651" spans="1:7" x14ac:dyDescent="0.25">
      <c r="A8651" t="s">
        <v>686</v>
      </c>
      <c r="B8651" t="str">
        <f ca="1">_xll.BDS(OFFSET(INDIRECT(ADDRESS(ROW(), COLUMN())),0,-1),"TOP_ANALYST_PERFORM_RANK_TRR","cols=6;rows=10")</f>
        <v>PERM DENIED</v>
      </c>
      <c r="C8651" t="s">
        <v>1021</v>
      </c>
      <c r="D8651" t="s">
        <v>1015</v>
      </c>
      <c r="E8651">
        <v>38.174269000000002</v>
      </c>
      <c r="F8651" t="s">
        <v>1016</v>
      </c>
      <c r="G8651" s="1">
        <v>43444</v>
      </c>
    </row>
    <row r="8652" spans="1:7" x14ac:dyDescent="0.25">
      <c r="B8652" t="s">
        <v>1071</v>
      </c>
      <c r="C8652" t="s">
        <v>1638</v>
      </c>
      <c r="D8652" t="s">
        <v>1019</v>
      </c>
      <c r="E8652">
        <v>32.579189999999997</v>
      </c>
      <c r="F8652" t="s">
        <v>1846</v>
      </c>
      <c r="G8652" s="1">
        <v>43479</v>
      </c>
    </row>
    <row r="8653" spans="1:7" x14ac:dyDescent="0.25">
      <c r="B8653" t="s">
        <v>1076</v>
      </c>
      <c r="C8653" t="s">
        <v>1805</v>
      </c>
      <c r="D8653" t="s">
        <v>1022</v>
      </c>
      <c r="E8653">
        <v>0</v>
      </c>
      <c r="F8653" t="s">
        <v>1020</v>
      </c>
      <c r="G8653" s="1">
        <v>43510</v>
      </c>
    </row>
    <row r="8654" spans="1:7" x14ac:dyDescent="0.25">
      <c r="B8654" t="s">
        <v>1030</v>
      </c>
      <c r="C8654" t="s">
        <v>1467</v>
      </c>
      <c r="D8654" t="s">
        <v>1022</v>
      </c>
      <c r="E8654">
        <v>0</v>
      </c>
      <c r="F8654" t="s">
        <v>1032</v>
      </c>
      <c r="G8654" s="1">
        <v>43507</v>
      </c>
    </row>
    <row r="8655" spans="1:7" x14ac:dyDescent="0.25">
      <c r="B8655" t="s">
        <v>1124</v>
      </c>
      <c r="C8655" t="s">
        <v>1639</v>
      </c>
      <c r="D8655" t="s">
        <v>1022</v>
      </c>
      <c r="E8655">
        <v>0</v>
      </c>
      <c r="F8655" t="s">
        <v>1020</v>
      </c>
      <c r="G8655" s="1">
        <v>43494</v>
      </c>
    </row>
    <row r="8656" spans="1:7" x14ac:dyDescent="0.25">
      <c r="B8656" t="s">
        <v>1160</v>
      </c>
      <c r="C8656" t="s">
        <v>1640</v>
      </c>
      <c r="D8656" t="s">
        <v>1022</v>
      </c>
      <c r="E8656">
        <v>0</v>
      </c>
      <c r="F8656" t="s">
        <v>1162</v>
      </c>
      <c r="G8656" s="1">
        <v>43494</v>
      </c>
    </row>
    <row r="8657" spans="2:7" x14ac:dyDescent="0.25">
      <c r="B8657" t="s">
        <v>1021</v>
      </c>
      <c r="C8657" t="s">
        <v>1021</v>
      </c>
      <c r="D8657" t="s">
        <v>1022</v>
      </c>
      <c r="E8657">
        <v>0</v>
      </c>
      <c r="F8657" t="s">
        <v>1027</v>
      </c>
      <c r="G8657" s="1">
        <v>43494</v>
      </c>
    </row>
    <row r="8658" spans="2:7" x14ac:dyDescent="0.25">
      <c r="B8658" t="s">
        <v>2095</v>
      </c>
      <c r="C8658" t="s">
        <v>2096</v>
      </c>
      <c r="D8658" t="s">
        <v>1022</v>
      </c>
      <c r="E8658">
        <v>0</v>
      </c>
      <c r="F8658" t="s">
        <v>1027</v>
      </c>
      <c r="G8658" s="1">
        <v>42397</v>
      </c>
    </row>
    <row r="8659" spans="2:7" x14ac:dyDescent="0.25">
      <c r="B8659" t="s">
        <v>1021</v>
      </c>
      <c r="C8659" t="s">
        <v>1021</v>
      </c>
      <c r="D8659" t="s">
        <v>1026</v>
      </c>
      <c r="E8659">
        <v>-12.977099000000001</v>
      </c>
      <c r="F8659" t="s">
        <v>1020</v>
      </c>
      <c r="G8659" s="1">
        <v>43501</v>
      </c>
    </row>
    <row r="8660" spans="2:7" x14ac:dyDescent="0.25">
      <c r="B8660" t="s">
        <v>1021</v>
      </c>
      <c r="C8660" t="s">
        <v>1021</v>
      </c>
      <c r="D8660" t="s">
        <v>1037</v>
      </c>
      <c r="E8660">
        <v>-17.720414999999999</v>
      </c>
      <c r="F8660" t="s">
        <v>1038</v>
      </c>
      <c r="G8660" s="1">
        <v>43494</v>
      </c>
    </row>
    <row r="8701" spans="1:7" x14ac:dyDescent="0.25">
      <c r="A8701" t="s">
        <v>687</v>
      </c>
      <c r="B8701" t="str">
        <f ca="1">_xll.BDS(OFFSET(INDIRECT(ADDRESS(ROW(), COLUMN())),0,-1),"TOP_ANALYST_PERFORM_RANK_TRR","cols=6;rows=12")</f>
        <v>ISS-EVA</v>
      </c>
      <c r="C8701" t="s">
        <v>1018</v>
      </c>
      <c r="D8701" t="s">
        <v>1015</v>
      </c>
      <c r="E8701">
        <v>19.952760999999999</v>
      </c>
      <c r="F8701" t="s">
        <v>1016</v>
      </c>
      <c r="G8701" s="1">
        <v>43181</v>
      </c>
    </row>
    <row r="8702" spans="1:7" x14ac:dyDescent="0.25">
      <c r="B8702" t="s">
        <v>1167</v>
      </c>
      <c r="C8702" t="s">
        <v>2022</v>
      </c>
      <c r="D8702" t="s">
        <v>1019</v>
      </c>
      <c r="E8702">
        <v>14.855029999999999</v>
      </c>
      <c r="F8702" t="s">
        <v>1023</v>
      </c>
      <c r="G8702" s="1">
        <v>43503</v>
      </c>
    </row>
    <row r="8703" spans="1:7" x14ac:dyDescent="0.25">
      <c r="B8703" t="s">
        <v>1021</v>
      </c>
      <c r="C8703" t="s">
        <v>1021</v>
      </c>
      <c r="D8703" t="s">
        <v>1022</v>
      </c>
      <c r="E8703">
        <v>0.84175</v>
      </c>
      <c r="F8703" t="s">
        <v>1023</v>
      </c>
      <c r="G8703" s="1">
        <v>43503</v>
      </c>
    </row>
    <row r="8704" spans="1:7" x14ac:dyDescent="0.25">
      <c r="B8704" t="s">
        <v>1160</v>
      </c>
      <c r="C8704" t="s">
        <v>2043</v>
      </c>
      <c r="D8704" t="s">
        <v>1026</v>
      </c>
      <c r="E8704">
        <v>0</v>
      </c>
      <c r="F8704" t="s">
        <v>1162</v>
      </c>
      <c r="G8704" s="1">
        <v>43511</v>
      </c>
    </row>
    <row r="8705" spans="2:7" x14ac:dyDescent="0.25">
      <c r="B8705" t="s">
        <v>1021</v>
      </c>
      <c r="C8705" t="s">
        <v>1021</v>
      </c>
      <c r="D8705" t="s">
        <v>1026</v>
      </c>
      <c r="E8705">
        <v>0</v>
      </c>
      <c r="F8705" t="s">
        <v>1027</v>
      </c>
      <c r="G8705" s="1">
        <v>43504</v>
      </c>
    </row>
    <row r="8706" spans="2:7" x14ac:dyDescent="0.25">
      <c r="B8706" t="s">
        <v>1030</v>
      </c>
      <c r="C8706" t="s">
        <v>1031</v>
      </c>
      <c r="D8706" t="s">
        <v>1026</v>
      </c>
      <c r="E8706">
        <v>0</v>
      </c>
      <c r="F8706" t="s">
        <v>1032</v>
      </c>
      <c r="G8706" s="1">
        <v>43504</v>
      </c>
    </row>
    <row r="8707" spans="2:7" x14ac:dyDescent="0.25">
      <c r="B8707" t="s">
        <v>1069</v>
      </c>
      <c r="C8707" t="s">
        <v>1403</v>
      </c>
      <c r="D8707" t="s">
        <v>1026</v>
      </c>
      <c r="E8707">
        <v>0</v>
      </c>
      <c r="F8707" t="s">
        <v>1032</v>
      </c>
      <c r="G8707" s="1">
        <v>43504</v>
      </c>
    </row>
    <row r="8708" spans="2:7" x14ac:dyDescent="0.25">
      <c r="B8708" t="s">
        <v>58</v>
      </c>
      <c r="C8708" t="s">
        <v>2097</v>
      </c>
      <c r="D8708" t="s">
        <v>1026</v>
      </c>
      <c r="E8708">
        <v>0</v>
      </c>
      <c r="F8708" t="s">
        <v>1123</v>
      </c>
      <c r="G8708" s="1">
        <v>43504</v>
      </c>
    </row>
    <row r="8709" spans="2:7" x14ac:dyDescent="0.25">
      <c r="B8709" t="s">
        <v>1061</v>
      </c>
      <c r="C8709" t="s">
        <v>1323</v>
      </c>
      <c r="D8709" t="s">
        <v>1026</v>
      </c>
      <c r="E8709">
        <v>0</v>
      </c>
      <c r="F8709" t="s">
        <v>1027</v>
      </c>
      <c r="G8709" s="1">
        <v>43503</v>
      </c>
    </row>
    <row r="8710" spans="2:7" x14ac:dyDescent="0.25">
      <c r="B8710" t="s">
        <v>1090</v>
      </c>
      <c r="C8710" t="s">
        <v>1199</v>
      </c>
      <c r="D8710" t="s">
        <v>1026</v>
      </c>
      <c r="E8710">
        <v>0</v>
      </c>
      <c r="F8710" t="s">
        <v>2098</v>
      </c>
      <c r="G8710" s="1">
        <v>43034</v>
      </c>
    </row>
    <row r="8711" spans="2:7" x14ac:dyDescent="0.25">
      <c r="B8711" t="s">
        <v>1021</v>
      </c>
      <c r="C8711" t="s">
        <v>1021</v>
      </c>
      <c r="D8711" t="s">
        <v>1037</v>
      </c>
      <c r="E8711">
        <v>-1.451797</v>
      </c>
      <c r="F8711" t="s">
        <v>1042</v>
      </c>
      <c r="G8711" s="1">
        <v>43504</v>
      </c>
    </row>
    <row r="8712" spans="2:7" x14ac:dyDescent="0.25">
      <c r="B8712" t="s">
        <v>1076</v>
      </c>
      <c r="C8712" t="s">
        <v>1108</v>
      </c>
      <c r="D8712" t="s">
        <v>1037</v>
      </c>
      <c r="E8712">
        <v>-1.451797</v>
      </c>
      <c r="F8712" t="s">
        <v>1023</v>
      </c>
      <c r="G8712" s="1">
        <v>43503</v>
      </c>
    </row>
    <row r="8751" spans="1:7" x14ac:dyDescent="0.25">
      <c r="A8751" t="s">
        <v>688</v>
      </c>
      <c r="B8751" t="str">
        <f ca="1">_xll.BDS(OFFSET(INDIRECT(ADDRESS(ROW(), COLUMN())),0,-1),"TOP_ANALYST_PERFORM_RANK_TRR","cols=6;rows=15")</f>
        <v>Oppenheimer &amp; Co</v>
      </c>
      <c r="C8751" t="s">
        <v>2099</v>
      </c>
      <c r="D8751" t="s">
        <v>1015</v>
      </c>
      <c r="E8751">
        <v>13.654169</v>
      </c>
      <c r="F8751" t="s">
        <v>1042</v>
      </c>
      <c r="G8751" s="1">
        <v>43496</v>
      </c>
    </row>
    <row r="8752" spans="1:7" x14ac:dyDescent="0.25">
      <c r="B8752" t="s">
        <v>1017</v>
      </c>
      <c r="C8752" t="s">
        <v>1018</v>
      </c>
      <c r="D8752" t="s">
        <v>1019</v>
      </c>
      <c r="E8752">
        <v>6.3180829999999997</v>
      </c>
      <c r="F8752" t="s">
        <v>1020</v>
      </c>
      <c r="G8752" s="1">
        <v>43368</v>
      </c>
    </row>
    <row r="8753" spans="2:7" x14ac:dyDescent="0.25">
      <c r="B8753" t="s">
        <v>1021</v>
      </c>
      <c r="C8753" t="s">
        <v>1021</v>
      </c>
      <c r="D8753" t="s">
        <v>1022</v>
      </c>
      <c r="E8753">
        <v>2.670426</v>
      </c>
      <c r="F8753" t="s">
        <v>1023</v>
      </c>
      <c r="G8753" s="1">
        <v>43511</v>
      </c>
    </row>
    <row r="8754" spans="2:7" x14ac:dyDescent="0.25">
      <c r="B8754" t="s">
        <v>1084</v>
      </c>
      <c r="C8754" t="s">
        <v>1085</v>
      </c>
      <c r="D8754" t="s">
        <v>1022</v>
      </c>
      <c r="E8754">
        <v>2.670426</v>
      </c>
      <c r="F8754" t="s">
        <v>1023</v>
      </c>
      <c r="G8754" s="1">
        <v>43509</v>
      </c>
    </row>
    <row r="8755" spans="2:7" x14ac:dyDescent="0.25">
      <c r="B8755" t="s">
        <v>58</v>
      </c>
      <c r="C8755" t="s">
        <v>2100</v>
      </c>
      <c r="D8755" t="s">
        <v>1022</v>
      </c>
      <c r="E8755">
        <v>2.670426</v>
      </c>
      <c r="F8755" t="s">
        <v>1149</v>
      </c>
      <c r="G8755" s="1">
        <v>43507</v>
      </c>
    </row>
    <row r="8756" spans="2:7" x14ac:dyDescent="0.25">
      <c r="B8756" t="s">
        <v>1086</v>
      </c>
      <c r="C8756" t="s">
        <v>2101</v>
      </c>
      <c r="D8756" t="s">
        <v>1022</v>
      </c>
      <c r="E8756">
        <v>2.670426</v>
      </c>
      <c r="F8756" t="s">
        <v>1042</v>
      </c>
      <c r="G8756" s="1">
        <v>43504</v>
      </c>
    </row>
    <row r="8757" spans="2:7" x14ac:dyDescent="0.25">
      <c r="B8757" t="s">
        <v>1061</v>
      </c>
      <c r="C8757" t="s">
        <v>2102</v>
      </c>
      <c r="D8757" t="s">
        <v>1022</v>
      </c>
      <c r="E8757">
        <v>2.670426</v>
      </c>
      <c r="F8757" t="s">
        <v>1063</v>
      </c>
      <c r="G8757" s="1">
        <v>43497</v>
      </c>
    </row>
    <row r="8758" spans="2:7" x14ac:dyDescent="0.25">
      <c r="B8758" t="s">
        <v>1071</v>
      </c>
      <c r="C8758" t="s">
        <v>2103</v>
      </c>
      <c r="D8758" t="s">
        <v>1022</v>
      </c>
      <c r="E8758">
        <v>2.670426</v>
      </c>
      <c r="F8758" t="s">
        <v>1073</v>
      </c>
      <c r="G8758" s="1">
        <v>43497</v>
      </c>
    </row>
    <row r="8759" spans="2:7" x14ac:dyDescent="0.25">
      <c r="B8759" t="s">
        <v>1135</v>
      </c>
      <c r="C8759" t="s">
        <v>2104</v>
      </c>
      <c r="D8759" t="s">
        <v>1022</v>
      </c>
      <c r="E8759">
        <v>2.670426</v>
      </c>
      <c r="F8759" t="s">
        <v>1042</v>
      </c>
      <c r="G8759" s="1">
        <v>43496</v>
      </c>
    </row>
    <row r="8760" spans="2:7" x14ac:dyDescent="0.25">
      <c r="B8760" t="s">
        <v>1021</v>
      </c>
      <c r="C8760" t="s">
        <v>1021</v>
      </c>
      <c r="D8760" t="s">
        <v>1022</v>
      </c>
      <c r="E8760">
        <v>2.670426</v>
      </c>
      <c r="F8760" t="s">
        <v>1023</v>
      </c>
      <c r="G8760" s="1">
        <v>43496</v>
      </c>
    </row>
    <row r="8761" spans="2:7" x14ac:dyDescent="0.25">
      <c r="B8761" t="s">
        <v>1184</v>
      </c>
      <c r="C8761" t="s">
        <v>1503</v>
      </c>
      <c r="D8761" t="s">
        <v>1022</v>
      </c>
      <c r="E8761">
        <v>2.670426</v>
      </c>
      <c r="F8761" t="s">
        <v>1066</v>
      </c>
      <c r="G8761" s="1">
        <v>43496</v>
      </c>
    </row>
    <row r="8762" spans="2:7" x14ac:dyDescent="0.25">
      <c r="B8762" t="s">
        <v>1057</v>
      </c>
      <c r="C8762" t="s">
        <v>1058</v>
      </c>
      <c r="D8762" t="s">
        <v>1022</v>
      </c>
      <c r="E8762">
        <v>2.670426</v>
      </c>
      <c r="F8762" t="s">
        <v>1042</v>
      </c>
      <c r="G8762" s="1">
        <v>43496</v>
      </c>
    </row>
    <row r="8763" spans="2:7" x14ac:dyDescent="0.25">
      <c r="B8763" t="s">
        <v>1363</v>
      </c>
      <c r="C8763" t="s">
        <v>2105</v>
      </c>
      <c r="D8763" t="s">
        <v>1022</v>
      </c>
      <c r="E8763">
        <v>2.670426</v>
      </c>
      <c r="F8763" t="s">
        <v>1042</v>
      </c>
      <c r="G8763" s="1">
        <v>43496</v>
      </c>
    </row>
    <row r="8764" spans="2:7" x14ac:dyDescent="0.25">
      <c r="B8764" t="s">
        <v>1021</v>
      </c>
      <c r="C8764" t="s">
        <v>1021</v>
      </c>
      <c r="D8764" t="s">
        <v>1026</v>
      </c>
      <c r="E8764">
        <v>0</v>
      </c>
      <c r="F8764" t="s">
        <v>1020</v>
      </c>
      <c r="G8764" s="1">
        <v>43511</v>
      </c>
    </row>
    <row r="8765" spans="2:7" x14ac:dyDescent="0.25">
      <c r="B8765" t="s">
        <v>1124</v>
      </c>
      <c r="C8765" t="s">
        <v>1504</v>
      </c>
      <c r="D8765" t="s">
        <v>1026</v>
      </c>
      <c r="E8765">
        <v>0</v>
      </c>
      <c r="F8765" t="s">
        <v>1020</v>
      </c>
      <c r="G8765" s="1">
        <v>42956</v>
      </c>
    </row>
    <row r="8801" spans="1:7" x14ac:dyDescent="0.25">
      <c r="A8801" t="s">
        <v>689</v>
      </c>
      <c r="B8801" t="str">
        <f ca="1">_xll.BDS(OFFSET(INDIRECT(ADDRESS(ROW(), COLUMN())),0,-1),"TOP_ANALYST_PERFORM_RANK_TRR","cols=6;rows=17")</f>
        <v>Morningstar, Inc</v>
      </c>
      <c r="C8801" t="s">
        <v>2106</v>
      </c>
      <c r="D8801" t="s">
        <v>1015</v>
      </c>
      <c r="E8801">
        <v>11.45304</v>
      </c>
      <c r="F8801" t="s">
        <v>1023</v>
      </c>
      <c r="G8801" s="1">
        <v>43509</v>
      </c>
    </row>
    <row r="8802" spans="1:7" x14ac:dyDescent="0.25">
      <c r="B8802" t="s">
        <v>1175</v>
      </c>
      <c r="C8802" t="s">
        <v>1575</v>
      </c>
      <c r="D8802" t="s">
        <v>1019</v>
      </c>
      <c r="E8802">
        <v>8.0760369999999995</v>
      </c>
      <c r="F8802" t="s">
        <v>1042</v>
      </c>
      <c r="G8802" s="1">
        <v>43488</v>
      </c>
    </row>
    <row r="8803" spans="1:7" x14ac:dyDescent="0.25">
      <c r="B8803" t="s">
        <v>1078</v>
      </c>
      <c r="C8803" t="s">
        <v>1130</v>
      </c>
      <c r="D8803" t="s">
        <v>1022</v>
      </c>
      <c r="E8803">
        <v>4.061852</v>
      </c>
      <c r="F8803" t="s">
        <v>1020</v>
      </c>
      <c r="G8803" s="1">
        <v>43489</v>
      </c>
    </row>
    <row r="8804" spans="1:7" x14ac:dyDescent="0.25">
      <c r="B8804" t="s">
        <v>1076</v>
      </c>
      <c r="C8804" t="s">
        <v>1371</v>
      </c>
      <c r="D8804" t="s">
        <v>1026</v>
      </c>
      <c r="E8804">
        <v>0.50240099999999999</v>
      </c>
      <c r="F8804" t="s">
        <v>1023</v>
      </c>
      <c r="G8804" s="1">
        <v>43511</v>
      </c>
    </row>
    <row r="8805" spans="1:7" x14ac:dyDescent="0.25">
      <c r="B8805" t="s">
        <v>1118</v>
      </c>
      <c r="C8805" t="s">
        <v>1374</v>
      </c>
      <c r="D8805" t="s">
        <v>1026</v>
      </c>
      <c r="E8805">
        <v>0.50240099999999999</v>
      </c>
      <c r="F8805" t="s">
        <v>1023</v>
      </c>
      <c r="G8805" s="1">
        <v>43509</v>
      </c>
    </row>
    <row r="8806" spans="1:7" x14ac:dyDescent="0.25">
      <c r="B8806" t="s">
        <v>1050</v>
      </c>
      <c r="C8806" t="s">
        <v>2107</v>
      </c>
      <c r="D8806" t="s">
        <v>1026</v>
      </c>
      <c r="E8806">
        <v>0.50240099999999999</v>
      </c>
      <c r="F8806" t="s">
        <v>1063</v>
      </c>
      <c r="G8806" s="1">
        <v>43503</v>
      </c>
    </row>
    <row r="8807" spans="1:7" x14ac:dyDescent="0.25">
      <c r="B8807" t="s">
        <v>1071</v>
      </c>
      <c r="C8807" t="s">
        <v>2108</v>
      </c>
      <c r="D8807" t="s">
        <v>1026</v>
      </c>
      <c r="E8807">
        <v>0.50240099999999999</v>
      </c>
      <c r="F8807" t="s">
        <v>1238</v>
      </c>
      <c r="G8807" s="1">
        <v>43497</v>
      </c>
    </row>
    <row r="8808" spans="1:7" x14ac:dyDescent="0.25">
      <c r="B8808" t="s">
        <v>1074</v>
      </c>
      <c r="C8808" t="s">
        <v>1562</v>
      </c>
      <c r="D8808" t="s">
        <v>1026</v>
      </c>
      <c r="E8808">
        <v>0.50240099999999999</v>
      </c>
      <c r="F8808" t="s">
        <v>1063</v>
      </c>
      <c r="G8808" s="1">
        <v>43493</v>
      </c>
    </row>
    <row r="8809" spans="1:7" x14ac:dyDescent="0.25">
      <c r="B8809" t="s">
        <v>1043</v>
      </c>
      <c r="C8809" t="s">
        <v>1380</v>
      </c>
      <c r="D8809" t="s">
        <v>1026</v>
      </c>
      <c r="E8809">
        <v>0.50240099999999999</v>
      </c>
      <c r="F8809" t="s">
        <v>1042</v>
      </c>
      <c r="G8809" s="1">
        <v>43489</v>
      </c>
    </row>
    <row r="8810" spans="1:7" x14ac:dyDescent="0.25">
      <c r="B8810" t="s">
        <v>1084</v>
      </c>
      <c r="C8810" t="s">
        <v>1382</v>
      </c>
      <c r="D8810" t="s">
        <v>1026</v>
      </c>
      <c r="E8810">
        <v>0.50240099999999999</v>
      </c>
      <c r="F8810" t="s">
        <v>1023</v>
      </c>
      <c r="G8810" s="1">
        <v>43489</v>
      </c>
    </row>
    <row r="8811" spans="1:7" x14ac:dyDescent="0.25">
      <c r="B8811" t="s">
        <v>1021</v>
      </c>
      <c r="C8811" t="s">
        <v>1021</v>
      </c>
      <c r="D8811" t="s">
        <v>1026</v>
      </c>
      <c r="E8811">
        <v>0.50240099999999999</v>
      </c>
      <c r="F8811" t="s">
        <v>1023</v>
      </c>
      <c r="G8811" s="1">
        <v>43488</v>
      </c>
    </row>
    <row r="8812" spans="1:7" x14ac:dyDescent="0.25">
      <c r="B8812" t="s">
        <v>1021</v>
      </c>
      <c r="C8812" t="s">
        <v>1021</v>
      </c>
      <c r="D8812" t="s">
        <v>1037</v>
      </c>
      <c r="E8812">
        <v>0</v>
      </c>
      <c r="F8812" t="s">
        <v>1032</v>
      </c>
      <c r="G8812" s="1">
        <v>43507</v>
      </c>
    </row>
    <row r="8813" spans="1:7" x14ac:dyDescent="0.25">
      <c r="B8813" t="s">
        <v>1126</v>
      </c>
      <c r="C8813" t="s">
        <v>1127</v>
      </c>
      <c r="D8813" t="s">
        <v>1037</v>
      </c>
      <c r="E8813">
        <v>0</v>
      </c>
      <c r="F8813" t="s">
        <v>1020</v>
      </c>
      <c r="G8813" s="1">
        <v>43507</v>
      </c>
    </row>
    <row r="8814" spans="1:7" x14ac:dyDescent="0.25">
      <c r="B8814" t="s">
        <v>1372</v>
      </c>
      <c r="C8814" t="s">
        <v>1373</v>
      </c>
      <c r="D8814" t="s">
        <v>1037</v>
      </c>
      <c r="E8814">
        <v>0</v>
      </c>
      <c r="F8814" t="s">
        <v>1027</v>
      </c>
      <c r="G8814" s="1">
        <v>43490</v>
      </c>
    </row>
    <row r="8815" spans="1:7" x14ac:dyDescent="0.25">
      <c r="B8815" t="s">
        <v>1135</v>
      </c>
      <c r="C8815" t="s">
        <v>2109</v>
      </c>
      <c r="D8815" t="s">
        <v>1037</v>
      </c>
      <c r="E8815">
        <v>0</v>
      </c>
      <c r="F8815" t="s">
        <v>1032</v>
      </c>
      <c r="G8815" s="1">
        <v>43489</v>
      </c>
    </row>
    <row r="8816" spans="1:7" x14ac:dyDescent="0.25">
      <c r="B8816" t="s">
        <v>1113</v>
      </c>
      <c r="C8816" t="s">
        <v>1377</v>
      </c>
      <c r="D8816" t="s">
        <v>1037</v>
      </c>
      <c r="E8816">
        <v>0</v>
      </c>
      <c r="F8816" t="s">
        <v>1032</v>
      </c>
      <c r="G8816" s="1">
        <v>43489</v>
      </c>
    </row>
    <row r="8817" spans="2:7" x14ac:dyDescent="0.25">
      <c r="B8817" t="s">
        <v>1195</v>
      </c>
      <c r="C8817" t="s">
        <v>1196</v>
      </c>
      <c r="D8817" t="s">
        <v>1037</v>
      </c>
      <c r="E8817">
        <v>0</v>
      </c>
      <c r="F8817" t="s">
        <v>1027</v>
      </c>
      <c r="G8817" s="1">
        <v>42608</v>
      </c>
    </row>
    <row r="8851" spans="1:7" x14ac:dyDescent="0.25">
      <c r="A8851" t="s">
        <v>690</v>
      </c>
      <c r="B8851" t="str">
        <f ca="1">_xll.BDS(OFFSET(INDIRECT(ADDRESS(ROW(), COLUMN())),0,-1),"TOP_ANALYST_PERFORM_RANK_TRR","cols=6;rows=5")</f>
        <v>Goldman Sachs</v>
      </c>
      <c r="C8851" t="s">
        <v>2110</v>
      </c>
      <c r="D8851" t="s">
        <v>1015</v>
      </c>
      <c r="E8851">
        <v>29.655190999999999</v>
      </c>
      <c r="F8851" t="s">
        <v>1238</v>
      </c>
      <c r="G8851" s="1">
        <v>43507</v>
      </c>
    </row>
    <row r="8852" spans="1:7" x14ac:dyDescent="0.25">
      <c r="B8852" t="s">
        <v>1086</v>
      </c>
      <c r="C8852" t="s">
        <v>2111</v>
      </c>
      <c r="D8852" t="s">
        <v>1019</v>
      </c>
      <c r="E8852">
        <v>20.647220000000001</v>
      </c>
      <c r="F8852" t="s">
        <v>1027</v>
      </c>
      <c r="G8852" s="1">
        <v>43446</v>
      </c>
    </row>
    <row r="8853" spans="1:7" x14ac:dyDescent="0.25">
      <c r="B8853" t="s">
        <v>1184</v>
      </c>
      <c r="C8853" t="s">
        <v>2112</v>
      </c>
      <c r="D8853" t="s">
        <v>1022</v>
      </c>
      <c r="E8853">
        <v>13.458830000000001</v>
      </c>
      <c r="F8853" t="s">
        <v>1032</v>
      </c>
      <c r="G8853" s="1">
        <v>43446</v>
      </c>
    </row>
    <row r="8854" spans="1:7" x14ac:dyDescent="0.25">
      <c r="B8854" t="s">
        <v>1124</v>
      </c>
      <c r="C8854" t="s">
        <v>1516</v>
      </c>
      <c r="D8854" t="s">
        <v>1026</v>
      </c>
      <c r="E8854">
        <v>12.51473</v>
      </c>
      <c r="F8854" t="s">
        <v>1020</v>
      </c>
      <c r="G8854" s="1">
        <v>43475</v>
      </c>
    </row>
    <row r="8855" spans="1:7" x14ac:dyDescent="0.25">
      <c r="B8855" t="s">
        <v>1084</v>
      </c>
      <c r="C8855" t="s">
        <v>1474</v>
      </c>
      <c r="D8855" t="s">
        <v>1037</v>
      </c>
      <c r="E8855">
        <v>10.51685</v>
      </c>
      <c r="F8855" t="s">
        <v>1023</v>
      </c>
      <c r="G8855" s="1">
        <v>43438</v>
      </c>
    </row>
    <row r="8901" spans="1:7" x14ac:dyDescent="0.25">
      <c r="A8901" t="s">
        <v>691</v>
      </c>
      <c r="B8901" t="str">
        <f ca="1">_xll.BDS(OFFSET(INDIRECT(ADDRESS(ROW(), COLUMN())),0,-1),"TOP_ANALYST_PERFORM_RANK_TRR","cols=6;rows=5")</f>
        <v>New Street Research</v>
      </c>
      <c r="C8901" t="s">
        <v>1094</v>
      </c>
      <c r="D8901" t="s">
        <v>1015</v>
      </c>
      <c r="E8901">
        <v>28.269479</v>
      </c>
      <c r="F8901" t="s">
        <v>1023</v>
      </c>
      <c r="G8901" s="1">
        <v>43441</v>
      </c>
    </row>
    <row r="8902" spans="1:7" x14ac:dyDescent="0.25">
      <c r="B8902" t="s">
        <v>1150</v>
      </c>
      <c r="C8902" t="s">
        <v>2113</v>
      </c>
      <c r="D8902" t="s">
        <v>1019</v>
      </c>
      <c r="E8902">
        <v>26.168998999999999</v>
      </c>
      <c r="F8902" t="s">
        <v>1063</v>
      </c>
      <c r="G8902" s="1">
        <v>43510</v>
      </c>
    </row>
    <row r="8903" spans="1:7" x14ac:dyDescent="0.25">
      <c r="B8903" t="s">
        <v>1021</v>
      </c>
      <c r="C8903" t="s">
        <v>1021</v>
      </c>
      <c r="D8903" t="s">
        <v>1022</v>
      </c>
      <c r="E8903">
        <v>22.266100000000002</v>
      </c>
      <c r="F8903" t="s">
        <v>1023</v>
      </c>
      <c r="G8903" s="1">
        <v>43441</v>
      </c>
    </row>
    <row r="8904" spans="1:7" x14ac:dyDescent="0.25">
      <c r="B8904" t="s">
        <v>1113</v>
      </c>
      <c r="C8904" t="s">
        <v>1114</v>
      </c>
      <c r="D8904" t="s">
        <v>1026</v>
      </c>
      <c r="E8904">
        <v>20.662780000000001</v>
      </c>
      <c r="F8904" t="s">
        <v>1042</v>
      </c>
      <c r="G8904" s="1">
        <v>43489</v>
      </c>
    </row>
    <row r="8905" spans="1:7" x14ac:dyDescent="0.25">
      <c r="B8905" t="s">
        <v>1021</v>
      </c>
      <c r="C8905" t="s">
        <v>1021</v>
      </c>
      <c r="D8905" t="s">
        <v>1037</v>
      </c>
      <c r="E8905">
        <v>15.577450000000001</v>
      </c>
      <c r="F8905" t="s">
        <v>1023</v>
      </c>
      <c r="G8905" s="1">
        <v>43441</v>
      </c>
    </row>
    <row r="8951" spans="1:7" x14ac:dyDescent="0.25">
      <c r="A8951" t="s">
        <v>692</v>
      </c>
      <c r="B8951" t="str">
        <f ca="1">_xll.BDS(OFFSET(INDIRECT(ADDRESS(ROW(), COLUMN())),0,-1),"TOP_ANALYST_PERFORM_RANK_TRR","cols=6;rows=20")</f>
        <v>PERM DENIED</v>
      </c>
      <c r="C8951" t="s">
        <v>1021</v>
      </c>
      <c r="D8951" t="s">
        <v>1015</v>
      </c>
      <c r="E8951">
        <v>22.147880000000001</v>
      </c>
      <c r="F8951" t="s">
        <v>1027</v>
      </c>
      <c r="G8951" s="1">
        <v>43474</v>
      </c>
    </row>
    <row r="8952" spans="1:7" x14ac:dyDescent="0.25">
      <c r="B8952" t="s">
        <v>1050</v>
      </c>
      <c r="C8952" t="s">
        <v>2114</v>
      </c>
      <c r="D8952" t="s">
        <v>1019</v>
      </c>
      <c r="E8952">
        <v>21.814889999999998</v>
      </c>
      <c r="F8952" t="s">
        <v>1052</v>
      </c>
      <c r="G8952" s="1">
        <v>43502</v>
      </c>
    </row>
    <row r="8953" spans="1:7" x14ac:dyDescent="0.25">
      <c r="B8953" t="s">
        <v>1059</v>
      </c>
      <c r="C8953" t="s">
        <v>1811</v>
      </c>
      <c r="D8953" t="s">
        <v>1022</v>
      </c>
      <c r="E8953">
        <v>21.620609999999999</v>
      </c>
      <c r="F8953" t="s">
        <v>1032</v>
      </c>
      <c r="G8953" s="1">
        <v>43502</v>
      </c>
    </row>
    <row r="8954" spans="1:7" x14ac:dyDescent="0.25">
      <c r="B8954" t="s">
        <v>1175</v>
      </c>
      <c r="C8954" t="s">
        <v>1812</v>
      </c>
      <c r="D8954" t="s">
        <v>1026</v>
      </c>
      <c r="E8954">
        <v>17.57762</v>
      </c>
      <c r="F8954" t="s">
        <v>1027</v>
      </c>
      <c r="G8954" s="1">
        <v>43451</v>
      </c>
    </row>
    <row r="8955" spans="1:7" x14ac:dyDescent="0.25">
      <c r="B8955" t="s">
        <v>1202</v>
      </c>
      <c r="C8955" t="s">
        <v>1203</v>
      </c>
      <c r="D8955" t="s">
        <v>1037</v>
      </c>
      <c r="E8955">
        <v>14.242710000000001</v>
      </c>
      <c r="F8955" t="s">
        <v>1042</v>
      </c>
      <c r="G8955" s="1">
        <v>43510</v>
      </c>
    </row>
    <row r="8956" spans="1:7" x14ac:dyDescent="0.25">
      <c r="B8956" t="s">
        <v>1539</v>
      </c>
      <c r="C8956" t="s">
        <v>1540</v>
      </c>
      <c r="D8956" t="s">
        <v>1037</v>
      </c>
      <c r="E8956">
        <v>14.242710000000001</v>
      </c>
      <c r="F8956" t="s">
        <v>1976</v>
      </c>
      <c r="G8956" s="1">
        <v>43510</v>
      </c>
    </row>
    <row r="8957" spans="1:7" x14ac:dyDescent="0.25">
      <c r="B8957" t="s">
        <v>1118</v>
      </c>
      <c r="C8957" t="s">
        <v>1508</v>
      </c>
      <c r="D8957" t="s">
        <v>1037</v>
      </c>
      <c r="E8957">
        <v>14.242710000000001</v>
      </c>
      <c r="F8957" t="s">
        <v>1023</v>
      </c>
      <c r="G8957" s="1">
        <v>43509</v>
      </c>
    </row>
    <row r="8958" spans="1:7" x14ac:dyDescent="0.25">
      <c r="B8958" t="s">
        <v>1263</v>
      </c>
      <c r="C8958" t="s">
        <v>1536</v>
      </c>
      <c r="D8958" t="s">
        <v>1037</v>
      </c>
      <c r="E8958">
        <v>14.242710000000001</v>
      </c>
      <c r="F8958" t="s">
        <v>1063</v>
      </c>
      <c r="G8958" s="1">
        <v>43506</v>
      </c>
    </row>
    <row r="8959" spans="1:7" x14ac:dyDescent="0.25">
      <c r="B8959" t="s">
        <v>1033</v>
      </c>
      <c r="C8959" t="s">
        <v>1763</v>
      </c>
      <c r="D8959" t="s">
        <v>1037</v>
      </c>
      <c r="E8959">
        <v>14.242710000000001</v>
      </c>
      <c r="F8959" t="s">
        <v>1023</v>
      </c>
      <c r="G8959" s="1">
        <v>43502</v>
      </c>
    </row>
    <row r="8960" spans="1:7" x14ac:dyDescent="0.25">
      <c r="B8960" t="s">
        <v>1061</v>
      </c>
      <c r="C8960" t="s">
        <v>1545</v>
      </c>
      <c r="D8960" t="s">
        <v>1037</v>
      </c>
      <c r="E8960">
        <v>14.242710000000001</v>
      </c>
      <c r="F8960" t="s">
        <v>1063</v>
      </c>
      <c r="G8960" s="1">
        <v>43502</v>
      </c>
    </row>
    <row r="8961" spans="2:7" x14ac:dyDescent="0.25">
      <c r="B8961" t="s">
        <v>1043</v>
      </c>
      <c r="C8961" t="s">
        <v>1547</v>
      </c>
      <c r="D8961" t="s">
        <v>1037</v>
      </c>
      <c r="E8961">
        <v>14.242710000000001</v>
      </c>
      <c r="F8961" t="s">
        <v>1042</v>
      </c>
      <c r="G8961" s="1">
        <v>43502</v>
      </c>
    </row>
    <row r="8962" spans="2:7" x14ac:dyDescent="0.25">
      <c r="B8962" t="s">
        <v>1040</v>
      </c>
      <c r="C8962" t="s">
        <v>1544</v>
      </c>
      <c r="D8962" t="s">
        <v>1037</v>
      </c>
      <c r="E8962">
        <v>14.242710000000001</v>
      </c>
      <c r="F8962" t="s">
        <v>1042</v>
      </c>
      <c r="G8962" s="1">
        <v>43502</v>
      </c>
    </row>
    <row r="8963" spans="2:7" x14ac:dyDescent="0.25">
      <c r="B8963" t="s">
        <v>1113</v>
      </c>
      <c r="C8963" t="s">
        <v>1828</v>
      </c>
      <c r="D8963" t="s">
        <v>1037</v>
      </c>
      <c r="E8963">
        <v>14.242710000000001</v>
      </c>
      <c r="F8963" t="s">
        <v>1042</v>
      </c>
      <c r="G8963" s="1">
        <v>43488</v>
      </c>
    </row>
    <row r="8964" spans="2:7" x14ac:dyDescent="0.25">
      <c r="B8964" t="s">
        <v>1030</v>
      </c>
      <c r="C8964" t="s">
        <v>2115</v>
      </c>
      <c r="D8964" t="s">
        <v>1037</v>
      </c>
      <c r="E8964">
        <v>14.242710000000001</v>
      </c>
      <c r="F8964" t="s">
        <v>1042</v>
      </c>
      <c r="G8964" s="1">
        <v>43487</v>
      </c>
    </row>
    <row r="8965" spans="2:7" x14ac:dyDescent="0.25">
      <c r="B8965" t="s">
        <v>1195</v>
      </c>
      <c r="C8965" t="s">
        <v>1196</v>
      </c>
      <c r="D8965" t="s">
        <v>1037</v>
      </c>
      <c r="E8965">
        <v>14.242710000000001</v>
      </c>
      <c r="F8965" t="s">
        <v>1023</v>
      </c>
      <c r="G8965" s="1">
        <v>43465</v>
      </c>
    </row>
    <row r="8966" spans="2:7" x14ac:dyDescent="0.25">
      <c r="B8966" t="s">
        <v>1084</v>
      </c>
      <c r="C8966" t="s">
        <v>1411</v>
      </c>
      <c r="D8966" t="s">
        <v>1037</v>
      </c>
      <c r="E8966">
        <v>14.242710000000001</v>
      </c>
      <c r="F8966" t="s">
        <v>1023</v>
      </c>
      <c r="G8966" s="1">
        <v>43458</v>
      </c>
    </row>
    <row r="8967" spans="2:7" x14ac:dyDescent="0.25">
      <c r="B8967" t="s">
        <v>1021</v>
      </c>
      <c r="C8967" t="s">
        <v>1021</v>
      </c>
      <c r="D8967" t="s">
        <v>1037</v>
      </c>
      <c r="E8967">
        <v>14.242710000000001</v>
      </c>
      <c r="F8967" t="s">
        <v>1023</v>
      </c>
      <c r="G8967" s="1">
        <v>43448</v>
      </c>
    </row>
    <row r="8968" spans="2:7" x14ac:dyDescent="0.25">
      <c r="B8968" t="s">
        <v>1021</v>
      </c>
      <c r="C8968" t="s">
        <v>1021</v>
      </c>
      <c r="D8968" t="s">
        <v>1037</v>
      </c>
      <c r="E8968">
        <v>14.242710000000001</v>
      </c>
      <c r="F8968" t="s">
        <v>1023</v>
      </c>
      <c r="G8968" s="1">
        <v>43448</v>
      </c>
    </row>
    <row r="8969" spans="2:7" x14ac:dyDescent="0.25">
      <c r="B8969" t="s">
        <v>1055</v>
      </c>
      <c r="C8969" t="s">
        <v>1548</v>
      </c>
      <c r="D8969" t="s">
        <v>1037</v>
      </c>
      <c r="E8969">
        <v>14.242710000000001</v>
      </c>
      <c r="F8969" t="s">
        <v>1042</v>
      </c>
      <c r="G8969" s="1">
        <v>43448</v>
      </c>
    </row>
    <row r="8970" spans="2:7" x14ac:dyDescent="0.25">
      <c r="B8970" t="s">
        <v>1090</v>
      </c>
      <c r="C8970" t="s">
        <v>1262</v>
      </c>
      <c r="D8970" t="s">
        <v>1037</v>
      </c>
      <c r="E8970">
        <v>14.242710000000001</v>
      </c>
      <c r="F8970" t="s">
        <v>1023</v>
      </c>
      <c r="G8970" s="1">
        <v>43168</v>
      </c>
    </row>
    <row r="9001" spans="1:7" x14ac:dyDescent="0.25">
      <c r="A9001" t="s">
        <v>693</v>
      </c>
      <c r="B9001" t="str">
        <f ca="1">_xll.BDS(OFFSET(INDIRECT(ADDRESS(ROW(), COLUMN())),0,-1),"TOP_ANALYST_PERFORM_RANK_TRR","cols=6;rows=21")</f>
        <v>Baird</v>
      </c>
      <c r="C9001" t="s">
        <v>1879</v>
      </c>
      <c r="D9001" t="s">
        <v>1015</v>
      </c>
      <c r="E9001">
        <v>14.937530000000001</v>
      </c>
      <c r="F9001" t="s">
        <v>1042</v>
      </c>
      <c r="G9001" s="1">
        <v>43511</v>
      </c>
    </row>
    <row r="9002" spans="1:7" x14ac:dyDescent="0.25">
      <c r="B9002" t="s">
        <v>1050</v>
      </c>
      <c r="C9002" t="s">
        <v>1550</v>
      </c>
      <c r="D9002" t="s">
        <v>1015</v>
      </c>
      <c r="E9002">
        <v>14.937530000000001</v>
      </c>
      <c r="F9002" t="s">
        <v>1063</v>
      </c>
      <c r="G9002" s="1">
        <v>43508</v>
      </c>
    </row>
    <row r="9003" spans="1:7" x14ac:dyDescent="0.25">
      <c r="B9003" t="s">
        <v>1076</v>
      </c>
      <c r="C9003" t="s">
        <v>1829</v>
      </c>
      <c r="D9003" t="s">
        <v>1015</v>
      </c>
      <c r="E9003">
        <v>14.937530000000001</v>
      </c>
      <c r="F9003" t="s">
        <v>1023</v>
      </c>
      <c r="G9003" s="1">
        <v>43508</v>
      </c>
    </row>
    <row r="9004" spans="1:7" x14ac:dyDescent="0.25">
      <c r="B9004" t="s">
        <v>1033</v>
      </c>
      <c r="C9004" t="s">
        <v>1792</v>
      </c>
      <c r="D9004" t="s">
        <v>1015</v>
      </c>
      <c r="E9004">
        <v>14.937530000000001</v>
      </c>
      <c r="F9004" t="s">
        <v>1023</v>
      </c>
      <c r="G9004" s="1">
        <v>43508</v>
      </c>
    </row>
    <row r="9005" spans="1:7" x14ac:dyDescent="0.25">
      <c r="B9005" t="s">
        <v>1160</v>
      </c>
      <c r="C9005" t="s">
        <v>1204</v>
      </c>
      <c r="D9005" t="s">
        <v>1015</v>
      </c>
      <c r="E9005">
        <v>14.937530000000001</v>
      </c>
      <c r="F9005" t="s">
        <v>1063</v>
      </c>
      <c r="G9005" s="1">
        <v>43508</v>
      </c>
    </row>
    <row r="9006" spans="1:7" x14ac:dyDescent="0.25">
      <c r="B9006" t="s">
        <v>1057</v>
      </c>
      <c r="C9006" t="s">
        <v>1790</v>
      </c>
      <c r="D9006" t="s">
        <v>1015</v>
      </c>
      <c r="E9006">
        <v>14.937530000000001</v>
      </c>
      <c r="F9006" t="s">
        <v>1791</v>
      </c>
      <c r="G9006" s="1">
        <v>43508</v>
      </c>
    </row>
    <row r="9007" spans="1:7" x14ac:dyDescent="0.25">
      <c r="B9007" t="s">
        <v>1124</v>
      </c>
      <c r="C9007" t="s">
        <v>2116</v>
      </c>
      <c r="D9007" t="s">
        <v>1015</v>
      </c>
      <c r="E9007">
        <v>14.937530000000001</v>
      </c>
      <c r="F9007" t="s">
        <v>1023</v>
      </c>
      <c r="G9007" s="1">
        <v>43039</v>
      </c>
    </row>
    <row r="9008" spans="1:7" x14ac:dyDescent="0.25">
      <c r="B9008" t="s">
        <v>1021</v>
      </c>
      <c r="C9008" t="s">
        <v>1021</v>
      </c>
      <c r="D9008" t="s">
        <v>1019</v>
      </c>
      <c r="E9008">
        <v>9.1254749999999998</v>
      </c>
      <c r="F9008" t="s">
        <v>1020</v>
      </c>
      <c r="G9008" s="1">
        <v>43508</v>
      </c>
    </row>
    <row r="9009" spans="2:7" x14ac:dyDescent="0.25">
      <c r="B9009" t="s">
        <v>1189</v>
      </c>
      <c r="C9009" t="s">
        <v>1793</v>
      </c>
      <c r="D9009" t="s">
        <v>1022</v>
      </c>
      <c r="E9009">
        <v>0</v>
      </c>
      <c r="F9009" t="s">
        <v>1027</v>
      </c>
      <c r="G9009" s="1">
        <v>43509</v>
      </c>
    </row>
    <row r="9010" spans="2:7" x14ac:dyDescent="0.25">
      <c r="B9010" t="s">
        <v>1082</v>
      </c>
      <c r="C9010" t="s">
        <v>2117</v>
      </c>
      <c r="D9010" t="s">
        <v>1022</v>
      </c>
      <c r="E9010">
        <v>0</v>
      </c>
      <c r="F9010" t="s">
        <v>1027</v>
      </c>
      <c r="G9010" s="1">
        <v>43509</v>
      </c>
    </row>
    <row r="9011" spans="2:7" x14ac:dyDescent="0.25">
      <c r="B9011" t="s">
        <v>1157</v>
      </c>
      <c r="C9011" t="s">
        <v>2118</v>
      </c>
      <c r="D9011" t="s">
        <v>1022</v>
      </c>
      <c r="E9011">
        <v>0</v>
      </c>
      <c r="F9011" t="s">
        <v>1020</v>
      </c>
      <c r="G9011" s="1">
        <v>43509</v>
      </c>
    </row>
    <row r="9012" spans="2:7" x14ac:dyDescent="0.25">
      <c r="B9012" t="s">
        <v>1021</v>
      </c>
      <c r="C9012" t="s">
        <v>1021</v>
      </c>
      <c r="D9012" t="s">
        <v>1022</v>
      </c>
      <c r="E9012">
        <v>0</v>
      </c>
      <c r="F9012" t="s">
        <v>1027</v>
      </c>
      <c r="G9012" s="1">
        <v>43509</v>
      </c>
    </row>
    <row r="9013" spans="2:7" x14ac:dyDescent="0.25">
      <c r="B9013" t="s">
        <v>1448</v>
      </c>
      <c r="C9013" t="s">
        <v>2119</v>
      </c>
      <c r="D9013" t="s">
        <v>1022</v>
      </c>
      <c r="E9013">
        <v>0</v>
      </c>
      <c r="F9013" t="s">
        <v>1020</v>
      </c>
      <c r="G9013" s="1">
        <v>43509</v>
      </c>
    </row>
    <row r="9014" spans="2:7" x14ac:dyDescent="0.25">
      <c r="B9014" t="s">
        <v>1135</v>
      </c>
      <c r="C9014" t="s">
        <v>1507</v>
      </c>
      <c r="D9014" t="s">
        <v>1022</v>
      </c>
      <c r="E9014">
        <v>0</v>
      </c>
      <c r="F9014" t="s">
        <v>1032</v>
      </c>
      <c r="G9014" s="1">
        <v>43508</v>
      </c>
    </row>
    <row r="9015" spans="2:7" x14ac:dyDescent="0.25">
      <c r="B9015" t="s">
        <v>1133</v>
      </c>
      <c r="C9015" t="s">
        <v>1166</v>
      </c>
      <c r="D9015" t="s">
        <v>1022</v>
      </c>
      <c r="E9015">
        <v>0</v>
      </c>
      <c r="F9015" t="s">
        <v>1027</v>
      </c>
      <c r="G9015" s="1">
        <v>43508</v>
      </c>
    </row>
    <row r="9016" spans="2:7" x14ac:dyDescent="0.25">
      <c r="B9016" t="s">
        <v>1113</v>
      </c>
      <c r="C9016" t="s">
        <v>2120</v>
      </c>
      <c r="D9016" t="s">
        <v>1022</v>
      </c>
      <c r="E9016">
        <v>0</v>
      </c>
      <c r="F9016" t="s">
        <v>1032</v>
      </c>
      <c r="G9016" s="1">
        <v>43508</v>
      </c>
    </row>
    <row r="9017" spans="2:7" x14ac:dyDescent="0.25">
      <c r="B9017" t="s">
        <v>1202</v>
      </c>
      <c r="C9017" t="s">
        <v>1770</v>
      </c>
      <c r="D9017" t="s">
        <v>1022</v>
      </c>
      <c r="E9017">
        <v>0</v>
      </c>
      <c r="F9017" t="s">
        <v>1032</v>
      </c>
      <c r="G9017" s="1">
        <v>43508</v>
      </c>
    </row>
    <row r="9018" spans="2:7" x14ac:dyDescent="0.25">
      <c r="B9018" t="s">
        <v>1086</v>
      </c>
      <c r="C9018" t="s">
        <v>1787</v>
      </c>
      <c r="D9018" t="s">
        <v>1022</v>
      </c>
      <c r="E9018">
        <v>0</v>
      </c>
      <c r="F9018" t="s">
        <v>1027</v>
      </c>
      <c r="G9018" s="1">
        <v>43508</v>
      </c>
    </row>
    <row r="9019" spans="2:7" x14ac:dyDescent="0.25">
      <c r="B9019" t="s">
        <v>1084</v>
      </c>
      <c r="C9019" t="s">
        <v>1643</v>
      </c>
      <c r="D9019" t="s">
        <v>1022</v>
      </c>
      <c r="E9019">
        <v>0</v>
      </c>
      <c r="F9019" t="s">
        <v>1020</v>
      </c>
      <c r="G9019" s="1">
        <v>43335</v>
      </c>
    </row>
    <row r="9020" spans="2:7" x14ac:dyDescent="0.25">
      <c r="B9020" t="s">
        <v>1061</v>
      </c>
      <c r="C9020" t="s">
        <v>1830</v>
      </c>
      <c r="D9020" t="s">
        <v>1026</v>
      </c>
      <c r="E9020">
        <v>-11.732749999999999</v>
      </c>
      <c r="F9020" t="s">
        <v>1027</v>
      </c>
      <c r="G9020" s="1">
        <v>43508</v>
      </c>
    </row>
    <row r="9021" spans="2:7" x14ac:dyDescent="0.25">
      <c r="B9021" t="s">
        <v>1150</v>
      </c>
      <c r="C9021" t="s">
        <v>2121</v>
      </c>
      <c r="D9021" t="s">
        <v>1037</v>
      </c>
      <c r="E9021">
        <v>-11.796580000000001</v>
      </c>
      <c r="F9021" t="s">
        <v>1063</v>
      </c>
      <c r="G9021" s="1">
        <v>43508</v>
      </c>
    </row>
    <row r="9051" spans="1:7" x14ac:dyDescent="0.25">
      <c r="A9051" t="s">
        <v>694</v>
      </c>
      <c r="B9051" t="str">
        <f ca="1">_xll.BDS(OFFSET(INDIRECT(ADDRESS(ROW(), COLUMN())),0,-1),"TOP_ANALYST_PERFORM_RANK_TRR","cols=6;rows=6")</f>
        <v>Stephens Inc</v>
      </c>
      <c r="C9051" t="s">
        <v>2122</v>
      </c>
      <c r="D9051" t="s">
        <v>1015</v>
      </c>
      <c r="E9051">
        <v>8.8535760000000003</v>
      </c>
      <c r="F9051" t="s">
        <v>1052</v>
      </c>
      <c r="G9051" s="1">
        <v>43511</v>
      </c>
    </row>
    <row r="9052" spans="1:7" x14ac:dyDescent="0.25">
      <c r="B9052" t="s">
        <v>1021</v>
      </c>
      <c r="C9052" t="s">
        <v>1021</v>
      </c>
      <c r="D9052" t="s">
        <v>1019</v>
      </c>
      <c r="E9052">
        <v>8.7943650000000009</v>
      </c>
      <c r="F9052" t="s">
        <v>1027</v>
      </c>
      <c r="G9052" s="1">
        <v>43494</v>
      </c>
    </row>
    <row r="9053" spans="1:7" x14ac:dyDescent="0.25">
      <c r="B9053" t="s">
        <v>1071</v>
      </c>
      <c r="C9053" t="s">
        <v>2123</v>
      </c>
      <c r="D9053" t="s">
        <v>1022</v>
      </c>
      <c r="E9053">
        <v>2.9841060000000001</v>
      </c>
      <c r="F9053" t="s">
        <v>1073</v>
      </c>
      <c r="G9053" s="1">
        <v>43510</v>
      </c>
    </row>
    <row r="9054" spans="1:7" x14ac:dyDescent="0.25">
      <c r="B9054" t="s">
        <v>58</v>
      </c>
      <c r="C9054" t="s">
        <v>1080</v>
      </c>
      <c r="D9054" t="s">
        <v>1026</v>
      </c>
      <c r="E9054">
        <v>0</v>
      </c>
      <c r="F9054" t="s">
        <v>1585</v>
      </c>
      <c r="G9054" s="1">
        <v>43496</v>
      </c>
    </row>
    <row r="9055" spans="1:7" x14ac:dyDescent="0.25">
      <c r="B9055" t="s">
        <v>1021</v>
      </c>
      <c r="C9055" t="s">
        <v>1021</v>
      </c>
      <c r="D9055" t="s">
        <v>1026</v>
      </c>
      <c r="E9055">
        <v>0</v>
      </c>
      <c r="F9055" t="s">
        <v>1027</v>
      </c>
      <c r="G9055" s="1">
        <v>43494</v>
      </c>
    </row>
    <row r="9056" spans="1:7" x14ac:dyDescent="0.25">
      <c r="B9056" t="s">
        <v>1124</v>
      </c>
      <c r="C9056" t="s">
        <v>2124</v>
      </c>
      <c r="D9056" t="s">
        <v>1037</v>
      </c>
      <c r="E9056">
        <v>-2.0947070000000001</v>
      </c>
      <c r="F9056" t="s">
        <v>1020</v>
      </c>
      <c r="G9056" s="1">
        <v>43496</v>
      </c>
    </row>
    <row r="9101" spans="1:7" x14ac:dyDescent="0.25">
      <c r="A9101" t="s">
        <v>695</v>
      </c>
      <c r="B9101" t="str">
        <f ca="1">_xll.BDS(OFFSET(INDIRECT(ADDRESS(ROW(), COLUMN())),0,-1),"TOP_ANALYST_PERFORM_RANK_TRR","cols=6;rows=11")</f>
        <v>ISS-EVA</v>
      </c>
      <c r="C9101" t="s">
        <v>1018</v>
      </c>
      <c r="D9101" t="s">
        <v>1015</v>
      </c>
      <c r="E9101">
        <v>17.43093</v>
      </c>
      <c r="F9101" t="s">
        <v>1063</v>
      </c>
      <c r="G9101" s="1">
        <v>43414</v>
      </c>
    </row>
    <row r="9102" spans="1:7" x14ac:dyDescent="0.25">
      <c r="B9102" t="s">
        <v>1259</v>
      </c>
      <c r="C9102" t="s">
        <v>2125</v>
      </c>
      <c r="D9102" t="s">
        <v>1019</v>
      </c>
      <c r="E9102">
        <v>9.5839689999999997</v>
      </c>
      <c r="F9102" t="s">
        <v>1023</v>
      </c>
      <c r="G9102" s="1">
        <v>43504</v>
      </c>
    </row>
    <row r="9103" spans="1:7" x14ac:dyDescent="0.25">
      <c r="B9103" t="s">
        <v>1124</v>
      </c>
      <c r="C9103" t="s">
        <v>1857</v>
      </c>
      <c r="D9103" t="s">
        <v>1022</v>
      </c>
      <c r="E9103">
        <v>8.5918189999999992</v>
      </c>
      <c r="F9103" t="s">
        <v>1023</v>
      </c>
      <c r="G9103" s="1">
        <v>43489</v>
      </c>
    </row>
    <row r="9104" spans="1:7" x14ac:dyDescent="0.25">
      <c r="B9104" t="s">
        <v>1076</v>
      </c>
      <c r="C9104" t="s">
        <v>1526</v>
      </c>
      <c r="D9104" t="s">
        <v>1026</v>
      </c>
      <c r="E9104">
        <v>0</v>
      </c>
      <c r="F9104" t="s">
        <v>1020</v>
      </c>
      <c r="G9104" s="1">
        <v>43511</v>
      </c>
    </row>
    <row r="9105" spans="2:7" x14ac:dyDescent="0.25">
      <c r="B9105" t="s">
        <v>1202</v>
      </c>
      <c r="C9105" t="s">
        <v>1856</v>
      </c>
      <c r="D9105" t="s">
        <v>1026</v>
      </c>
      <c r="E9105">
        <v>0</v>
      </c>
      <c r="F9105" t="s">
        <v>1032</v>
      </c>
      <c r="G9105" s="1">
        <v>43494</v>
      </c>
    </row>
    <row r="9106" spans="2:7" x14ac:dyDescent="0.25">
      <c r="B9106" t="s">
        <v>1163</v>
      </c>
      <c r="C9106" t="s">
        <v>1527</v>
      </c>
      <c r="D9106" t="s">
        <v>1026</v>
      </c>
      <c r="E9106">
        <v>0</v>
      </c>
      <c r="F9106" t="s">
        <v>1027</v>
      </c>
      <c r="G9106" s="1">
        <v>43489</v>
      </c>
    </row>
    <row r="9107" spans="2:7" x14ac:dyDescent="0.25">
      <c r="B9107" t="s">
        <v>1021</v>
      </c>
      <c r="C9107" t="s">
        <v>1021</v>
      </c>
      <c r="D9107" t="s">
        <v>1026</v>
      </c>
      <c r="E9107">
        <v>0</v>
      </c>
      <c r="F9107" t="s">
        <v>1020</v>
      </c>
      <c r="G9107" s="1">
        <v>43489</v>
      </c>
    </row>
    <row r="9108" spans="2:7" x14ac:dyDescent="0.25">
      <c r="B9108" t="s">
        <v>1200</v>
      </c>
      <c r="C9108" t="s">
        <v>1528</v>
      </c>
      <c r="D9108" t="s">
        <v>1026</v>
      </c>
      <c r="E9108">
        <v>0</v>
      </c>
      <c r="F9108" t="s">
        <v>1810</v>
      </c>
      <c r="G9108" s="1">
        <v>43488</v>
      </c>
    </row>
    <row r="9109" spans="2:7" x14ac:dyDescent="0.25">
      <c r="B9109" t="s">
        <v>1061</v>
      </c>
      <c r="C9109" t="s">
        <v>1888</v>
      </c>
      <c r="D9109" t="s">
        <v>1026</v>
      </c>
      <c r="E9109">
        <v>0</v>
      </c>
      <c r="F9109" t="s">
        <v>1027</v>
      </c>
      <c r="G9109" s="1">
        <v>43488</v>
      </c>
    </row>
    <row r="9110" spans="2:7" x14ac:dyDescent="0.25">
      <c r="B9110" t="s">
        <v>1021</v>
      </c>
      <c r="C9110" t="s">
        <v>1021</v>
      </c>
      <c r="D9110" t="s">
        <v>1026</v>
      </c>
      <c r="E9110">
        <v>0</v>
      </c>
      <c r="F9110" t="s">
        <v>1027</v>
      </c>
      <c r="G9110" s="1">
        <v>43439</v>
      </c>
    </row>
    <row r="9111" spans="2:7" x14ac:dyDescent="0.25">
      <c r="B9111" t="s">
        <v>1021</v>
      </c>
      <c r="C9111" t="s">
        <v>1021</v>
      </c>
      <c r="D9111" t="s">
        <v>1037</v>
      </c>
      <c r="E9111">
        <v>-2.8866429999999998</v>
      </c>
      <c r="F9111" t="s">
        <v>1027</v>
      </c>
      <c r="G9111" s="1">
        <v>43500</v>
      </c>
    </row>
    <row r="9151" spans="1:7" x14ac:dyDescent="0.25">
      <c r="A9151" t="s">
        <v>696</v>
      </c>
      <c r="B9151" t="str">
        <f ca="1">_xll.BDS(OFFSET(INDIRECT(ADDRESS(ROW(), COLUMN())),0,-1),"TOP_ANALYST_PERFORM_RANK_TRR","cols=6;rows=8")</f>
        <v>Canaccord Genuity</v>
      </c>
      <c r="C9151" t="s">
        <v>1848</v>
      </c>
      <c r="D9151" t="s">
        <v>1015</v>
      </c>
      <c r="E9151">
        <v>18.797000000000001</v>
      </c>
      <c r="F9151" t="s">
        <v>1023</v>
      </c>
      <c r="G9151" s="1">
        <v>43496</v>
      </c>
    </row>
    <row r="9152" spans="1:7" x14ac:dyDescent="0.25">
      <c r="B9152" t="s">
        <v>1017</v>
      </c>
      <c r="C9152" t="s">
        <v>1018</v>
      </c>
      <c r="D9152" t="s">
        <v>1019</v>
      </c>
      <c r="E9152">
        <v>16.120881000000001</v>
      </c>
      <c r="F9152" t="s">
        <v>1063</v>
      </c>
      <c r="G9152" s="1">
        <v>43456</v>
      </c>
    </row>
    <row r="9153" spans="2:7" x14ac:dyDescent="0.25">
      <c r="B9153" t="s">
        <v>1086</v>
      </c>
      <c r="C9153" t="s">
        <v>2126</v>
      </c>
      <c r="D9153" t="s">
        <v>1022</v>
      </c>
      <c r="E9153">
        <v>15.750919</v>
      </c>
      <c r="F9153" t="s">
        <v>1042</v>
      </c>
      <c r="G9153" s="1">
        <v>43497</v>
      </c>
    </row>
    <row r="9154" spans="2:7" x14ac:dyDescent="0.25">
      <c r="B9154" t="s">
        <v>1109</v>
      </c>
      <c r="C9154" t="s">
        <v>1110</v>
      </c>
      <c r="D9154" t="s">
        <v>1026</v>
      </c>
      <c r="E9154">
        <v>14.5502</v>
      </c>
      <c r="F9154" t="s">
        <v>1023</v>
      </c>
      <c r="G9154" s="1">
        <v>43497</v>
      </c>
    </row>
    <row r="9155" spans="2:7" x14ac:dyDescent="0.25">
      <c r="B9155" t="s">
        <v>1061</v>
      </c>
      <c r="C9155" t="s">
        <v>2127</v>
      </c>
      <c r="D9155" t="s">
        <v>1026</v>
      </c>
      <c r="E9155">
        <v>14.5502</v>
      </c>
      <c r="F9155" t="s">
        <v>1063</v>
      </c>
      <c r="G9155" s="1">
        <v>43497</v>
      </c>
    </row>
    <row r="9156" spans="2:7" x14ac:dyDescent="0.25">
      <c r="B9156" t="s">
        <v>1024</v>
      </c>
      <c r="C9156" t="s">
        <v>1847</v>
      </c>
      <c r="D9156" t="s">
        <v>1026</v>
      </c>
      <c r="E9156">
        <v>14.5502</v>
      </c>
      <c r="F9156" t="s">
        <v>1023</v>
      </c>
      <c r="G9156" s="1">
        <v>43497</v>
      </c>
    </row>
    <row r="9157" spans="2:7" x14ac:dyDescent="0.25">
      <c r="B9157" t="s">
        <v>1021</v>
      </c>
      <c r="C9157" t="s">
        <v>1021</v>
      </c>
      <c r="D9157" t="s">
        <v>1026</v>
      </c>
      <c r="E9157">
        <v>14.5502</v>
      </c>
      <c r="F9157" t="s">
        <v>1023</v>
      </c>
      <c r="G9157" s="1">
        <v>43496</v>
      </c>
    </row>
    <row r="9158" spans="2:7" x14ac:dyDescent="0.25">
      <c r="B9158" t="s">
        <v>1030</v>
      </c>
      <c r="C9158" t="s">
        <v>1402</v>
      </c>
      <c r="D9158" t="s">
        <v>1037</v>
      </c>
      <c r="E9158">
        <v>13.46499</v>
      </c>
      <c r="F9158" t="s">
        <v>1042</v>
      </c>
      <c r="G9158" s="1">
        <v>43496</v>
      </c>
    </row>
    <row r="9201" spans="1:7" x14ac:dyDescent="0.25">
      <c r="A9201" t="s">
        <v>697</v>
      </c>
      <c r="B9201" t="str">
        <f ca="1">_xll.BDS(OFFSET(INDIRECT(ADDRESS(ROW(), COLUMN())),0,-1),"TOP_ANALYST_PERFORM_RANK_TRR","cols=6;rows=10")</f>
        <v>PERM DENIED</v>
      </c>
      <c r="C9201" t="s">
        <v>1021</v>
      </c>
      <c r="D9201" t="s">
        <v>1015</v>
      </c>
      <c r="E9201">
        <v>70.750551999999999</v>
      </c>
      <c r="F9201" t="s">
        <v>1016</v>
      </c>
      <c r="G9201" s="1">
        <v>43501</v>
      </c>
    </row>
    <row r="9202" spans="1:7" x14ac:dyDescent="0.25">
      <c r="B9202" t="s">
        <v>1071</v>
      </c>
      <c r="C9202" t="s">
        <v>1319</v>
      </c>
      <c r="D9202" t="s">
        <v>1019</v>
      </c>
      <c r="E9202">
        <v>70.191221999999996</v>
      </c>
      <c r="F9202" t="s">
        <v>1754</v>
      </c>
      <c r="G9202" s="1">
        <v>43479</v>
      </c>
    </row>
    <row r="9203" spans="1:7" x14ac:dyDescent="0.25">
      <c r="B9203" t="s">
        <v>1021</v>
      </c>
      <c r="C9203" t="s">
        <v>1021</v>
      </c>
      <c r="D9203" t="s">
        <v>1019</v>
      </c>
      <c r="E9203">
        <v>70.191221999999996</v>
      </c>
      <c r="F9203" t="s">
        <v>1038</v>
      </c>
      <c r="G9203" s="1">
        <v>43420</v>
      </c>
    </row>
    <row r="9204" spans="1:7" x14ac:dyDescent="0.25">
      <c r="B9204" t="s">
        <v>1061</v>
      </c>
      <c r="C9204" t="s">
        <v>1818</v>
      </c>
      <c r="D9204" t="s">
        <v>1019</v>
      </c>
      <c r="E9204">
        <v>70.191221999999996</v>
      </c>
      <c r="F9204" t="s">
        <v>1279</v>
      </c>
      <c r="G9204" s="1">
        <v>43411</v>
      </c>
    </row>
    <row r="9205" spans="1:7" x14ac:dyDescent="0.25">
      <c r="B9205" t="s">
        <v>1133</v>
      </c>
      <c r="C9205" t="s">
        <v>1416</v>
      </c>
      <c r="D9205" t="s">
        <v>1022</v>
      </c>
      <c r="E9205">
        <v>66.998761999999999</v>
      </c>
      <c r="F9205" t="s">
        <v>1016</v>
      </c>
      <c r="G9205" s="1">
        <v>43501</v>
      </c>
    </row>
    <row r="9206" spans="1:7" x14ac:dyDescent="0.25">
      <c r="B9206" t="s">
        <v>1059</v>
      </c>
      <c r="C9206" t="s">
        <v>2128</v>
      </c>
      <c r="D9206" t="s">
        <v>1026</v>
      </c>
      <c r="E9206">
        <v>6.0283660000000001</v>
      </c>
      <c r="F9206" t="s">
        <v>1038</v>
      </c>
      <c r="G9206" s="1">
        <v>43499</v>
      </c>
    </row>
    <row r="9207" spans="1:7" x14ac:dyDescent="0.25">
      <c r="B9207" t="s">
        <v>58</v>
      </c>
      <c r="C9207" t="s">
        <v>1817</v>
      </c>
      <c r="D9207" t="s">
        <v>1037</v>
      </c>
      <c r="E9207">
        <v>0</v>
      </c>
      <c r="F9207" t="s">
        <v>1389</v>
      </c>
      <c r="G9207" s="1">
        <v>43511</v>
      </c>
    </row>
    <row r="9208" spans="1:7" x14ac:dyDescent="0.25">
      <c r="B9208" t="s">
        <v>1113</v>
      </c>
      <c r="C9208" t="s">
        <v>2076</v>
      </c>
      <c r="D9208" t="s">
        <v>1037</v>
      </c>
      <c r="E9208">
        <v>0</v>
      </c>
      <c r="F9208" t="s">
        <v>1032</v>
      </c>
      <c r="G9208" s="1">
        <v>43502</v>
      </c>
    </row>
    <row r="9209" spans="1:7" x14ac:dyDescent="0.25">
      <c r="B9209" t="s">
        <v>1021</v>
      </c>
      <c r="C9209" t="s">
        <v>1021</v>
      </c>
      <c r="D9209" t="s">
        <v>1037</v>
      </c>
      <c r="E9209">
        <v>0</v>
      </c>
      <c r="F9209" t="s">
        <v>1020</v>
      </c>
      <c r="G9209" s="1">
        <v>43411</v>
      </c>
    </row>
    <row r="9210" spans="1:7" x14ac:dyDescent="0.25">
      <c r="B9210" t="s">
        <v>1028</v>
      </c>
      <c r="C9210" t="s">
        <v>1414</v>
      </c>
      <c r="D9210" t="s">
        <v>1037</v>
      </c>
      <c r="E9210">
        <v>0</v>
      </c>
      <c r="F9210" t="s">
        <v>1027</v>
      </c>
      <c r="G9210" s="1">
        <v>43411</v>
      </c>
    </row>
    <row r="9251" spans="1:7" x14ac:dyDescent="0.25">
      <c r="A9251" t="s">
        <v>698</v>
      </c>
      <c r="B9251" t="str">
        <f ca="1">_xll.BDS(OFFSET(INDIRECT(ADDRESS(ROW(), COLUMN())),0,-1),"TOP_ANALYST_PERFORM_RANK_TRR","cols=6;rows=16")</f>
        <v>Credit Suisse</v>
      </c>
      <c r="C9251" t="s">
        <v>1787</v>
      </c>
      <c r="D9251" t="s">
        <v>1015</v>
      </c>
      <c r="E9251">
        <v>88.086641</v>
      </c>
      <c r="F9251" t="s">
        <v>1042</v>
      </c>
      <c r="G9251" s="1">
        <v>43479</v>
      </c>
    </row>
    <row r="9252" spans="1:7" x14ac:dyDescent="0.25">
      <c r="B9252" t="s">
        <v>1043</v>
      </c>
      <c r="C9252" t="s">
        <v>2129</v>
      </c>
      <c r="D9252" t="s">
        <v>1019</v>
      </c>
      <c r="E9252">
        <v>86.715269000000006</v>
      </c>
      <c r="F9252" t="s">
        <v>1042</v>
      </c>
      <c r="G9252" s="1">
        <v>43508</v>
      </c>
    </row>
    <row r="9253" spans="1:7" x14ac:dyDescent="0.25">
      <c r="B9253" t="s">
        <v>1202</v>
      </c>
      <c r="C9253" t="s">
        <v>1827</v>
      </c>
      <c r="D9253" t="s">
        <v>1019</v>
      </c>
      <c r="E9253">
        <v>86.715269000000006</v>
      </c>
      <c r="F9253" t="s">
        <v>1042</v>
      </c>
      <c r="G9253" s="1">
        <v>43494</v>
      </c>
    </row>
    <row r="9254" spans="1:7" x14ac:dyDescent="0.25">
      <c r="B9254" t="s">
        <v>1061</v>
      </c>
      <c r="C9254" t="s">
        <v>1830</v>
      </c>
      <c r="D9254" t="s">
        <v>1019</v>
      </c>
      <c r="E9254">
        <v>86.715269000000006</v>
      </c>
      <c r="F9254" t="s">
        <v>1063</v>
      </c>
      <c r="G9254" s="1">
        <v>43488</v>
      </c>
    </row>
    <row r="9255" spans="1:7" x14ac:dyDescent="0.25">
      <c r="B9255" t="s">
        <v>1024</v>
      </c>
      <c r="C9255" t="s">
        <v>2130</v>
      </c>
      <c r="D9255" t="s">
        <v>1019</v>
      </c>
      <c r="E9255">
        <v>86.715269000000006</v>
      </c>
      <c r="F9255" t="s">
        <v>1023</v>
      </c>
      <c r="G9255" s="1">
        <v>43481</v>
      </c>
    </row>
    <row r="9256" spans="1:7" x14ac:dyDescent="0.25">
      <c r="B9256" t="s">
        <v>1021</v>
      </c>
      <c r="C9256" t="s">
        <v>1021</v>
      </c>
      <c r="D9256" t="s">
        <v>1019</v>
      </c>
      <c r="E9256">
        <v>86.715269000000006</v>
      </c>
      <c r="F9256" t="s">
        <v>1023</v>
      </c>
      <c r="G9256" s="1">
        <v>43480</v>
      </c>
    </row>
    <row r="9257" spans="1:7" x14ac:dyDescent="0.25">
      <c r="B9257" t="s">
        <v>1178</v>
      </c>
      <c r="C9257" t="s">
        <v>2131</v>
      </c>
      <c r="D9257" t="s">
        <v>1019</v>
      </c>
      <c r="E9257">
        <v>86.715269000000006</v>
      </c>
      <c r="F9257" t="s">
        <v>1180</v>
      </c>
      <c r="G9257" s="1">
        <v>43480</v>
      </c>
    </row>
    <row r="9258" spans="1:7" x14ac:dyDescent="0.25">
      <c r="B9258" t="s">
        <v>1163</v>
      </c>
      <c r="C9258" t="s">
        <v>1164</v>
      </c>
      <c r="D9258" t="s">
        <v>1019</v>
      </c>
      <c r="E9258">
        <v>86.715269000000006</v>
      </c>
      <c r="F9258" t="s">
        <v>1023</v>
      </c>
      <c r="G9258" s="1">
        <v>43480</v>
      </c>
    </row>
    <row r="9259" spans="1:7" x14ac:dyDescent="0.25">
      <c r="B9259" t="s">
        <v>1135</v>
      </c>
      <c r="C9259" t="s">
        <v>1507</v>
      </c>
      <c r="D9259" t="s">
        <v>1019</v>
      </c>
      <c r="E9259">
        <v>86.715269000000006</v>
      </c>
      <c r="F9259" t="s">
        <v>1042</v>
      </c>
      <c r="G9259" s="1">
        <v>43480</v>
      </c>
    </row>
    <row r="9260" spans="1:7" x14ac:dyDescent="0.25">
      <c r="B9260" t="s">
        <v>1021</v>
      </c>
      <c r="C9260" t="s">
        <v>1021</v>
      </c>
      <c r="D9260" t="s">
        <v>1019</v>
      </c>
      <c r="E9260">
        <v>86.715269000000006</v>
      </c>
      <c r="F9260" t="s">
        <v>1023</v>
      </c>
      <c r="G9260" s="1">
        <v>43480</v>
      </c>
    </row>
    <row r="9261" spans="1:7" x14ac:dyDescent="0.25">
      <c r="B9261" t="s">
        <v>1133</v>
      </c>
      <c r="C9261" t="s">
        <v>1166</v>
      </c>
      <c r="D9261" t="s">
        <v>1019</v>
      </c>
      <c r="E9261">
        <v>86.715269000000006</v>
      </c>
      <c r="F9261" t="s">
        <v>1023</v>
      </c>
      <c r="G9261" s="1">
        <v>43479</v>
      </c>
    </row>
    <row r="9262" spans="1:7" x14ac:dyDescent="0.25">
      <c r="B9262" t="s">
        <v>1050</v>
      </c>
      <c r="C9262" t="s">
        <v>1550</v>
      </c>
      <c r="D9262" t="s">
        <v>1019</v>
      </c>
      <c r="E9262">
        <v>86.715269000000006</v>
      </c>
      <c r="F9262" t="s">
        <v>1063</v>
      </c>
      <c r="G9262" s="1">
        <v>43441</v>
      </c>
    </row>
    <row r="9263" spans="1:7" x14ac:dyDescent="0.25">
      <c r="B9263" t="s">
        <v>1057</v>
      </c>
      <c r="C9263" t="s">
        <v>1790</v>
      </c>
      <c r="D9263" t="s">
        <v>1019</v>
      </c>
      <c r="E9263">
        <v>86.715269000000006</v>
      </c>
      <c r="F9263" t="s">
        <v>1791</v>
      </c>
      <c r="G9263" s="1">
        <v>43440</v>
      </c>
    </row>
    <row r="9264" spans="1:7" x14ac:dyDescent="0.25">
      <c r="B9264" t="s">
        <v>1200</v>
      </c>
      <c r="C9264" t="s">
        <v>1768</v>
      </c>
      <c r="D9264" t="s">
        <v>1022</v>
      </c>
      <c r="E9264">
        <v>69.535452000000006</v>
      </c>
      <c r="F9264" t="s">
        <v>1042</v>
      </c>
      <c r="G9264" s="1">
        <v>43508</v>
      </c>
    </row>
    <row r="9265" spans="2:7" x14ac:dyDescent="0.25">
      <c r="B9265" t="s">
        <v>1033</v>
      </c>
      <c r="C9265" t="s">
        <v>1792</v>
      </c>
      <c r="D9265" t="s">
        <v>1026</v>
      </c>
      <c r="E9265">
        <v>26.838481000000002</v>
      </c>
      <c r="F9265" t="s">
        <v>1023</v>
      </c>
      <c r="G9265" s="1">
        <v>43481</v>
      </c>
    </row>
    <row r="9266" spans="2:7" x14ac:dyDescent="0.25">
      <c r="B9266" t="s">
        <v>1021</v>
      </c>
      <c r="C9266" t="s">
        <v>1021</v>
      </c>
      <c r="D9266" t="s">
        <v>1037</v>
      </c>
      <c r="E9266">
        <v>23.187929</v>
      </c>
      <c r="F9266" t="s">
        <v>1023</v>
      </c>
      <c r="G9266" s="1">
        <v>43481</v>
      </c>
    </row>
    <row r="9301" spans="1:7" x14ac:dyDescent="0.25">
      <c r="A9301" t="s">
        <v>699</v>
      </c>
      <c r="B9301" t="str">
        <f ca="1">_xll.BDS(OFFSET(INDIRECT(ADDRESS(ROW(), COLUMN())),0,-1),"TOP_ANALYST_PERFORM_RANK_TRR","cols=6;rows=10")</f>
        <v>PERM DENIED</v>
      </c>
      <c r="C9301" t="s">
        <v>1021</v>
      </c>
      <c r="D9301" t="s">
        <v>1015</v>
      </c>
      <c r="E9301">
        <v>26.133341000000001</v>
      </c>
      <c r="F9301" t="s">
        <v>1042</v>
      </c>
      <c r="G9301" s="1">
        <v>43509</v>
      </c>
    </row>
    <row r="9302" spans="1:7" x14ac:dyDescent="0.25">
      <c r="B9302" t="s">
        <v>1021</v>
      </c>
      <c r="C9302" t="s">
        <v>1021</v>
      </c>
      <c r="D9302" t="s">
        <v>1019</v>
      </c>
      <c r="E9302">
        <v>23.452649999999998</v>
      </c>
      <c r="F9302" t="s">
        <v>1023</v>
      </c>
      <c r="G9302" s="1">
        <v>43423</v>
      </c>
    </row>
    <row r="9303" spans="1:7" x14ac:dyDescent="0.25">
      <c r="B9303" t="s">
        <v>1124</v>
      </c>
      <c r="C9303" t="s">
        <v>1933</v>
      </c>
      <c r="D9303" t="s">
        <v>1022</v>
      </c>
      <c r="E9303">
        <v>19.274794</v>
      </c>
      <c r="F9303" t="s">
        <v>1020</v>
      </c>
      <c r="G9303" s="1">
        <v>43475</v>
      </c>
    </row>
    <row r="9304" spans="1:7" x14ac:dyDescent="0.25">
      <c r="B9304" t="s">
        <v>1483</v>
      </c>
      <c r="C9304" t="s">
        <v>1518</v>
      </c>
      <c r="D9304" t="s">
        <v>1026</v>
      </c>
      <c r="E9304">
        <v>17.099909</v>
      </c>
      <c r="F9304" t="s">
        <v>1023</v>
      </c>
      <c r="G9304" s="1">
        <v>43494</v>
      </c>
    </row>
    <row r="9305" spans="1:7" x14ac:dyDescent="0.25">
      <c r="B9305" t="s">
        <v>1030</v>
      </c>
      <c r="C9305" t="s">
        <v>1517</v>
      </c>
      <c r="D9305" t="s">
        <v>1037</v>
      </c>
      <c r="E9305">
        <v>14.34986</v>
      </c>
      <c r="F9305" t="s">
        <v>1042</v>
      </c>
      <c r="G9305" s="1">
        <v>43506</v>
      </c>
    </row>
    <row r="9306" spans="1:7" x14ac:dyDescent="0.25">
      <c r="B9306" t="s">
        <v>1997</v>
      </c>
      <c r="C9306" t="s">
        <v>2132</v>
      </c>
      <c r="D9306" t="s">
        <v>1037</v>
      </c>
      <c r="E9306">
        <v>14.34986</v>
      </c>
      <c r="F9306" t="s">
        <v>1023</v>
      </c>
      <c r="G9306" s="1">
        <v>43502</v>
      </c>
    </row>
    <row r="9307" spans="1:7" x14ac:dyDescent="0.25">
      <c r="B9307" t="s">
        <v>1059</v>
      </c>
      <c r="C9307" t="s">
        <v>2133</v>
      </c>
      <c r="D9307" t="s">
        <v>1037</v>
      </c>
      <c r="E9307">
        <v>14.34986</v>
      </c>
      <c r="F9307" t="s">
        <v>1042</v>
      </c>
      <c r="G9307" s="1">
        <v>43501</v>
      </c>
    </row>
    <row r="9308" spans="1:7" x14ac:dyDescent="0.25">
      <c r="B9308" t="s">
        <v>1033</v>
      </c>
      <c r="C9308" t="s">
        <v>2134</v>
      </c>
      <c r="D9308" t="s">
        <v>1037</v>
      </c>
      <c r="E9308">
        <v>14.34986</v>
      </c>
      <c r="F9308" t="s">
        <v>1023</v>
      </c>
      <c r="G9308" s="1">
        <v>43500</v>
      </c>
    </row>
    <row r="9309" spans="1:7" x14ac:dyDescent="0.25">
      <c r="B9309" t="s">
        <v>1050</v>
      </c>
      <c r="C9309" t="s">
        <v>2048</v>
      </c>
      <c r="D9309" t="s">
        <v>1037</v>
      </c>
      <c r="E9309">
        <v>14.34986</v>
      </c>
      <c r="F9309" t="s">
        <v>1063</v>
      </c>
      <c r="G9309" s="1">
        <v>43481</v>
      </c>
    </row>
    <row r="9310" spans="1:7" x14ac:dyDescent="0.25">
      <c r="B9310" t="s">
        <v>1200</v>
      </c>
      <c r="C9310" t="s">
        <v>2135</v>
      </c>
      <c r="D9310" t="s">
        <v>1037</v>
      </c>
      <c r="E9310">
        <v>14.34986</v>
      </c>
      <c r="F9310" t="s">
        <v>1042</v>
      </c>
      <c r="G9310" s="1">
        <v>43413</v>
      </c>
    </row>
    <row r="9351" spans="1:7" x14ac:dyDescent="0.25">
      <c r="A9351" t="s">
        <v>700</v>
      </c>
      <c r="B9351" t="str">
        <f ca="1">_xll.BDS(OFFSET(INDIRECT(ADDRESS(ROW(), COLUMN())),0,-1),"TOP_ANALYST_PERFORM_RANK_TRR","cols=6;rows=4")</f>
        <v>Gabelli &amp; Co</v>
      </c>
      <c r="C9351" t="s">
        <v>2136</v>
      </c>
      <c r="D9351" t="s">
        <v>1015</v>
      </c>
      <c r="E9351">
        <v>24.673670999999999</v>
      </c>
      <c r="F9351" t="s">
        <v>1023</v>
      </c>
      <c r="G9351" s="1">
        <v>43476</v>
      </c>
    </row>
    <row r="9352" spans="1:7" x14ac:dyDescent="0.25">
      <c r="B9352" t="s">
        <v>1263</v>
      </c>
      <c r="C9352" t="s">
        <v>1536</v>
      </c>
      <c r="D9352" t="s">
        <v>1019</v>
      </c>
      <c r="E9352">
        <v>0</v>
      </c>
      <c r="F9352" t="s">
        <v>1052</v>
      </c>
      <c r="G9352" s="1">
        <v>43506</v>
      </c>
    </row>
    <row r="9353" spans="1:7" x14ac:dyDescent="0.25">
      <c r="B9353" t="s">
        <v>1109</v>
      </c>
      <c r="C9353" t="s">
        <v>1891</v>
      </c>
      <c r="D9353" t="s">
        <v>1022</v>
      </c>
      <c r="E9353">
        <v>-0.390127</v>
      </c>
      <c r="F9353" t="s">
        <v>1023</v>
      </c>
      <c r="G9353" s="1">
        <v>43475</v>
      </c>
    </row>
    <row r="9354" spans="1:7" x14ac:dyDescent="0.25">
      <c r="B9354" t="s">
        <v>1017</v>
      </c>
      <c r="C9354" t="s">
        <v>1018</v>
      </c>
      <c r="D9354" t="s">
        <v>1026</v>
      </c>
      <c r="E9354">
        <v>-45.35324</v>
      </c>
      <c r="F9354" t="s">
        <v>1016</v>
      </c>
      <c r="G9354" s="1">
        <v>43284</v>
      </c>
    </row>
    <row r="9401" spans="1:7" x14ac:dyDescent="0.25">
      <c r="A9401" t="s">
        <v>701</v>
      </c>
      <c r="B9401" t="str">
        <f ca="1">_xll.BDS(OFFSET(INDIRECT(ADDRESS(ROW(), COLUMN())),0,-1),"TOP_ANALYST_PERFORM_RANK_TRR","cols=6;rows=13")</f>
        <v>PERM DENIED</v>
      </c>
      <c r="C9401" t="s">
        <v>1021</v>
      </c>
      <c r="D9401" t="s">
        <v>1015</v>
      </c>
      <c r="E9401">
        <v>23.791989999999998</v>
      </c>
      <c r="F9401" t="s">
        <v>1023</v>
      </c>
      <c r="G9401" s="1">
        <v>43489</v>
      </c>
    </row>
    <row r="9402" spans="1:7" x14ac:dyDescent="0.25">
      <c r="B9402" t="s">
        <v>1124</v>
      </c>
      <c r="C9402" t="s">
        <v>1516</v>
      </c>
      <c r="D9402" t="s">
        <v>1019</v>
      </c>
      <c r="E9402">
        <v>23.535610999999999</v>
      </c>
      <c r="F9402" t="s">
        <v>1020</v>
      </c>
      <c r="G9402" s="1">
        <v>43497</v>
      </c>
    </row>
    <row r="9403" spans="1:7" x14ac:dyDescent="0.25">
      <c r="B9403" t="s">
        <v>1076</v>
      </c>
      <c r="C9403" t="s">
        <v>1525</v>
      </c>
      <c r="D9403" t="s">
        <v>1022</v>
      </c>
      <c r="E9403">
        <v>22.236969999999999</v>
      </c>
      <c r="F9403" t="s">
        <v>1023</v>
      </c>
      <c r="G9403" s="1">
        <v>43483</v>
      </c>
    </row>
    <row r="9404" spans="1:7" x14ac:dyDescent="0.25">
      <c r="B9404" t="s">
        <v>1059</v>
      </c>
      <c r="C9404" t="s">
        <v>1521</v>
      </c>
      <c r="D9404" t="s">
        <v>1026</v>
      </c>
      <c r="E9404">
        <v>15.989280000000001</v>
      </c>
      <c r="F9404" t="s">
        <v>1042</v>
      </c>
      <c r="G9404" s="1">
        <v>43502</v>
      </c>
    </row>
    <row r="9405" spans="1:7" x14ac:dyDescent="0.25">
      <c r="B9405" t="s">
        <v>1030</v>
      </c>
      <c r="C9405" t="s">
        <v>1517</v>
      </c>
      <c r="D9405" t="s">
        <v>1037</v>
      </c>
      <c r="E9405">
        <v>13.779928999999999</v>
      </c>
      <c r="F9405" t="s">
        <v>1042</v>
      </c>
      <c r="G9405" s="1">
        <v>43506</v>
      </c>
    </row>
    <row r="9406" spans="1:7" x14ac:dyDescent="0.25">
      <c r="B9406" t="s">
        <v>1997</v>
      </c>
      <c r="C9406" t="s">
        <v>2047</v>
      </c>
      <c r="D9406" t="s">
        <v>1037</v>
      </c>
      <c r="E9406">
        <v>13.779928999999999</v>
      </c>
      <c r="F9406" t="s">
        <v>1023</v>
      </c>
      <c r="G9406" s="1">
        <v>43502</v>
      </c>
    </row>
    <row r="9407" spans="1:7" x14ac:dyDescent="0.25">
      <c r="B9407" t="s">
        <v>1033</v>
      </c>
      <c r="C9407" t="s">
        <v>1522</v>
      </c>
      <c r="D9407" t="s">
        <v>1037</v>
      </c>
      <c r="E9407">
        <v>13.779928999999999</v>
      </c>
      <c r="F9407" t="s">
        <v>1023</v>
      </c>
      <c r="G9407" s="1">
        <v>43500</v>
      </c>
    </row>
    <row r="9408" spans="1:7" x14ac:dyDescent="0.25">
      <c r="B9408" t="s">
        <v>1483</v>
      </c>
      <c r="C9408" t="s">
        <v>1518</v>
      </c>
      <c r="D9408" t="s">
        <v>1037</v>
      </c>
      <c r="E9408">
        <v>13.779928999999999</v>
      </c>
      <c r="F9408" t="s">
        <v>1023</v>
      </c>
      <c r="G9408" s="1">
        <v>43494</v>
      </c>
    </row>
    <row r="9409" spans="2:7" x14ac:dyDescent="0.25">
      <c r="B9409" t="s">
        <v>1167</v>
      </c>
      <c r="C9409" t="s">
        <v>2137</v>
      </c>
      <c r="D9409" t="s">
        <v>1037</v>
      </c>
      <c r="E9409">
        <v>13.779928999999999</v>
      </c>
      <c r="F9409" t="s">
        <v>1023</v>
      </c>
      <c r="G9409" s="1">
        <v>43490</v>
      </c>
    </row>
    <row r="9410" spans="2:7" x14ac:dyDescent="0.25">
      <c r="B9410" t="s">
        <v>1050</v>
      </c>
      <c r="C9410" t="s">
        <v>2048</v>
      </c>
      <c r="D9410" t="s">
        <v>1037</v>
      </c>
      <c r="E9410">
        <v>13.779928999999999</v>
      </c>
      <c r="F9410" t="s">
        <v>1063</v>
      </c>
      <c r="G9410" s="1">
        <v>43488</v>
      </c>
    </row>
    <row r="9411" spans="2:7" x14ac:dyDescent="0.25">
      <c r="B9411" t="s">
        <v>1084</v>
      </c>
      <c r="C9411" t="s">
        <v>1437</v>
      </c>
      <c r="D9411" t="s">
        <v>1037</v>
      </c>
      <c r="E9411">
        <v>13.779928999999999</v>
      </c>
      <c r="F9411" t="s">
        <v>1023</v>
      </c>
      <c r="G9411" s="1">
        <v>43487</v>
      </c>
    </row>
    <row r="9412" spans="2:7" x14ac:dyDescent="0.25">
      <c r="B9412" t="s">
        <v>1021</v>
      </c>
      <c r="C9412" t="s">
        <v>1021</v>
      </c>
      <c r="D9412" t="s">
        <v>1037</v>
      </c>
      <c r="E9412">
        <v>13.779928999999999</v>
      </c>
      <c r="F9412" t="s">
        <v>1023</v>
      </c>
      <c r="G9412" s="1">
        <v>43468</v>
      </c>
    </row>
    <row r="9413" spans="2:7" x14ac:dyDescent="0.25">
      <c r="B9413" t="s">
        <v>1061</v>
      </c>
      <c r="C9413" t="s">
        <v>1519</v>
      </c>
      <c r="D9413" t="s">
        <v>1037</v>
      </c>
      <c r="E9413">
        <v>13.779928999999999</v>
      </c>
      <c r="F9413" t="s">
        <v>1063</v>
      </c>
      <c r="G9413" s="1">
        <v>43361</v>
      </c>
    </row>
    <row r="9451" spans="1:7" x14ac:dyDescent="0.25">
      <c r="A9451" t="s">
        <v>702</v>
      </c>
      <c r="B9451" t="str">
        <f ca="1">_xll.BDS(OFFSET(INDIRECT(ADDRESS(ROW(), COLUMN())),0,-1),"TOP_ANALYST_PERFORM_RANK_TRR","cols=6;rows=14")</f>
        <v>AlphaValue</v>
      </c>
      <c r="C9451" t="s">
        <v>2138</v>
      </c>
      <c r="D9451" t="s">
        <v>1015</v>
      </c>
      <c r="E9451">
        <v>39.3172</v>
      </c>
      <c r="F9451" t="s">
        <v>1016</v>
      </c>
      <c r="G9451" s="1">
        <v>43510</v>
      </c>
    </row>
    <row r="9452" spans="1:7" x14ac:dyDescent="0.25">
      <c r="B9452" t="s">
        <v>1363</v>
      </c>
      <c r="C9452" t="s">
        <v>2139</v>
      </c>
      <c r="D9452" t="s">
        <v>1015</v>
      </c>
      <c r="E9452">
        <v>39.3172</v>
      </c>
      <c r="F9452" t="s">
        <v>1038</v>
      </c>
      <c r="G9452" s="1">
        <v>43507</v>
      </c>
    </row>
    <row r="9453" spans="1:7" x14ac:dyDescent="0.25">
      <c r="B9453" t="s">
        <v>1045</v>
      </c>
      <c r="C9453" t="s">
        <v>1046</v>
      </c>
      <c r="D9453" t="s">
        <v>1015</v>
      </c>
      <c r="E9453">
        <v>39.3172</v>
      </c>
      <c r="F9453" t="s">
        <v>1016</v>
      </c>
      <c r="G9453" s="1">
        <v>43507</v>
      </c>
    </row>
    <row r="9454" spans="1:7" x14ac:dyDescent="0.25">
      <c r="B9454" t="s">
        <v>2140</v>
      </c>
      <c r="C9454" t="s">
        <v>2141</v>
      </c>
      <c r="D9454" t="s">
        <v>1015</v>
      </c>
      <c r="E9454">
        <v>39.3172</v>
      </c>
      <c r="F9454" t="s">
        <v>1016</v>
      </c>
      <c r="G9454" s="1">
        <v>43507</v>
      </c>
    </row>
    <row r="9455" spans="1:7" x14ac:dyDescent="0.25">
      <c r="B9455" t="s">
        <v>2142</v>
      </c>
      <c r="C9455" t="s">
        <v>2143</v>
      </c>
      <c r="D9455" t="s">
        <v>1015</v>
      </c>
      <c r="E9455">
        <v>39.3172</v>
      </c>
      <c r="F9455" t="s">
        <v>1038</v>
      </c>
      <c r="G9455" s="1">
        <v>43501</v>
      </c>
    </row>
    <row r="9456" spans="1:7" x14ac:dyDescent="0.25">
      <c r="B9456" t="s">
        <v>1035</v>
      </c>
      <c r="C9456" t="s">
        <v>2144</v>
      </c>
      <c r="D9456" t="s">
        <v>1015</v>
      </c>
      <c r="E9456">
        <v>39.3172</v>
      </c>
      <c r="F9456" t="s">
        <v>1038</v>
      </c>
      <c r="G9456" s="1">
        <v>43500</v>
      </c>
    </row>
    <row r="9457" spans="2:7" x14ac:dyDescent="0.25">
      <c r="B9457" t="s">
        <v>1053</v>
      </c>
      <c r="C9457" t="s">
        <v>1502</v>
      </c>
      <c r="D9457" t="s">
        <v>1015</v>
      </c>
      <c r="E9457">
        <v>39.3172</v>
      </c>
      <c r="F9457" t="s">
        <v>1016</v>
      </c>
      <c r="G9457" s="1">
        <v>43500</v>
      </c>
    </row>
    <row r="9458" spans="2:7" x14ac:dyDescent="0.25">
      <c r="B9458" t="s">
        <v>1021</v>
      </c>
      <c r="C9458" t="s">
        <v>1021</v>
      </c>
      <c r="D9458" t="s">
        <v>1015</v>
      </c>
      <c r="E9458">
        <v>39.3172</v>
      </c>
      <c r="F9458" t="s">
        <v>1016</v>
      </c>
      <c r="G9458" s="1">
        <v>43500</v>
      </c>
    </row>
    <row r="9459" spans="2:7" x14ac:dyDescent="0.25">
      <c r="B9459" t="s">
        <v>1779</v>
      </c>
      <c r="C9459" t="s">
        <v>2145</v>
      </c>
      <c r="D9459" t="s">
        <v>1015</v>
      </c>
      <c r="E9459">
        <v>39.3172</v>
      </c>
      <c r="F9459" t="s">
        <v>1279</v>
      </c>
      <c r="G9459" s="1">
        <v>43496</v>
      </c>
    </row>
    <row r="9460" spans="2:7" x14ac:dyDescent="0.25">
      <c r="B9460" t="s">
        <v>2146</v>
      </c>
      <c r="C9460" t="s">
        <v>2147</v>
      </c>
      <c r="D9460" t="s">
        <v>1015</v>
      </c>
      <c r="E9460">
        <v>39.3172</v>
      </c>
      <c r="F9460" t="s">
        <v>1016</v>
      </c>
      <c r="G9460" s="1">
        <v>43378</v>
      </c>
    </row>
    <row r="9461" spans="2:7" x14ac:dyDescent="0.25">
      <c r="B9461" t="s">
        <v>1986</v>
      </c>
      <c r="C9461" t="s">
        <v>2148</v>
      </c>
      <c r="D9461" t="s">
        <v>1019</v>
      </c>
      <c r="E9461">
        <v>31.983419999999999</v>
      </c>
      <c r="F9461" t="s">
        <v>1698</v>
      </c>
      <c r="G9461" s="1">
        <v>43500</v>
      </c>
    </row>
    <row r="9462" spans="2:7" x14ac:dyDescent="0.25">
      <c r="B9462" t="s">
        <v>1050</v>
      </c>
      <c r="C9462" t="s">
        <v>2149</v>
      </c>
      <c r="D9462" t="s">
        <v>1022</v>
      </c>
      <c r="E9462">
        <v>31.435760999999999</v>
      </c>
      <c r="F9462" t="s">
        <v>1279</v>
      </c>
      <c r="G9462" s="1">
        <v>43508</v>
      </c>
    </row>
    <row r="9463" spans="2:7" x14ac:dyDescent="0.25">
      <c r="B9463" t="s">
        <v>58</v>
      </c>
      <c r="C9463" t="s">
        <v>2150</v>
      </c>
      <c r="D9463" t="s">
        <v>1026</v>
      </c>
      <c r="E9463">
        <v>27.834669000000002</v>
      </c>
      <c r="F9463" t="s">
        <v>1450</v>
      </c>
      <c r="G9463" s="1">
        <v>43508</v>
      </c>
    </row>
    <row r="9464" spans="2:7" x14ac:dyDescent="0.25">
      <c r="B9464" t="s">
        <v>1988</v>
      </c>
      <c r="C9464" t="s">
        <v>2151</v>
      </c>
      <c r="D9464" t="s">
        <v>1037</v>
      </c>
      <c r="E9464">
        <v>27.460318999999998</v>
      </c>
      <c r="F9464" t="s">
        <v>1016</v>
      </c>
      <c r="G9464" s="1">
        <v>43322</v>
      </c>
    </row>
    <row r="9501" spans="1:7" x14ac:dyDescent="0.25">
      <c r="A9501" t="s">
        <v>703</v>
      </c>
      <c r="B9501" t="str">
        <f ca="1">_xll.BDS(OFFSET(INDIRECT(ADDRESS(ROW(), COLUMN())),0,-1),"TOP_ANALYST_PERFORM_RANK_TRR","cols=6;rows=15")</f>
        <v>PERM DENIED</v>
      </c>
      <c r="C9501" t="s">
        <v>1021</v>
      </c>
      <c r="D9501" t="s">
        <v>1015</v>
      </c>
      <c r="E9501">
        <v>26.988848999999998</v>
      </c>
      <c r="F9501" t="s">
        <v>1023</v>
      </c>
      <c r="G9501" s="1">
        <v>43510</v>
      </c>
    </row>
    <row r="9502" spans="1:7" x14ac:dyDescent="0.25">
      <c r="B9502" t="s">
        <v>1017</v>
      </c>
      <c r="C9502" t="s">
        <v>1018</v>
      </c>
      <c r="D9502" t="s">
        <v>1019</v>
      </c>
      <c r="E9502">
        <v>15.7759</v>
      </c>
      <c r="F9502" t="s">
        <v>1023</v>
      </c>
      <c r="G9502" s="1">
        <v>43181</v>
      </c>
    </row>
    <row r="9503" spans="1:7" x14ac:dyDescent="0.25">
      <c r="B9503" t="s">
        <v>1045</v>
      </c>
      <c r="C9503" t="s">
        <v>1436</v>
      </c>
      <c r="D9503" t="s">
        <v>1022</v>
      </c>
      <c r="E9503">
        <v>5.8222100000000001</v>
      </c>
      <c r="F9503" t="s">
        <v>1023</v>
      </c>
      <c r="G9503" s="1">
        <v>43510</v>
      </c>
    </row>
    <row r="9504" spans="1:7" x14ac:dyDescent="0.25">
      <c r="B9504" t="s">
        <v>1074</v>
      </c>
      <c r="C9504" t="s">
        <v>1647</v>
      </c>
      <c r="D9504" t="s">
        <v>1022</v>
      </c>
      <c r="E9504">
        <v>5.8222100000000001</v>
      </c>
      <c r="F9504" t="s">
        <v>1063</v>
      </c>
      <c r="G9504" s="1">
        <v>43510</v>
      </c>
    </row>
    <row r="9505" spans="2:7" x14ac:dyDescent="0.25">
      <c r="B9505" t="s">
        <v>1021</v>
      </c>
      <c r="C9505" t="s">
        <v>1021</v>
      </c>
      <c r="D9505" t="s">
        <v>1022</v>
      </c>
      <c r="E9505">
        <v>5.8222100000000001</v>
      </c>
      <c r="F9505" t="s">
        <v>1023</v>
      </c>
      <c r="G9505" s="1">
        <v>43510</v>
      </c>
    </row>
    <row r="9506" spans="2:7" x14ac:dyDescent="0.25">
      <c r="B9506" t="s">
        <v>1086</v>
      </c>
      <c r="C9506" t="s">
        <v>1590</v>
      </c>
      <c r="D9506" t="s">
        <v>1022</v>
      </c>
      <c r="E9506">
        <v>5.8222100000000001</v>
      </c>
      <c r="F9506" t="s">
        <v>1042</v>
      </c>
      <c r="G9506" s="1">
        <v>43510</v>
      </c>
    </row>
    <row r="9507" spans="2:7" x14ac:dyDescent="0.25">
      <c r="B9507" t="s">
        <v>1971</v>
      </c>
      <c r="C9507" t="s">
        <v>1972</v>
      </c>
      <c r="D9507" t="s">
        <v>1022</v>
      </c>
      <c r="E9507">
        <v>5.8222100000000001</v>
      </c>
      <c r="F9507" t="s">
        <v>1973</v>
      </c>
      <c r="G9507" s="1">
        <v>43510</v>
      </c>
    </row>
    <row r="9508" spans="2:7" x14ac:dyDescent="0.25">
      <c r="B9508" t="s">
        <v>1178</v>
      </c>
      <c r="C9508" t="s">
        <v>1853</v>
      </c>
      <c r="D9508" t="s">
        <v>1022</v>
      </c>
      <c r="E9508">
        <v>5.8222100000000001</v>
      </c>
      <c r="F9508" t="s">
        <v>1180</v>
      </c>
      <c r="G9508" s="1">
        <v>43510</v>
      </c>
    </row>
    <row r="9509" spans="2:7" x14ac:dyDescent="0.25">
      <c r="B9509" t="s">
        <v>1055</v>
      </c>
      <c r="C9509" t="s">
        <v>1447</v>
      </c>
      <c r="D9509" t="s">
        <v>1022</v>
      </c>
      <c r="E9509">
        <v>5.8222100000000001</v>
      </c>
      <c r="F9509" t="s">
        <v>1141</v>
      </c>
      <c r="G9509" s="1">
        <v>43510</v>
      </c>
    </row>
    <row r="9510" spans="2:7" x14ac:dyDescent="0.25">
      <c r="B9510" t="s">
        <v>1678</v>
      </c>
      <c r="C9510" t="s">
        <v>1679</v>
      </c>
      <c r="D9510" t="s">
        <v>1022</v>
      </c>
      <c r="E9510">
        <v>5.8222100000000001</v>
      </c>
      <c r="F9510" t="s">
        <v>1023</v>
      </c>
      <c r="G9510" s="1">
        <v>43510</v>
      </c>
    </row>
    <row r="9511" spans="2:7" x14ac:dyDescent="0.25">
      <c r="B9511" t="s">
        <v>1118</v>
      </c>
      <c r="C9511" t="s">
        <v>1477</v>
      </c>
      <c r="D9511" t="s">
        <v>1022</v>
      </c>
      <c r="E9511">
        <v>5.8222100000000001</v>
      </c>
      <c r="F9511" t="s">
        <v>1023</v>
      </c>
      <c r="G9511" s="1">
        <v>43509</v>
      </c>
    </row>
    <row r="9512" spans="2:7" x14ac:dyDescent="0.25">
      <c r="B9512" t="s">
        <v>1084</v>
      </c>
      <c r="C9512" t="s">
        <v>1437</v>
      </c>
      <c r="D9512" t="s">
        <v>1022</v>
      </c>
      <c r="E9512">
        <v>5.8222100000000001</v>
      </c>
      <c r="F9512" t="s">
        <v>1023</v>
      </c>
      <c r="G9512" s="1">
        <v>43418</v>
      </c>
    </row>
    <row r="9513" spans="2:7" x14ac:dyDescent="0.25">
      <c r="B9513" t="s">
        <v>1090</v>
      </c>
      <c r="C9513" t="s">
        <v>1199</v>
      </c>
      <c r="D9513" t="s">
        <v>1022</v>
      </c>
      <c r="E9513">
        <v>5.8222100000000001</v>
      </c>
      <c r="F9513" t="s">
        <v>1023</v>
      </c>
      <c r="G9513" s="1">
        <v>43146</v>
      </c>
    </row>
    <row r="9514" spans="2:7" x14ac:dyDescent="0.25">
      <c r="B9514" t="s">
        <v>1061</v>
      </c>
      <c r="C9514" t="s">
        <v>1964</v>
      </c>
      <c r="D9514" t="s">
        <v>1026</v>
      </c>
      <c r="E9514">
        <v>5.8136200000000002</v>
      </c>
      <c r="F9514" t="s">
        <v>1063</v>
      </c>
      <c r="G9514" s="1">
        <v>43481</v>
      </c>
    </row>
    <row r="9515" spans="2:7" x14ac:dyDescent="0.25">
      <c r="B9515" t="s">
        <v>1124</v>
      </c>
      <c r="C9515" t="s">
        <v>2152</v>
      </c>
      <c r="D9515" t="s">
        <v>1037</v>
      </c>
      <c r="E9515">
        <v>0.18920699999999999</v>
      </c>
      <c r="F9515" t="s">
        <v>1020</v>
      </c>
      <c r="G9515" s="1">
        <v>43511</v>
      </c>
    </row>
    <row r="9551" spans="1:7" x14ac:dyDescent="0.25">
      <c r="A9551" t="s">
        <v>704</v>
      </c>
      <c r="B9551" t="str">
        <f ca="1">_xll.BDS(OFFSET(INDIRECT(ADDRESS(ROW(), COLUMN())),0,-1),"TOP_ANALYST_PERFORM_RANK_TRR","cols=6;rows=5")</f>
        <v>Pivotal Research Group LLC</v>
      </c>
      <c r="C9551" t="s">
        <v>2153</v>
      </c>
      <c r="D9551" t="s">
        <v>1015</v>
      </c>
      <c r="E9551">
        <v>35.407730999999998</v>
      </c>
      <c r="F9551" t="s">
        <v>1023</v>
      </c>
      <c r="G9551" s="1">
        <v>43474</v>
      </c>
    </row>
    <row r="9552" spans="1:7" x14ac:dyDescent="0.25">
      <c r="B9552" t="s">
        <v>1195</v>
      </c>
      <c r="C9552" t="s">
        <v>1196</v>
      </c>
      <c r="D9552" t="s">
        <v>1015</v>
      </c>
      <c r="E9552">
        <v>35.407730999999998</v>
      </c>
      <c r="F9552" t="s">
        <v>1023</v>
      </c>
      <c r="G9552" s="1">
        <v>43420</v>
      </c>
    </row>
    <row r="9553" spans="2:7" x14ac:dyDescent="0.25">
      <c r="B9553" t="s">
        <v>1021</v>
      </c>
      <c r="C9553" t="s">
        <v>1021</v>
      </c>
      <c r="D9553" t="s">
        <v>1019</v>
      </c>
      <c r="E9553">
        <v>20.483720000000002</v>
      </c>
      <c r="F9553" t="s">
        <v>1023</v>
      </c>
      <c r="G9553" s="1">
        <v>43511</v>
      </c>
    </row>
    <row r="9554" spans="2:7" x14ac:dyDescent="0.25">
      <c r="B9554" t="s">
        <v>1167</v>
      </c>
      <c r="C9554" t="s">
        <v>1665</v>
      </c>
      <c r="D9554" t="s">
        <v>1022</v>
      </c>
      <c r="E9554">
        <v>0</v>
      </c>
      <c r="F9554" t="s">
        <v>1020</v>
      </c>
      <c r="G9554" s="1">
        <v>43455</v>
      </c>
    </row>
    <row r="9555" spans="2:7" x14ac:dyDescent="0.25">
      <c r="B9555" t="s">
        <v>1017</v>
      </c>
      <c r="C9555" t="s">
        <v>1018</v>
      </c>
      <c r="D9555" t="s">
        <v>1026</v>
      </c>
      <c r="E9555">
        <v>-6.9415930000000001</v>
      </c>
      <c r="F9555" t="s">
        <v>1063</v>
      </c>
      <c r="G9555" s="1">
        <v>43414</v>
      </c>
    </row>
    <row r="9601" spans="1:7" x14ac:dyDescent="0.25">
      <c r="A9601" t="s">
        <v>705</v>
      </c>
      <c r="B9601" t="str">
        <f ca="1">_xll.BDS(OFFSET(INDIRECT(ADDRESS(ROW(), COLUMN())),0,-1),"TOP_ANALYST_PERFORM_RANK_TRR","cols=6;rows=5")</f>
        <v>PERM DENIED</v>
      </c>
      <c r="C9601" t="s">
        <v>1021</v>
      </c>
      <c r="D9601" t="s">
        <v>1015</v>
      </c>
      <c r="E9601">
        <v>45.431398999999999</v>
      </c>
      <c r="F9601" t="s">
        <v>1023</v>
      </c>
      <c r="G9601" s="1">
        <v>43510</v>
      </c>
    </row>
    <row r="9602" spans="1:7" x14ac:dyDescent="0.25">
      <c r="B9602" t="s">
        <v>1030</v>
      </c>
      <c r="C9602" t="s">
        <v>1965</v>
      </c>
      <c r="D9602" t="s">
        <v>1019</v>
      </c>
      <c r="E9602">
        <v>24.531725000000002</v>
      </c>
      <c r="F9602" t="s">
        <v>1042</v>
      </c>
      <c r="G9602" s="1">
        <v>43509</v>
      </c>
    </row>
    <row r="9603" spans="1:7" x14ac:dyDescent="0.25">
      <c r="B9603" t="s">
        <v>1017</v>
      </c>
      <c r="C9603" t="s">
        <v>1018</v>
      </c>
      <c r="D9603" t="s">
        <v>1022</v>
      </c>
      <c r="E9603">
        <v>23.995021000000001</v>
      </c>
      <c r="F9603" t="s">
        <v>1020</v>
      </c>
      <c r="G9603" s="1">
        <v>43470</v>
      </c>
    </row>
    <row r="9604" spans="1:7" x14ac:dyDescent="0.25">
      <c r="B9604" t="s">
        <v>2154</v>
      </c>
      <c r="C9604" t="s">
        <v>2155</v>
      </c>
      <c r="D9604" t="s">
        <v>1026</v>
      </c>
      <c r="E9604">
        <v>20.766860000000001</v>
      </c>
      <c r="F9604" t="s">
        <v>1063</v>
      </c>
      <c r="G9604" s="1">
        <v>43510</v>
      </c>
    </row>
    <row r="9605" spans="1:7" x14ac:dyDescent="0.25">
      <c r="B9605" t="s">
        <v>1071</v>
      </c>
      <c r="C9605" t="s">
        <v>1969</v>
      </c>
      <c r="D9605" t="s">
        <v>1037</v>
      </c>
      <c r="E9605">
        <v>13.42756</v>
      </c>
      <c r="F9605" t="s">
        <v>1361</v>
      </c>
      <c r="G9605" s="1">
        <v>43496</v>
      </c>
    </row>
    <row r="9651" spans="1:7" x14ac:dyDescent="0.25">
      <c r="A9651" t="s">
        <v>706</v>
      </c>
      <c r="B9651" t="str">
        <f ca="1">_xll.BDS(OFFSET(INDIRECT(ADDRESS(ROW(), COLUMN())),0,-1),"TOP_ANALYST_PERFORM_RANK_TRR","cols=6;rows=4")</f>
        <v>RBC Capital Markets</v>
      </c>
      <c r="C9651" t="s">
        <v>2065</v>
      </c>
      <c r="D9651" t="s">
        <v>1015</v>
      </c>
      <c r="E9651">
        <v>0</v>
      </c>
      <c r="F9651" t="s">
        <v>1312</v>
      </c>
      <c r="G9651" s="1">
        <v>43507</v>
      </c>
    </row>
    <row r="9652" spans="1:7" x14ac:dyDescent="0.25">
      <c r="B9652" t="s">
        <v>58</v>
      </c>
      <c r="C9652" t="s">
        <v>2070</v>
      </c>
      <c r="D9652" t="s">
        <v>1015</v>
      </c>
      <c r="E9652">
        <v>0</v>
      </c>
      <c r="F9652" t="s">
        <v>1389</v>
      </c>
      <c r="G9652" s="1">
        <v>43453</v>
      </c>
    </row>
    <row r="9653" spans="1:7" x14ac:dyDescent="0.25">
      <c r="B9653" t="s">
        <v>1531</v>
      </c>
      <c r="C9653" t="s">
        <v>1532</v>
      </c>
      <c r="D9653" t="s">
        <v>1019</v>
      </c>
      <c r="E9653">
        <v>-56.576860000000003</v>
      </c>
      <c r="F9653" t="s">
        <v>1533</v>
      </c>
      <c r="G9653" s="1">
        <v>42621</v>
      </c>
    </row>
    <row r="9654" spans="1:7" x14ac:dyDescent="0.25">
      <c r="B9654" t="s">
        <v>1017</v>
      </c>
      <c r="C9654" t="s">
        <v>1268</v>
      </c>
      <c r="D9654" t="s">
        <v>1022</v>
      </c>
      <c r="E9654">
        <v>-71.631496999999996</v>
      </c>
      <c r="F9654" t="s">
        <v>1279</v>
      </c>
      <c r="G9654" s="1">
        <v>43420</v>
      </c>
    </row>
    <row r="9701" spans="1:7" x14ac:dyDescent="0.25">
      <c r="A9701" t="s">
        <v>707</v>
      </c>
      <c r="B9701" t="str">
        <f ca="1">_xll.BDS(OFFSET(INDIRECT(ADDRESS(ROW(), COLUMN())),0,-1),"TOP_ANALYST_PERFORM_RANK_TRR","cols=6;rows=5")</f>
        <v>Argus Research Corp</v>
      </c>
      <c r="C9701" t="s">
        <v>1474</v>
      </c>
      <c r="D9701" t="s">
        <v>1015</v>
      </c>
      <c r="E9701">
        <v>15.368401</v>
      </c>
      <c r="F9701" t="s">
        <v>1023</v>
      </c>
      <c r="G9701" s="1">
        <v>43432</v>
      </c>
    </row>
    <row r="9702" spans="1:7" x14ac:dyDescent="0.25">
      <c r="B9702" t="s">
        <v>1021</v>
      </c>
      <c r="C9702" t="s">
        <v>1021</v>
      </c>
      <c r="D9702" t="s">
        <v>1019</v>
      </c>
      <c r="E9702">
        <v>11.406890000000001</v>
      </c>
      <c r="F9702" t="s">
        <v>1027</v>
      </c>
      <c r="G9702" s="1">
        <v>43507</v>
      </c>
    </row>
    <row r="9703" spans="1:7" x14ac:dyDescent="0.25">
      <c r="B9703" t="s">
        <v>1021</v>
      </c>
      <c r="C9703" t="s">
        <v>1021</v>
      </c>
      <c r="D9703" t="s">
        <v>1022</v>
      </c>
      <c r="E9703">
        <v>0</v>
      </c>
      <c r="F9703" t="s">
        <v>1032</v>
      </c>
      <c r="G9703" s="1">
        <v>43510</v>
      </c>
    </row>
    <row r="9704" spans="1:7" x14ac:dyDescent="0.25">
      <c r="B9704" t="s">
        <v>1118</v>
      </c>
      <c r="C9704" t="s">
        <v>2156</v>
      </c>
      <c r="D9704" t="s">
        <v>1022</v>
      </c>
      <c r="E9704">
        <v>0</v>
      </c>
      <c r="F9704" t="s">
        <v>1020</v>
      </c>
      <c r="G9704" s="1">
        <v>43509</v>
      </c>
    </row>
    <row r="9705" spans="1:7" x14ac:dyDescent="0.25">
      <c r="B9705" t="s">
        <v>1124</v>
      </c>
      <c r="C9705" t="s">
        <v>1343</v>
      </c>
      <c r="D9705" t="s">
        <v>1026</v>
      </c>
      <c r="E9705">
        <v>-14.63494</v>
      </c>
      <c r="F9705" t="s">
        <v>1016</v>
      </c>
      <c r="G9705" s="1">
        <v>43496</v>
      </c>
    </row>
    <row r="9751" spans="1:7" x14ac:dyDescent="0.25">
      <c r="A9751" t="s">
        <v>708</v>
      </c>
      <c r="B9751" t="str">
        <f ca="1">_xll.BDS(OFFSET(INDIRECT(ADDRESS(ROW(), COLUMN())),0,-1),"TOP_ANALYST_PERFORM_RANK_TRR","cols=6;rows=5")</f>
        <v>William Blair &amp; Co</v>
      </c>
      <c r="C9751" t="s">
        <v>2059</v>
      </c>
      <c r="D9751" t="s">
        <v>1015</v>
      </c>
      <c r="E9751">
        <v>120.145595</v>
      </c>
      <c r="F9751" t="s">
        <v>1042</v>
      </c>
      <c r="G9751" s="1">
        <v>43508</v>
      </c>
    </row>
    <row r="9752" spans="1:7" x14ac:dyDescent="0.25">
      <c r="B9752" t="s">
        <v>1632</v>
      </c>
      <c r="C9752" t="s">
        <v>2157</v>
      </c>
      <c r="D9752" t="s">
        <v>1019</v>
      </c>
      <c r="E9752">
        <v>98.903501000000006</v>
      </c>
      <c r="F9752" t="s">
        <v>1023</v>
      </c>
      <c r="G9752" s="1">
        <v>43412</v>
      </c>
    </row>
    <row r="9753" spans="1:7" x14ac:dyDescent="0.25">
      <c r="B9753" t="s">
        <v>1097</v>
      </c>
      <c r="C9753" t="s">
        <v>1782</v>
      </c>
      <c r="D9753" t="s">
        <v>1022</v>
      </c>
      <c r="E9753">
        <v>45.585870999999997</v>
      </c>
      <c r="F9753" t="s">
        <v>1023</v>
      </c>
      <c r="G9753" s="1">
        <v>43508</v>
      </c>
    </row>
    <row r="9754" spans="1:7" x14ac:dyDescent="0.25">
      <c r="B9754" t="s">
        <v>1325</v>
      </c>
      <c r="C9754" t="s">
        <v>2158</v>
      </c>
      <c r="D9754" t="s">
        <v>1022</v>
      </c>
      <c r="E9754">
        <v>45.585870999999997</v>
      </c>
      <c r="F9754" t="s">
        <v>1023</v>
      </c>
      <c r="G9754" s="1">
        <v>43495</v>
      </c>
    </row>
    <row r="9755" spans="1:7" x14ac:dyDescent="0.25">
      <c r="B9755" t="s">
        <v>2159</v>
      </c>
      <c r="C9755" t="s">
        <v>2160</v>
      </c>
      <c r="D9755" t="s">
        <v>1022</v>
      </c>
      <c r="E9755">
        <v>45.585870999999997</v>
      </c>
      <c r="F9755" t="s">
        <v>1023</v>
      </c>
      <c r="G9755" s="1">
        <v>43412</v>
      </c>
    </row>
    <row r="9801" spans="1:7" x14ac:dyDescent="0.25">
      <c r="A9801" t="s">
        <v>709</v>
      </c>
      <c r="B9801" t="str">
        <f ca="1">_xll.BDS(OFFSET(INDIRECT(ADDRESS(ROW(), COLUMN())),0,-1),"TOP_ANALYST_PERFORM_RANK_TRR","cols=6;rows=7")</f>
        <v>Roth Capital Partners</v>
      </c>
      <c r="C9801" t="s">
        <v>1618</v>
      </c>
      <c r="D9801" t="s">
        <v>1015</v>
      </c>
      <c r="E9801">
        <v>14.99128</v>
      </c>
      <c r="F9801" t="s">
        <v>1027</v>
      </c>
      <c r="G9801" s="1">
        <v>43510</v>
      </c>
    </row>
    <row r="9802" spans="1:7" x14ac:dyDescent="0.25">
      <c r="B9802" t="s">
        <v>1448</v>
      </c>
      <c r="C9802" t="s">
        <v>1461</v>
      </c>
      <c r="D9802" t="s">
        <v>1019</v>
      </c>
      <c r="E9802">
        <v>10.23841</v>
      </c>
      <c r="F9802" t="s">
        <v>1020</v>
      </c>
      <c r="G9802" s="1">
        <v>43508</v>
      </c>
    </row>
    <row r="9803" spans="1:7" x14ac:dyDescent="0.25">
      <c r="B9803" t="s">
        <v>1184</v>
      </c>
      <c r="C9803" t="s">
        <v>1597</v>
      </c>
      <c r="D9803" t="s">
        <v>1022</v>
      </c>
      <c r="E9803">
        <v>10.18271</v>
      </c>
      <c r="F9803" t="s">
        <v>1066</v>
      </c>
      <c r="G9803" s="1">
        <v>43510</v>
      </c>
    </row>
    <row r="9804" spans="1:7" x14ac:dyDescent="0.25">
      <c r="B9804" t="s">
        <v>1069</v>
      </c>
      <c r="C9804" t="s">
        <v>1612</v>
      </c>
      <c r="D9804" t="s">
        <v>1022</v>
      </c>
      <c r="E9804">
        <v>10.18271</v>
      </c>
      <c r="F9804" t="s">
        <v>1042</v>
      </c>
      <c r="G9804" s="1">
        <v>43489</v>
      </c>
    </row>
    <row r="9805" spans="1:7" x14ac:dyDescent="0.25">
      <c r="B9805" t="s">
        <v>1135</v>
      </c>
      <c r="C9805" t="s">
        <v>2161</v>
      </c>
      <c r="D9805" t="s">
        <v>1026</v>
      </c>
      <c r="E9805">
        <v>10.015599999999999</v>
      </c>
      <c r="F9805" t="s">
        <v>1032</v>
      </c>
      <c r="G9805" s="1">
        <v>43510</v>
      </c>
    </row>
    <row r="9806" spans="1:7" x14ac:dyDescent="0.25">
      <c r="B9806" t="s">
        <v>1422</v>
      </c>
      <c r="C9806" t="s">
        <v>2162</v>
      </c>
      <c r="D9806" t="s">
        <v>1037</v>
      </c>
      <c r="E9806">
        <v>0</v>
      </c>
      <c r="F9806" t="s">
        <v>1052</v>
      </c>
      <c r="G9806" s="1">
        <v>43511</v>
      </c>
    </row>
    <row r="9807" spans="1:7" x14ac:dyDescent="0.25">
      <c r="B9807" t="s">
        <v>58</v>
      </c>
      <c r="C9807" t="s">
        <v>2163</v>
      </c>
      <c r="D9807" t="s">
        <v>1037</v>
      </c>
      <c r="E9807">
        <v>0</v>
      </c>
      <c r="F9807" t="s">
        <v>1585</v>
      </c>
      <c r="G9807" s="1">
        <v>43511</v>
      </c>
    </row>
    <row r="9851" spans="1:7" x14ac:dyDescent="0.25">
      <c r="A9851" t="s">
        <v>710</v>
      </c>
      <c r="B9851" t="str">
        <f ca="1">_xll.BDS(OFFSET(INDIRECT(ADDRESS(ROW(), COLUMN())),0,-1),"TOP_ANALYST_PERFORM_RANK_TRR","cols=6;rows=21")</f>
        <v>J.P. Morgan</v>
      </c>
      <c r="C9851" t="s">
        <v>2164</v>
      </c>
      <c r="D9851" t="s">
        <v>1015</v>
      </c>
      <c r="E9851">
        <v>28.817060999999999</v>
      </c>
      <c r="F9851" t="s">
        <v>1063</v>
      </c>
      <c r="G9851" s="1">
        <v>43494</v>
      </c>
    </row>
    <row r="9852" spans="1:7" x14ac:dyDescent="0.25">
      <c r="B9852" t="s">
        <v>1133</v>
      </c>
      <c r="C9852" t="s">
        <v>2165</v>
      </c>
      <c r="D9852" t="s">
        <v>1019</v>
      </c>
      <c r="E9852">
        <v>28.75582</v>
      </c>
      <c r="F9852" t="s">
        <v>1023</v>
      </c>
      <c r="G9852" s="1">
        <v>43511</v>
      </c>
    </row>
    <row r="9853" spans="1:7" x14ac:dyDescent="0.25">
      <c r="B9853" t="s">
        <v>58</v>
      </c>
      <c r="C9853" t="s">
        <v>1655</v>
      </c>
      <c r="D9853" t="s">
        <v>1019</v>
      </c>
      <c r="E9853">
        <v>28.75582</v>
      </c>
      <c r="F9853" t="s">
        <v>1081</v>
      </c>
      <c r="G9853" s="1">
        <v>43511</v>
      </c>
    </row>
    <row r="9854" spans="1:7" x14ac:dyDescent="0.25">
      <c r="B9854" t="s">
        <v>1059</v>
      </c>
      <c r="C9854" t="s">
        <v>1653</v>
      </c>
      <c r="D9854" t="s">
        <v>1019</v>
      </c>
      <c r="E9854">
        <v>28.75582</v>
      </c>
      <c r="F9854" t="s">
        <v>1042</v>
      </c>
      <c r="G9854" s="1">
        <v>43511</v>
      </c>
    </row>
    <row r="9855" spans="1:7" x14ac:dyDescent="0.25">
      <c r="B9855" t="s">
        <v>1118</v>
      </c>
      <c r="C9855" t="s">
        <v>1497</v>
      </c>
      <c r="D9855" t="s">
        <v>1019</v>
      </c>
      <c r="E9855">
        <v>28.75582</v>
      </c>
      <c r="F9855" t="s">
        <v>1023</v>
      </c>
      <c r="G9855" s="1">
        <v>43509</v>
      </c>
    </row>
    <row r="9856" spans="1:7" x14ac:dyDescent="0.25">
      <c r="B9856" t="s">
        <v>1021</v>
      </c>
      <c r="C9856" t="s">
        <v>1021</v>
      </c>
      <c r="D9856" t="s">
        <v>1019</v>
      </c>
      <c r="E9856">
        <v>28.75582</v>
      </c>
      <c r="F9856" t="s">
        <v>1023</v>
      </c>
      <c r="G9856" s="1">
        <v>43503</v>
      </c>
    </row>
    <row r="9857" spans="2:7" x14ac:dyDescent="0.25">
      <c r="B9857" t="s">
        <v>1084</v>
      </c>
      <c r="C9857" t="s">
        <v>1267</v>
      </c>
      <c r="D9857" t="s">
        <v>1019</v>
      </c>
      <c r="E9857">
        <v>28.75582</v>
      </c>
      <c r="F9857" t="s">
        <v>1023</v>
      </c>
      <c r="G9857" s="1">
        <v>43490</v>
      </c>
    </row>
    <row r="9858" spans="2:7" x14ac:dyDescent="0.25">
      <c r="B9858" t="s">
        <v>1057</v>
      </c>
      <c r="C9858" t="s">
        <v>2034</v>
      </c>
      <c r="D9858" t="s">
        <v>1019</v>
      </c>
      <c r="E9858">
        <v>28.75582</v>
      </c>
      <c r="F9858" t="s">
        <v>1042</v>
      </c>
      <c r="G9858" s="1">
        <v>43489</v>
      </c>
    </row>
    <row r="9859" spans="2:7" x14ac:dyDescent="0.25">
      <c r="B9859" t="s">
        <v>1040</v>
      </c>
      <c r="C9859" t="s">
        <v>1654</v>
      </c>
      <c r="D9859" t="s">
        <v>1019</v>
      </c>
      <c r="E9859">
        <v>28.75582</v>
      </c>
      <c r="F9859" t="s">
        <v>1042</v>
      </c>
      <c r="G9859" s="1">
        <v>43489</v>
      </c>
    </row>
    <row r="9860" spans="2:7" x14ac:dyDescent="0.25">
      <c r="B9860" t="s">
        <v>1076</v>
      </c>
      <c r="C9860" t="s">
        <v>2036</v>
      </c>
      <c r="D9860" t="s">
        <v>1019</v>
      </c>
      <c r="E9860">
        <v>28.75582</v>
      </c>
      <c r="F9860" t="s">
        <v>1023</v>
      </c>
      <c r="G9860" s="1">
        <v>43489</v>
      </c>
    </row>
    <row r="9861" spans="2:7" x14ac:dyDescent="0.25">
      <c r="B9861" t="s">
        <v>1113</v>
      </c>
      <c r="C9861" t="s">
        <v>1650</v>
      </c>
      <c r="D9861" t="s">
        <v>1019</v>
      </c>
      <c r="E9861">
        <v>28.75582</v>
      </c>
      <c r="F9861" t="s">
        <v>1042</v>
      </c>
      <c r="G9861" s="1">
        <v>43488</v>
      </c>
    </row>
    <row r="9862" spans="2:7" x14ac:dyDescent="0.25">
      <c r="B9862" t="s">
        <v>1033</v>
      </c>
      <c r="C9862" t="s">
        <v>1657</v>
      </c>
      <c r="D9862" t="s">
        <v>1019</v>
      </c>
      <c r="E9862">
        <v>28.75582</v>
      </c>
      <c r="F9862" t="s">
        <v>1023</v>
      </c>
      <c r="G9862" s="1">
        <v>43488</v>
      </c>
    </row>
    <row r="9863" spans="2:7" x14ac:dyDescent="0.25">
      <c r="B9863" t="s">
        <v>1055</v>
      </c>
      <c r="C9863" t="s">
        <v>1652</v>
      </c>
      <c r="D9863" t="s">
        <v>1019</v>
      </c>
      <c r="E9863">
        <v>28.75582</v>
      </c>
      <c r="F9863" t="s">
        <v>1042</v>
      </c>
      <c r="G9863" s="1">
        <v>43488</v>
      </c>
    </row>
    <row r="9864" spans="2:7" x14ac:dyDescent="0.25">
      <c r="B9864" t="s">
        <v>1030</v>
      </c>
      <c r="C9864" t="s">
        <v>1651</v>
      </c>
      <c r="D9864" t="s">
        <v>1019</v>
      </c>
      <c r="E9864">
        <v>28.75582</v>
      </c>
      <c r="F9864" t="s">
        <v>1042</v>
      </c>
      <c r="G9864" s="1">
        <v>43488</v>
      </c>
    </row>
    <row r="9865" spans="2:7" x14ac:dyDescent="0.25">
      <c r="B9865" t="s">
        <v>1090</v>
      </c>
      <c r="C9865" t="s">
        <v>1420</v>
      </c>
      <c r="D9865" t="s">
        <v>1019</v>
      </c>
      <c r="E9865">
        <v>28.75582</v>
      </c>
      <c r="F9865" t="s">
        <v>1023</v>
      </c>
      <c r="G9865" s="1">
        <v>43210</v>
      </c>
    </row>
    <row r="9866" spans="2:7" x14ac:dyDescent="0.25">
      <c r="B9866" t="s">
        <v>1623</v>
      </c>
      <c r="C9866" t="s">
        <v>2166</v>
      </c>
      <c r="D9866" t="s">
        <v>1019</v>
      </c>
      <c r="E9866">
        <v>28.75582</v>
      </c>
      <c r="F9866" t="s">
        <v>1023</v>
      </c>
      <c r="G9866" s="1">
        <v>43209</v>
      </c>
    </row>
    <row r="9867" spans="2:7" x14ac:dyDescent="0.25">
      <c r="B9867" t="s">
        <v>1071</v>
      </c>
      <c r="C9867" t="s">
        <v>2167</v>
      </c>
      <c r="D9867" t="s">
        <v>1022</v>
      </c>
      <c r="E9867">
        <v>2.0968499999999999</v>
      </c>
      <c r="F9867" t="s">
        <v>1073</v>
      </c>
      <c r="G9867" s="1">
        <v>43434</v>
      </c>
    </row>
    <row r="9868" spans="2:7" x14ac:dyDescent="0.25">
      <c r="B9868" t="s">
        <v>1648</v>
      </c>
      <c r="C9868" t="s">
        <v>1649</v>
      </c>
      <c r="D9868" t="s">
        <v>1026</v>
      </c>
      <c r="E9868">
        <v>0</v>
      </c>
      <c r="F9868" t="s">
        <v>1032</v>
      </c>
      <c r="G9868" s="1">
        <v>43489</v>
      </c>
    </row>
    <row r="9869" spans="2:7" x14ac:dyDescent="0.25">
      <c r="B9869" t="s">
        <v>1145</v>
      </c>
      <c r="C9869" t="s">
        <v>1949</v>
      </c>
      <c r="D9869" t="s">
        <v>1026</v>
      </c>
      <c r="E9869">
        <v>0</v>
      </c>
      <c r="F9869" t="s">
        <v>1027</v>
      </c>
      <c r="G9869" s="1">
        <v>43488</v>
      </c>
    </row>
    <row r="9870" spans="2:7" x14ac:dyDescent="0.25">
      <c r="B9870" t="s">
        <v>1765</v>
      </c>
      <c r="C9870" t="s">
        <v>1766</v>
      </c>
      <c r="D9870" t="s">
        <v>1026</v>
      </c>
      <c r="E9870">
        <v>0</v>
      </c>
      <c r="F9870" t="s">
        <v>1767</v>
      </c>
      <c r="G9870" s="1">
        <v>42502</v>
      </c>
    </row>
    <row r="9871" spans="2:7" x14ac:dyDescent="0.25">
      <c r="B9871" t="s">
        <v>1124</v>
      </c>
      <c r="C9871" t="s">
        <v>2030</v>
      </c>
      <c r="D9871" t="s">
        <v>1037</v>
      </c>
      <c r="E9871">
        <v>-7.6501739999999998</v>
      </c>
      <c r="F9871" t="s">
        <v>1016</v>
      </c>
      <c r="G9871" s="1">
        <v>43488</v>
      </c>
    </row>
    <row r="9901" spans="1:7" x14ac:dyDescent="0.25">
      <c r="A9901" t="s">
        <v>711</v>
      </c>
      <c r="B9901" t="str">
        <f ca="1">_xll.BDS(OFFSET(INDIRECT(ADDRESS(ROW(), COLUMN())),0,-1),"TOP_ANALYST_PERFORM_RANK_TRR","cols=6;rows=21")</f>
        <v>Susquehanna Financial</v>
      </c>
      <c r="C9901" t="s">
        <v>1984</v>
      </c>
      <c r="D9901" t="s">
        <v>1015</v>
      </c>
      <c r="E9901">
        <v>35.958609000000003</v>
      </c>
      <c r="F9901" t="s">
        <v>1027</v>
      </c>
      <c r="G9901" s="1">
        <v>43510</v>
      </c>
    </row>
    <row r="9902" spans="1:7" x14ac:dyDescent="0.25">
      <c r="B9902" t="s">
        <v>1017</v>
      </c>
      <c r="C9902" t="s">
        <v>1018</v>
      </c>
      <c r="D9902" t="s">
        <v>1019</v>
      </c>
      <c r="E9902">
        <v>15.595720999999999</v>
      </c>
      <c r="F9902" t="s">
        <v>1023</v>
      </c>
      <c r="G9902" s="1">
        <v>43449</v>
      </c>
    </row>
    <row r="9903" spans="1:7" x14ac:dyDescent="0.25">
      <c r="B9903" t="s">
        <v>1099</v>
      </c>
      <c r="C9903" t="s">
        <v>2168</v>
      </c>
      <c r="D9903" t="s">
        <v>1022</v>
      </c>
      <c r="E9903">
        <v>13.270579</v>
      </c>
      <c r="F9903" t="s">
        <v>1023</v>
      </c>
      <c r="G9903" s="1">
        <v>43510</v>
      </c>
    </row>
    <row r="9904" spans="1:7" x14ac:dyDescent="0.25">
      <c r="B9904" t="s">
        <v>1084</v>
      </c>
      <c r="C9904" t="s">
        <v>1107</v>
      </c>
      <c r="D9904" t="s">
        <v>1022</v>
      </c>
      <c r="E9904">
        <v>13.270579</v>
      </c>
      <c r="F9904" t="s">
        <v>1023</v>
      </c>
      <c r="G9904" s="1">
        <v>43510</v>
      </c>
    </row>
    <row r="9905" spans="2:7" x14ac:dyDescent="0.25">
      <c r="B9905" t="s">
        <v>1097</v>
      </c>
      <c r="C9905" t="s">
        <v>1098</v>
      </c>
      <c r="D9905" t="s">
        <v>1022</v>
      </c>
      <c r="E9905">
        <v>13.270579</v>
      </c>
      <c r="F9905" t="s">
        <v>1023</v>
      </c>
      <c r="G9905" s="1">
        <v>43510</v>
      </c>
    </row>
    <row r="9906" spans="2:7" x14ac:dyDescent="0.25">
      <c r="B9906" t="s">
        <v>1191</v>
      </c>
      <c r="C9906" t="s">
        <v>1192</v>
      </c>
      <c r="D9906" t="s">
        <v>1022</v>
      </c>
      <c r="E9906">
        <v>13.270579</v>
      </c>
      <c r="F9906" t="s">
        <v>1042</v>
      </c>
      <c r="G9906" s="1">
        <v>43510</v>
      </c>
    </row>
    <row r="9907" spans="2:7" x14ac:dyDescent="0.25">
      <c r="B9907" t="s">
        <v>1170</v>
      </c>
      <c r="C9907" t="s">
        <v>2169</v>
      </c>
      <c r="D9907" t="s">
        <v>1022</v>
      </c>
      <c r="E9907">
        <v>13.270579</v>
      </c>
      <c r="F9907" t="s">
        <v>1023</v>
      </c>
      <c r="G9907" s="1">
        <v>43510</v>
      </c>
    </row>
    <row r="9908" spans="2:7" x14ac:dyDescent="0.25">
      <c r="B9908" t="s">
        <v>2170</v>
      </c>
      <c r="C9908" t="s">
        <v>2171</v>
      </c>
      <c r="D9908" t="s">
        <v>1022</v>
      </c>
      <c r="E9908">
        <v>13.270579</v>
      </c>
      <c r="F9908" t="s">
        <v>1023</v>
      </c>
      <c r="G9908" s="1">
        <v>43510</v>
      </c>
    </row>
    <row r="9909" spans="2:7" x14ac:dyDescent="0.25">
      <c r="B9909" t="s">
        <v>1021</v>
      </c>
      <c r="C9909" t="s">
        <v>1021</v>
      </c>
      <c r="D9909" t="s">
        <v>1022</v>
      </c>
      <c r="E9909">
        <v>13.270579</v>
      </c>
      <c r="F9909" t="s">
        <v>1023</v>
      </c>
      <c r="G9909" s="1">
        <v>43509</v>
      </c>
    </row>
    <row r="9910" spans="2:7" x14ac:dyDescent="0.25">
      <c r="B9910" t="s">
        <v>1030</v>
      </c>
      <c r="C9910" t="s">
        <v>1402</v>
      </c>
      <c r="D9910" t="s">
        <v>1022</v>
      </c>
      <c r="E9910">
        <v>13.270579</v>
      </c>
      <c r="F9910" t="s">
        <v>1042</v>
      </c>
      <c r="G9910" s="1">
        <v>43509</v>
      </c>
    </row>
    <row r="9911" spans="2:7" x14ac:dyDescent="0.25">
      <c r="B9911" t="s">
        <v>1150</v>
      </c>
      <c r="C9911" t="s">
        <v>1943</v>
      </c>
      <c r="D9911" t="s">
        <v>1022</v>
      </c>
      <c r="E9911">
        <v>13.270579</v>
      </c>
      <c r="F9911" t="s">
        <v>1063</v>
      </c>
      <c r="G9911" s="1">
        <v>43509</v>
      </c>
    </row>
    <row r="9912" spans="2:7" x14ac:dyDescent="0.25">
      <c r="B9912" t="s">
        <v>2172</v>
      </c>
      <c r="C9912" t="s">
        <v>2173</v>
      </c>
      <c r="D9912" t="s">
        <v>1022</v>
      </c>
      <c r="E9912">
        <v>13.270579</v>
      </c>
      <c r="F9912" t="s">
        <v>1023</v>
      </c>
      <c r="G9912" s="1">
        <v>43419</v>
      </c>
    </row>
    <row r="9913" spans="2:7" x14ac:dyDescent="0.25">
      <c r="B9913" t="s">
        <v>1290</v>
      </c>
      <c r="C9913" t="s">
        <v>2004</v>
      </c>
      <c r="D9913" t="s">
        <v>1026</v>
      </c>
      <c r="E9913">
        <v>3.1648770000000002</v>
      </c>
      <c r="F9913" t="s">
        <v>1023</v>
      </c>
      <c r="G9913" s="1">
        <v>43510</v>
      </c>
    </row>
    <row r="9914" spans="2:7" x14ac:dyDescent="0.25">
      <c r="B9914" t="s">
        <v>1055</v>
      </c>
      <c r="C9914" t="s">
        <v>1333</v>
      </c>
      <c r="D9914" t="s">
        <v>1037</v>
      </c>
      <c r="E9914">
        <v>0</v>
      </c>
      <c r="F9914" t="s">
        <v>1032</v>
      </c>
      <c r="G9914" s="1">
        <v>43510</v>
      </c>
    </row>
    <row r="9915" spans="2:7" x14ac:dyDescent="0.25">
      <c r="B9915" t="s">
        <v>1021</v>
      </c>
      <c r="C9915" t="s">
        <v>1021</v>
      </c>
      <c r="D9915" t="s">
        <v>1037</v>
      </c>
      <c r="E9915">
        <v>0</v>
      </c>
      <c r="F9915" t="s">
        <v>1027</v>
      </c>
      <c r="G9915" s="1">
        <v>43510</v>
      </c>
    </row>
    <row r="9916" spans="2:7" x14ac:dyDescent="0.25">
      <c r="B9916" t="s">
        <v>1160</v>
      </c>
      <c r="C9916" t="s">
        <v>1331</v>
      </c>
      <c r="D9916" t="s">
        <v>1037</v>
      </c>
      <c r="E9916">
        <v>0</v>
      </c>
      <c r="F9916" t="s">
        <v>1162</v>
      </c>
      <c r="G9916" s="1">
        <v>43510</v>
      </c>
    </row>
    <row r="9917" spans="2:7" x14ac:dyDescent="0.25">
      <c r="B9917" t="s">
        <v>1184</v>
      </c>
      <c r="C9917" t="s">
        <v>1946</v>
      </c>
      <c r="D9917" t="s">
        <v>1037</v>
      </c>
      <c r="E9917">
        <v>0</v>
      </c>
      <c r="F9917" t="s">
        <v>1032</v>
      </c>
      <c r="G9917" s="1">
        <v>43510</v>
      </c>
    </row>
    <row r="9918" spans="2:7" x14ac:dyDescent="0.25">
      <c r="B9918" t="s">
        <v>1059</v>
      </c>
      <c r="C9918" t="s">
        <v>1335</v>
      </c>
      <c r="D9918" t="s">
        <v>1037</v>
      </c>
      <c r="E9918">
        <v>0</v>
      </c>
      <c r="F9918" t="s">
        <v>1032</v>
      </c>
      <c r="G9918" s="1">
        <v>43509</v>
      </c>
    </row>
    <row r="9919" spans="2:7" x14ac:dyDescent="0.25">
      <c r="B9919" t="s">
        <v>1069</v>
      </c>
      <c r="C9919" t="s">
        <v>2174</v>
      </c>
      <c r="D9919" t="s">
        <v>1037</v>
      </c>
      <c r="E9919">
        <v>0</v>
      </c>
      <c r="F9919" t="s">
        <v>1032</v>
      </c>
      <c r="G9919" s="1">
        <v>43509</v>
      </c>
    </row>
    <row r="9920" spans="2:7" x14ac:dyDescent="0.25">
      <c r="B9920" t="s">
        <v>1145</v>
      </c>
      <c r="C9920" t="s">
        <v>1983</v>
      </c>
      <c r="D9920" t="s">
        <v>1037</v>
      </c>
      <c r="E9920">
        <v>0</v>
      </c>
      <c r="F9920" t="s">
        <v>1027</v>
      </c>
      <c r="G9920" s="1">
        <v>43509</v>
      </c>
    </row>
    <row r="9921" spans="2:7" x14ac:dyDescent="0.25">
      <c r="B9921" t="s">
        <v>1118</v>
      </c>
      <c r="C9921" t="s">
        <v>2077</v>
      </c>
      <c r="D9921" t="s">
        <v>1037</v>
      </c>
      <c r="E9921">
        <v>0</v>
      </c>
      <c r="F9921" t="s">
        <v>1020</v>
      </c>
      <c r="G9921" s="1">
        <v>43509</v>
      </c>
    </row>
    <row r="9951" spans="1:7" x14ac:dyDescent="0.25">
      <c r="A9951" t="s">
        <v>712</v>
      </c>
      <c r="B9951" t="str">
        <f ca="1">_xll.BDS(OFFSET(INDIRECT(ADDRESS(ROW(), COLUMN())),0,-1),"TOP_ANALYST_PERFORM_RANK_TRR","cols=6;rows=8")</f>
        <v>Credit Suisse</v>
      </c>
      <c r="C9951" t="s">
        <v>2111</v>
      </c>
      <c r="D9951" t="s">
        <v>1015</v>
      </c>
      <c r="E9951">
        <v>21.128716000000001</v>
      </c>
      <c r="F9951" t="s">
        <v>1027</v>
      </c>
      <c r="G9951" s="1">
        <v>43511</v>
      </c>
    </row>
    <row r="9952" spans="1:7" x14ac:dyDescent="0.25">
      <c r="B9952" t="s">
        <v>1021</v>
      </c>
      <c r="C9952" t="s">
        <v>1021</v>
      </c>
      <c r="D9952" t="s">
        <v>1019</v>
      </c>
      <c r="E9952">
        <v>20.05921</v>
      </c>
      <c r="F9952" t="s">
        <v>1023</v>
      </c>
      <c r="G9952" s="1">
        <v>43511</v>
      </c>
    </row>
    <row r="9953" spans="2:7" x14ac:dyDescent="0.25">
      <c r="B9953" t="s">
        <v>1040</v>
      </c>
      <c r="C9953" t="s">
        <v>1940</v>
      </c>
      <c r="D9953" t="s">
        <v>1019</v>
      </c>
      <c r="E9953">
        <v>20.05921</v>
      </c>
      <c r="F9953" t="s">
        <v>1042</v>
      </c>
      <c r="G9953" s="1">
        <v>43510</v>
      </c>
    </row>
    <row r="9954" spans="2:7" x14ac:dyDescent="0.25">
      <c r="B9954" t="s">
        <v>1133</v>
      </c>
      <c r="C9954" t="s">
        <v>2175</v>
      </c>
      <c r="D9954" t="s">
        <v>1019</v>
      </c>
      <c r="E9954">
        <v>20.05921</v>
      </c>
      <c r="F9954" t="s">
        <v>1023</v>
      </c>
      <c r="G9954" s="1">
        <v>43510</v>
      </c>
    </row>
    <row r="9955" spans="2:7" x14ac:dyDescent="0.25">
      <c r="B9955" t="s">
        <v>1118</v>
      </c>
      <c r="C9955" t="s">
        <v>1937</v>
      </c>
      <c r="D9955" t="s">
        <v>1019</v>
      </c>
      <c r="E9955">
        <v>20.05921</v>
      </c>
      <c r="F9955" t="s">
        <v>1023</v>
      </c>
      <c r="G9955" s="1">
        <v>43509</v>
      </c>
    </row>
    <row r="9956" spans="2:7" x14ac:dyDescent="0.25">
      <c r="B9956" t="s">
        <v>1124</v>
      </c>
      <c r="C9956" t="s">
        <v>2176</v>
      </c>
      <c r="D9956" t="s">
        <v>1022</v>
      </c>
      <c r="E9956">
        <v>17.142934</v>
      </c>
      <c r="F9956" t="s">
        <v>1020</v>
      </c>
      <c r="G9956" s="1">
        <v>43510</v>
      </c>
    </row>
    <row r="9957" spans="2:7" x14ac:dyDescent="0.25">
      <c r="B9957" t="s">
        <v>1021</v>
      </c>
      <c r="C9957" t="s">
        <v>1021</v>
      </c>
      <c r="D9957" t="s">
        <v>1026</v>
      </c>
      <c r="E9957">
        <v>13.788269</v>
      </c>
      <c r="F9957" t="s">
        <v>1027</v>
      </c>
      <c r="G9957" s="1">
        <v>43474</v>
      </c>
    </row>
    <row r="9958" spans="2:7" x14ac:dyDescent="0.25">
      <c r="B9958" t="s">
        <v>1021</v>
      </c>
      <c r="C9958" t="s">
        <v>1021</v>
      </c>
      <c r="D9958" t="s">
        <v>1037</v>
      </c>
      <c r="E9958">
        <v>12.862881</v>
      </c>
      <c r="F9958" t="s">
        <v>1020</v>
      </c>
      <c r="G9958" s="1">
        <v>43510</v>
      </c>
    </row>
    <row r="10001" spans="1:7" x14ac:dyDescent="0.25">
      <c r="A10001" t="s">
        <v>713</v>
      </c>
      <c r="B10001" t="str">
        <f ca="1">_xll.BDS(OFFSET(INDIRECT(ADDRESS(ROW(), COLUMN())),0,-1),"TOP_ANALYST_PERFORM_RANK_TRR","cols=6;rows=22")</f>
        <v>Barclays</v>
      </c>
      <c r="C10001" t="s">
        <v>1051</v>
      </c>
      <c r="D10001" t="s">
        <v>1015</v>
      </c>
      <c r="E10001">
        <v>14.036611000000001</v>
      </c>
      <c r="F10001" t="s">
        <v>1279</v>
      </c>
      <c r="G10001" s="1">
        <v>43482</v>
      </c>
    </row>
    <row r="10002" spans="1:7" x14ac:dyDescent="0.25">
      <c r="B10002" t="s">
        <v>1067</v>
      </c>
      <c r="C10002" t="s">
        <v>2177</v>
      </c>
      <c r="D10002" t="s">
        <v>1019</v>
      </c>
      <c r="E10002">
        <v>9.7117810000000002</v>
      </c>
      <c r="F10002" t="s">
        <v>1023</v>
      </c>
      <c r="G10002" s="1">
        <v>43482</v>
      </c>
    </row>
    <row r="10003" spans="1:7" x14ac:dyDescent="0.25">
      <c r="B10003" t="s">
        <v>1043</v>
      </c>
      <c r="C10003" t="s">
        <v>1044</v>
      </c>
      <c r="D10003" t="s">
        <v>1022</v>
      </c>
      <c r="E10003">
        <v>0</v>
      </c>
      <c r="F10003" t="s">
        <v>1027</v>
      </c>
      <c r="G10003" s="1">
        <v>43503</v>
      </c>
    </row>
    <row r="10004" spans="1:7" x14ac:dyDescent="0.25">
      <c r="B10004" t="s">
        <v>1021</v>
      </c>
      <c r="C10004" t="s">
        <v>1021</v>
      </c>
      <c r="D10004" t="s">
        <v>1022</v>
      </c>
      <c r="E10004">
        <v>0</v>
      </c>
      <c r="F10004" t="s">
        <v>1027</v>
      </c>
      <c r="G10004" s="1">
        <v>43488</v>
      </c>
    </row>
    <row r="10005" spans="1:7" x14ac:dyDescent="0.25">
      <c r="B10005" t="s">
        <v>1055</v>
      </c>
      <c r="C10005" t="s">
        <v>1591</v>
      </c>
      <c r="D10005" t="s">
        <v>1022</v>
      </c>
      <c r="E10005">
        <v>0</v>
      </c>
      <c r="F10005" t="s">
        <v>1032</v>
      </c>
      <c r="G10005" s="1">
        <v>43483</v>
      </c>
    </row>
    <row r="10006" spans="1:7" x14ac:dyDescent="0.25">
      <c r="B10006" t="s">
        <v>1059</v>
      </c>
      <c r="C10006" t="s">
        <v>1060</v>
      </c>
      <c r="D10006" t="s">
        <v>1022</v>
      </c>
      <c r="E10006">
        <v>0</v>
      </c>
      <c r="F10006" t="s">
        <v>1032</v>
      </c>
      <c r="G10006" s="1">
        <v>43482</v>
      </c>
    </row>
    <row r="10007" spans="1:7" x14ac:dyDescent="0.25">
      <c r="B10007" t="s">
        <v>1124</v>
      </c>
      <c r="C10007" t="s">
        <v>2014</v>
      </c>
      <c r="D10007" t="s">
        <v>1026</v>
      </c>
      <c r="E10007">
        <v>-2.3614769999999998</v>
      </c>
      <c r="F10007" t="s">
        <v>1023</v>
      </c>
      <c r="G10007" s="1">
        <v>43495</v>
      </c>
    </row>
    <row r="10008" spans="1:7" x14ac:dyDescent="0.25">
      <c r="B10008" t="s">
        <v>1150</v>
      </c>
      <c r="C10008" t="s">
        <v>2178</v>
      </c>
      <c r="D10008" t="s">
        <v>1037</v>
      </c>
      <c r="E10008">
        <v>-14.036611000000001</v>
      </c>
      <c r="F10008" t="s">
        <v>1063</v>
      </c>
      <c r="G10008" s="1">
        <v>43504</v>
      </c>
    </row>
    <row r="10009" spans="1:7" x14ac:dyDescent="0.25">
      <c r="B10009" t="s">
        <v>1028</v>
      </c>
      <c r="C10009" t="s">
        <v>1360</v>
      </c>
      <c r="D10009" t="s">
        <v>1037</v>
      </c>
      <c r="E10009">
        <v>-14.036611000000001</v>
      </c>
      <c r="F10009" t="s">
        <v>1042</v>
      </c>
      <c r="G10009" s="1">
        <v>43504</v>
      </c>
    </row>
    <row r="10010" spans="1:7" x14ac:dyDescent="0.25">
      <c r="B10010" t="s">
        <v>1057</v>
      </c>
      <c r="C10010" t="s">
        <v>2179</v>
      </c>
      <c r="D10010" t="s">
        <v>1037</v>
      </c>
      <c r="E10010">
        <v>-14.036611000000001</v>
      </c>
      <c r="F10010" t="s">
        <v>1042</v>
      </c>
      <c r="G10010" s="1">
        <v>43503</v>
      </c>
    </row>
    <row r="10011" spans="1:7" x14ac:dyDescent="0.25">
      <c r="B10011" t="s">
        <v>1040</v>
      </c>
      <c r="C10011" t="s">
        <v>1041</v>
      </c>
      <c r="D10011" t="s">
        <v>1037</v>
      </c>
      <c r="E10011">
        <v>-14.036611000000001</v>
      </c>
      <c r="F10011" t="s">
        <v>1042</v>
      </c>
      <c r="G10011" s="1">
        <v>43490</v>
      </c>
    </row>
    <row r="10012" spans="1:7" x14ac:dyDescent="0.25">
      <c r="B10012" t="s">
        <v>1021</v>
      </c>
      <c r="C10012" t="s">
        <v>1021</v>
      </c>
      <c r="D10012" t="s">
        <v>1037</v>
      </c>
      <c r="E10012">
        <v>-14.036611000000001</v>
      </c>
      <c r="F10012" t="s">
        <v>1023</v>
      </c>
      <c r="G10012" s="1">
        <v>43490</v>
      </c>
    </row>
    <row r="10013" spans="1:7" x14ac:dyDescent="0.25">
      <c r="B10013" t="s">
        <v>1422</v>
      </c>
      <c r="C10013" t="s">
        <v>2180</v>
      </c>
      <c r="D10013" t="s">
        <v>1037</v>
      </c>
      <c r="E10013">
        <v>-14.036611000000001</v>
      </c>
      <c r="F10013" t="s">
        <v>1063</v>
      </c>
      <c r="G10013" s="1">
        <v>43487</v>
      </c>
    </row>
    <row r="10014" spans="1:7" x14ac:dyDescent="0.25">
      <c r="B10014" t="s">
        <v>1061</v>
      </c>
      <c r="C10014" t="s">
        <v>2181</v>
      </c>
      <c r="D10014" t="s">
        <v>1037</v>
      </c>
      <c r="E10014">
        <v>-14.036611000000001</v>
      </c>
      <c r="F10014" t="s">
        <v>1063</v>
      </c>
      <c r="G10014" s="1">
        <v>43483</v>
      </c>
    </row>
    <row r="10015" spans="1:7" x14ac:dyDescent="0.25">
      <c r="B10015" t="s">
        <v>1076</v>
      </c>
      <c r="C10015" t="s">
        <v>1077</v>
      </c>
      <c r="D10015" t="s">
        <v>1037</v>
      </c>
      <c r="E10015">
        <v>-14.036611000000001</v>
      </c>
      <c r="F10015" t="s">
        <v>1023</v>
      </c>
      <c r="G10015" s="1">
        <v>43483</v>
      </c>
    </row>
    <row r="10016" spans="1:7" x14ac:dyDescent="0.25">
      <c r="B10016" t="s">
        <v>1099</v>
      </c>
      <c r="C10016" t="s">
        <v>2182</v>
      </c>
      <c r="D10016" t="s">
        <v>1037</v>
      </c>
      <c r="E10016">
        <v>-14.036611000000001</v>
      </c>
      <c r="F10016" t="s">
        <v>1023</v>
      </c>
      <c r="G10016" s="1">
        <v>43483</v>
      </c>
    </row>
    <row r="10017" spans="2:7" x14ac:dyDescent="0.25">
      <c r="B10017" t="s">
        <v>1021</v>
      </c>
      <c r="C10017" t="s">
        <v>1021</v>
      </c>
      <c r="D10017" t="s">
        <v>1037</v>
      </c>
      <c r="E10017">
        <v>-14.036611000000001</v>
      </c>
      <c r="F10017" t="s">
        <v>1023</v>
      </c>
      <c r="G10017" s="1">
        <v>43482</v>
      </c>
    </row>
    <row r="10018" spans="2:7" x14ac:dyDescent="0.25">
      <c r="B10018" t="s">
        <v>1071</v>
      </c>
      <c r="C10018" t="s">
        <v>2123</v>
      </c>
      <c r="D10018" t="s">
        <v>1037</v>
      </c>
      <c r="E10018">
        <v>-14.036611000000001</v>
      </c>
      <c r="F10018" t="s">
        <v>1073</v>
      </c>
      <c r="G10018" s="1">
        <v>43482</v>
      </c>
    </row>
    <row r="10019" spans="2:7" x14ac:dyDescent="0.25">
      <c r="B10019" t="s">
        <v>1064</v>
      </c>
      <c r="C10019" t="s">
        <v>1065</v>
      </c>
      <c r="D10019" t="s">
        <v>1037</v>
      </c>
      <c r="E10019">
        <v>-14.036611000000001</v>
      </c>
      <c r="F10019" t="s">
        <v>1141</v>
      </c>
      <c r="G10019" s="1">
        <v>43482</v>
      </c>
    </row>
    <row r="10020" spans="2:7" x14ac:dyDescent="0.25">
      <c r="B10020" t="s">
        <v>1021</v>
      </c>
      <c r="C10020" t="s">
        <v>1021</v>
      </c>
      <c r="D10020" t="s">
        <v>1037</v>
      </c>
      <c r="E10020">
        <v>-14.036611000000001</v>
      </c>
      <c r="F10020" t="s">
        <v>1023</v>
      </c>
      <c r="G10020" s="1">
        <v>43474</v>
      </c>
    </row>
    <row r="10021" spans="2:7" x14ac:dyDescent="0.25">
      <c r="B10021" t="s">
        <v>58</v>
      </c>
      <c r="C10021" t="s">
        <v>2183</v>
      </c>
      <c r="D10021" t="s">
        <v>1037</v>
      </c>
      <c r="E10021">
        <v>-14.036611000000001</v>
      </c>
      <c r="F10021" t="s">
        <v>1149</v>
      </c>
      <c r="G10021" s="1">
        <v>43445</v>
      </c>
    </row>
    <row r="10022" spans="2:7" x14ac:dyDescent="0.25">
      <c r="B10022" t="s">
        <v>1090</v>
      </c>
      <c r="C10022" t="s">
        <v>1091</v>
      </c>
      <c r="D10022" t="s">
        <v>1037</v>
      </c>
      <c r="E10022">
        <v>-14.036611000000001</v>
      </c>
      <c r="F10022" t="s">
        <v>1023</v>
      </c>
      <c r="G10022" s="1">
        <v>43215</v>
      </c>
    </row>
    <row r="10051" spans="1:7" x14ac:dyDescent="0.25">
      <c r="A10051" t="s">
        <v>714</v>
      </c>
      <c r="B10051" t="str">
        <f ca="1">_xll.BDS(OFFSET(INDIRECT(ADDRESS(ROW(), COLUMN())),0,-1),"TOP_ANALYST_PERFORM_RANK_TRR","cols=6;rows=20")</f>
        <v>Wolfe Research</v>
      </c>
      <c r="C10051" t="s">
        <v>2184</v>
      </c>
      <c r="D10051" t="s">
        <v>1015</v>
      </c>
      <c r="E10051">
        <v>29.855001000000001</v>
      </c>
      <c r="F10051" t="s">
        <v>1042</v>
      </c>
      <c r="G10051" s="1">
        <v>43511</v>
      </c>
    </row>
    <row r="10052" spans="1:7" x14ac:dyDescent="0.25">
      <c r="B10052" t="s">
        <v>1030</v>
      </c>
      <c r="C10052" t="s">
        <v>2185</v>
      </c>
      <c r="D10052" t="s">
        <v>1015</v>
      </c>
      <c r="E10052">
        <v>29.855001000000001</v>
      </c>
      <c r="F10052" t="s">
        <v>1042</v>
      </c>
      <c r="G10052" s="1">
        <v>43510</v>
      </c>
    </row>
    <row r="10053" spans="1:7" x14ac:dyDescent="0.25">
      <c r="B10053" t="s">
        <v>1086</v>
      </c>
      <c r="C10053" t="s">
        <v>1690</v>
      </c>
      <c r="D10053" t="s">
        <v>1015</v>
      </c>
      <c r="E10053">
        <v>29.855001000000001</v>
      </c>
      <c r="F10053" t="s">
        <v>1042</v>
      </c>
      <c r="G10053" s="1">
        <v>43510</v>
      </c>
    </row>
    <row r="10054" spans="1:7" x14ac:dyDescent="0.25">
      <c r="B10054" t="s">
        <v>1118</v>
      </c>
      <c r="C10054" t="s">
        <v>2156</v>
      </c>
      <c r="D10054" t="s">
        <v>1015</v>
      </c>
      <c r="E10054">
        <v>29.855001000000001</v>
      </c>
      <c r="F10054" t="s">
        <v>1023</v>
      </c>
      <c r="G10054" s="1">
        <v>43509</v>
      </c>
    </row>
    <row r="10055" spans="1:7" x14ac:dyDescent="0.25">
      <c r="B10055" t="s">
        <v>1422</v>
      </c>
      <c r="C10055" t="s">
        <v>2186</v>
      </c>
      <c r="D10055" t="s">
        <v>1015</v>
      </c>
      <c r="E10055">
        <v>29.855001000000001</v>
      </c>
      <c r="F10055" t="s">
        <v>1063</v>
      </c>
      <c r="G10055" s="1">
        <v>43504</v>
      </c>
    </row>
    <row r="10056" spans="1:7" x14ac:dyDescent="0.25">
      <c r="B10056" t="s">
        <v>1021</v>
      </c>
      <c r="C10056" t="s">
        <v>1021</v>
      </c>
      <c r="D10056" t="s">
        <v>1015</v>
      </c>
      <c r="E10056">
        <v>29.855001000000001</v>
      </c>
      <c r="F10056" t="s">
        <v>1042</v>
      </c>
      <c r="G10056" s="1">
        <v>43501</v>
      </c>
    </row>
    <row r="10057" spans="1:7" x14ac:dyDescent="0.25">
      <c r="B10057" t="s">
        <v>1021</v>
      </c>
      <c r="C10057" t="s">
        <v>1021</v>
      </c>
      <c r="D10057" t="s">
        <v>1015</v>
      </c>
      <c r="E10057">
        <v>29.855001000000001</v>
      </c>
      <c r="F10057" t="s">
        <v>1023</v>
      </c>
      <c r="G10057" s="1">
        <v>43490</v>
      </c>
    </row>
    <row r="10058" spans="1:7" x14ac:dyDescent="0.25">
      <c r="B10058" t="s">
        <v>1021</v>
      </c>
      <c r="C10058" t="s">
        <v>1021</v>
      </c>
      <c r="D10058" t="s">
        <v>1015</v>
      </c>
      <c r="E10058">
        <v>29.855001000000001</v>
      </c>
      <c r="F10058" t="s">
        <v>1023</v>
      </c>
      <c r="G10058" s="1">
        <v>43490</v>
      </c>
    </row>
    <row r="10059" spans="1:7" x14ac:dyDescent="0.25">
      <c r="B10059" t="s">
        <v>1050</v>
      </c>
      <c r="C10059" t="s">
        <v>1433</v>
      </c>
      <c r="D10059" t="s">
        <v>1015</v>
      </c>
      <c r="E10059">
        <v>29.855001000000001</v>
      </c>
      <c r="F10059" t="s">
        <v>1063</v>
      </c>
      <c r="G10059" s="1">
        <v>43490</v>
      </c>
    </row>
    <row r="10060" spans="1:7" x14ac:dyDescent="0.25">
      <c r="B10060" t="s">
        <v>1055</v>
      </c>
      <c r="C10060" t="s">
        <v>1693</v>
      </c>
      <c r="D10060" t="s">
        <v>1015</v>
      </c>
      <c r="E10060">
        <v>29.855001000000001</v>
      </c>
      <c r="F10060" t="s">
        <v>1141</v>
      </c>
      <c r="G10060" s="1">
        <v>43490</v>
      </c>
    </row>
    <row r="10061" spans="1:7" x14ac:dyDescent="0.25">
      <c r="B10061" t="s">
        <v>1084</v>
      </c>
      <c r="C10061" t="s">
        <v>1382</v>
      </c>
      <c r="D10061" t="s">
        <v>1015</v>
      </c>
      <c r="E10061">
        <v>29.855001000000001</v>
      </c>
      <c r="F10061" t="s">
        <v>1023</v>
      </c>
      <c r="G10061" s="1">
        <v>43490</v>
      </c>
    </row>
    <row r="10062" spans="1:7" x14ac:dyDescent="0.25">
      <c r="B10062" t="s">
        <v>1175</v>
      </c>
      <c r="C10062" t="s">
        <v>1575</v>
      </c>
      <c r="D10062" t="s">
        <v>1015</v>
      </c>
      <c r="E10062">
        <v>29.855001000000001</v>
      </c>
      <c r="F10062" t="s">
        <v>1042</v>
      </c>
      <c r="G10062" s="1">
        <v>43489</v>
      </c>
    </row>
    <row r="10063" spans="1:7" x14ac:dyDescent="0.25">
      <c r="B10063" t="s">
        <v>1178</v>
      </c>
      <c r="C10063" t="s">
        <v>1694</v>
      </c>
      <c r="D10063" t="s">
        <v>1015</v>
      </c>
      <c r="E10063">
        <v>29.855001000000001</v>
      </c>
      <c r="F10063" t="s">
        <v>1180</v>
      </c>
      <c r="G10063" s="1">
        <v>43489</v>
      </c>
    </row>
    <row r="10064" spans="1:7" x14ac:dyDescent="0.25">
      <c r="B10064" t="s">
        <v>1090</v>
      </c>
      <c r="C10064" t="s">
        <v>2187</v>
      </c>
      <c r="D10064" t="s">
        <v>1015</v>
      </c>
      <c r="E10064">
        <v>29.855001000000001</v>
      </c>
      <c r="F10064" t="s">
        <v>1023</v>
      </c>
      <c r="G10064" s="1">
        <v>43217</v>
      </c>
    </row>
    <row r="10065" spans="2:7" x14ac:dyDescent="0.25">
      <c r="B10065" t="s">
        <v>1021</v>
      </c>
      <c r="C10065" t="s">
        <v>1021</v>
      </c>
      <c r="D10065" t="s">
        <v>1019</v>
      </c>
      <c r="E10065">
        <v>29.528651</v>
      </c>
      <c r="F10065" t="s">
        <v>1023</v>
      </c>
      <c r="G10065" s="1">
        <v>43490</v>
      </c>
    </row>
    <row r="10066" spans="2:7" x14ac:dyDescent="0.25">
      <c r="B10066" t="s">
        <v>1040</v>
      </c>
      <c r="C10066" t="s">
        <v>2188</v>
      </c>
      <c r="D10066" t="s">
        <v>1022</v>
      </c>
      <c r="E10066">
        <v>22.783989999999999</v>
      </c>
      <c r="F10066" t="s">
        <v>1042</v>
      </c>
      <c r="G10066" s="1">
        <v>43507</v>
      </c>
    </row>
    <row r="10067" spans="2:7" x14ac:dyDescent="0.25">
      <c r="B10067" t="s">
        <v>1310</v>
      </c>
      <c r="C10067" t="s">
        <v>2189</v>
      </c>
      <c r="D10067" t="s">
        <v>1022</v>
      </c>
      <c r="E10067">
        <v>22.783989999999999</v>
      </c>
      <c r="F10067" t="s">
        <v>1973</v>
      </c>
      <c r="G10067" s="1">
        <v>43500</v>
      </c>
    </row>
    <row r="10068" spans="2:7" x14ac:dyDescent="0.25">
      <c r="B10068" t="s">
        <v>1124</v>
      </c>
      <c r="C10068" t="s">
        <v>1756</v>
      </c>
      <c r="D10068" t="s">
        <v>1026</v>
      </c>
      <c r="E10068">
        <v>17.088363999999999</v>
      </c>
      <c r="F10068" t="s">
        <v>1020</v>
      </c>
      <c r="G10068" s="1">
        <v>43508</v>
      </c>
    </row>
    <row r="10069" spans="2:7" x14ac:dyDescent="0.25">
      <c r="B10069" t="s">
        <v>1113</v>
      </c>
      <c r="C10069" t="s">
        <v>1688</v>
      </c>
      <c r="D10069" t="s">
        <v>1037</v>
      </c>
      <c r="E10069">
        <v>12.92869</v>
      </c>
      <c r="F10069" t="s">
        <v>1042</v>
      </c>
      <c r="G10069" s="1">
        <v>43510</v>
      </c>
    </row>
    <row r="10070" spans="2:7" x14ac:dyDescent="0.25">
      <c r="B10070" t="s">
        <v>1378</v>
      </c>
      <c r="C10070" t="s">
        <v>1806</v>
      </c>
      <c r="D10070" t="s">
        <v>1037</v>
      </c>
      <c r="E10070">
        <v>12.92869</v>
      </c>
      <c r="F10070" t="s">
        <v>1023</v>
      </c>
      <c r="G10070" s="1">
        <v>43489</v>
      </c>
    </row>
    <row r="10101" spans="1:7" x14ac:dyDescent="0.25">
      <c r="A10101" t="s">
        <v>715</v>
      </c>
      <c r="B10101" t="str">
        <f ca="1">_xll.BDS(OFFSET(INDIRECT(ADDRESS(ROW(), COLUMN())),0,-1),"TOP_ANALYST_PERFORM_RANK_TRR","cols=6;rows=22")</f>
        <v>Oppenheimer &amp; Co</v>
      </c>
      <c r="C10101" t="s">
        <v>1334</v>
      </c>
      <c r="D10101" t="s">
        <v>1015</v>
      </c>
      <c r="E10101">
        <v>64.094633000000002</v>
      </c>
      <c r="F10101" t="s">
        <v>1042</v>
      </c>
      <c r="G10101" s="1">
        <v>43511</v>
      </c>
    </row>
    <row r="10102" spans="1:7" x14ac:dyDescent="0.25">
      <c r="B10102" t="s">
        <v>1055</v>
      </c>
      <c r="C10102" t="s">
        <v>1292</v>
      </c>
      <c r="D10102" t="s">
        <v>1015</v>
      </c>
      <c r="E10102">
        <v>64.094633000000002</v>
      </c>
      <c r="F10102" t="s">
        <v>1042</v>
      </c>
      <c r="G10102" s="1">
        <v>43493</v>
      </c>
    </row>
    <row r="10103" spans="1:7" x14ac:dyDescent="0.25">
      <c r="B10103" t="s">
        <v>1135</v>
      </c>
      <c r="C10103" t="s">
        <v>1285</v>
      </c>
      <c r="D10103" t="s">
        <v>1015</v>
      </c>
      <c r="E10103">
        <v>64.094633000000002</v>
      </c>
      <c r="F10103" t="s">
        <v>1042</v>
      </c>
      <c r="G10103" s="1">
        <v>43493</v>
      </c>
    </row>
    <row r="10104" spans="1:7" x14ac:dyDescent="0.25">
      <c r="B10104" t="s">
        <v>1076</v>
      </c>
      <c r="C10104" t="s">
        <v>1613</v>
      </c>
      <c r="D10104" t="s">
        <v>1015</v>
      </c>
      <c r="E10104">
        <v>64.094633000000002</v>
      </c>
      <c r="F10104" t="s">
        <v>1023</v>
      </c>
      <c r="G10104" s="1">
        <v>43490</v>
      </c>
    </row>
    <row r="10105" spans="1:7" x14ac:dyDescent="0.25">
      <c r="B10105" t="s">
        <v>1160</v>
      </c>
      <c r="C10105" t="s">
        <v>1331</v>
      </c>
      <c r="D10105" t="s">
        <v>1015</v>
      </c>
      <c r="E10105">
        <v>64.094633000000002</v>
      </c>
      <c r="F10105" t="s">
        <v>1063</v>
      </c>
      <c r="G10105" s="1">
        <v>43482</v>
      </c>
    </row>
    <row r="10106" spans="1:7" x14ac:dyDescent="0.25">
      <c r="B10106" t="s">
        <v>1017</v>
      </c>
      <c r="C10106" t="s">
        <v>1018</v>
      </c>
      <c r="D10106" t="s">
        <v>1015</v>
      </c>
      <c r="E10106">
        <v>64.094633000000002</v>
      </c>
      <c r="F10106" t="s">
        <v>1023</v>
      </c>
      <c r="G10106" s="1">
        <v>43469</v>
      </c>
    </row>
    <row r="10107" spans="1:7" x14ac:dyDescent="0.25">
      <c r="B10107" t="s">
        <v>1175</v>
      </c>
      <c r="C10107" t="s">
        <v>1176</v>
      </c>
      <c r="D10107" t="s">
        <v>1015</v>
      </c>
      <c r="E10107">
        <v>64.094633000000002</v>
      </c>
      <c r="F10107" t="s">
        <v>1042</v>
      </c>
      <c r="G10107" s="1">
        <v>43438</v>
      </c>
    </row>
    <row r="10108" spans="1:7" x14ac:dyDescent="0.25">
      <c r="B10108" t="s">
        <v>1191</v>
      </c>
      <c r="C10108" t="s">
        <v>1192</v>
      </c>
      <c r="D10108" t="s">
        <v>1015</v>
      </c>
      <c r="E10108">
        <v>64.094633000000002</v>
      </c>
      <c r="F10108" t="s">
        <v>1042</v>
      </c>
      <c r="G10108" s="1">
        <v>43437</v>
      </c>
    </row>
    <row r="10109" spans="1:7" x14ac:dyDescent="0.25">
      <c r="B10109" t="s">
        <v>1040</v>
      </c>
      <c r="C10109" t="s">
        <v>1947</v>
      </c>
      <c r="D10109" t="s">
        <v>1015</v>
      </c>
      <c r="E10109">
        <v>64.094633000000002</v>
      </c>
      <c r="F10109" t="s">
        <v>1042</v>
      </c>
      <c r="G10109" s="1">
        <v>43434</v>
      </c>
    </row>
    <row r="10110" spans="1:7" x14ac:dyDescent="0.25">
      <c r="B10110" t="s">
        <v>1021</v>
      </c>
      <c r="C10110" t="s">
        <v>1021</v>
      </c>
      <c r="D10110" t="s">
        <v>1015</v>
      </c>
      <c r="E10110">
        <v>64.094633000000002</v>
      </c>
      <c r="F10110" t="s">
        <v>1023</v>
      </c>
      <c r="G10110" s="1">
        <v>43434</v>
      </c>
    </row>
    <row r="10111" spans="1:7" x14ac:dyDescent="0.25">
      <c r="B10111" t="s">
        <v>1021</v>
      </c>
      <c r="C10111" t="s">
        <v>1021</v>
      </c>
      <c r="D10111" t="s">
        <v>1015</v>
      </c>
      <c r="E10111">
        <v>64.094633000000002</v>
      </c>
      <c r="F10111" t="s">
        <v>1023</v>
      </c>
      <c r="G10111" s="1">
        <v>43434</v>
      </c>
    </row>
    <row r="10112" spans="1:7" x14ac:dyDescent="0.25">
      <c r="B10112" t="s">
        <v>1061</v>
      </c>
      <c r="C10112" t="s">
        <v>1303</v>
      </c>
      <c r="D10112" t="s">
        <v>1015</v>
      </c>
      <c r="E10112">
        <v>64.094633000000002</v>
      </c>
      <c r="F10112" t="s">
        <v>1063</v>
      </c>
      <c r="G10112" s="1">
        <v>43434</v>
      </c>
    </row>
    <row r="10113" spans="2:7" x14ac:dyDescent="0.25">
      <c r="B10113" t="s">
        <v>1195</v>
      </c>
      <c r="C10113" t="s">
        <v>1196</v>
      </c>
      <c r="D10113" t="s">
        <v>1015</v>
      </c>
      <c r="E10113">
        <v>64.094633000000002</v>
      </c>
      <c r="F10113" t="s">
        <v>1141</v>
      </c>
      <c r="G10113" s="1">
        <v>43370</v>
      </c>
    </row>
    <row r="10114" spans="2:7" x14ac:dyDescent="0.25">
      <c r="B10114" t="s">
        <v>58</v>
      </c>
      <c r="C10114" t="s">
        <v>1287</v>
      </c>
      <c r="D10114" t="s">
        <v>1019</v>
      </c>
      <c r="E10114">
        <v>42.277240999999997</v>
      </c>
      <c r="F10114" t="s">
        <v>1585</v>
      </c>
      <c r="G10114" s="1">
        <v>43480</v>
      </c>
    </row>
    <row r="10115" spans="2:7" x14ac:dyDescent="0.25">
      <c r="B10115" t="s">
        <v>1033</v>
      </c>
      <c r="C10115" t="s">
        <v>1286</v>
      </c>
      <c r="D10115" t="s">
        <v>1022</v>
      </c>
      <c r="E10115">
        <v>3.2356999999999997E-2</v>
      </c>
      <c r="F10115" t="s">
        <v>1020</v>
      </c>
      <c r="G10115" s="1">
        <v>43454</v>
      </c>
    </row>
    <row r="10116" spans="2:7" x14ac:dyDescent="0.25">
      <c r="B10116" t="s">
        <v>1118</v>
      </c>
      <c r="C10116" t="s">
        <v>1119</v>
      </c>
      <c r="D10116" t="s">
        <v>1026</v>
      </c>
      <c r="E10116">
        <v>0</v>
      </c>
      <c r="F10116" t="s">
        <v>1020</v>
      </c>
      <c r="G10116" s="1">
        <v>43509</v>
      </c>
    </row>
    <row r="10117" spans="2:7" x14ac:dyDescent="0.25">
      <c r="B10117" t="s">
        <v>1120</v>
      </c>
      <c r="C10117" t="s">
        <v>1121</v>
      </c>
      <c r="D10117" t="s">
        <v>1026</v>
      </c>
      <c r="E10117">
        <v>0</v>
      </c>
      <c r="F10117" t="s">
        <v>1027</v>
      </c>
      <c r="G10117" s="1">
        <v>43507</v>
      </c>
    </row>
    <row r="10118" spans="2:7" x14ac:dyDescent="0.25">
      <c r="B10118" t="s">
        <v>1145</v>
      </c>
      <c r="C10118" t="s">
        <v>1983</v>
      </c>
      <c r="D10118" t="s">
        <v>1026</v>
      </c>
      <c r="E10118">
        <v>0</v>
      </c>
      <c r="F10118" t="s">
        <v>1027</v>
      </c>
      <c r="G10118" s="1">
        <v>43506</v>
      </c>
    </row>
    <row r="10119" spans="2:7" x14ac:dyDescent="0.25">
      <c r="B10119" t="s">
        <v>1021</v>
      </c>
      <c r="C10119" t="s">
        <v>1021</v>
      </c>
      <c r="D10119" t="s">
        <v>1026</v>
      </c>
      <c r="E10119">
        <v>0</v>
      </c>
      <c r="F10119" t="s">
        <v>1032</v>
      </c>
      <c r="G10119" s="1">
        <v>43496</v>
      </c>
    </row>
    <row r="10120" spans="2:7" x14ac:dyDescent="0.25">
      <c r="B10120" t="s">
        <v>1290</v>
      </c>
      <c r="C10120" t="s">
        <v>1291</v>
      </c>
      <c r="D10120" t="s">
        <v>1026</v>
      </c>
      <c r="E10120">
        <v>0</v>
      </c>
      <c r="F10120" t="s">
        <v>1020</v>
      </c>
      <c r="G10120" s="1">
        <v>43434</v>
      </c>
    </row>
    <row r="10121" spans="2:7" x14ac:dyDescent="0.25">
      <c r="B10121" t="s">
        <v>1623</v>
      </c>
      <c r="C10121" t="s">
        <v>2190</v>
      </c>
      <c r="D10121" t="s">
        <v>1026</v>
      </c>
      <c r="E10121">
        <v>0</v>
      </c>
      <c r="F10121" t="s">
        <v>1020</v>
      </c>
      <c r="G10121" s="1">
        <v>43434</v>
      </c>
    </row>
    <row r="10122" spans="2:7" x14ac:dyDescent="0.25">
      <c r="B10122" t="s">
        <v>1163</v>
      </c>
      <c r="C10122" t="s">
        <v>1299</v>
      </c>
      <c r="D10122" t="s">
        <v>1037</v>
      </c>
      <c r="E10122">
        <v>-64.094633000000002</v>
      </c>
      <c r="F10122" t="s">
        <v>1698</v>
      </c>
      <c r="G10122" s="1">
        <v>43467</v>
      </c>
    </row>
    <row r="10151" spans="1:7" x14ac:dyDescent="0.25">
      <c r="A10151" t="s">
        <v>716</v>
      </c>
      <c r="B10151" t="str">
        <f ca="1">_xll.BDS(OFFSET(INDIRECT(ADDRESS(ROW(), COLUMN())),0,-1),"TOP_ANALYST_PERFORM_RANK_TRR","cols=6;rows=2")</f>
        <v>PERM DENIED</v>
      </c>
      <c r="C10151" t="s">
        <v>1021</v>
      </c>
      <c r="D10151" t="s">
        <v>1015</v>
      </c>
      <c r="E10151">
        <v>-16.011759999999999</v>
      </c>
      <c r="F10151" t="s">
        <v>1023</v>
      </c>
      <c r="G10151" s="1">
        <v>43504</v>
      </c>
    </row>
    <row r="10152" spans="1:7" x14ac:dyDescent="0.25">
      <c r="B10152" t="s">
        <v>1090</v>
      </c>
      <c r="C10152" t="s">
        <v>1252</v>
      </c>
      <c r="D10152" t="s">
        <v>1015</v>
      </c>
      <c r="E10152">
        <v>-16.011759999999999</v>
      </c>
      <c r="F10152" t="s">
        <v>1023</v>
      </c>
      <c r="G10152" s="1">
        <v>42573</v>
      </c>
    </row>
    <row r="10201" spans="1:7" x14ac:dyDescent="0.25">
      <c r="A10201" t="s">
        <v>717</v>
      </c>
      <c r="B10201" t="str">
        <f ca="1">_xll.BDS(OFFSET(INDIRECT(ADDRESS(ROW(), COLUMN())),0,-1),"TOP_ANALYST_PERFORM_RANK_TRR","cols=6;rows=9")</f>
        <v>Imperial Capital LLC</v>
      </c>
      <c r="C10201" t="s">
        <v>2191</v>
      </c>
      <c r="D10201" t="s">
        <v>1015</v>
      </c>
      <c r="E10201">
        <v>10.99639</v>
      </c>
      <c r="F10201" t="s">
        <v>1042</v>
      </c>
      <c r="G10201" s="1">
        <v>43489</v>
      </c>
    </row>
    <row r="10202" spans="1:7" x14ac:dyDescent="0.25">
      <c r="B10202" t="s">
        <v>1200</v>
      </c>
      <c r="C10202" t="s">
        <v>1587</v>
      </c>
      <c r="D10202" t="s">
        <v>1019</v>
      </c>
      <c r="E10202">
        <v>0</v>
      </c>
      <c r="F10202" t="s">
        <v>1810</v>
      </c>
      <c r="G10202" s="1">
        <v>43506</v>
      </c>
    </row>
    <row r="10203" spans="1:7" x14ac:dyDescent="0.25">
      <c r="B10203" t="s">
        <v>1055</v>
      </c>
      <c r="C10203" t="s">
        <v>1447</v>
      </c>
      <c r="D10203" t="s">
        <v>1019</v>
      </c>
      <c r="E10203">
        <v>0</v>
      </c>
      <c r="F10203" t="s">
        <v>1032</v>
      </c>
      <c r="G10203" s="1">
        <v>43488</v>
      </c>
    </row>
    <row r="10204" spans="1:7" x14ac:dyDescent="0.25">
      <c r="B10204" t="s">
        <v>1178</v>
      </c>
      <c r="C10204" t="s">
        <v>1853</v>
      </c>
      <c r="D10204" t="s">
        <v>1019</v>
      </c>
      <c r="E10204">
        <v>0</v>
      </c>
      <c r="F10204" t="s">
        <v>1027</v>
      </c>
      <c r="G10204" s="1">
        <v>43472</v>
      </c>
    </row>
    <row r="10205" spans="1:7" x14ac:dyDescent="0.25">
      <c r="B10205" t="s">
        <v>1071</v>
      </c>
      <c r="C10205" t="s">
        <v>1969</v>
      </c>
      <c r="D10205" t="s">
        <v>1019</v>
      </c>
      <c r="E10205">
        <v>0</v>
      </c>
      <c r="F10205" t="s">
        <v>1361</v>
      </c>
      <c r="G10205" s="1">
        <v>43471</v>
      </c>
    </row>
    <row r="10206" spans="1:7" x14ac:dyDescent="0.25">
      <c r="B10206" t="s">
        <v>1124</v>
      </c>
      <c r="C10206" t="s">
        <v>2152</v>
      </c>
      <c r="D10206" t="s">
        <v>1019</v>
      </c>
      <c r="E10206">
        <v>0</v>
      </c>
      <c r="F10206" t="s">
        <v>1020</v>
      </c>
      <c r="G10206" s="1">
        <v>43453</v>
      </c>
    </row>
    <row r="10207" spans="1:7" x14ac:dyDescent="0.25">
      <c r="B10207" t="s">
        <v>1021</v>
      </c>
      <c r="C10207" t="s">
        <v>1021</v>
      </c>
      <c r="D10207" t="s">
        <v>1022</v>
      </c>
      <c r="E10207">
        <v>-0.103252</v>
      </c>
      <c r="F10207" t="s">
        <v>1027</v>
      </c>
      <c r="G10207" s="1">
        <v>43469</v>
      </c>
    </row>
    <row r="10208" spans="1:7" x14ac:dyDescent="0.25">
      <c r="B10208" t="s">
        <v>1017</v>
      </c>
      <c r="C10208" t="s">
        <v>1018</v>
      </c>
      <c r="D10208" t="s">
        <v>1026</v>
      </c>
      <c r="E10208">
        <v>-5.4834100000000001</v>
      </c>
      <c r="F10208" t="s">
        <v>1063</v>
      </c>
      <c r="G10208" s="1">
        <v>43414</v>
      </c>
    </row>
    <row r="10209" spans="2:7" x14ac:dyDescent="0.25">
      <c r="B10209" t="s">
        <v>1045</v>
      </c>
      <c r="C10209" t="s">
        <v>1436</v>
      </c>
      <c r="D10209" t="s">
        <v>1037</v>
      </c>
      <c r="E10209">
        <v>-13.950329999999999</v>
      </c>
      <c r="F10209" t="s">
        <v>1023</v>
      </c>
      <c r="G10209" s="1">
        <v>43452</v>
      </c>
    </row>
    <row r="10251" spans="1:7" x14ac:dyDescent="0.25">
      <c r="A10251" t="s">
        <v>718</v>
      </c>
      <c r="B10251" t="str">
        <f ca="1">_xll.BDS(OFFSET(INDIRECT(ADDRESS(ROW(), COLUMN())),0,-1),"TOP_ANALYST_PERFORM_RANK_TRR","cols=6;rows=1")</f>
        <v>Craig-Hallum Capital Group LLC</v>
      </c>
      <c r="C10251" t="s">
        <v>2192</v>
      </c>
      <c r="D10251" t="s">
        <v>1015</v>
      </c>
      <c r="E10251">
        <v>2.7329249999999998</v>
      </c>
      <c r="F10251" t="s">
        <v>1023</v>
      </c>
      <c r="G10251" s="1">
        <v>43411</v>
      </c>
    </row>
    <row r="10301" spans="1:7" x14ac:dyDescent="0.25">
      <c r="A10301" t="s">
        <v>719</v>
      </c>
      <c r="B10301" t="str">
        <f ca="1">_xll.BDS(OFFSET(INDIRECT(ADDRESS(ROW(), COLUMN())),0,-1),"TOP_ANALYST_PERFORM_RANK_TRR","cols=6;rows=14")</f>
        <v>Atlantic Equities LLP</v>
      </c>
      <c r="C10301" t="s">
        <v>1647</v>
      </c>
      <c r="D10301" t="s">
        <v>1015</v>
      </c>
      <c r="E10301">
        <v>12.02068</v>
      </c>
      <c r="F10301" t="s">
        <v>1063</v>
      </c>
      <c r="G10301" s="1">
        <v>43509</v>
      </c>
    </row>
    <row r="10302" spans="1:7" x14ac:dyDescent="0.25">
      <c r="B10302" t="s">
        <v>1059</v>
      </c>
      <c r="C10302" t="s">
        <v>1823</v>
      </c>
      <c r="D10302" t="s">
        <v>1019</v>
      </c>
      <c r="E10302">
        <v>1.015995</v>
      </c>
      <c r="F10302" t="s">
        <v>1042</v>
      </c>
      <c r="G10302" s="1">
        <v>43510</v>
      </c>
    </row>
    <row r="10303" spans="1:7" x14ac:dyDescent="0.25">
      <c r="B10303" t="s">
        <v>1045</v>
      </c>
      <c r="C10303" t="s">
        <v>1436</v>
      </c>
      <c r="D10303" t="s">
        <v>1019</v>
      </c>
      <c r="E10303">
        <v>1.015995</v>
      </c>
      <c r="F10303" t="s">
        <v>1023</v>
      </c>
      <c r="G10303" s="1">
        <v>43509</v>
      </c>
    </row>
    <row r="10304" spans="1:7" x14ac:dyDescent="0.25">
      <c r="B10304" t="s">
        <v>1055</v>
      </c>
      <c r="C10304" t="s">
        <v>1447</v>
      </c>
      <c r="D10304" t="s">
        <v>1019</v>
      </c>
      <c r="E10304">
        <v>1.015995</v>
      </c>
      <c r="F10304" t="s">
        <v>1141</v>
      </c>
      <c r="G10304" s="1">
        <v>43509</v>
      </c>
    </row>
    <row r="10305" spans="2:7" x14ac:dyDescent="0.25">
      <c r="B10305" t="s">
        <v>1071</v>
      </c>
      <c r="C10305" t="s">
        <v>1969</v>
      </c>
      <c r="D10305" t="s">
        <v>1019</v>
      </c>
      <c r="E10305">
        <v>1.015995</v>
      </c>
      <c r="F10305" t="s">
        <v>1073</v>
      </c>
      <c r="G10305" s="1">
        <v>43509</v>
      </c>
    </row>
    <row r="10306" spans="2:7" x14ac:dyDescent="0.25">
      <c r="B10306" t="s">
        <v>1084</v>
      </c>
      <c r="C10306" t="s">
        <v>1437</v>
      </c>
      <c r="D10306" t="s">
        <v>1019</v>
      </c>
      <c r="E10306">
        <v>1.015995</v>
      </c>
      <c r="F10306" t="s">
        <v>1023</v>
      </c>
      <c r="G10306" s="1">
        <v>43430</v>
      </c>
    </row>
    <row r="10307" spans="2:7" x14ac:dyDescent="0.25">
      <c r="B10307" t="s">
        <v>1483</v>
      </c>
      <c r="C10307" t="s">
        <v>1963</v>
      </c>
      <c r="D10307" t="s">
        <v>1022</v>
      </c>
      <c r="E10307">
        <v>0</v>
      </c>
      <c r="F10307" t="s">
        <v>1020</v>
      </c>
      <c r="G10307" s="1">
        <v>43511</v>
      </c>
    </row>
    <row r="10308" spans="2:7" x14ac:dyDescent="0.25">
      <c r="B10308" t="s">
        <v>1580</v>
      </c>
      <c r="C10308" t="s">
        <v>1970</v>
      </c>
      <c r="D10308" t="s">
        <v>1022</v>
      </c>
      <c r="E10308">
        <v>0</v>
      </c>
      <c r="F10308" t="s">
        <v>1027</v>
      </c>
      <c r="G10308" s="1">
        <v>43510</v>
      </c>
    </row>
    <row r="10309" spans="2:7" x14ac:dyDescent="0.25">
      <c r="B10309" t="s">
        <v>1061</v>
      </c>
      <c r="C10309" t="s">
        <v>1824</v>
      </c>
      <c r="D10309" t="s">
        <v>1022</v>
      </c>
      <c r="E10309">
        <v>0</v>
      </c>
      <c r="F10309" t="s">
        <v>1027</v>
      </c>
      <c r="G10309" s="1">
        <v>43509</v>
      </c>
    </row>
    <row r="10310" spans="2:7" x14ac:dyDescent="0.25">
      <c r="B10310" t="s">
        <v>1030</v>
      </c>
      <c r="C10310" t="s">
        <v>1965</v>
      </c>
      <c r="D10310" t="s">
        <v>1022</v>
      </c>
      <c r="E10310">
        <v>0</v>
      </c>
      <c r="F10310" t="s">
        <v>1032</v>
      </c>
      <c r="G10310" s="1">
        <v>43508</v>
      </c>
    </row>
    <row r="10311" spans="2:7" x14ac:dyDescent="0.25">
      <c r="B10311" t="s">
        <v>1086</v>
      </c>
      <c r="C10311" t="s">
        <v>1590</v>
      </c>
      <c r="D10311" t="s">
        <v>1022</v>
      </c>
      <c r="E10311">
        <v>0</v>
      </c>
      <c r="F10311" t="s">
        <v>1027</v>
      </c>
      <c r="G10311" s="1">
        <v>43508</v>
      </c>
    </row>
    <row r="10312" spans="2:7" x14ac:dyDescent="0.25">
      <c r="B10312" t="s">
        <v>1021</v>
      </c>
      <c r="C10312" t="s">
        <v>1021</v>
      </c>
      <c r="D10312" t="s">
        <v>1022</v>
      </c>
      <c r="E10312">
        <v>0</v>
      </c>
      <c r="F10312" t="s">
        <v>1027</v>
      </c>
      <c r="G10312" s="1">
        <v>43472</v>
      </c>
    </row>
    <row r="10313" spans="2:7" x14ac:dyDescent="0.25">
      <c r="B10313" t="s">
        <v>1124</v>
      </c>
      <c r="C10313" t="s">
        <v>2152</v>
      </c>
      <c r="D10313" t="s">
        <v>1026</v>
      </c>
      <c r="E10313">
        <v>-0.93135400000000002</v>
      </c>
      <c r="F10313" t="s">
        <v>1016</v>
      </c>
      <c r="G10313" s="1">
        <v>43510</v>
      </c>
    </row>
    <row r="10314" spans="2:7" x14ac:dyDescent="0.25">
      <c r="B10314" t="s">
        <v>1057</v>
      </c>
      <c r="C10314" t="s">
        <v>1821</v>
      </c>
      <c r="D10314" t="s">
        <v>1037</v>
      </c>
      <c r="E10314">
        <v>-7.7894439999999996</v>
      </c>
      <c r="F10314" t="s">
        <v>1042</v>
      </c>
      <c r="G10314" s="1">
        <v>43511</v>
      </c>
    </row>
    <row r="10351" spans="1:7" x14ac:dyDescent="0.25">
      <c r="A10351" t="s">
        <v>720</v>
      </c>
      <c r="B10351" t="str">
        <f ca="1">_xll.BDS(OFFSET(INDIRECT(ADDRESS(ROW(), COLUMN())),0,-1),"TOP_ANALYST_PERFORM_RANK_TRR","cols=6;rows=18")</f>
        <v>BMO Capital Markets</v>
      </c>
      <c r="C10351" t="s">
        <v>2185</v>
      </c>
      <c r="D10351" t="s">
        <v>1015</v>
      </c>
      <c r="E10351">
        <v>35.126421000000001</v>
      </c>
      <c r="F10351" t="s">
        <v>1032</v>
      </c>
      <c r="G10351" s="1">
        <v>43510</v>
      </c>
    </row>
    <row r="10352" spans="1:7" x14ac:dyDescent="0.25">
      <c r="B10352" t="s">
        <v>1118</v>
      </c>
      <c r="C10352" t="s">
        <v>2156</v>
      </c>
      <c r="D10352" t="s">
        <v>1019</v>
      </c>
      <c r="E10352">
        <v>32.329979999999999</v>
      </c>
      <c r="F10352" t="s">
        <v>1023</v>
      </c>
      <c r="G10352" s="1">
        <v>43509</v>
      </c>
    </row>
    <row r="10353" spans="2:7" x14ac:dyDescent="0.25">
      <c r="B10353" t="s">
        <v>1086</v>
      </c>
      <c r="C10353" t="s">
        <v>1690</v>
      </c>
      <c r="D10353" t="s">
        <v>1019</v>
      </c>
      <c r="E10353">
        <v>32.329979999999999</v>
      </c>
      <c r="F10353" t="s">
        <v>1042</v>
      </c>
      <c r="G10353" s="1">
        <v>43507</v>
      </c>
    </row>
    <row r="10354" spans="2:7" x14ac:dyDescent="0.25">
      <c r="B10354" t="s">
        <v>1040</v>
      </c>
      <c r="C10354" t="s">
        <v>2188</v>
      </c>
      <c r="D10354" t="s">
        <v>1019</v>
      </c>
      <c r="E10354">
        <v>32.329979999999999</v>
      </c>
      <c r="F10354" t="s">
        <v>1042</v>
      </c>
      <c r="G10354" s="1">
        <v>43507</v>
      </c>
    </row>
    <row r="10355" spans="2:7" x14ac:dyDescent="0.25">
      <c r="B10355" t="s">
        <v>1021</v>
      </c>
      <c r="C10355" t="s">
        <v>1021</v>
      </c>
      <c r="D10355" t="s">
        <v>1019</v>
      </c>
      <c r="E10355">
        <v>32.329979999999999</v>
      </c>
      <c r="F10355" t="s">
        <v>1023</v>
      </c>
      <c r="G10355" s="1">
        <v>43490</v>
      </c>
    </row>
    <row r="10356" spans="2:7" x14ac:dyDescent="0.25">
      <c r="B10356" t="s">
        <v>1043</v>
      </c>
      <c r="C10356" t="s">
        <v>2193</v>
      </c>
      <c r="D10356" t="s">
        <v>1019</v>
      </c>
      <c r="E10356">
        <v>32.329979999999999</v>
      </c>
      <c r="F10356" t="s">
        <v>1042</v>
      </c>
      <c r="G10356" s="1">
        <v>43490</v>
      </c>
    </row>
    <row r="10357" spans="2:7" x14ac:dyDescent="0.25">
      <c r="B10357" t="s">
        <v>1021</v>
      </c>
      <c r="C10357" t="s">
        <v>1021</v>
      </c>
      <c r="D10357" t="s">
        <v>1019</v>
      </c>
      <c r="E10357">
        <v>32.329979999999999</v>
      </c>
      <c r="F10357" t="s">
        <v>1023</v>
      </c>
      <c r="G10357" s="1">
        <v>43484</v>
      </c>
    </row>
    <row r="10358" spans="2:7" x14ac:dyDescent="0.25">
      <c r="B10358" t="s">
        <v>1084</v>
      </c>
      <c r="C10358" t="s">
        <v>1382</v>
      </c>
      <c r="D10358" t="s">
        <v>1019</v>
      </c>
      <c r="E10358">
        <v>32.329979999999999</v>
      </c>
      <c r="F10358" t="s">
        <v>1023</v>
      </c>
      <c r="G10358" s="1">
        <v>43482</v>
      </c>
    </row>
    <row r="10359" spans="2:7" x14ac:dyDescent="0.25">
      <c r="B10359" t="s">
        <v>1422</v>
      </c>
      <c r="C10359" t="s">
        <v>2186</v>
      </c>
      <c r="D10359" t="s">
        <v>1019</v>
      </c>
      <c r="E10359">
        <v>32.329979999999999</v>
      </c>
      <c r="F10359" t="s">
        <v>1063</v>
      </c>
      <c r="G10359" s="1">
        <v>43482</v>
      </c>
    </row>
    <row r="10360" spans="2:7" x14ac:dyDescent="0.25">
      <c r="B10360" t="s">
        <v>1021</v>
      </c>
      <c r="C10360" t="s">
        <v>1021</v>
      </c>
      <c r="D10360" t="s">
        <v>1019</v>
      </c>
      <c r="E10360">
        <v>32.329979999999999</v>
      </c>
      <c r="F10360" t="s">
        <v>1023</v>
      </c>
      <c r="G10360" s="1">
        <v>43482</v>
      </c>
    </row>
    <row r="10361" spans="2:7" x14ac:dyDescent="0.25">
      <c r="B10361" t="s">
        <v>1055</v>
      </c>
      <c r="C10361" t="s">
        <v>1693</v>
      </c>
      <c r="D10361" t="s">
        <v>1019</v>
      </c>
      <c r="E10361">
        <v>32.329979999999999</v>
      </c>
      <c r="F10361" t="s">
        <v>1042</v>
      </c>
      <c r="G10361" s="1">
        <v>43482</v>
      </c>
    </row>
    <row r="10362" spans="2:7" x14ac:dyDescent="0.25">
      <c r="B10362" t="s">
        <v>1178</v>
      </c>
      <c r="C10362" t="s">
        <v>1694</v>
      </c>
      <c r="D10362" t="s">
        <v>1019</v>
      </c>
      <c r="E10362">
        <v>32.329979999999999</v>
      </c>
      <c r="F10362" t="s">
        <v>1180</v>
      </c>
      <c r="G10362" s="1">
        <v>43481</v>
      </c>
    </row>
    <row r="10363" spans="2:7" x14ac:dyDescent="0.25">
      <c r="B10363" t="s">
        <v>1061</v>
      </c>
      <c r="C10363" t="s">
        <v>1687</v>
      </c>
      <c r="D10363" t="s">
        <v>1019</v>
      </c>
      <c r="E10363">
        <v>32.329979999999999</v>
      </c>
      <c r="F10363" t="s">
        <v>1063</v>
      </c>
      <c r="G10363" s="1">
        <v>43481</v>
      </c>
    </row>
    <row r="10364" spans="2:7" x14ac:dyDescent="0.25">
      <c r="B10364" t="s">
        <v>1050</v>
      </c>
      <c r="C10364" t="s">
        <v>1433</v>
      </c>
      <c r="D10364" t="s">
        <v>1019</v>
      </c>
      <c r="E10364">
        <v>32.329979999999999</v>
      </c>
      <c r="F10364" t="s">
        <v>1063</v>
      </c>
      <c r="G10364" s="1">
        <v>43481</v>
      </c>
    </row>
    <row r="10365" spans="2:7" x14ac:dyDescent="0.25">
      <c r="B10365" t="s">
        <v>1021</v>
      </c>
      <c r="C10365" t="s">
        <v>1021</v>
      </c>
      <c r="D10365" t="s">
        <v>1019</v>
      </c>
      <c r="E10365">
        <v>32.329979999999999</v>
      </c>
      <c r="F10365" t="s">
        <v>1023</v>
      </c>
      <c r="G10365" s="1">
        <v>43469</v>
      </c>
    </row>
    <row r="10366" spans="2:7" x14ac:dyDescent="0.25">
      <c r="B10366" t="s">
        <v>1124</v>
      </c>
      <c r="C10366" t="s">
        <v>1756</v>
      </c>
      <c r="D10366" t="s">
        <v>1022</v>
      </c>
      <c r="E10366">
        <v>15.575661</v>
      </c>
      <c r="F10366" t="s">
        <v>1020</v>
      </c>
      <c r="G10366" s="1">
        <v>43508</v>
      </c>
    </row>
    <row r="10367" spans="2:7" x14ac:dyDescent="0.25">
      <c r="B10367" t="s">
        <v>1200</v>
      </c>
      <c r="C10367" t="s">
        <v>2184</v>
      </c>
      <c r="D10367" t="s">
        <v>1026</v>
      </c>
      <c r="E10367">
        <v>14.54369</v>
      </c>
      <c r="F10367" t="s">
        <v>1810</v>
      </c>
      <c r="G10367" s="1">
        <v>43511</v>
      </c>
    </row>
    <row r="10368" spans="2:7" x14ac:dyDescent="0.25">
      <c r="B10368" t="s">
        <v>1170</v>
      </c>
      <c r="C10368" t="s">
        <v>1843</v>
      </c>
      <c r="D10368" t="s">
        <v>1037</v>
      </c>
      <c r="E10368">
        <v>5.7653179999999997</v>
      </c>
      <c r="F10368" t="s">
        <v>1023</v>
      </c>
      <c r="G10368" s="1">
        <v>43482</v>
      </c>
    </row>
    <row r="10401" spans="1:7" x14ac:dyDescent="0.25">
      <c r="A10401" t="s">
        <v>721</v>
      </c>
      <c r="B10401" t="str">
        <f ca="1">_xll.BDS(OFFSET(INDIRECT(ADDRESS(ROW(), COLUMN())),0,-1),"TOP_ANALYST_PERFORM_RANK_TRR","cols=6;rows=9")</f>
        <v>ISS-EVA</v>
      </c>
      <c r="C10401" t="s">
        <v>1018</v>
      </c>
      <c r="D10401" t="s">
        <v>1015</v>
      </c>
      <c r="E10401">
        <v>53.380018</v>
      </c>
      <c r="F10401" t="s">
        <v>1279</v>
      </c>
      <c r="G10401" s="1">
        <v>43410</v>
      </c>
    </row>
    <row r="10402" spans="1:7" x14ac:dyDescent="0.25">
      <c r="B10402" t="s">
        <v>1752</v>
      </c>
      <c r="C10402" t="s">
        <v>2194</v>
      </c>
      <c r="D10402" t="s">
        <v>1019</v>
      </c>
      <c r="E10402">
        <v>32.914650000000002</v>
      </c>
      <c r="F10402" t="s">
        <v>1023</v>
      </c>
      <c r="G10402" s="1">
        <v>43510</v>
      </c>
    </row>
    <row r="10403" spans="1:7" x14ac:dyDescent="0.25">
      <c r="B10403" t="s">
        <v>1453</v>
      </c>
      <c r="C10403" t="s">
        <v>2063</v>
      </c>
      <c r="D10403" t="s">
        <v>1019</v>
      </c>
      <c r="E10403">
        <v>32.914650000000002</v>
      </c>
      <c r="F10403" t="s">
        <v>1063</v>
      </c>
      <c r="G10403" s="1">
        <v>43507</v>
      </c>
    </row>
    <row r="10404" spans="1:7" x14ac:dyDescent="0.25">
      <c r="B10404" t="s">
        <v>1142</v>
      </c>
      <c r="C10404" t="s">
        <v>2195</v>
      </c>
      <c r="D10404" t="s">
        <v>1019</v>
      </c>
      <c r="E10404">
        <v>32.914650000000002</v>
      </c>
      <c r="F10404" t="s">
        <v>1023</v>
      </c>
      <c r="G10404" s="1">
        <v>43506</v>
      </c>
    </row>
    <row r="10405" spans="1:7" x14ac:dyDescent="0.25">
      <c r="B10405" t="s">
        <v>1758</v>
      </c>
      <c r="C10405" t="s">
        <v>2196</v>
      </c>
      <c r="D10405" t="s">
        <v>1019</v>
      </c>
      <c r="E10405">
        <v>32.914650000000002</v>
      </c>
      <c r="F10405" t="s">
        <v>1141</v>
      </c>
      <c r="G10405" s="1">
        <v>43501</v>
      </c>
    </row>
    <row r="10406" spans="1:7" x14ac:dyDescent="0.25">
      <c r="B10406" t="s">
        <v>1595</v>
      </c>
      <c r="C10406" t="s">
        <v>2197</v>
      </c>
      <c r="D10406" t="s">
        <v>1019</v>
      </c>
      <c r="E10406">
        <v>32.914650000000002</v>
      </c>
      <c r="F10406" t="s">
        <v>1042</v>
      </c>
      <c r="G10406" s="1">
        <v>43500</v>
      </c>
    </row>
    <row r="10407" spans="1:7" x14ac:dyDescent="0.25">
      <c r="B10407" t="s">
        <v>1109</v>
      </c>
      <c r="C10407" t="s">
        <v>2198</v>
      </c>
      <c r="D10407" t="s">
        <v>1019</v>
      </c>
      <c r="E10407">
        <v>32.914650000000002</v>
      </c>
      <c r="F10407" t="s">
        <v>1023</v>
      </c>
      <c r="G10407" s="1">
        <v>43472</v>
      </c>
    </row>
    <row r="10408" spans="1:7" x14ac:dyDescent="0.25">
      <c r="B10408" t="s">
        <v>2170</v>
      </c>
      <c r="C10408" t="s">
        <v>2199</v>
      </c>
      <c r="D10408" t="s">
        <v>1019</v>
      </c>
      <c r="E10408">
        <v>32.914650000000002</v>
      </c>
      <c r="F10408" t="s">
        <v>1023</v>
      </c>
      <c r="G10408" s="1">
        <v>43451</v>
      </c>
    </row>
    <row r="10409" spans="1:7" x14ac:dyDescent="0.25">
      <c r="B10409" t="s">
        <v>1055</v>
      </c>
      <c r="C10409" t="s">
        <v>2200</v>
      </c>
      <c r="D10409" t="s">
        <v>1022</v>
      </c>
      <c r="E10409">
        <v>26.789560999999999</v>
      </c>
      <c r="F10409" t="s">
        <v>1042</v>
      </c>
      <c r="G10409" s="1">
        <v>43476</v>
      </c>
    </row>
    <row r="10451" spans="1:7" x14ac:dyDescent="0.25">
      <c r="A10451" t="s">
        <v>722</v>
      </c>
      <c r="B10451" t="str">
        <f ca="1">_xll.BDS(OFFSET(INDIRECT(ADDRESS(ROW(), COLUMN())),0,-1),"TOP_ANALYST_PERFORM_RANK_TRR","cols=6;rows=5")</f>
        <v>Morningstar, Inc</v>
      </c>
      <c r="C10451" t="s">
        <v>1115</v>
      </c>
      <c r="D10451" t="s">
        <v>1015</v>
      </c>
      <c r="E10451">
        <v>29.900186999999999</v>
      </c>
      <c r="F10451" t="s">
        <v>1020</v>
      </c>
      <c r="G10451" s="1">
        <v>43503</v>
      </c>
    </row>
    <row r="10452" spans="1:7" x14ac:dyDescent="0.25">
      <c r="B10452" t="s">
        <v>1050</v>
      </c>
      <c r="C10452" t="s">
        <v>1798</v>
      </c>
      <c r="D10452" t="s">
        <v>1019</v>
      </c>
      <c r="E10452">
        <v>11.853809999999999</v>
      </c>
      <c r="F10452" t="s">
        <v>1279</v>
      </c>
      <c r="G10452" s="1">
        <v>43504</v>
      </c>
    </row>
    <row r="10453" spans="1:7" x14ac:dyDescent="0.25">
      <c r="B10453" t="s">
        <v>1017</v>
      </c>
      <c r="C10453" t="s">
        <v>1018</v>
      </c>
      <c r="D10453" t="s">
        <v>1022</v>
      </c>
      <c r="E10453">
        <v>11.206220999999999</v>
      </c>
      <c r="F10453" t="s">
        <v>1016</v>
      </c>
      <c r="G10453" s="1">
        <v>43508</v>
      </c>
    </row>
    <row r="10454" spans="1:7" x14ac:dyDescent="0.25">
      <c r="B10454" t="s">
        <v>58</v>
      </c>
      <c r="C10454" t="s">
        <v>1186</v>
      </c>
      <c r="D10454" t="s">
        <v>1026</v>
      </c>
      <c r="E10454">
        <v>9.1843219999999999</v>
      </c>
      <c r="F10454" t="s">
        <v>1389</v>
      </c>
      <c r="G10454" s="1">
        <v>43504</v>
      </c>
    </row>
    <row r="10455" spans="1:7" x14ac:dyDescent="0.25">
      <c r="B10455" t="s">
        <v>1021</v>
      </c>
      <c r="C10455" t="s">
        <v>1021</v>
      </c>
      <c r="D10455" t="s">
        <v>1037</v>
      </c>
      <c r="E10455">
        <v>4.1023310000000004</v>
      </c>
      <c r="F10455" t="s">
        <v>1023</v>
      </c>
      <c r="G10455" s="1">
        <v>43504</v>
      </c>
    </row>
    <row r="10501" spans="1:7" x14ac:dyDescent="0.25">
      <c r="A10501" t="s">
        <v>723</v>
      </c>
      <c r="B10501" t="str">
        <f ca="1">_xll.BDS(OFFSET(INDIRECT(ADDRESS(ROW(), COLUMN())),0,-1),"TOP_ANALYST_PERFORM_RANK_TRR","cols=6;rows=7")</f>
        <v>Benchmark Company LLC</v>
      </c>
      <c r="C10501" t="s">
        <v>1718</v>
      </c>
      <c r="D10501" t="s">
        <v>1015</v>
      </c>
      <c r="E10501">
        <v>22.963640000000002</v>
      </c>
      <c r="F10501" t="s">
        <v>1016</v>
      </c>
      <c r="G10501" s="1">
        <v>43434</v>
      </c>
    </row>
    <row r="10502" spans="1:7" x14ac:dyDescent="0.25">
      <c r="B10502" t="s">
        <v>1263</v>
      </c>
      <c r="C10502" t="s">
        <v>1536</v>
      </c>
      <c r="D10502" t="s">
        <v>1019</v>
      </c>
      <c r="E10502">
        <v>0</v>
      </c>
      <c r="F10502" t="s">
        <v>1052</v>
      </c>
      <c r="G10502" s="1">
        <v>43506</v>
      </c>
    </row>
    <row r="10503" spans="1:7" x14ac:dyDescent="0.25">
      <c r="B10503" t="s">
        <v>1028</v>
      </c>
      <c r="C10503" t="s">
        <v>1165</v>
      </c>
      <c r="D10503" t="s">
        <v>1019</v>
      </c>
      <c r="E10503">
        <v>0</v>
      </c>
      <c r="F10503" t="s">
        <v>1027</v>
      </c>
      <c r="G10503" s="1">
        <v>43495</v>
      </c>
    </row>
    <row r="10504" spans="1:7" x14ac:dyDescent="0.25">
      <c r="B10504" t="s">
        <v>1202</v>
      </c>
      <c r="C10504" t="s">
        <v>1203</v>
      </c>
      <c r="D10504" t="s">
        <v>1019</v>
      </c>
      <c r="E10504">
        <v>0</v>
      </c>
      <c r="F10504" t="s">
        <v>1032</v>
      </c>
      <c r="G10504" s="1">
        <v>43494</v>
      </c>
    </row>
    <row r="10505" spans="1:7" x14ac:dyDescent="0.25">
      <c r="B10505" t="s">
        <v>1086</v>
      </c>
      <c r="C10505" t="s">
        <v>1773</v>
      </c>
      <c r="D10505" t="s">
        <v>1022</v>
      </c>
      <c r="E10505">
        <v>-1.32979</v>
      </c>
      <c r="F10505" t="s">
        <v>1038</v>
      </c>
      <c r="G10505" s="1">
        <v>43494</v>
      </c>
    </row>
    <row r="10506" spans="1:7" x14ac:dyDescent="0.25">
      <c r="B10506" t="s">
        <v>1170</v>
      </c>
      <c r="C10506" t="s">
        <v>1171</v>
      </c>
      <c r="D10506" t="s">
        <v>1026</v>
      </c>
      <c r="E10506">
        <v>-18.827878999999999</v>
      </c>
      <c r="F10506" t="s">
        <v>1020</v>
      </c>
      <c r="G10506" s="1">
        <v>43494</v>
      </c>
    </row>
    <row r="10507" spans="1:7" x14ac:dyDescent="0.25">
      <c r="B10507" t="s">
        <v>1021</v>
      </c>
      <c r="C10507" t="s">
        <v>1021</v>
      </c>
      <c r="D10507" t="s">
        <v>1037</v>
      </c>
      <c r="E10507">
        <v>-21.316481</v>
      </c>
      <c r="F10507" t="s">
        <v>1027</v>
      </c>
      <c r="G10507" s="1">
        <v>43496</v>
      </c>
    </row>
    <row r="10551" spans="1:7" x14ac:dyDescent="0.25">
      <c r="A10551" t="s">
        <v>724</v>
      </c>
      <c r="B10551" t="str">
        <f ca="1">_xll.BDS(OFFSET(INDIRECT(ADDRESS(ROW(), COLUMN())),0,-1),"TOP_ANALYST_PERFORM_RANK_TRR","cols=6;rows=8")</f>
        <v>Goldman Sachs</v>
      </c>
      <c r="C10551" t="s">
        <v>1319</v>
      </c>
      <c r="D10551" t="s">
        <v>1015</v>
      </c>
      <c r="E10551">
        <v>19.598438999999999</v>
      </c>
      <c r="F10551" t="s">
        <v>1238</v>
      </c>
      <c r="G10551" s="1">
        <v>43497</v>
      </c>
    </row>
    <row r="10552" spans="1:7" x14ac:dyDescent="0.25">
      <c r="B10552" t="s">
        <v>2201</v>
      </c>
      <c r="C10552" t="s">
        <v>2202</v>
      </c>
      <c r="D10552" t="s">
        <v>1019</v>
      </c>
      <c r="E10552">
        <v>13.94529</v>
      </c>
      <c r="F10552" t="s">
        <v>1023</v>
      </c>
      <c r="G10552" s="1">
        <v>43202</v>
      </c>
    </row>
    <row r="10553" spans="1:7" x14ac:dyDescent="0.25">
      <c r="B10553" t="s">
        <v>1113</v>
      </c>
      <c r="C10553" t="s">
        <v>2076</v>
      </c>
      <c r="D10553" t="s">
        <v>1022</v>
      </c>
      <c r="E10553">
        <v>11.813700000000001</v>
      </c>
      <c r="F10553" t="s">
        <v>1042</v>
      </c>
      <c r="G10553" s="1">
        <v>43496</v>
      </c>
    </row>
    <row r="10554" spans="1:7" x14ac:dyDescent="0.25">
      <c r="B10554" t="s">
        <v>1050</v>
      </c>
      <c r="C10554" t="s">
        <v>1144</v>
      </c>
      <c r="D10554" t="s">
        <v>1026</v>
      </c>
      <c r="E10554">
        <v>4.017379</v>
      </c>
      <c r="F10554" t="s">
        <v>1279</v>
      </c>
      <c r="G10554" s="1">
        <v>43497</v>
      </c>
    </row>
    <row r="10555" spans="1:7" x14ac:dyDescent="0.25">
      <c r="B10555" t="s">
        <v>1069</v>
      </c>
      <c r="C10555" t="s">
        <v>1282</v>
      </c>
      <c r="D10555" t="s">
        <v>1037</v>
      </c>
      <c r="E10555">
        <v>0</v>
      </c>
      <c r="F10555" t="s">
        <v>1032</v>
      </c>
      <c r="G10555" s="1">
        <v>43511</v>
      </c>
    </row>
    <row r="10556" spans="1:7" x14ac:dyDescent="0.25">
      <c r="B10556" t="s">
        <v>1043</v>
      </c>
      <c r="C10556" t="s">
        <v>1594</v>
      </c>
      <c r="D10556" t="s">
        <v>1037</v>
      </c>
      <c r="E10556">
        <v>0</v>
      </c>
      <c r="F10556" t="s">
        <v>1027</v>
      </c>
      <c r="G10556" s="1">
        <v>43507</v>
      </c>
    </row>
    <row r="10557" spans="1:7" x14ac:dyDescent="0.25">
      <c r="B10557" t="s">
        <v>1160</v>
      </c>
      <c r="C10557" t="s">
        <v>1314</v>
      </c>
      <c r="D10557" t="s">
        <v>1037</v>
      </c>
      <c r="E10557">
        <v>0</v>
      </c>
      <c r="F10557" t="s">
        <v>1162</v>
      </c>
      <c r="G10557" s="1">
        <v>43496</v>
      </c>
    </row>
    <row r="10558" spans="1:7" x14ac:dyDescent="0.25">
      <c r="B10558" t="s">
        <v>1259</v>
      </c>
      <c r="C10558" t="s">
        <v>1819</v>
      </c>
      <c r="D10558" t="s">
        <v>1037</v>
      </c>
      <c r="E10558">
        <v>0</v>
      </c>
      <c r="F10558" t="s">
        <v>1020</v>
      </c>
      <c r="G10558" s="1">
        <v>43489</v>
      </c>
    </row>
    <row r="10601" spans="1:7" x14ac:dyDescent="0.25">
      <c r="A10601" t="s">
        <v>725</v>
      </c>
      <c r="B10601" t="str">
        <f ca="1">_xll.BDS(OFFSET(INDIRECT(ADDRESS(ROW(), COLUMN())),0,-1),"TOP_ANALYST_PERFORM_RANK_TRR","cols=6;rows=7")</f>
        <v>Goldman Sachs</v>
      </c>
      <c r="C10601" t="s">
        <v>1601</v>
      </c>
      <c r="D10601" t="s">
        <v>1015</v>
      </c>
      <c r="E10601">
        <v>32.942188000000002</v>
      </c>
      <c r="F10601" t="s">
        <v>1602</v>
      </c>
      <c r="G10601" s="1">
        <v>43507</v>
      </c>
    </row>
    <row r="10602" spans="1:7" x14ac:dyDescent="0.25">
      <c r="B10602" t="s">
        <v>1621</v>
      </c>
      <c r="C10602" t="s">
        <v>2203</v>
      </c>
      <c r="D10602" t="s">
        <v>1019</v>
      </c>
      <c r="E10602">
        <v>8.8430599999999995</v>
      </c>
      <c r="F10602" t="s">
        <v>1023</v>
      </c>
      <c r="G10602" s="1">
        <v>43461</v>
      </c>
    </row>
    <row r="10603" spans="1:7" x14ac:dyDescent="0.25">
      <c r="B10603" t="s">
        <v>1050</v>
      </c>
      <c r="C10603" t="s">
        <v>1280</v>
      </c>
      <c r="D10603" t="s">
        <v>1022</v>
      </c>
      <c r="E10603">
        <v>0</v>
      </c>
      <c r="F10603" t="s">
        <v>1052</v>
      </c>
      <c r="G10603" s="1">
        <v>43511</v>
      </c>
    </row>
    <row r="10604" spans="1:7" x14ac:dyDescent="0.25">
      <c r="B10604" t="s">
        <v>1028</v>
      </c>
      <c r="C10604" t="s">
        <v>2204</v>
      </c>
      <c r="D10604" t="s">
        <v>1026</v>
      </c>
      <c r="E10604">
        <v>-26.056701</v>
      </c>
      <c r="F10604" t="s">
        <v>1042</v>
      </c>
      <c r="G10604" s="1">
        <v>43494</v>
      </c>
    </row>
    <row r="10605" spans="1:7" x14ac:dyDescent="0.25">
      <c r="B10605" t="s">
        <v>1061</v>
      </c>
      <c r="C10605" t="s">
        <v>1278</v>
      </c>
      <c r="D10605" t="s">
        <v>1026</v>
      </c>
      <c r="E10605">
        <v>-26.056701</v>
      </c>
      <c r="F10605" t="s">
        <v>1063</v>
      </c>
      <c r="G10605" s="1">
        <v>43411</v>
      </c>
    </row>
    <row r="10606" spans="1:7" x14ac:dyDescent="0.25">
      <c r="B10606" t="s">
        <v>2205</v>
      </c>
      <c r="C10606" t="s">
        <v>2206</v>
      </c>
      <c r="D10606" t="s">
        <v>1026</v>
      </c>
      <c r="E10606">
        <v>-26.056701</v>
      </c>
      <c r="F10606" t="s">
        <v>1023</v>
      </c>
      <c r="G10606" s="1">
        <v>43410</v>
      </c>
    </row>
    <row r="10607" spans="1:7" x14ac:dyDescent="0.25">
      <c r="B10607" t="s">
        <v>1021</v>
      </c>
      <c r="C10607" t="s">
        <v>1021</v>
      </c>
      <c r="D10607" t="s">
        <v>1026</v>
      </c>
      <c r="E10607">
        <v>-26.056701</v>
      </c>
      <c r="F10607" t="s">
        <v>1023</v>
      </c>
      <c r="G10607" s="1">
        <v>43410</v>
      </c>
    </row>
    <row r="10651" spans="1:7" x14ac:dyDescent="0.25">
      <c r="A10651" t="s">
        <v>726</v>
      </c>
      <c r="B10651" t="str">
        <f ca="1">_xll.BDS(OFFSET(INDIRECT(ADDRESS(ROW(), COLUMN())),0,-1),"TOP_ANALYST_PERFORM_RANK_TRR","cols=6;rows=7")</f>
        <v>Macquarie</v>
      </c>
      <c r="C10651" t="s">
        <v>1557</v>
      </c>
      <c r="D10651" t="s">
        <v>1015</v>
      </c>
      <c r="E10651">
        <v>19.361401000000001</v>
      </c>
      <c r="F10651" t="s">
        <v>1038</v>
      </c>
      <c r="G10651" s="1">
        <v>43508</v>
      </c>
    </row>
    <row r="10652" spans="1:7" x14ac:dyDescent="0.25">
      <c r="B10652" t="s">
        <v>1084</v>
      </c>
      <c r="C10652" t="s">
        <v>1474</v>
      </c>
      <c r="D10652" t="s">
        <v>1019</v>
      </c>
      <c r="E10652">
        <v>17.361409999999999</v>
      </c>
      <c r="F10652" t="s">
        <v>1023</v>
      </c>
      <c r="G10652" s="1">
        <v>43489</v>
      </c>
    </row>
    <row r="10653" spans="1:7" x14ac:dyDescent="0.25">
      <c r="B10653" t="s">
        <v>1621</v>
      </c>
      <c r="C10653" t="s">
        <v>2203</v>
      </c>
      <c r="D10653" t="s">
        <v>1022</v>
      </c>
      <c r="E10653">
        <v>0</v>
      </c>
      <c r="F10653" t="s">
        <v>1027</v>
      </c>
      <c r="G10653" s="1">
        <v>43490</v>
      </c>
    </row>
    <row r="10654" spans="1:7" x14ac:dyDescent="0.25">
      <c r="B10654" t="s">
        <v>1069</v>
      </c>
      <c r="C10654" t="s">
        <v>1695</v>
      </c>
      <c r="D10654" t="s">
        <v>1022</v>
      </c>
      <c r="E10654">
        <v>0</v>
      </c>
      <c r="F10654" t="s">
        <v>1032</v>
      </c>
      <c r="G10654" s="1">
        <v>43489</v>
      </c>
    </row>
    <row r="10655" spans="1:7" x14ac:dyDescent="0.25">
      <c r="B10655" t="s">
        <v>1071</v>
      </c>
      <c r="C10655" t="s">
        <v>2207</v>
      </c>
      <c r="D10655" t="s">
        <v>1022</v>
      </c>
      <c r="E10655">
        <v>0</v>
      </c>
      <c r="F10655" t="s">
        <v>1320</v>
      </c>
      <c r="G10655" s="1">
        <v>43443</v>
      </c>
    </row>
    <row r="10656" spans="1:7" x14ac:dyDescent="0.25">
      <c r="B10656" t="s">
        <v>1082</v>
      </c>
      <c r="C10656" t="s">
        <v>1563</v>
      </c>
      <c r="D10656" t="s">
        <v>1026</v>
      </c>
      <c r="E10656">
        <v>-12.898020000000001</v>
      </c>
      <c r="F10656" t="s">
        <v>1023</v>
      </c>
      <c r="G10656" s="1">
        <v>43509</v>
      </c>
    </row>
    <row r="10657" spans="2:7" x14ac:dyDescent="0.25">
      <c r="B10657" t="s">
        <v>1021</v>
      </c>
      <c r="C10657" t="s">
        <v>1021</v>
      </c>
      <c r="D10657" t="s">
        <v>1037</v>
      </c>
      <c r="E10657">
        <v>-12.965471000000001</v>
      </c>
      <c r="F10657" t="s">
        <v>1023</v>
      </c>
      <c r="G10657" s="1">
        <v>43490</v>
      </c>
    </row>
    <row r="10701" spans="1:7" x14ac:dyDescent="0.25">
      <c r="A10701" t="s">
        <v>727</v>
      </c>
      <c r="B10701" t="str">
        <f ca="1">_xll.BDS(OFFSET(INDIRECT(ADDRESS(ROW(), COLUMN())),0,-1),"TOP_ANALYST_PERFORM_RANK_TRR","cols=6;rows=20")</f>
        <v>Scotia Howard Weil Inc</v>
      </c>
      <c r="C10701" t="s">
        <v>1972</v>
      </c>
      <c r="D10701" t="s">
        <v>1015</v>
      </c>
      <c r="E10701">
        <v>28.753561000000001</v>
      </c>
      <c r="F10701" t="s">
        <v>1973</v>
      </c>
      <c r="G10701" s="1">
        <v>43503</v>
      </c>
    </row>
    <row r="10702" spans="1:7" x14ac:dyDescent="0.25">
      <c r="B10702" t="s">
        <v>1021</v>
      </c>
      <c r="C10702" t="s">
        <v>1021</v>
      </c>
      <c r="D10702" t="s">
        <v>1015</v>
      </c>
      <c r="E10702">
        <v>28.753561000000001</v>
      </c>
      <c r="F10702" t="s">
        <v>1023</v>
      </c>
      <c r="G10702" s="1">
        <v>43502</v>
      </c>
    </row>
    <row r="10703" spans="1:7" x14ac:dyDescent="0.25">
      <c r="B10703" t="s">
        <v>1059</v>
      </c>
      <c r="C10703" t="s">
        <v>1823</v>
      </c>
      <c r="D10703" t="s">
        <v>1015</v>
      </c>
      <c r="E10703">
        <v>28.753561000000001</v>
      </c>
      <c r="F10703" t="s">
        <v>1042</v>
      </c>
      <c r="G10703" s="1">
        <v>43500</v>
      </c>
    </row>
    <row r="10704" spans="1:7" x14ac:dyDescent="0.25">
      <c r="B10704" t="s">
        <v>1580</v>
      </c>
      <c r="C10704" t="s">
        <v>1970</v>
      </c>
      <c r="D10704" t="s">
        <v>1015</v>
      </c>
      <c r="E10704">
        <v>28.753561000000001</v>
      </c>
      <c r="F10704" t="s">
        <v>1063</v>
      </c>
      <c r="G10704" s="1">
        <v>43496</v>
      </c>
    </row>
    <row r="10705" spans="2:7" x14ac:dyDescent="0.25">
      <c r="B10705" t="s">
        <v>1045</v>
      </c>
      <c r="C10705" t="s">
        <v>1436</v>
      </c>
      <c r="D10705" t="s">
        <v>1015</v>
      </c>
      <c r="E10705">
        <v>28.753561000000001</v>
      </c>
      <c r="F10705" t="s">
        <v>1023</v>
      </c>
      <c r="G10705" s="1">
        <v>43496</v>
      </c>
    </row>
    <row r="10706" spans="2:7" x14ac:dyDescent="0.25">
      <c r="B10706" t="s">
        <v>1055</v>
      </c>
      <c r="C10706" t="s">
        <v>1447</v>
      </c>
      <c r="D10706" t="s">
        <v>1015</v>
      </c>
      <c r="E10706">
        <v>28.753561000000001</v>
      </c>
      <c r="F10706" t="s">
        <v>1042</v>
      </c>
      <c r="G10706" s="1">
        <v>43495</v>
      </c>
    </row>
    <row r="10707" spans="2:7" x14ac:dyDescent="0.25">
      <c r="B10707" t="s">
        <v>1084</v>
      </c>
      <c r="C10707" t="s">
        <v>1437</v>
      </c>
      <c r="D10707" t="s">
        <v>1015</v>
      </c>
      <c r="E10707">
        <v>28.753561000000001</v>
      </c>
      <c r="F10707" t="s">
        <v>1023</v>
      </c>
      <c r="G10707" s="1">
        <v>43409</v>
      </c>
    </row>
    <row r="10708" spans="2:7" x14ac:dyDescent="0.25">
      <c r="B10708" t="s">
        <v>1531</v>
      </c>
      <c r="C10708" t="s">
        <v>1532</v>
      </c>
      <c r="D10708" t="s">
        <v>1015</v>
      </c>
      <c r="E10708">
        <v>28.753561000000001</v>
      </c>
      <c r="F10708" t="s">
        <v>1533</v>
      </c>
      <c r="G10708" s="1">
        <v>42839</v>
      </c>
    </row>
    <row r="10709" spans="2:7" x14ac:dyDescent="0.25">
      <c r="B10709" t="s">
        <v>1050</v>
      </c>
      <c r="C10709" t="s">
        <v>1444</v>
      </c>
      <c r="D10709" t="s">
        <v>1019</v>
      </c>
      <c r="E10709">
        <v>25.090301</v>
      </c>
      <c r="F10709" t="s">
        <v>1063</v>
      </c>
      <c r="G10709" s="1">
        <v>43502</v>
      </c>
    </row>
    <row r="10710" spans="2:7" x14ac:dyDescent="0.25">
      <c r="B10710" t="s">
        <v>1118</v>
      </c>
      <c r="C10710" t="s">
        <v>1477</v>
      </c>
      <c r="D10710" t="s">
        <v>1022</v>
      </c>
      <c r="E10710">
        <v>0</v>
      </c>
      <c r="F10710" t="s">
        <v>1020</v>
      </c>
      <c r="G10710" s="1">
        <v>43509</v>
      </c>
    </row>
    <row r="10711" spans="2:7" x14ac:dyDescent="0.25">
      <c r="B10711" t="s">
        <v>1030</v>
      </c>
      <c r="C10711" t="s">
        <v>1965</v>
      </c>
      <c r="D10711" t="s">
        <v>1022</v>
      </c>
      <c r="E10711">
        <v>0</v>
      </c>
      <c r="F10711" t="s">
        <v>1032</v>
      </c>
      <c r="G10711" s="1">
        <v>43507</v>
      </c>
    </row>
    <row r="10712" spans="2:7" x14ac:dyDescent="0.25">
      <c r="B10712" t="s">
        <v>1200</v>
      </c>
      <c r="C10712" t="s">
        <v>1587</v>
      </c>
      <c r="D10712" t="s">
        <v>1022</v>
      </c>
      <c r="E10712">
        <v>0</v>
      </c>
      <c r="F10712" t="s">
        <v>1810</v>
      </c>
      <c r="G10712" s="1">
        <v>43506</v>
      </c>
    </row>
    <row r="10713" spans="2:7" x14ac:dyDescent="0.25">
      <c r="B10713" t="s">
        <v>1071</v>
      </c>
      <c r="C10713" t="s">
        <v>1969</v>
      </c>
      <c r="D10713" t="s">
        <v>1022</v>
      </c>
      <c r="E10713">
        <v>0</v>
      </c>
      <c r="F10713" t="s">
        <v>1361</v>
      </c>
      <c r="G10713" s="1">
        <v>43503</v>
      </c>
    </row>
    <row r="10714" spans="2:7" x14ac:dyDescent="0.25">
      <c r="B10714" t="s">
        <v>1074</v>
      </c>
      <c r="C10714" t="s">
        <v>1647</v>
      </c>
      <c r="D10714" t="s">
        <v>1022</v>
      </c>
      <c r="E10714">
        <v>0</v>
      </c>
      <c r="F10714" t="s">
        <v>1027</v>
      </c>
      <c r="G10714" s="1">
        <v>43503</v>
      </c>
    </row>
    <row r="10715" spans="2:7" x14ac:dyDescent="0.25">
      <c r="B10715" t="s">
        <v>1021</v>
      </c>
      <c r="C10715" t="s">
        <v>1021</v>
      </c>
      <c r="D10715" t="s">
        <v>1022</v>
      </c>
      <c r="E10715">
        <v>0</v>
      </c>
      <c r="F10715" t="s">
        <v>1027</v>
      </c>
      <c r="G10715" s="1">
        <v>43502</v>
      </c>
    </row>
    <row r="10716" spans="2:7" x14ac:dyDescent="0.25">
      <c r="B10716" t="s">
        <v>1086</v>
      </c>
      <c r="C10716" t="s">
        <v>1590</v>
      </c>
      <c r="D10716" t="s">
        <v>1022</v>
      </c>
      <c r="E10716">
        <v>0</v>
      </c>
      <c r="F10716" t="s">
        <v>1027</v>
      </c>
      <c r="G10716" s="1">
        <v>43496</v>
      </c>
    </row>
    <row r="10717" spans="2:7" x14ac:dyDescent="0.25">
      <c r="B10717" t="s">
        <v>1057</v>
      </c>
      <c r="C10717" t="s">
        <v>1821</v>
      </c>
      <c r="D10717" t="s">
        <v>1022</v>
      </c>
      <c r="E10717">
        <v>0</v>
      </c>
      <c r="F10717" t="s">
        <v>1309</v>
      </c>
      <c r="G10717" s="1">
        <v>43496</v>
      </c>
    </row>
    <row r="10718" spans="2:7" x14ac:dyDescent="0.25">
      <c r="B10718" t="s">
        <v>1021</v>
      </c>
      <c r="C10718" t="s">
        <v>1021</v>
      </c>
      <c r="D10718" t="s">
        <v>1022</v>
      </c>
      <c r="E10718">
        <v>0</v>
      </c>
      <c r="F10718" t="s">
        <v>1027</v>
      </c>
      <c r="G10718" s="1">
        <v>43472</v>
      </c>
    </row>
    <row r="10719" spans="2:7" x14ac:dyDescent="0.25">
      <c r="B10719" t="s">
        <v>1017</v>
      </c>
      <c r="C10719" t="s">
        <v>1018</v>
      </c>
      <c r="D10719" t="s">
        <v>1026</v>
      </c>
      <c r="E10719">
        <v>-9.7124900000000007</v>
      </c>
      <c r="F10719" t="s">
        <v>1063</v>
      </c>
      <c r="G10719" s="1">
        <v>43414</v>
      </c>
    </row>
    <row r="10720" spans="2:7" x14ac:dyDescent="0.25">
      <c r="B10720" t="s">
        <v>1124</v>
      </c>
      <c r="C10720" t="s">
        <v>2152</v>
      </c>
      <c r="D10720" t="s">
        <v>1037</v>
      </c>
      <c r="E10720">
        <v>-18.875260999999998</v>
      </c>
      <c r="F10720" t="s">
        <v>1020</v>
      </c>
      <c r="G10720" s="1">
        <v>43503</v>
      </c>
    </row>
    <row r="10751" spans="1:7" x14ac:dyDescent="0.25">
      <c r="A10751" t="s">
        <v>728</v>
      </c>
      <c r="B10751" t="str">
        <f ca="1">_xll.BDS(OFFSET(INDIRECT(ADDRESS(ROW(), COLUMN())),0,-1),"TOP_ANALYST_PERFORM_RANK_TRR","cols=6;rows=6")</f>
        <v>J.P. Morgan</v>
      </c>
      <c r="C10751" t="s">
        <v>2208</v>
      </c>
      <c r="D10751" t="s">
        <v>1015</v>
      </c>
      <c r="E10751">
        <v>13.356569</v>
      </c>
      <c r="F10751" t="s">
        <v>1279</v>
      </c>
      <c r="G10751" s="1">
        <v>43507</v>
      </c>
    </row>
    <row r="10752" spans="1:7" x14ac:dyDescent="0.25">
      <c r="B10752" t="s">
        <v>1059</v>
      </c>
      <c r="C10752" t="s">
        <v>2209</v>
      </c>
      <c r="D10752" t="s">
        <v>1019</v>
      </c>
      <c r="E10752">
        <v>0</v>
      </c>
      <c r="F10752" t="s">
        <v>1032</v>
      </c>
      <c r="G10752" s="1">
        <v>43511</v>
      </c>
    </row>
    <row r="10753" spans="2:7" x14ac:dyDescent="0.25">
      <c r="B10753" t="s">
        <v>1170</v>
      </c>
      <c r="C10753" t="s">
        <v>2210</v>
      </c>
      <c r="D10753" t="s">
        <v>1019</v>
      </c>
      <c r="E10753">
        <v>0</v>
      </c>
      <c r="F10753" t="s">
        <v>1020</v>
      </c>
      <c r="G10753" s="1">
        <v>43507</v>
      </c>
    </row>
    <row r="10754" spans="2:7" x14ac:dyDescent="0.25">
      <c r="B10754" t="s">
        <v>1017</v>
      </c>
      <c r="C10754" t="s">
        <v>1018</v>
      </c>
      <c r="D10754" t="s">
        <v>1022</v>
      </c>
      <c r="E10754">
        <v>-8.6188880000000001</v>
      </c>
      <c r="F10754" t="s">
        <v>1020</v>
      </c>
      <c r="G10754" s="1">
        <v>43505</v>
      </c>
    </row>
    <row r="10755" spans="2:7" x14ac:dyDescent="0.25">
      <c r="B10755" t="s">
        <v>1124</v>
      </c>
      <c r="C10755" t="s">
        <v>2211</v>
      </c>
      <c r="D10755" t="s">
        <v>1026</v>
      </c>
      <c r="E10755">
        <v>-12.792081</v>
      </c>
      <c r="F10755" t="s">
        <v>1023</v>
      </c>
      <c r="G10755" s="1">
        <v>43507</v>
      </c>
    </row>
    <row r="10756" spans="2:7" x14ac:dyDescent="0.25">
      <c r="B10756" t="s">
        <v>1086</v>
      </c>
      <c r="C10756" t="s">
        <v>2212</v>
      </c>
      <c r="D10756" t="s">
        <v>1037</v>
      </c>
      <c r="E10756">
        <v>-40.170299999999997</v>
      </c>
      <c r="F10756" t="s">
        <v>1027</v>
      </c>
      <c r="G10756" s="1">
        <v>43507</v>
      </c>
    </row>
    <row r="10801" spans="1:7" x14ac:dyDescent="0.25">
      <c r="A10801" t="s">
        <v>729</v>
      </c>
      <c r="B10801" t="str">
        <f ca="1">_xll.BDS(OFFSET(INDIRECT(ADDRESS(ROW(), COLUMN())),0,-1),"TOP_ANALYST_PERFORM_RANK_TRR","cols=6;rows=18")</f>
        <v>Janney Montgomery Scott LLC</v>
      </c>
      <c r="C10801" t="s">
        <v>2213</v>
      </c>
      <c r="D10801" t="s">
        <v>1015</v>
      </c>
      <c r="E10801">
        <v>119.274604</v>
      </c>
      <c r="F10801" t="s">
        <v>1023</v>
      </c>
      <c r="G10801" s="1">
        <v>43511</v>
      </c>
    </row>
    <row r="10802" spans="1:7" x14ac:dyDescent="0.25">
      <c r="B10802" t="s">
        <v>1043</v>
      </c>
      <c r="C10802" t="s">
        <v>1565</v>
      </c>
      <c r="D10802" t="s">
        <v>1015</v>
      </c>
      <c r="E10802">
        <v>119.274604</v>
      </c>
      <c r="F10802" t="s">
        <v>1042</v>
      </c>
      <c r="G10802" s="1">
        <v>43511</v>
      </c>
    </row>
    <row r="10803" spans="1:7" x14ac:dyDescent="0.25">
      <c r="B10803" t="s">
        <v>1135</v>
      </c>
      <c r="C10803" t="s">
        <v>1920</v>
      </c>
      <c r="D10803" t="s">
        <v>1015</v>
      </c>
      <c r="E10803">
        <v>119.274604</v>
      </c>
      <c r="F10803" t="s">
        <v>1042</v>
      </c>
      <c r="G10803" s="1">
        <v>43510</v>
      </c>
    </row>
    <row r="10804" spans="1:7" x14ac:dyDescent="0.25">
      <c r="B10804" t="s">
        <v>1184</v>
      </c>
      <c r="C10804" t="s">
        <v>2214</v>
      </c>
      <c r="D10804" t="s">
        <v>1015</v>
      </c>
      <c r="E10804">
        <v>119.274604</v>
      </c>
      <c r="F10804" t="s">
        <v>1066</v>
      </c>
      <c r="G10804" s="1">
        <v>43510</v>
      </c>
    </row>
    <row r="10805" spans="1:7" x14ac:dyDescent="0.25">
      <c r="B10805" t="s">
        <v>1163</v>
      </c>
      <c r="C10805" t="s">
        <v>2215</v>
      </c>
      <c r="D10805" t="s">
        <v>1015</v>
      </c>
      <c r="E10805">
        <v>119.274604</v>
      </c>
      <c r="F10805" t="s">
        <v>1023</v>
      </c>
      <c r="G10805" s="1">
        <v>43510</v>
      </c>
    </row>
    <row r="10806" spans="1:7" x14ac:dyDescent="0.25">
      <c r="B10806" t="s">
        <v>1113</v>
      </c>
      <c r="C10806" t="s">
        <v>2216</v>
      </c>
      <c r="D10806" t="s">
        <v>1015</v>
      </c>
      <c r="E10806">
        <v>119.274604</v>
      </c>
      <c r="F10806" t="s">
        <v>1042</v>
      </c>
      <c r="G10806" s="1">
        <v>43509</v>
      </c>
    </row>
    <row r="10807" spans="1:7" x14ac:dyDescent="0.25">
      <c r="B10807" t="s">
        <v>1040</v>
      </c>
      <c r="C10807" t="s">
        <v>2217</v>
      </c>
      <c r="D10807" t="s">
        <v>1015</v>
      </c>
      <c r="E10807">
        <v>119.274604</v>
      </c>
      <c r="F10807" t="s">
        <v>1042</v>
      </c>
      <c r="G10807" s="1">
        <v>43507</v>
      </c>
    </row>
    <row r="10808" spans="1:7" x14ac:dyDescent="0.25">
      <c r="B10808" t="s">
        <v>1632</v>
      </c>
      <c r="C10808" t="s">
        <v>2055</v>
      </c>
      <c r="D10808" t="s">
        <v>1015</v>
      </c>
      <c r="E10808">
        <v>119.274604</v>
      </c>
      <c r="F10808" t="s">
        <v>1023</v>
      </c>
      <c r="G10808" s="1">
        <v>43507</v>
      </c>
    </row>
    <row r="10809" spans="1:7" x14ac:dyDescent="0.25">
      <c r="B10809" t="s">
        <v>1061</v>
      </c>
      <c r="C10809" t="s">
        <v>2218</v>
      </c>
      <c r="D10809" t="s">
        <v>1015</v>
      </c>
      <c r="E10809">
        <v>119.274604</v>
      </c>
      <c r="F10809" t="s">
        <v>1063</v>
      </c>
      <c r="G10809" s="1">
        <v>43503</v>
      </c>
    </row>
    <row r="10810" spans="1:7" x14ac:dyDescent="0.25">
      <c r="B10810" t="s">
        <v>1167</v>
      </c>
      <c r="C10810" t="s">
        <v>2219</v>
      </c>
      <c r="D10810" t="s">
        <v>1015</v>
      </c>
      <c r="E10810">
        <v>119.274604</v>
      </c>
      <c r="F10810" t="s">
        <v>1023</v>
      </c>
      <c r="G10810" s="1">
        <v>43497</v>
      </c>
    </row>
    <row r="10811" spans="1:7" x14ac:dyDescent="0.25">
      <c r="B10811" t="s">
        <v>1648</v>
      </c>
      <c r="C10811" t="s">
        <v>2220</v>
      </c>
      <c r="D10811" t="s">
        <v>1015</v>
      </c>
      <c r="E10811">
        <v>119.274604</v>
      </c>
      <c r="F10811" t="s">
        <v>1042</v>
      </c>
      <c r="G10811" s="1">
        <v>43472</v>
      </c>
    </row>
    <row r="10812" spans="1:7" x14ac:dyDescent="0.25">
      <c r="B10812" t="s">
        <v>1448</v>
      </c>
      <c r="C10812" t="s">
        <v>2221</v>
      </c>
      <c r="D10812" t="s">
        <v>1015</v>
      </c>
      <c r="E10812">
        <v>119.274604</v>
      </c>
      <c r="F10812" t="s">
        <v>1023</v>
      </c>
      <c r="G10812" s="1">
        <v>43398</v>
      </c>
    </row>
    <row r="10813" spans="1:7" x14ac:dyDescent="0.25">
      <c r="B10813" t="s">
        <v>1071</v>
      </c>
      <c r="C10813" t="s">
        <v>2222</v>
      </c>
      <c r="D10813" t="s">
        <v>1015</v>
      </c>
      <c r="E10813">
        <v>119.274604</v>
      </c>
      <c r="F10813" t="s">
        <v>1073</v>
      </c>
      <c r="G10813" s="1">
        <v>43397</v>
      </c>
    </row>
    <row r="10814" spans="1:7" x14ac:dyDescent="0.25">
      <c r="B10814" t="s">
        <v>2223</v>
      </c>
      <c r="C10814" t="s">
        <v>2224</v>
      </c>
      <c r="D10814" t="s">
        <v>1015</v>
      </c>
      <c r="E10814">
        <v>119.274604</v>
      </c>
      <c r="F10814" t="s">
        <v>1141</v>
      </c>
      <c r="G10814" s="1">
        <v>43280</v>
      </c>
    </row>
    <row r="10815" spans="1:7" x14ac:dyDescent="0.25">
      <c r="B10815" t="s">
        <v>1050</v>
      </c>
      <c r="C10815" t="s">
        <v>2225</v>
      </c>
      <c r="D10815" t="s">
        <v>1019</v>
      </c>
      <c r="E10815">
        <v>49.047260999999999</v>
      </c>
      <c r="F10815" t="s">
        <v>1063</v>
      </c>
      <c r="G10815" s="1">
        <v>43503</v>
      </c>
    </row>
    <row r="10816" spans="1:7" x14ac:dyDescent="0.25">
      <c r="B10816" t="s">
        <v>58</v>
      </c>
      <c r="C10816" t="s">
        <v>1785</v>
      </c>
      <c r="D10816" t="s">
        <v>1022</v>
      </c>
      <c r="E10816">
        <v>41.676020999999999</v>
      </c>
      <c r="F10816" t="s">
        <v>1149</v>
      </c>
      <c r="G10816" s="1">
        <v>43510</v>
      </c>
    </row>
    <row r="10817" spans="2:7" x14ac:dyDescent="0.25">
      <c r="B10817" t="s">
        <v>1069</v>
      </c>
      <c r="C10817" t="s">
        <v>1781</v>
      </c>
      <c r="D10817" t="s">
        <v>1026</v>
      </c>
      <c r="E10817">
        <v>23.80424</v>
      </c>
      <c r="F10817" t="s">
        <v>1032</v>
      </c>
      <c r="G10817" s="1">
        <v>43494</v>
      </c>
    </row>
    <row r="10818" spans="2:7" x14ac:dyDescent="0.25">
      <c r="B10818" t="s">
        <v>1017</v>
      </c>
      <c r="C10818" t="s">
        <v>1268</v>
      </c>
      <c r="D10818" t="s">
        <v>1037</v>
      </c>
      <c r="E10818">
        <v>-134.65020699999999</v>
      </c>
      <c r="F10818" t="s">
        <v>1279</v>
      </c>
      <c r="G10818" s="1">
        <v>43418</v>
      </c>
    </row>
    <row r="10851" spans="1:7" x14ac:dyDescent="0.25">
      <c r="A10851" t="s">
        <v>730</v>
      </c>
      <c r="B10851" t="str">
        <f ca="1">_xll.BDS(OFFSET(INDIRECT(ADDRESS(ROW(), COLUMN())),0,-1),"TOP_ANALYST_PERFORM_RANK_TRR","cols=6;rows=10")</f>
        <v>Wedbush</v>
      </c>
      <c r="C10851" t="s">
        <v>2226</v>
      </c>
      <c r="D10851" t="s">
        <v>1015</v>
      </c>
      <c r="E10851">
        <v>82.750659999999996</v>
      </c>
      <c r="F10851" t="s">
        <v>1042</v>
      </c>
      <c r="G10851" s="1">
        <v>43511</v>
      </c>
    </row>
    <row r="10852" spans="1:7" x14ac:dyDescent="0.25">
      <c r="B10852" t="s">
        <v>1043</v>
      </c>
      <c r="C10852" t="s">
        <v>1565</v>
      </c>
      <c r="D10852" t="s">
        <v>1015</v>
      </c>
      <c r="E10852">
        <v>82.750659999999996</v>
      </c>
      <c r="F10852" t="s">
        <v>1042</v>
      </c>
      <c r="G10852" s="1">
        <v>43511</v>
      </c>
    </row>
    <row r="10853" spans="1:7" x14ac:dyDescent="0.25">
      <c r="B10853" t="s">
        <v>1113</v>
      </c>
      <c r="C10853" t="s">
        <v>2216</v>
      </c>
      <c r="D10853" t="s">
        <v>1015</v>
      </c>
      <c r="E10853">
        <v>82.750659999999996</v>
      </c>
      <c r="F10853" t="s">
        <v>1042</v>
      </c>
      <c r="G10853" s="1">
        <v>43510</v>
      </c>
    </row>
    <row r="10854" spans="1:7" x14ac:dyDescent="0.25">
      <c r="B10854" t="s">
        <v>1076</v>
      </c>
      <c r="C10854" t="s">
        <v>2091</v>
      </c>
      <c r="D10854" t="s">
        <v>1015</v>
      </c>
      <c r="E10854">
        <v>82.750659999999996</v>
      </c>
      <c r="F10854" t="s">
        <v>1023</v>
      </c>
      <c r="G10854" s="1">
        <v>43492</v>
      </c>
    </row>
    <row r="10855" spans="1:7" x14ac:dyDescent="0.25">
      <c r="B10855" t="s">
        <v>1040</v>
      </c>
      <c r="C10855" t="s">
        <v>2217</v>
      </c>
      <c r="D10855" t="s">
        <v>1019</v>
      </c>
      <c r="E10855">
        <v>68.535619999999994</v>
      </c>
      <c r="F10855" t="s">
        <v>1312</v>
      </c>
      <c r="G10855" s="1">
        <v>43497</v>
      </c>
    </row>
    <row r="10856" spans="1:7" x14ac:dyDescent="0.25">
      <c r="B10856" t="s">
        <v>2159</v>
      </c>
      <c r="C10856" t="s">
        <v>2227</v>
      </c>
      <c r="D10856" t="s">
        <v>1022</v>
      </c>
      <c r="E10856">
        <v>62.245798000000001</v>
      </c>
      <c r="F10856" t="s">
        <v>1023</v>
      </c>
      <c r="G10856" s="1">
        <v>43479</v>
      </c>
    </row>
    <row r="10857" spans="1:7" x14ac:dyDescent="0.25">
      <c r="B10857" t="s">
        <v>1069</v>
      </c>
      <c r="C10857" t="s">
        <v>2228</v>
      </c>
      <c r="D10857" t="s">
        <v>1026</v>
      </c>
      <c r="E10857">
        <v>7.9065240000000001</v>
      </c>
      <c r="F10857" t="s">
        <v>1042</v>
      </c>
      <c r="G10857" s="1">
        <v>43511</v>
      </c>
    </row>
    <row r="10858" spans="1:7" x14ac:dyDescent="0.25">
      <c r="B10858" t="s">
        <v>1648</v>
      </c>
      <c r="C10858" t="s">
        <v>2220</v>
      </c>
      <c r="D10858" t="s">
        <v>1037</v>
      </c>
      <c r="E10858">
        <v>0</v>
      </c>
      <c r="F10858" t="s">
        <v>1032</v>
      </c>
      <c r="G10858" s="1">
        <v>43511</v>
      </c>
    </row>
    <row r="10859" spans="1:7" x14ac:dyDescent="0.25">
      <c r="B10859" t="s">
        <v>1059</v>
      </c>
      <c r="C10859" t="s">
        <v>1809</v>
      </c>
      <c r="D10859" t="s">
        <v>1037</v>
      </c>
      <c r="E10859">
        <v>0</v>
      </c>
      <c r="F10859" t="s">
        <v>1032</v>
      </c>
      <c r="G10859" s="1">
        <v>43509</v>
      </c>
    </row>
    <row r="10860" spans="1:7" x14ac:dyDescent="0.25">
      <c r="B10860" t="s">
        <v>1021</v>
      </c>
      <c r="C10860" t="s">
        <v>1021</v>
      </c>
      <c r="D10860" t="s">
        <v>1037</v>
      </c>
      <c r="E10860">
        <v>0</v>
      </c>
      <c r="F10860" t="s">
        <v>1027</v>
      </c>
      <c r="G10860" s="1">
        <v>43508</v>
      </c>
    </row>
    <row r="10901" spans="1:7" x14ac:dyDescent="0.25">
      <c r="A10901" t="s">
        <v>731</v>
      </c>
      <c r="B10901" t="str">
        <f ca="1">_xll.BDS(OFFSET(INDIRECT(ADDRESS(ROW(), COLUMN())),0,-1),"TOP_ANALYST_PERFORM_RANK_TRR","cols=6;rows=5")</f>
        <v>ISS-EVA</v>
      </c>
      <c r="C10901" t="s">
        <v>1018</v>
      </c>
      <c r="D10901" t="s">
        <v>1015</v>
      </c>
      <c r="E10901">
        <v>31.366789000000001</v>
      </c>
      <c r="F10901" t="s">
        <v>1016</v>
      </c>
      <c r="G10901" s="1">
        <v>43181</v>
      </c>
    </row>
    <row r="10902" spans="1:7" x14ac:dyDescent="0.25">
      <c r="B10902" t="s">
        <v>1160</v>
      </c>
      <c r="C10902" t="s">
        <v>1314</v>
      </c>
      <c r="D10902" t="s">
        <v>1019</v>
      </c>
      <c r="E10902">
        <v>0</v>
      </c>
      <c r="F10902" t="s">
        <v>1162</v>
      </c>
      <c r="G10902" s="1">
        <v>43503</v>
      </c>
    </row>
    <row r="10903" spans="1:7" x14ac:dyDescent="0.25">
      <c r="B10903" t="s">
        <v>1061</v>
      </c>
      <c r="C10903" t="s">
        <v>1818</v>
      </c>
      <c r="D10903" t="s">
        <v>1022</v>
      </c>
      <c r="E10903">
        <v>-3.1273580000000001</v>
      </c>
      <c r="F10903" t="s">
        <v>1063</v>
      </c>
      <c r="G10903" s="1">
        <v>43504</v>
      </c>
    </row>
    <row r="10904" spans="1:7" x14ac:dyDescent="0.25">
      <c r="B10904" t="s">
        <v>1021</v>
      </c>
      <c r="C10904" t="s">
        <v>1021</v>
      </c>
      <c r="D10904" t="s">
        <v>1026</v>
      </c>
      <c r="E10904">
        <v>-18.90016</v>
      </c>
      <c r="F10904" t="s">
        <v>1027</v>
      </c>
      <c r="G10904" s="1">
        <v>43504</v>
      </c>
    </row>
    <row r="10905" spans="1:7" x14ac:dyDescent="0.25">
      <c r="B10905" t="s">
        <v>1400</v>
      </c>
      <c r="C10905" t="s">
        <v>1413</v>
      </c>
      <c r="D10905" t="s">
        <v>1037</v>
      </c>
      <c r="E10905">
        <v>-19.227150000000002</v>
      </c>
      <c r="F10905" t="s">
        <v>1023</v>
      </c>
      <c r="G10905" s="1">
        <v>43503</v>
      </c>
    </row>
    <row r="10951" spans="1:7" x14ac:dyDescent="0.25">
      <c r="A10951" t="s">
        <v>732</v>
      </c>
      <c r="B10951" t="str">
        <f ca="1">_xll.BDS(OFFSET(INDIRECT(ADDRESS(ROW(), COLUMN())),0,-1),"TOP_ANALYST_PERFORM_RANK_TRR","cols=6;rows=11")</f>
        <v>Goldman Sachs</v>
      </c>
      <c r="C10951" t="s">
        <v>1822</v>
      </c>
      <c r="D10951" t="s">
        <v>1015</v>
      </c>
      <c r="E10951">
        <v>50.333983000000003</v>
      </c>
      <c r="F10951" t="s">
        <v>1073</v>
      </c>
      <c r="G10951" s="1">
        <v>43499</v>
      </c>
    </row>
    <row r="10952" spans="1:7" x14ac:dyDescent="0.25">
      <c r="B10952" t="s">
        <v>1040</v>
      </c>
      <c r="C10952" t="s">
        <v>1968</v>
      </c>
      <c r="D10952" t="s">
        <v>1019</v>
      </c>
      <c r="E10952">
        <v>39.305711000000002</v>
      </c>
      <c r="F10952" t="s">
        <v>1312</v>
      </c>
      <c r="G10952" s="1">
        <v>43503</v>
      </c>
    </row>
    <row r="10953" spans="1:7" x14ac:dyDescent="0.25">
      <c r="B10953" t="s">
        <v>1017</v>
      </c>
      <c r="C10953" t="s">
        <v>1018</v>
      </c>
      <c r="D10953" t="s">
        <v>1022</v>
      </c>
      <c r="E10953">
        <v>32.272491000000002</v>
      </c>
      <c r="F10953" t="s">
        <v>1023</v>
      </c>
      <c r="G10953" s="1">
        <v>43181</v>
      </c>
    </row>
    <row r="10954" spans="1:7" x14ac:dyDescent="0.25">
      <c r="B10954" t="s">
        <v>1084</v>
      </c>
      <c r="C10954" t="s">
        <v>1437</v>
      </c>
      <c r="D10954" t="s">
        <v>1026</v>
      </c>
      <c r="E10954">
        <v>30.865850999999999</v>
      </c>
      <c r="F10954" t="s">
        <v>1023</v>
      </c>
      <c r="G10954" s="1">
        <v>43504</v>
      </c>
    </row>
    <row r="10955" spans="1:7" x14ac:dyDescent="0.25">
      <c r="B10955" t="s">
        <v>1021</v>
      </c>
      <c r="C10955" t="s">
        <v>1021</v>
      </c>
      <c r="D10955" t="s">
        <v>1026</v>
      </c>
      <c r="E10955">
        <v>30.865850999999999</v>
      </c>
      <c r="F10955" t="s">
        <v>1023</v>
      </c>
      <c r="G10955" s="1">
        <v>43503</v>
      </c>
    </row>
    <row r="10956" spans="1:7" x14ac:dyDescent="0.25">
      <c r="B10956" t="s">
        <v>1059</v>
      </c>
      <c r="C10956" t="s">
        <v>1823</v>
      </c>
      <c r="D10956" t="s">
        <v>1026</v>
      </c>
      <c r="E10956">
        <v>30.865850999999999</v>
      </c>
      <c r="F10956" t="s">
        <v>1042</v>
      </c>
      <c r="G10956" s="1">
        <v>43500</v>
      </c>
    </row>
    <row r="10957" spans="1:7" x14ac:dyDescent="0.25">
      <c r="B10957" t="s">
        <v>1057</v>
      </c>
      <c r="C10957" t="s">
        <v>1821</v>
      </c>
      <c r="D10957" t="s">
        <v>1026</v>
      </c>
      <c r="E10957">
        <v>30.865850999999999</v>
      </c>
      <c r="F10957" t="s">
        <v>1042</v>
      </c>
      <c r="G10957" s="1">
        <v>43499</v>
      </c>
    </row>
    <row r="10958" spans="1:7" x14ac:dyDescent="0.25">
      <c r="B10958" t="s">
        <v>1050</v>
      </c>
      <c r="C10958" t="s">
        <v>1444</v>
      </c>
      <c r="D10958" t="s">
        <v>1026</v>
      </c>
      <c r="E10958">
        <v>30.865850999999999</v>
      </c>
      <c r="F10958" t="s">
        <v>1063</v>
      </c>
      <c r="G10958" s="1">
        <v>43497</v>
      </c>
    </row>
    <row r="10959" spans="1:7" x14ac:dyDescent="0.25">
      <c r="B10959" t="s">
        <v>1061</v>
      </c>
      <c r="C10959" t="s">
        <v>1824</v>
      </c>
      <c r="D10959" t="s">
        <v>1026</v>
      </c>
      <c r="E10959">
        <v>30.865850999999999</v>
      </c>
      <c r="F10959" t="s">
        <v>1063</v>
      </c>
      <c r="G10959" s="1">
        <v>43496</v>
      </c>
    </row>
    <row r="10960" spans="1:7" x14ac:dyDescent="0.25">
      <c r="B10960" t="s">
        <v>1045</v>
      </c>
      <c r="C10960" t="s">
        <v>1436</v>
      </c>
      <c r="D10960" t="s">
        <v>1026</v>
      </c>
      <c r="E10960">
        <v>30.865850999999999</v>
      </c>
      <c r="F10960" t="s">
        <v>1023</v>
      </c>
      <c r="G10960" s="1">
        <v>43496</v>
      </c>
    </row>
    <row r="10961" spans="2:7" x14ac:dyDescent="0.25">
      <c r="B10961" t="s">
        <v>1021</v>
      </c>
      <c r="C10961" t="s">
        <v>1021</v>
      </c>
      <c r="D10961" t="s">
        <v>1037</v>
      </c>
      <c r="E10961">
        <v>25.050557000000001</v>
      </c>
      <c r="F10961" t="s">
        <v>1027</v>
      </c>
      <c r="G10961" s="1">
        <v>43497</v>
      </c>
    </row>
    <row r="11001" spans="1:7" x14ac:dyDescent="0.25">
      <c r="A11001" t="s">
        <v>733</v>
      </c>
      <c r="B11001" t="str">
        <f ca="1">_xll.BDS(OFFSET(INDIRECT(ADDRESS(ROW(), COLUMN())),0,-1),"TOP_ANALYST_PERFORM_RANK_TRR","cols=6;rows=9")</f>
        <v>Cowen</v>
      </c>
      <c r="C11001" t="s">
        <v>2076</v>
      </c>
      <c r="D11001" t="s">
        <v>1015</v>
      </c>
      <c r="E11001">
        <v>43.016821</v>
      </c>
      <c r="F11001" t="s">
        <v>1042</v>
      </c>
      <c r="G11001" s="1">
        <v>43508</v>
      </c>
    </row>
    <row r="11002" spans="1:7" x14ac:dyDescent="0.25">
      <c r="B11002" t="s">
        <v>1055</v>
      </c>
      <c r="C11002" t="s">
        <v>1415</v>
      </c>
      <c r="D11002" t="s">
        <v>1015</v>
      </c>
      <c r="E11002">
        <v>43.016821</v>
      </c>
      <c r="F11002" t="s">
        <v>1141</v>
      </c>
      <c r="G11002" s="1">
        <v>43500</v>
      </c>
    </row>
    <row r="11003" spans="1:7" x14ac:dyDescent="0.25">
      <c r="B11003" t="s">
        <v>1167</v>
      </c>
      <c r="C11003" t="s">
        <v>1315</v>
      </c>
      <c r="D11003" t="s">
        <v>1015</v>
      </c>
      <c r="E11003">
        <v>43.016821</v>
      </c>
      <c r="F11003" t="s">
        <v>1023</v>
      </c>
      <c r="G11003" s="1">
        <v>43480</v>
      </c>
    </row>
    <row r="11004" spans="1:7" x14ac:dyDescent="0.25">
      <c r="B11004" t="s">
        <v>58</v>
      </c>
      <c r="C11004" t="s">
        <v>1817</v>
      </c>
      <c r="D11004" t="s">
        <v>1019</v>
      </c>
      <c r="E11004">
        <v>33.563000000000002</v>
      </c>
      <c r="F11004" t="s">
        <v>2015</v>
      </c>
      <c r="G11004" s="1">
        <v>43481</v>
      </c>
    </row>
    <row r="11005" spans="1:7" x14ac:dyDescent="0.25">
      <c r="B11005" t="s">
        <v>1021</v>
      </c>
      <c r="C11005" t="s">
        <v>1021</v>
      </c>
      <c r="D11005" t="s">
        <v>1022</v>
      </c>
      <c r="E11005">
        <v>31.454799000000001</v>
      </c>
      <c r="F11005" t="s">
        <v>1020</v>
      </c>
      <c r="G11005" s="1">
        <v>43488</v>
      </c>
    </row>
    <row r="11006" spans="1:7" x14ac:dyDescent="0.25">
      <c r="B11006" t="s">
        <v>1059</v>
      </c>
      <c r="C11006" t="s">
        <v>2128</v>
      </c>
      <c r="D11006" t="s">
        <v>1026</v>
      </c>
      <c r="E11006">
        <v>27.483969999999999</v>
      </c>
      <c r="F11006" t="s">
        <v>1032</v>
      </c>
      <c r="G11006" s="1">
        <v>43499</v>
      </c>
    </row>
    <row r="11007" spans="1:7" x14ac:dyDescent="0.25">
      <c r="B11007" t="s">
        <v>1071</v>
      </c>
      <c r="C11007" t="s">
        <v>1319</v>
      </c>
      <c r="D11007" t="s">
        <v>1037</v>
      </c>
      <c r="E11007">
        <v>0</v>
      </c>
      <c r="F11007" t="s">
        <v>1320</v>
      </c>
      <c r="G11007" s="1">
        <v>43479</v>
      </c>
    </row>
    <row r="11008" spans="1:7" x14ac:dyDescent="0.25">
      <c r="B11008" t="s">
        <v>1061</v>
      </c>
      <c r="C11008" t="s">
        <v>1818</v>
      </c>
      <c r="D11008" t="s">
        <v>1037</v>
      </c>
      <c r="E11008">
        <v>0</v>
      </c>
      <c r="F11008" t="s">
        <v>1027</v>
      </c>
      <c r="G11008" s="1">
        <v>43409</v>
      </c>
    </row>
    <row r="11009" spans="2:7" x14ac:dyDescent="0.25">
      <c r="B11009" t="s">
        <v>1021</v>
      </c>
      <c r="C11009" t="s">
        <v>1021</v>
      </c>
      <c r="D11009" t="s">
        <v>1037</v>
      </c>
      <c r="E11009">
        <v>0</v>
      </c>
      <c r="F11009" t="s">
        <v>1027</v>
      </c>
      <c r="G11009" s="1">
        <v>43406</v>
      </c>
    </row>
    <row r="11051" spans="1:7" x14ac:dyDescent="0.25">
      <c r="A11051" t="s">
        <v>734</v>
      </c>
      <c r="B11051" t="str">
        <f ca="1">_xll.BDS(OFFSET(INDIRECT(ADDRESS(ROW(), COLUMN())),0,-1),"TOP_ANALYST_PERFORM_RANK_TRR","cols=6;rows=11")</f>
        <v>Morgan Stanley</v>
      </c>
      <c r="C11051" t="s">
        <v>1584</v>
      </c>
      <c r="D11051" t="s">
        <v>1015</v>
      </c>
      <c r="E11051">
        <v>12.101139999999999</v>
      </c>
      <c r="F11051" t="s">
        <v>1585</v>
      </c>
      <c r="G11051" s="1">
        <v>43503</v>
      </c>
    </row>
    <row r="11052" spans="1:7" x14ac:dyDescent="0.25">
      <c r="B11052" t="s">
        <v>1145</v>
      </c>
      <c r="C11052" t="s">
        <v>1610</v>
      </c>
      <c r="D11052" t="s">
        <v>1019</v>
      </c>
      <c r="E11052">
        <v>10.89705</v>
      </c>
      <c r="F11052" t="s">
        <v>1027</v>
      </c>
      <c r="G11052" s="1">
        <v>43506</v>
      </c>
    </row>
    <row r="11053" spans="1:7" x14ac:dyDescent="0.25">
      <c r="B11053" t="s">
        <v>1021</v>
      </c>
      <c r="C11053" t="s">
        <v>1021</v>
      </c>
      <c r="D11053" t="s">
        <v>1022</v>
      </c>
      <c r="E11053">
        <v>6.1769270000000001</v>
      </c>
      <c r="F11053" t="s">
        <v>1023</v>
      </c>
      <c r="G11053" s="1">
        <v>43502</v>
      </c>
    </row>
    <row r="11054" spans="1:7" x14ac:dyDescent="0.25">
      <c r="B11054" t="s">
        <v>1150</v>
      </c>
      <c r="C11054" t="s">
        <v>1943</v>
      </c>
      <c r="D11054" t="s">
        <v>1026</v>
      </c>
      <c r="E11054">
        <v>4.6144480000000003</v>
      </c>
      <c r="F11054" t="s">
        <v>1063</v>
      </c>
      <c r="G11054" s="1">
        <v>43502</v>
      </c>
    </row>
    <row r="11055" spans="1:7" x14ac:dyDescent="0.25">
      <c r="B11055" t="s">
        <v>1057</v>
      </c>
      <c r="C11055" t="s">
        <v>1944</v>
      </c>
      <c r="D11055" t="s">
        <v>1037</v>
      </c>
      <c r="E11055">
        <v>3.732688</v>
      </c>
      <c r="F11055" t="s">
        <v>1042</v>
      </c>
      <c r="G11055" s="1">
        <v>43505</v>
      </c>
    </row>
    <row r="11056" spans="1:7" x14ac:dyDescent="0.25">
      <c r="B11056" t="s">
        <v>1599</v>
      </c>
      <c r="C11056" t="s">
        <v>1600</v>
      </c>
      <c r="D11056" t="s">
        <v>1037</v>
      </c>
      <c r="E11056">
        <v>3.732688</v>
      </c>
      <c r="F11056" t="s">
        <v>1023</v>
      </c>
      <c r="G11056" s="1">
        <v>43503</v>
      </c>
    </row>
    <row r="11057" spans="2:7" x14ac:dyDescent="0.25">
      <c r="B11057" t="s">
        <v>1135</v>
      </c>
      <c r="C11057" t="s">
        <v>1948</v>
      </c>
      <c r="D11057" t="s">
        <v>1037</v>
      </c>
      <c r="E11057">
        <v>3.732688</v>
      </c>
      <c r="F11057" t="s">
        <v>1042</v>
      </c>
      <c r="G11057" s="1">
        <v>43503</v>
      </c>
    </row>
    <row r="11058" spans="2:7" x14ac:dyDescent="0.25">
      <c r="B11058" t="s">
        <v>1069</v>
      </c>
      <c r="C11058" t="s">
        <v>2229</v>
      </c>
      <c r="D11058" t="s">
        <v>1037</v>
      </c>
      <c r="E11058">
        <v>3.732688</v>
      </c>
      <c r="F11058" t="s">
        <v>1042</v>
      </c>
      <c r="G11058" s="1">
        <v>43503</v>
      </c>
    </row>
    <row r="11059" spans="2:7" x14ac:dyDescent="0.25">
      <c r="B11059" t="s">
        <v>1595</v>
      </c>
      <c r="C11059" t="s">
        <v>1617</v>
      </c>
      <c r="D11059" t="s">
        <v>1037</v>
      </c>
      <c r="E11059">
        <v>3.732688</v>
      </c>
      <c r="F11059" t="s">
        <v>1042</v>
      </c>
      <c r="G11059" s="1">
        <v>43503</v>
      </c>
    </row>
    <row r="11060" spans="2:7" x14ac:dyDescent="0.25">
      <c r="B11060" t="s">
        <v>1071</v>
      </c>
      <c r="C11060" t="s">
        <v>1845</v>
      </c>
      <c r="D11060" t="s">
        <v>1037</v>
      </c>
      <c r="E11060">
        <v>3.732688</v>
      </c>
      <c r="F11060" t="s">
        <v>1073</v>
      </c>
      <c r="G11060" s="1">
        <v>43502</v>
      </c>
    </row>
    <row r="11061" spans="2:7" x14ac:dyDescent="0.25">
      <c r="B11061" t="s">
        <v>1033</v>
      </c>
      <c r="C11061" t="s">
        <v>1945</v>
      </c>
      <c r="D11061" t="s">
        <v>1037</v>
      </c>
      <c r="E11061">
        <v>3.732688</v>
      </c>
      <c r="F11061" t="s">
        <v>1023</v>
      </c>
      <c r="G11061" s="1">
        <v>43502</v>
      </c>
    </row>
    <row r="11101" spans="1:7" x14ac:dyDescent="0.25">
      <c r="A11101" t="s">
        <v>735</v>
      </c>
      <c r="B11101" t="str">
        <f ca="1">_xll.BDS(OFFSET(INDIRECT(ADDRESS(ROW(), COLUMN())),0,-1),"TOP_ANALYST_PERFORM_RANK_TRR","cols=6;rows=19")</f>
        <v>ISS-EVA</v>
      </c>
      <c r="C11101" t="s">
        <v>1018</v>
      </c>
      <c r="D11101" t="s">
        <v>1015</v>
      </c>
      <c r="E11101">
        <v>21.196573999999998</v>
      </c>
      <c r="F11101" t="s">
        <v>1063</v>
      </c>
      <c r="G11101" s="1">
        <v>43455</v>
      </c>
    </row>
    <row r="11102" spans="1:7" x14ac:dyDescent="0.25">
      <c r="B11102" t="s">
        <v>1124</v>
      </c>
      <c r="C11102" t="s">
        <v>2230</v>
      </c>
      <c r="D11102" t="s">
        <v>1019</v>
      </c>
      <c r="E11102">
        <v>20.639503999999999</v>
      </c>
      <c r="F11102" t="s">
        <v>1020</v>
      </c>
      <c r="G11102" s="1">
        <v>43454</v>
      </c>
    </row>
    <row r="11103" spans="1:7" x14ac:dyDescent="0.25">
      <c r="B11103" t="s">
        <v>1059</v>
      </c>
      <c r="C11103" t="s">
        <v>1486</v>
      </c>
      <c r="D11103" t="s">
        <v>1022</v>
      </c>
      <c r="E11103">
        <v>7.7562530000000001</v>
      </c>
      <c r="F11103" t="s">
        <v>1042</v>
      </c>
      <c r="G11103" s="1">
        <v>43501</v>
      </c>
    </row>
    <row r="11104" spans="1:7" x14ac:dyDescent="0.25">
      <c r="B11104" t="s">
        <v>1170</v>
      </c>
      <c r="C11104" t="s">
        <v>1500</v>
      </c>
      <c r="D11104" t="s">
        <v>1022</v>
      </c>
      <c r="E11104">
        <v>7.7562530000000001</v>
      </c>
      <c r="F11104" t="s">
        <v>1023</v>
      </c>
      <c r="G11104" s="1">
        <v>43500</v>
      </c>
    </row>
    <row r="11105" spans="2:7" x14ac:dyDescent="0.25">
      <c r="B11105" t="s">
        <v>1074</v>
      </c>
      <c r="C11105" t="s">
        <v>1549</v>
      </c>
      <c r="D11105" t="s">
        <v>1022</v>
      </c>
      <c r="E11105">
        <v>7.7562530000000001</v>
      </c>
      <c r="F11105" t="s">
        <v>1063</v>
      </c>
      <c r="G11105" s="1">
        <v>43475</v>
      </c>
    </row>
    <row r="11106" spans="2:7" x14ac:dyDescent="0.25">
      <c r="B11106" t="s">
        <v>1133</v>
      </c>
      <c r="C11106" t="s">
        <v>1495</v>
      </c>
      <c r="D11106" t="s">
        <v>1022</v>
      </c>
      <c r="E11106">
        <v>7.7562530000000001</v>
      </c>
      <c r="F11106" t="s">
        <v>1023</v>
      </c>
      <c r="G11106" s="1">
        <v>43474</v>
      </c>
    </row>
    <row r="11107" spans="2:7" x14ac:dyDescent="0.25">
      <c r="B11107" t="s">
        <v>1086</v>
      </c>
      <c r="C11107" t="s">
        <v>1494</v>
      </c>
      <c r="D11107" t="s">
        <v>1022</v>
      </c>
      <c r="E11107">
        <v>7.7562530000000001</v>
      </c>
      <c r="F11107" t="s">
        <v>1042</v>
      </c>
      <c r="G11107" s="1">
        <v>43469</v>
      </c>
    </row>
    <row r="11108" spans="2:7" x14ac:dyDescent="0.25">
      <c r="B11108" t="s">
        <v>1061</v>
      </c>
      <c r="C11108" t="s">
        <v>1487</v>
      </c>
      <c r="D11108" t="s">
        <v>1022</v>
      </c>
      <c r="E11108">
        <v>7.7562530000000001</v>
      </c>
      <c r="F11108" t="s">
        <v>1063</v>
      </c>
      <c r="G11108" s="1">
        <v>43469</v>
      </c>
    </row>
    <row r="11109" spans="2:7" x14ac:dyDescent="0.25">
      <c r="B11109" t="s">
        <v>1310</v>
      </c>
      <c r="C11109" t="s">
        <v>2231</v>
      </c>
      <c r="D11109" t="s">
        <v>1022</v>
      </c>
      <c r="E11109">
        <v>7.7562530000000001</v>
      </c>
      <c r="F11109" t="s">
        <v>1973</v>
      </c>
      <c r="G11109" s="1">
        <v>43454</v>
      </c>
    </row>
    <row r="11110" spans="2:7" x14ac:dyDescent="0.25">
      <c r="B11110" t="s">
        <v>1071</v>
      </c>
      <c r="C11110" t="s">
        <v>2232</v>
      </c>
      <c r="D11110" t="s">
        <v>1026</v>
      </c>
      <c r="E11110">
        <v>6.1746829999999999</v>
      </c>
      <c r="F11110" t="s">
        <v>1754</v>
      </c>
      <c r="G11110" s="1">
        <v>43455</v>
      </c>
    </row>
    <row r="11111" spans="2:7" x14ac:dyDescent="0.25">
      <c r="B11111" t="s">
        <v>1118</v>
      </c>
      <c r="C11111" t="s">
        <v>1497</v>
      </c>
      <c r="D11111" t="s">
        <v>1037</v>
      </c>
      <c r="E11111">
        <v>0</v>
      </c>
      <c r="F11111" t="s">
        <v>1020</v>
      </c>
      <c r="G11111" s="1">
        <v>43509</v>
      </c>
    </row>
    <row r="11112" spans="2:7" x14ac:dyDescent="0.25">
      <c r="B11112" t="s">
        <v>58</v>
      </c>
      <c r="C11112" t="s">
        <v>1488</v>
      </c>
      <c r="D11112" t="s">
        <v>1037</v>
      </c>
      <c r="E11112">
        <v>0</v>
      </c>
      <c r="F11112" t="s">
        <v>1389</v>
      </c>
      <c r="G11112" s="1">
        <v>43509</v>
      </c>
    </row>
    <row r="11113" spans="2:7" x14ac:dyDescent="0.25">
      <c r="B11113" t="s">
        <v>1648</v>
      </c>
      <c r="C11113" t="s">
        <v>2233</v>
      </c>
      <c r="D11113" t="s">
        <v>1037</v>
      </c>
      <c r="E11113">
        <v>0</v>
      </c>
      <c r="F11113" t="s">
        <v>1032</v>
      </c>
      <c r="G11113" s="1">
        <v>43480</v>
      </c>
    </row>
    <row r="11114" spans="2:7" x14ac:dyDescent="0.25">
      <c r="B11114" t="s">
        <v>1050</v>
      </c>
      <c r="C11114" t="s">
        <v>2075</v>
      </c>
      <c r="D11114" t="s">
        <v>1037</v>
      </c>
      <c r="E11114">
        <v>0</v>
      </c>
      <c r="F11114" t="s">
        <v>1052</v>
      </c>
      <c r="G11114" s="1">
        <v>43469</v>
      </c>
    </row>
    <row r="11115" spans="2:7" x14ac:dyDescent="0.25">
      <c r="B11115" t="s">
        <v>1084</v>
      </c>
      <c r="C11115" t="s">
        <v>1411</v>
      </c>
      <c r="D11115" t="s">
        <v>1037</v>
      </c>
      <c r="E11115">
        <v>0</v>
      </c>
      <c r="F11115" t="s">
        <v>1020</v>
      </c>
      <c r="G11115" s="1">
        <v>43469</v>
      </c>
    </row>
    <row r="11116" spans="2:7" x14ac:dyDescent="0.25">
      <c r="B11116" t="s">
        <v>1167</v>
      </c>
      <c r="C11116" t="s">
        <v>1496</v>
      </c>
      <c r="D11116" t="s">
        <v>1037</v>
      </c>
      <c r="E11116">
        <v>0</v>
      </c>
      <c r="F11116" t="s">
        <v>1020</v>
      </c>
      <c r="G11116" s="1">
        <v>43455</v>
      </c>
    </row>
    <row r="11117" spans="2:7" x14ac:dyDescent="0.25">
      <c r="B11117" t="s">
        <v>1157</v>
      </c>
      <c r="C11117" t="s">
        <v>2234</v>
      </c>
      <c r="D11117" t="s">
        <v>1037</v>
      </c>
      <c r="E11117">
        <v>0</v>
      </c>
      <c r="F11117" t="s">
        <v>1020</v>
      </c>
      <c r="G11117" s="1">
        <v>43455</v>
      </c>
    </row>
    <row r="11118" spans="2:7" x14ac:dyDescent="0.25">
      <c r="B11118" t="s">
        <v>1492</v>
      </c>
      <c r="C11118" t="s">
        <v>1493</v>
      </c>
      <c r="D11118" t="s">
        <v>1037</v>
      </c>
      <c r="E11118">
        <v>0</v>
      </c>
      <c r="F11118" t="s">
        <v>1020</v>
      </c>
      <c r="G11118" s="1">
        <v>43454</v>
      </c>
    </row>
    <row r="11119" spans="2:7" x14ac:dyDescent="0.25">
      <c r="B11119" t="s">
        <v>1055</v>
      </c>
      <c r="C11119" t="s">
        <v>1489</v>
      </c>
      <c r="D11119" t="s">
        <v>1037</v>
      </c>
      <c r="E11119">
        <v>0</v>
      </c>
      <c r="F11119" t="s">
        <v>1032</v>
      </c>
      <c r="G11119" s="1">
        <v>43454</v>
      </c>
    </row>
    <row r="11151" spans="1:7" x14ac:dyDescent="0.25">
      <c r="A11151" t="s">
        <v>736</v>
      </c>
      <c r="B11151" t="str">
        <f ca="1">_xll.BDS(OFFSET(INDIRECT(ADDRESS(ROW(), COLUMN())),0,-1),"TOP_ANALYST_PERFORM_RANK_TRR","cols=6;rows=10")</f>
        <v>Haitong International</v>
      </c>
      <c r="C11151" t="s">
        <v>1224</v>
      </c>
      <c r="D11151" t="s">
        <v>1015</v>
      </c>
      <c r="E11151">
        <v>0</v>
      </c>
      <c r="F11151" t="s">
        <v>1027</v>
      </c>
      <c r="G11151" s="1">
        <v>43509</v>
      </c>
    </row>
    <row r="11152" spans="1:7" x14ac:dyDescent="0.25">
      <c r="B11152" t="s">
        <v>1061</v>
      </c>
      <c r="C11152" t="s">
        <v>1217</v>
      </c>
      <c r="D11152" t="s">
        <v>1015</v>
      </c>
      <c r="E11152">
        <v>0</v>
      </c>
      <c r="F11152" t="s">
        <v>1027</v>
      </c>
      <c r="G11152" s="1">
        <v>43506</v>
      </c>
    </row>
    <row r="11153" spans="2:7" x14ac:dyDescent="0.25">
      <c r="B11153" t="s">
        <v>1133</v>
      </c>
      <c r="C11153" t="s">
        <v>1796</v>
      </c>
      <c r="D11153" t="s">
        <v>1015</v>
      </c>
      <c r="E11153">
        <v>0</v>
      </c>
      <c r="F11153" t="s">
        <v>1027</v>
      </c>
      <c r="G11153" s="1">
        <v>43501</v>
      </c>
    </row>
    <row r="11154" spans="2:7" x14ac:dyDescent="0.25">
      <c r="B11154" t="s">
        <v>1160</v>
      </c>
      <c r="C11154" t="s">
        <v>1239</v>
      </c>
      <c r="D11154" t="s">
        <v>1015</v>
      </c>
      <c r="E11154">
        <v>0</v>
      </c>
      <c r="F11154" t="s">
        <v>1162</v>
      </c>
      <c r="G11154" s="1">
        <v>43488</v>
      </c>
    </row>
    <row r="11155" spans="2:7" x14ac:dyDescent="0.25">
      <c r="B11155" t="s">
        <v>1021</v>
      </c>
      <c r="C11155" t="s">
        <v>1021</v>
      </c>
      <c r="D11155" t="s">
        <v>1015</v>
      </c>
      <c r="E11155">
        <v>0</v>
      </c>
      <c r="F11155" t="s">
        <v>1020</v>
      </c>
      <c r="G11155" s="1">
        <v>43480</v>
      </c>
    </row>
    <row r="11156" spans="2:7" x14ac:dyDescent="0.25">
      <c r="B11156" t="s">
        <v>58</v>
      </c>
      <c r="C11156" t="s">
        <v>1211</v>
      </c>
      <c r="D11156" t="s">
        <v>1015</v>
      </c>
      <c r="E11156">
        <v>0</v>
      </c>
      <c r="F11156" t="s">
        <v>1389</v>
      </c>
      <c r="G11156" s="1">
        <v>43472</v>
      </c>
    </row>
    <row r="11157" spans="2:7" x14ac:dyDescent="0.25">
      <c r="B11157" t="s">
        <v>1071</v>
      </c>
      <c r="C11157" t="s">
        <v>2235</v>
      </c>
      <c r="D11157" t="s">
        <v>1019</v>
      </c>
      <c r="E11157">
        <v>-19.086940999999999</v>
      </c>
      <c r="F11157" t="s">
        <v>1238</v>
      </c>
      <c r="G11157" s="1">
        <v>43417</v>
      </c>
    </row>
    <row r="11158" spans="2:7" x14ac:dyDescent="0.25">
      <c r="B11158" t="s">
        <v>1242</v>
      </c>
      <c r="C11158" t="s">
        <v>1243</v>
      </c>
      <c r="D11158" t="s">
        <v>1022</v>
      </c>
      <c r="E11158">
        <v>-20.725355</v>
      </c>
      <c r="F11158" t="s">
        <v>1023</v>
      </c>
      <c r="G11158" s="1">
        <v>43406</v>
      </c>
    </row>
    <row r="11159" spans="2:7" x14ac:dyDescent="0.25">
      <c r="B11159" t="s">
        <v>1124</v>
      </c>
      <c r="C11159" t="s">
        <v>2236</v>
      </c>
      <c r="D11159" t="s">
        <v>1026</v>
      </c>
      <c r="E11159">
        <v>-21.340337000000002</v>
      </c>
      <c r="F11159" t="s">
        <v>1023</v>
      </c>
      <c r="G11159" s="1">
        <v>43474</v>
      </c>
    </row>
    <row r="11160" spans="2:7" x14ac:dyDescent="0.25">
      <c r="B11160" t="s">
        <v>1021</v>
      </c>
      <c r="C11160" t="s">
        <v>1021</v>
      </c>
      <c r="D11160" t="s">
        <v>1037</v>
      </c>
      <c r="E11160">
        <v>-22.83465</v>
      </c>
      <c r="F11160" t="s">
        <v>1023</v>
      </c>
      <c r="G11160" s="1">
        <v>43413</v>
      </c>
    </row>
    <row r="11201" spans="1:7" x14ac:dyDescent="0.25">
      <c r="A11201" t="s">
        <v>737</v>
      </c>
      <c r="B11201" t="str">
        <f ca="1">_xll.BDS(OFFSET(INDIRECT(ADDRESS(ROW(), COLUMN())),0,-1),"TOP_ANALYST_PERFORM_RANK_TRR","cols=6;rows=6")</f>
        <v>PERM DENIED</v>
      </c>
      <c r="C11201" t="s">
        <v>1021</v>
      </c>
      <c r="D11201" t="s">
        <v>1015</v>
      </c>
      <c r="E11201">
        <v>2.8958590000000002</v>
      </c>
      <c r="F11201" t="s">
        <v>1042</v>
      </c>
      <c r="G11201" s="1">
        <v>43510</v>
      </c>
    </row>
    <row r="11202" spans="1:7" x14ac:dyDescent="0.25">
      <c r="B11202" t="s">
        <v>1076</v>
      </c>
      <c r="C11202" t="s">
        <v>1345</v>
      </c>
      <c r="D11202" t="s">
        <v>1015</v>
      </c>
      <c r="E11202">
        <v>2.8958590000000002</v>
      </c>
      <c r="F11202" t="s">
        <v>1023</v>
      </c>
      <c r="G11202" s="1">
        <v>43503</v>
      </c>
    </row>
    <row r="11203" spans="1:7" x14ac:dyDescent="0.25">
      <c r="B11203" t="s">
        <v>1084</v>
      </c>
      <c r="C11203" t="s">
        <v>1474</v>
      </c>
      <c r="D11203" t="s">
        <v>1015</v>
      </c>
      <c r="E11203">
        <v>2.8958590000000002</v>
      </c>
      <c r="F11203" t="s">
        <v>1023</v>
      </c>
      <c r="G11203" s="1">
        <v>43431</v>
      </c>
    </row>
    <row r="11204" spans="1:7" x14ac:dyDescent="0.25">
      <c r="B11204" t="s">
        <v>1021</v>
      </c>
      <c r="C11204" t="s">
        <v>1021</v>
      </c>
      <c r="D11204" t="s">
        <v>1019</v>
      </c>
      <c r="E11204">
        <v>-4.4651949999999996</v>
      </c>
      <c r="F11204" t="s">
        <v>1027</v>
      </c>
      <c r="G11204" s="1">
        <v>43507</v>
      </c>
    </row>
    <row r="11205" spans="1:7" x14ac:dyDescent="0.25">
      <c r="B11205" t="s">
        <v>1124</v>
      </c>
      <c r="C11205" t="s">
        <v>1343</v>
      </c>
      <c r="D11205" t="s">
        <v>1022</v>
      </c>
      <c r="E11205">
        <v>-5.3349570000000002</v>
      </c>
      <c r="F11205" t="s">
        <v>1016</v>
      </c>
      <c r="G11205" s="1">
        <v>43496</v>
      </c>
    </row>
    <row r="11206" spans="1:7" x14ac:dyDescent="0.25">
      <c r="B11206" t="s">
        <v>1634</v>
      </c>
      <c r="C11206" t="s">
        <v>1635</v>
      </c>
      <c r="D11206" t="s">
        <v>1026</v>
      </c>
      <c r="E11206">
        <v>-15.903900999999999</v>
      </c>
      <c r="F11206" t="s">
        <v>1016</v>
      </c>
      <c r="G11206" s="1">
        <v>43457</v>
      </c>
    </row>
    <row r="11251" spans="1:7" x14ac:dyDescent="0.25">
      <c r="A11251" t="s">
        <v>738</v>
      </c>
      <c r="B11251" t="str">
        <f ca="1">_xll.BDS(OFFSET(INDIRECT(ADDRESS(ROW(), COLUMN())),0,-1),"TOP_ANALYST_PERFORM_RANK_TRR","cols=6;rows=13")</f>
        <v>PERM DENIED</v>
      </c>
      <c r="C11251" t="s">
        <v>1021</v>
      </c>
      <c r="D11251" t="s">
        <v>1015</v>
      </c>
      <c r="E11251">
        <v>6.8320369999999997</v>
      </c>
      <c r="F11251" t="s">
        <v>1027</v>
      </c>
      <c r="G11251" s="1">
        <v>43482</v>
      </c>
    </row>
    <row r="11252" spans="1:7" x14ac:dyDescent="0.25">
      <c r="B11252" t="s">
        <v>1623</v>
      </c>
      <c r="C11252" t="s">
        <v>2237</v>
      </c>
      <c r="D11252" t="s">
        <v>1019</v>
      </c>
      <c r="E11252">
        <v>0</v>
      </c>
      <c r="F11252" t="s">
        <v>1020</v>
      </c>
      <c r="G11252" s="1">
        <v>43483</v>
      </c>
    </row>
    <row r="11253" spans="1:7" x14ac:dyDescent="0.25">
      <c r="B11253" t="s">
        <v>1088</v>
      </c>
      <c r="C11253" t="s">
        <v>1883</v>
      </c>
      <c r="D11253" t="s">
        <v>1019</v>
      </c>
      <c r="E11253">
        <v>0</v>
      </c>
      <c r="F11253" t="s">
        <v>1052</v>
      </c>
      <c r="G11253" s="1">
        <v>43451</v>
      </c>
    </row>
    <row r="11254" spans="1:7" x14ac:dyDescent="0.25">
      <c r="B11254" t="s">
        <v>1378</v>
      </c>
      <c r="C11254" t="s">
        <v>1379</v>
      </c>
      <c r="D11254" t="s">
        <v>1019</v>
      </c>
      <c r="E11254">
        <v>0</v>
      </c>
      <c r="F11254" t="s">
        <v>1027</v>
      </c>
      <c r="G11254" s="1">
        <v>42662</v>
      </c>
    </row>
    <row r="11255" spans="1:7" x14ac:dyDescent="0.25">
      <c r="B11255" t="s">
        <v>1071</v>
      </c>
      <c r="C11255" t="s">
        <v>1638</v>
      </c>
      <c r="D11255" t="s">
        <v>1022</v>
      </c>
      <c r="E11255">
        <v>-1.806181</v>
      </c>
      <c r="F11255" t="s">
        <v>1073</v>
      </c>
      <c r="G11255" s="1">
        <v>43479</v>
      </c>
    </row>
    <row r="11256" spans="1:7" x14ac:dyDescent="0.25">
      <c r="B11256" t="s">
        <v>1124</v>
      </c>
      <c r="C11256" t="s">
        <v>1639</v>
      </c>
      <c r="D11256" t="s">
        <v>1026</v>
      </c>
      <c r="E11256">
        <v>-5.8679050000000004</v>
      </c>
      <c r="F11256" t="s">
        <v>1020</v>
      </c>
      <c r="G11256" s="1">
        <v>43496</v>
      </c>
    </row>
    <row r="11257" spans="1:7" x14ac:dyDescent="0.25">
      <c r="B11257" t="s">
        <v>1021</v>
      </c>
      <c r="C11257" t="s">
        <v>1021</v>
      </c>
      <c r="D11257" t="s">
        <v>1037</v>
      </c>
      <c r="E11257">
        <v>-40.571790999999997</v>
      </c>
      <c r="F11257" t="s">
        <v>1023</v>
      </c>
      <c r="G11257" s="1">
        <v>43511</v>
      </c>
    </row>
    <row r="11258" spans="1:7" x14ac:dyDescent="0.25">
      <c r="B11258" t="s">
        <v>1030</v>
      </c>
      <c r="C11258" t="s">
        <v>1467</v>
      </c>
      <c r="D11258" t="s">
        <v>1037</v>
      </c>
      <c r="E11258">
        <v>-40.571790999999997</v>
      </c>
      <c r="F11258" t="s">
        <v>1042</v>
      </c>
      <c r="G11258" s="1">
        <v>43507</v>
      </c>
    </row>
    <row r="11259" spans="1:7" x14ac:dyDescent="0.25">
      <c r="B11259" t="s">
        <v>1028</v>
      </c>
      <c r="C11259" t="s">
        <v>1468</v>
      </c>
      <c r="D11259" t="s">
        <v>1037</v>
      </c>
      <c r="E11259">
        <v>-40.571790999999997</v>
      </c>
      <c r="F11259" t="s">
        <v>1042</v>
      </c>
      <c r="G11259" s="1">
        <v>43507</v>
      </c>
    </row>
    <row r="11260" spans="1:7" x14ac:dyDescent="0.25">
      <c r="B11260" t="s">
        <v>58</v>
      </c>
      <c r="C11260" t="s">
        <v>1466</v>
      </c>
      <c r="D11260" t="s">
        <v>1037</v>
      </c>
      <c r="E11260">
        <v>-40.571790999999997</v>
      </c>
      <c r="F11260" t="s">
        <v>1149</v>
      </c>
      <c r="G11260" s="1">
        <v>43500</v>
      </c>
    </row>
    <row r="11261" spans="1:7" x14ac:dyDescent="0.25">
      <c r="B11261" t="s">
        <v>1021</v>
      </c>
      <c r="C11261" t="s">
        <v>1021</v>
      </c>
      <c r="D11261" t="s">
        <v>1037</v>
      </c>
      <c r="E11261">
        <v>-40.571790999999997</v>
      </c>
      <c r="F11261" t="s">
        <v>1023</v>
      </c>
      <c r="G11261" s="1">
        <v>43487</v>
      </c>
    </row>
    <row r="11262" spans="1:7" x14ac:dyDescent="0.25">
      <c r="B11262" t="s">
        <v>1061</v>
      </c>
      <c r="C11262" t="s">
        <v>1472</v>
      </c>
      <c r="D11262" t="s">
        <v>1037</v>
      </c>
      <c r="E11262">
        <v>-40.571790999999997</v>
      </c>
      <c r="F11262" t="s">
        <v>1063</v>
      </c>
      <c r="G11262" s="1">
        <v>43481</v>
      </c>
    </row>
    <row r="11263" spans="1:7" x14ac:dyDescent="0.25">
      <c r="B11263" t="s">
        <v>1086</v>
      </c>
      <c r="C11263" t="s">
        <v>1803</v>
      </c>
      <c r="D11263" t="s">
        <v>1037</v>
      </c>
      <c r="E11263">
        <v>-40.571790999999997</v>
      </c>
      <c r="F11263" t="s">
        <v>1042</v>
      </c>
      <c r="G11263" s="1">
        <v>43481</v>
      </c>
    </row>
    <row r="11301" spans="1:7" x14ac:dyDescent="0.25">
      <c r="A11301" t="s">
        <v>739</v>
      </c>
      <c r="B11301" t="str">
        <f ca="1">_xll.BDS(OFFSET(INDIRECT(ADDRESS(ROW(), COLUMN())),0,-1),"TOP_ANALYST_PERFORM_RANK_TRR","cols=6;rows=14")</f>
        <v>Raymond James</v>
      </c>
      <c r="C11301" t="s">
        <v>1961</v>
      </c>
      <c r="D11301" t="s">
        <v>1015</v>
      </c>
      <c r="E11301">
        <v>17.100380000000001</v>
      </c>
      <c r="F11301" t="s">
        <v>1042</v>
      </c>
      <c r="G11301" s="1">
        <v>43500</v>
      </c>
    </row>
    <row r="11302" spans="1:7" x14ac:dyDescent="0.25">
      <c r="B11302" t="s">
        <v>1017</v>
      </c>
      <c r="C11302" t="s">
        <v>1018</v>
      </c>
      <c r="D11302" t="s">
        <v>1019</v>
      </c>
      <c r="E11302">
        <v>14.754099999999999</v>
      </c>
      <c r="F11302" t="s">
        <v>1023</v>
      </c>
      <c r="G11302" s="1">
        <v>43181</v>
      </c>
    </row>
    <row r="11303" spans="1:7" x14ac:dyDescent="0.25">
      <c r="B11303" t="s">
        <v>1273</v>
      </c>
      <c r="C11303" t="s">
        <v>1318</v>
      </c>
      <c r="D11303" t="s">
        <v>1022</v>
      </c>
      <c r="E11303">
        <v>12.299469999999999</v>
      </c>
      <c r="F11303" t="s">
        <v>1023</v>
      </c>
      <c r="G11303" s="1">
        <v>43493</v>
      </c>
    </row>
    <row r="11304" spans="1:7" x14ac:dyDescent="0.25">
      <c r="B11304" t="s">
        <v>1059</v>
      </c>
      <c r="C11304" t="s">
        <v>2128</v>
      </c>
      <c r="D11304" t="s">
        <v>1026</v>
      </c>
      <c r="E11304">
        <v>2.1857920000000002</v>
      </c>
      <c r="F11304" t="s">
        <v>1032</v>
      </c>
      <c r="G11304" s="1">
        <v>43499</v>
      </c>
    </row>
    <row r="11305" spans="1:7" x14ac:dyDescent="0.25">
      <c r="B11305" t="s">
        <v>1043</v>
      </c>
      <c r="C11305" t="s">
        <v>1594</v>
      </c>
      <c r="D11305" t="s">
        <v>1037</v>
      </c>
      <c r="E11305">
        <v>0</v>
      </c>
      <c r="F11305" t="s">
        <v>1027</v>
      </c>
      <c r="G11305" s="1">
        <v>43507</v>
      </c>
    </row>
    <row r="11306" spans="1:7" x14ac:dyDescent="0.25">
      <c r="B11306" t="s">
        <v>1040</v>
      </c>
      <c r="C11306" t="s">
        <v>1313</v>
      </c>
      <c r="D11306" t="s">
        <v>1037</v>
      </c>
      <c r="E11306">
        <v>0</v>
      </c>
      <c r="F11306" t="s">
        <v>1312</v>
      </c>
      <c r="G11306" s="1">
        <v>43499</v>
      </c>
    </row>
    <row r="11307" spans="1:7" x14ac:dyDescent="0.25">
      <c r="B11307" t="s">
        <v>1113</v>
      </c>
      <c r="C11307" t="s">
        <v>1322</v>
      </c>
      <c r="D11307" t="s">
        <v>1037</v>
      </c>
      <c r="E11307">
        <v>0</v>
      </c>
      <c r="F11307" t="s">
        <v>1032</v>
      </c>
      <c r="G11307" s="1">
        <v>43497</v>
      </c>
    </row>
    <row r="11308" spans="1:7" x14ac:dyDescent="0.25">
      <c r="B11308" t="s">
        <v>1124</v>
      </c>
      <c r="C11308" t="s">
        <v>2238</v>
      </c>
      <c r="D11308" t="s">
        <v>1037</v>
      </c>
      <c r="E11308">
        <v>0</v>
      </c>
      <c r="F11308" t="s">
        <v>1020</v>
      </c>
      <c r="G11308" s="1">
        <v>43496</v>
      </c>
    </row>
    <row r="11309" spans="1:7" x14ac:dyDescent="0.25">
      <c r="B11309" t="s">
        <v>1160</v>
      </c>
      <c r="C11309" t="s">
        <v>1314</v>
      </c>
      <c r="D11309" t="s">
        <v>1037</v>
      </c>
      <c r="E11309">
        <v>0</v>
      </c>
      <c r="F11309" t="s">
        <v>1162</v>
      </c>
      <c r="G11309" s="1">
        <v>43496</v>
      </c>
    </row>
    <row r="11310" spans="1:7" x14ac:dyDescent="0.25">
      <c r="B11310" t="s">
        <v>1021</v>
      </c>
      <c r="C11310" t="s">
        <v>1021</v>
      </c>
      <c r="D11310" t="s">
        <v>1037</v>
      </c>
      <c r="E11310">
        <v>0</v>
      </c>
      <c r="F11310" t="s">
        <v>1027</v>
      </c>
      <c r="G11310" s="1">
        <v>43496</v>
      </c>
    </row>
    <row r="11311" spans="1:7" x14ac:dyDescent="0.25">
      <c r="B11311" t="s">
        <v>1163</v>
      </c>
      <c r="C11311" t="s">
        <v>1342</v>
      </c>
      <c r="D11311" t="s">
        <v>1037</v>
      </c>
      <c r="E11311">
        <v>0</v>
      </c>
      <c r="F11311" t="s">
        <v>1027</v>
      </c>
      <c r="G11311" s="1">
        <v>43496</v>
      </c>
    </row>
    <row r="11312" spans="1:7" x14ac:dyDescent="0.25">
      <c r="B11312" t="s">
        <v>1167</v>
      </c>
      <c r="C11312" t="s">
        <v>1315</v>
      </c>
      <c r="D11312" t="s">
        <v>1037</v>
      </c>
      <c r="E11312">
        <v>0</v>
      </c>
      <c r="F11312" t="s">
        <v>1020</v>
      </c>
      <c r="G11312" s="1">
        <v>43496</v>
      </c>
    </row>
    <row r="11313" spans="2:7" x14ac:dyDescent="0.25">
      <c r="B11313" t="s">
        <v>1084</v>
      </c>
      <c r="C11313" t="s">
        <v>1301</v>
      </c>
      <c r="D11313" t="s">
        <v>1037</v>
      </c>
      <c r="E11313">
        <v>0</v>
      </c>
      <c r="F11313" t="s">
        <v>1020</v>
      </c>
      <c r="G11313" s="1">
        <v>43409</v>
      </c>
    </row>
    <row r="11314" spans="2:7" x14ac:dyDescent="0.25">
      <c r="B11314" t="s">
        <v>1021</v>
      </c>
      <c r="C11314" t="s">
        <v>1021</v>
      </c>
      <c r="D11314" t="s">
        <v>1037</v>
      </c>
      <c r="E11314">
        <v>0</v>
      </c>
      <c r="F11314" t="s">
        <v>1027</v>
      </c>
      <c r="G11314" s="1">
        <v>43136</v>
      </c>
    </row>
    <row r="11351" spans="1:7" x14ac:dyDescent="0.25">
      <c r="A11351" t="s">
        <v>740</v>
      </c>
      <c r="B11351" t="str">
        <f ca="1">_xll.BDS(OFFSET(INDIRECT(ADDRESS(ROW(), COLUMN())),0,-1),"TOP_ANALYST_PERFORM_RANK_TRR","cols=6;rows=16")</f>
        <v>RBC Capital Markets</v>
      </c>
      <c r="C11351" t="s">
        <v>2239</v>
      </c>
      <c r="D11351" t="s">
        <v>1015</v>
      </c>
      <c r="E11351">
        <v>9.6866470000000007</v>
      </c>
      <c r="F11351" t="s">
        <v>1042</v>
      </c>
      <c r="G11351" s="1">
        <v>43507</v>
      </c>
    </row>
    <row r="11352" spans="1:7" x14ac:dyDescent="0.25">
      <c r="B11352" t="s">
        <v>1050</v>
      </c>
      <c r="C11352" t="s">
        <v>2107</v>
      </c>
      <c r="D11352" t="s">
        <v>1019</v>
      </c>
      <c r="E11352">
        <v>8.6154759999999992</v>
      </c>
      <c r="F11352" t="s">
        <v>1279</v>
      </c>
      <c r="G11352" s="1">
        <v>43507</v>
      </c>
    </row>
    <row r="11353" spans="1:7" x14ac:dyDescent="0.25">
      <c r="B11353" t="s">
        <v>1078</v>
      </c>
      <c r="C11353" t="s">
        <v>1130</v>
      </c>
      <c r="D11353" t="s">
        <v>1019</v>
      </c>
      <c r="E11353">
        <v>8.6154759999999992</v>
      </c>
      <c r="F11353" t="s">
        <v>1016</v>
      </c>
      <c r="G11353" s="1">
        <v>43495</v>
      </c>
    </row>
    <row r="11354" spans="1:7" x14ac:dyDescent="0.25">
      <c r="B11354" t="s">
        <v>1061</v>
      </c>
      <c r="C11354" t="s">
        <v>1125</v>
      </c>
      <c r="D11354" t="s">
        <v>1019</v>
      </c>
      <c r="E11354">
        <v>8.6154759999999992</v>
      </c>
      <c r="F11354" t="s">
        <v>1279</v>
      </c>
      <c r="G11354" s="1">
        <v>43493</v>
      </c>
    </row>
    <row r="11355" spans="1:7" x14ac:dyDescent="0.25">
      <c r="B11355" t="s">
        <v>1118</v>
      </c>
      <c r="C11355" t="s">
        <v>1561</v>
      </c>
      <c r="D11355" t="s">
        <v>1022</v>
      </c>
      <c r="E11355">
        <v>0</v>
      </c>
      <c r="F11355" t="s">
        <v>1020</v>
      </c>
      <c r="G11355" s="1">
        <v>43509</v>
      </c>
    </row>
    <row r="11356" spans="1:7" x14ac:dyDescent="0.25">
      <c r="B11356" t="s">
        <v>1126</v>
      </c>
      <c r="C11356" t="s">
        <v>1127</v>
      </c>
      <c r="D11356" t="s">
        <v>1022</v>
      </c>
      <c r="E11356">
        <v>0</v>
      </c>
      <c r="F11356" t="s">
        <v>1020</v>
      </c>
      <c r="G11356" s="1">
        <v>43507</v>
      </c>
    </row>
    <row r="11357" spans="1:7" x14ac:dyDescent="0.25">
      <c r="B11357" t="s">
        <v>1071</v>
      </c>
      <c r="C11357" t="s">
        <v>2240</v>
      </c>
      <c r="D11357" t="s">
        <v>1022</v>
      </c>
      <c r="E11357">
        <v>0</v>
      </c>
      <c r="F11357" t="s">
        <v>1320</v>
      </c>
      <c r="G11357" s="1">
        <v>43494</v>
      </c>
    </row>
    <row r="11358" spans="1:7" x14ac:dyDescent="0.25">
      <c r="B11358" t="s">
        <v>1372</v>
      </c>
      <c r="C11358" t="s">
        <v>2241</v>
      </c>
      <c r="D11358" t="s">
        <v>1022</v>
      </c>
      <c r="E11358">
        <v>0</v>
      </c>
      <c r="F11358" t="s">
        <v>1027</v>
      </c>
      <c r="G11358" s="1">
        <v>43494</v>
      </c>
    </row>
    <row r="11359" spans="1:7" x14ac:dyDescent="0.25">
      <c r="B11359" t="s">
        <v>1135</v>
      </c>
      <c r="C11359" t="s">
        <v>2109</v>
      </c>
      <c r="D11359" t="s">
        <v>1022</v>
      </c>
      <c r="E11359">
        <v>0</v>
      </c>
      <c r="F11359" t="s">
        <v>1032</v>
      </c>
      <c r="G11359" s="1">
        <v>43494</v>
      </c>
    </row>
    <row r="11360" spans="1:7" x14ac:dyDescent="0.25">
      <c r="B11360" t="s">
        <v>1327</v>
      </c>
      <c r="C11360" t="s">
        <v>1816</v>
      </c>
      <c r="D11360" t="s">
        <v>1022</v>
      </c>
      <c r="E11360">
        <v>0</v>
      </c>
      <c r="F11360" t="s">
        <v>1020</v>
      </c>
      <c r="G11360" s="1">
        <v>43207</v>
      </c>
    </row>
    <row r="11361" spans="2:7" x14ac:dyDescent="0.25">
      <c r="B11361" t="s">
        <v>1021</v>
      </c>
      <c r="C11361" t="s">
        <v>1021</v>
      </c>
      <c r="D11361" t="s">
        <v>1026</v>
      </c>
      <c r="E11361">
        <v>-8.6154759999999992</v>
      </c>
      <c r="F11361" t="s">
        <v>1023</v>
      </c>
      <c r="G11361" s="1">
        <v>43497</v>
      </c>
    </row>
    <row r="11362" spans="2:7" x14ac:dyDescent="0.25">
      <c r="B11362" t="s">
        <v>1084</v>
      </c>
      <c r="C11362" t="s">
        <v>1382</v>
      </c>
      <c r="D11362" t="s">
        <v>1026</v>
      </c>
      <c r="E11362">
        <v>-8.6154759999999992</v>
      </c>
      <c r="F11362" t="s">
        <v>1023</v>
      </c>
      <c r="G11362" s="1">
        <v>43494</v>
      </c>
    </row>
    <row r="11363" spans="2:7" x14ac:dyDescent="0.25">
      <c r="B11363" t="s">
        <v>1021</v>
      </c>
      <c r="C11363" t="s">
        <v>1021</v>
      </c>
      <c r="D11363" t="s">
        <v>1026</v>
      </c>
      <c r="E11363">
        <v>-8.6154759999999992</v>
      </c>
      <c r="F11363" t="s">
        <v>1023</v>
      </c>
      <c r="G11363" s="1">
        <v>43494</v>
      </c>
    </row>
    <row r="11364" spans="2:7" x14ac:dyDescent="0.25">
      <c r="B11364" t="s">
        <v>1195</v>
      </c>
      <c r="C11364" t="s">
        <v>1196</v>
      </c>
      <c r="D11364" t="s">
        <v>1026</v>
      </c>
      <c r="E11364">
        <v>-8.6154759999999992</v>
      </c>
      <c r="F11364" t="s">
        <v>1023</v>
      </c>
      <c r="G11364" s="1">
        <v>43357</v>
      </c>
    </row>
    <row r="11365" spans="2:7" x14ac:dyDescent="0.25">
      <c r="B11365" t="s">
        <v>1090</v>
      </c>
      <c r="C11365" t="s">
        <v>2187</v>
      </c>
      <c r="D11365" t="s">
        <v>1026</v>
      </c>
      <c r="E11365">
        <v>-8.6154759999999992</v>
      </c>
      <c r="F11365" t="s">
        <v>1023</v>
      </c>
      <c r="G11365" s="1">
        <v>43215</v>
      </c>
    </row>
    <row r="11366" spans="2:7" x14ac:dyDescent="0.25">
      <c r="B11366" t="s">
        <v>1076</v>
      </c>
      <c r="C11366" t="s">
        <v>1930</v>
      </c>
      <c r="D11366" t="s">
        <v>1037</v>
      </c>
      <c r="E11366">
        <v>-14.757099999999999</v>
      </c>
      <c r="F11366" t="s">
        <v>1020</v>
      </c>
      <c r="G11366" s="1">
        <v>43495</v>
      </c>
    </row>
    <row r="11401" spans="1:7" x14ac:dyDescent="0.25">
      <c r="A11401" t="s">
        <v>741</v>
      </c>
      <c r="B11401" t="str">
        <f ca="1">_xll.BDS(OFFSET(INDIRECT(ADDRESS(ROW(), COLUMN())),0,-1),"TOP_ANALYST_PERFORM_RANK_TRR","cols=6;rows=5")</f>
        <v>Sandler O'Neill &amp; Partners, LP</v>
      </c>
      <c r="C11401" t="s">
        <v>2242</v>
      </c>
      <c r="D11401" t="s">
        <v>1015</v>
      </c>
      <c r="E11401">
        <v>8.6566120000000009</v>
      </c>
      <c r="F11401" t="s">
        <v>1023</v>
      </c>
      <c r="G11401" s="1">
        <v>43507</v>
      </c>
    </row>
    <row r="11402" spans="1:7" x14ac:dyDescent="0.25">
      <c r="B11402" t="s">
        <v>1124</v>
      </c>
      <c r="C11402" t="s">
        <v>2243</v>
      </c>
      <c r="D11402" t="s">
        <v>1019</v>
      </c>
      <c r="E11402">
        <v>7.4369620000000003</v>
      </c>
      <c r="F11402" t="s">
        <v>1023</v>
      </c>
      <c r="G11402" s="1">
        <v>43503</v>
      </c>
    </row>
    <row r="11403" spans="1:7" x14ac:dyDescent="0.25">
      <c r="B11403" t="s">
        <v>1017</v>
      </c>
      <c r="C11403" t="s">
        <v>1018</v>
      </c>
      <c r="D11403" t="s">
        <v>1022</v>
      </c>
      <c r="E11403">
        <v>4.2234920000000002</v>
      </c>
      <c r="F11403" t="s">
        <v>1023</v>
      </c>
      <c r="G11403" s="1">
        <v>43504</v>
      </c>
    </row>
    <row r="11404" spans="1:7" x14ac:dyDescent="0.25">
      <c r="B11404" t="s">
        <v>1021</v>
      </c>
      <c r="C11404" t="s">
        <v>1021</v>
      </c>
      <c r="D11404" t="s">
        <v>1026</v>
      </c>
      <c r="E11404">
        <v>0.90753399999999995</v>
      </c>
      <c r="F11404" t="s">
        <v>1023</v>
      </c>
      <c r="G11404" s="1">
        <v>43502</v>
      </c>
    </row>
    <row r="11405" spans="1:7" x14ac:dyDescent="0.25">
      <c r="B11405" t="s">
        <v>1074</v>
      </c>
      <c r="C11405" t="s">
        <v>1075</v>
      </c>
      <c r="D11405" t="s">
        <v>1037</v>
      </c>
      <c r="E11405">
        <v>0.85852899999999999</v>
      </c>
      <c r="F11405" t="s">
        <v>1063</v>
      </c>
      <c r="G11405" s="1">
        <v>43503</v>
      </c>
    </row>
    <row r="11451" spans="1:7" x14ac:dyDescent="0.25">
      <c r="A11451" t="s">
        <v>742</v>
      </c>
      <c r="B11451" t="str">
        <f ca="1">_xll.BDS(OFFSET(INDIRECT(ADDRESS(ROW(), COLUMN())),0,-1),"TOP_ANALYST_PERFORM_RANK_TRR","cols=6;rows=5")</f>
        <v>J.P. Morgan</v>
      </c>
      <c r="C11451" t="s">
        <v>2244</v>
      </c>
      <c r="D11451" t="s">
        <v>1015</v>
      </c>
      <c r="E11451">
        <v>22.40521</v>
      </c>
      <c r="F11451" t="s">
        <v>1063</v>
      </c>
      <c r="G11451" s="1">
        <v>43496</v>
      </c>
    </row>
    <row r="11452" spans="1:7" x14ac:dyDescent="0.25">
      <c r="B11452" t="s">
        <v>1422</v>
      </c>
      <c r="C11452" t="s">
        <v>2122</v>
      </c>
      <c r="D11452" t="s">
        <v>1019</v>
      </c>
      <c r="E11452">
        <v>6.7873299999999999</v>
      </c>
      <c r="F11452" t="s">
        <v>1052</v>
      </c>
      <c r="G11452" s="1">
        <v>43496</v>
      </c>
    </row>
    <row r="11453" spans="1:7" x14ac:dyDescent="0.25">
      <c r="B11453" t="s">
        <v>1742</v>
      </c>
      <c r="C11453" t="s">
        <v>1743</v>
      </c>
      <c r="D11453" t="s">
        <v>1022</v>
      </c>
      <c r="E11453">
        <v>4.6820370000000002</v>
      </c>
      <c r="F11453" t="s">
        <v>1023</v>
      </c>
      <c r="G11453" s="1">
        <v>43495</v>
      </c>
    </row>
    <row r="11454" spans="1:7" x14ac:dyDescent="0.25">
      <c r="B11454" t="s">
        <v>1017</v>
      </c>
      <c r="C11454" t="s">
        <v>1018</v>
      </c>
      <c r="D11454" t="s">
        <v>1026</v>
      </c>
      <c r="E11454">
        <v>4.0677940000000001</v>
      </c>
      <c r="F11454" t="s">
        <v>1063</v>
      </c>
      <c r="G11454" s="1">
        <v>43417</v>
      </c>
    </row>
    <row r="11455" spans="1:7" x14ac:dyDescent="0.25">
      <c r="B11455" t="s">
        <v>1021</v>
      </c>
      <c r="C11455" t="s">
        <v>1021</v>
      </c>
      <c r="D11455" t="s">
        <v>1037</v>
      </c>
      <c r="E11455">
        <v>3.9373610000000001</v>
      </c>
      <c r="F11455" t="s">
        <v>1023</v>
      </c>
      <c r="G11455" s="1">
        <v>43496</v>
      </c>
    </row>
    <row r="11501" spans="1:7" x14ac:dyDescent="0.25">
      <c r="A11501" t="s">
        <v>743</v>
      </c>
      <c r="B11501" t="str">
        <f ca="1">_xll.BDS(OFFSET(INDIRECT(ADDRESS(ROW(), COLUMN())),0,-1),"TOP_ANALYST_PERFORM_RANK_TRR","cols=6;rows=7")</f>
        <v>BMO Capital Markets</v>
      </c>
      <c r="C11501" t="s">
        <v>1271</v>
      </c>
      <c r="D11501" t="s">
        <v>1015</v>
      </c>
      <c r="E11501">
        <v>21.648679999999999</v>
      </c>
      <c r="F11501" t="s">
        <v>1042</v>
      </c>
      <c r="G11501" s="1">
        <v>43511</v>
      </c>
    </row>
    <row r="11502" spans="1:7" x14ac:dyDescent="0.25">
      <c r="B11502" t="s">
        <v>1021</v>
      </c>
      <c r="C11502" t="s">
        <v>1021</v>
      </c>
      <c r="D11502" t="s">
        <v>1015</v>
      </c>
      <c r="E11502">
        <v>21.648679999999999</v>
      </c>
      <c r="F11502" t="s">
        <v>1023</v>
      </c>
      <c r="G11502" s="1">
        <v>43510</v>
      </c>
    </row>
    <row r="11503" spans="1:7" x14ac:dyDescent="0.25">
      <c r="B11503" t="s">
        <v>1084</v>
      </c>
      <c r="C11503" t="s">
        <v>1382</v>
      </c>
      <c r="D11503" t="s">
        <v>1015</v>
      </c>
      <c r="E11503">
        <v>21.648679999999999</v>
      </c>
      <c r="F11503" t="s">
        <v>1023</v>
      </c>
      <c r="G11503" s="1">
        <v>43507</v>
      </c>
    </row>
    <row r="11504" spans="1:7" x14ac:dyDescent="0.25">
      <c r="B11504" t="s">
        <v>1113</v>
      </c>
      <c r="C11504" t="s">
        <v>1266</v>
      </c>
      <c r="D11504" t="s">
        <v>1019</v>
      </c>
      <c r="E11504">
        <v>0</v>
      </c>
      <c r="F11504" t="s">
        <v>1032</v>
      </c>
      <c r="G11504" s="1">
        <v>43510</v>
      </c>
    </row>
    <row r="11505" spans="2:7" x14ac:dyDescent="0.25">
      <c r="B11505" t="s">
        <v>1124</v>
      </c>
      <c r="C11505" t="s">
        <v>1269</v>
      </c>
      <c r="D11505" t="s">
        <v>1022</v>
      </c>
      <c r="E11505">
        <v>-8.1109589999999994</v>
      </c>
      <c r="F11505" t="s">
        <v>1016</v>
      </c>
      <c r="G11505" s="1">
        <v>43511</v>
      </c>
    </row>
    <row r="11506" spans="2:7" x14ac:dyDescent="0.25">
      <c r="B11506" t="s">
        <v>1017</v>
      </c>
      <c r="C11506" t="s">
        <v>1268</v>
      </c>
      <c r="D11506" t="s">
        <v>1026</v>
      </c>
      <c r="E11506">
        <v>-12.33681</v>
      </c>
      <c r="F11506" t="s">
        <v>1016</v>
      </c>
      <c r="G11506" s="1">
        <v>43456</v>
      </c>
    </row>
    <row r="11507" spans="2:7" x14ac:dyDescent="0.25">
      <c r="B11507" t="s">
        <v>1676</v>
      </c>
      <c r="C11507" t="s">
        <v>2245</v>
      </c>
      <c r="D11507" t="s">
        <v>1037</v>
      </c>
      <c r="E11507">
        <v>-21.648679999999999</v>
      </c>
      <c r="F11507" t="s">
        <v>1016</v>
      </c>
      <c r="G11507" s="1">
        <v>43510</v>
      </c>
    </row>
    <row r="11551" spans="1:7" x14ac:dyDescent="0.25">
      <c r="A11551" t="s">
        <v>744</v>
      </c>
      <c r="B11551" t="str">
        <f ca="1">_xll.BDS(OFFSET(INDIRECT(ADDRESS(ROW(), COLUMN())),0,-1),"TOP_ANALYST_PERFORM_RANK_TRR","cols=6;rows=3")</f>
        <v>Aegis Capital Corp.</v>
      </c>
      <c r="C11551" t="s">
        <v>2246</v>
      </c>
      <c r="D11551" t="s">
        <v>1015</v>
      </c>
      <c r="E11551">
        <v>90.087461000000005</v>
      </c>
      <c r="F11551" t="s">
        <v>1023</v>
      </c>
      <c r="G11551" s="1">
        <v>43482</v>
      </c>
    </row>
    <row r="11552" spans="1:7" x14ac:dyDescent="0.25">
      <c r="B11552" t="s">
        <v>1325</v>
      </c>
      <c r="C11552" t="s">
        <v>1889</v>
      </c>
      <c r="D11552" t="s">
        <v>1015</v>
      </c>
      <c r="E11552">
        <v>90.087461000000005</v>
      </c>
      <c r="F11552" t="s">
        <v>1023</v>
      </c>
      <c r="G11552" s="1">
        <v>43440</v>
      </c>
    </row>
    <row r="11553" spans="2:7" x14ac:dyDescent="0.25">
      <c r="B11553" t="s">
        <v>1097</v>
      </c>
      <c r="C11553" t="s">
        <v>2247</v>
      </c>
      <c r="D11553" t="s">
        <v>1019</v>
      </c>
      <c r="E11553">
        <v>79.300290000000004</v>
      </c>
      <c r="F11553" t="s">
        <v>1020</v>
      </c>
      <c r="G11553" s="1">
        <v>43440</v>
      </c>
    </row>
    <row r="11601" spans="1:7" x14ac:dyDescent="0.25">
      <c r="A11601" t="s">
        <v>745</v>
      </c>
      <c r="B11601" t="str">
        <f ca="1">_xll.BDS(OFFSET(INDIRECT(ADDRESS(ROW(), COLUMN())),0,-1),"TOP_ANALYST_PERFORM_RANK_TRR","cols=6;rows=7")</f>
        <v>Morningstar, Inc</v>
      </c>
      <c r="C11601" t="s">
        <v>2211</v>
      </c>
      <c r="D11601" t="s">
        <v>1015</v>
      </c>
      <c r="E11601">
        <v>12.18552</v>
      </c>
      <c r="F11601" t="s">
        <v>1023</v>
      </c>
      <c r="G11601" s="1">
        <v>43490</v>
      </c>
    </row>
    <row r="11602" spans="1:7" x14ac:dyDescent="0.25">
      <c r="B11602" t="s">
        <v>1105</v>
      </c>
      <c r="C11602" t="s">
        <v>2248</v>
      </c>
      <c r="D11602" t="s">
        <v>1019</v>
      </c>
      <c r="E11602">
        <v>7.5843129999999999</v>
      </c>
      <c r="F11602" t="s">
        <v>1023</v>
      </c>
      <c r="G11602" s="1">
        <v>43496</v>
      </c>
    </row>
    <row r="11603" spans="1:7" x14ac:dyDescent="0.25">
      <c r="B11603" t="s">
        <v>1363</v>
      </c>
      <c r="C11603" t="s">
        <v>2249</v>
      </c>
      <c r="D11603" t="s">
        <v>1022</v>
      </c>
      <c r="E11603">
        <v>1.386935</v>
      </c>
      <c r="F11603" t="s">
        <v>1042</v>
      </c>
      <c r="G11603" s="1">
        <v>43501</v>
      </c>
    </row>
    <row r="11604" spans="1:7" x14ac:dyDescent="0.25">
      <c r="B11604" t="s">
        <v>1118</v>
      </c>
      <c r="C11604" t="s">
        <v>1551</v>
      </c>
      <c r="D11604" t="s">
        <v>1026</v>
      </c>
      <c r="E11604">
        <v>0</v>
      </c>
      <c r="F11604" t="s">
        <v>1020</v>
      </c>
      <c r="G11604" s="1">
        <v>43509</v>
      </c>
    </row>
    <row r="11605" spans="1:7" x14ac:dyDescent="0.25">
      <c r="B11605" t="s">
        <v>1021</v>
      </c>
      <c r="C11605" t="s">
        <v>1021</v>
      </c>
      <c r="D11605" t="s">
        <v>1026</v>
      </c>
      <c r="E11605">
        <v>0</v>
      </c>
      <c r="F11605" t="s">
        <v>1020</v>
      </c>
      <c r="G11605" s="1">
        <v>43494</v>
      </c>
    </row>
    <row r="11606" spans="1:7" x14ac:dyDescent="0.25">
      <c r="B11606" t="s">
        <v>1061</v>
      </c>
      <c r="C11606" t="s">
        <v>2208</v>
      </c>
      <c r="D11606" t="s">
        <v>1026</v>
      </c>
      <c r="E11606">
        <v>0</v>
      </c>
      <c r="F11606" t="s">
        <v>1027</v>
      </c>
      <c r="G11606" s="1">
        <v>43493</v>
      </c>
    </row>
    <row r="11607" spans="1:7" x14ac:dyDescent="0.25">
      <c r="B11607" t="s">
        <v>1189</v>
      </c>
      <c r="C11607" t="s">
        <v>2250</v>
      </c>
      <c r="D11607" t="s">
        <v>1037</v>
      </c>
      <c r="E11607">
        <v>-6.7297719999999996</v>
      </c>
      <c r="F11607" t="s">
        <v>1042</v>
      </c>
      <c r="G11607" s="1">
        <v>43510</v>
      </c>
    </row>
    <row r="11651" spans="1:7" x14ac:dyDescent="0.25">
      <c r="A11651" t="s">
        <v>2251</v>
      </c>
      <c r="B11651" t="str">
        <f ca="1">_xll.BDS(OFFSET(INDIRECT(ADDRESS(ROW(), COLUMN())),0,-1),"TOP_ANALYST_PERFORM_RANK_TRR","cols=6;rows=5")</f>
        <v>Jefferies</v>
      </c>
      <c r="C11651" t="s">
        <v>2252</v>
      </c>
      <c r="D11651" t="s">
        <v>1015</v>
      </c>
      <c r="E11651">
        <v>12.53327</v>
      </c>
      <c r="F11651" t="s">
        <v>1020</v>
      </c>
      <c r="G11651" s="1">
        <v>43504</v>
      </c>
    </row>
    <row r="11652" spans="1:7" x14ac:dyDescent="0.25">
      <c r="B11652" t="s">
        <v>1135</v>
      </c>
      <c r="C11652" t="s">
        <v>2109</v>
      </c>
      <c r="D11652" t="s">
        <v>1019</v>
      </c>
      <c r="E11652">
        <v>0</v>
      </c>
      <c r="F11652" t="s">
        <v>1032</v>
      </c>
      <c r="G11652" s="1">
        <v>43451</v>
      </c>
    </row>
    <row r="11653" spans="1:7" x14ac:dyDescent="0.25">
      <c r="B11653" t="s">
        <v>1126</v>
      </c>
      <c r="C11653" t="s">
        <v>1127</v>
      </c>
      <c r="D11653" t="s">
        <v>1022</v>
      </c>
      <c r="E11653">
        <v>-5.0478000000000002E-2</v>
      </c>
      <c r="F11653" t="s">
        <v>1016</v>
      </c>
      <c r="G11653" s="1">
        <v>43507</v>
      </c>
    </row>
    <row r="11654" spans="1:7" x14ac:dyDescent="0.25">
      <c r="B11654" t="s">
        <v>1124</v>
      </c>
      <c r="C11654" t="s">
        <v>2253</v>
      </c>
      <c r="D11654" t="s">
        <v>1026</v>
      </c>
      <c r="E11654">
        <v>-0.244087</v>
      </c>
      <c r="F11654" t="s">
        <v>1023</v>
      </c>
      <c r="G11654" s="1">
        <v>43452</v>
      </c>
    </row>
    <row r="11655" spans="1:7" x14ac:dyDescent="0.25">
      <c r="B11655" t="s">
        <v>1246</v>
      </c>
      <c r="C11655" t="s">
        <v>2254</v>
      </c>
      <c r="D11655" t="s">
        <v>1037</v>
      </c>
      <c r="E11655">
        <v>-17.554079999999999</v>
      </c>
      <c r="F11655" t="s">
        <v>1023</v>
      </c>
      <c r="G11655" s="1">
        <v>43230</v>
      </c>
    </row>
    <row r="11701" spans="1:7" x14ac:dyDescent="0.25">
      <c r="A11701" t="s">
        <v>747</v>
      </c>
      <c r="B11701" t="str">
        <f ca="1">_xll.BDS(OFFSET(INDIRECT(ADDRESS(ROW(), COLUMN())),0,-1),"TOP_ANALYST_PERFORM_RANK_TRR","cols=6;rows=16")</f>
        <v>Baird</v>
      </c>
      <c r="C11701" t="s">
        <v>2255</v>
      </c>
      <c r="D11701" t="s">
        <v>1015</v>
      </c>
      <c r="E11701">
        <v>53.479201000000003</v>
      </c>
      <c r="F11701" t="s">
        <v>1042</v>
      </c>
      <c r="G11701" s="1">
        <v>43511</v>
      </c>
    </row>
    <row r="11702" spans="1:7" x14ac:dyDescent="0.25">
      <c r="B11702" t="s">
        <v>1160</v>
      </c>
      <c r="C11702" t="s">
        <v>1297</v>
      </c>
      <c r="D11702" t="s">
        <v>1015</v>
      </c>
      <c r="E11702">
        <v>53.479201000000003</v>
      </c>
      <c r="F11702" t="s">
        <v>1063</v>
      </c>
      <c r="G11702" s="1">
        <v>43506</v>
      </c>
    </row>
    <row r="11703" spans="1:7" x14ac:dyDescent="0.25">
      <c r="B11703" t="s">
        <v>1069</v>
      </c>
      <c r="C11703" t="s">
        <v>1612</v>
      </c>
      <c r="D11703" t="s">
        <v>1015</v>
      </c>
      <c r="E11703">
        <v>53.479201000000003</v>
      </c>
      <c r="F11703" t="s">
        <v>1042</v>
      </c>
      <c r="G11703" s="1">
        <v>43489</v>
      </c>
    </row>
    <row r="11704" spans="1:7" x14ac:dyDescent="0.25">
      <c r="B11704" t="s">
        <v>1142</v>
      </c>
      <c r="C11704" t="s">
        <v>1300</v>
      </c>
      <c r="D11704" t="s">
        <v>1015</v>
      </c>
      <c r="E11704">
        <v>53.479201000000003</v>
      </c>
      <c r="F11704" t="s">
        <v>1023</v>
      </c>
      <c r="G11704" s="1">
        <v>43489</v>
      </c>
    </row>
    <row r="11705" spans="1:7" x14ac:dyDescent="0.25">
      <c r="B11705" t="s">
        <v>1184</v>
      </c>
      <c r="C11705" t="s">
        <v>1597</v>
      </c>
      <c r="D11705" t="s">
        <v>1015</v>
      </c>
      <c r="E11705">
        <v>53.479201000000003</v>
      </c>
      <c r="F11705" t="s">
        <v>1066</v>
      </c>
      <c r="G11705" s="1">
        <v>43482</v>
      </c>
    </row>
    <row r="11706" spans="1:7" x14ac:dyDescent="0.25">
      <c r="B11706" t="s">
        <v>58</v>
      </c>
      <c r="C11706" t="s">
        <v>1287</v>
      </c>
      <c r="D11706" t="s">
        <v>1015</v>
      </c>
      <c r="E11706">
        <v>53.479201000000003</v>
      </c>
      <c r="F11706" t="s">
        <v>1081</v>
      </c>
      <c r="G11706" s="1">
        <v>43480</v>
      </c>
    </row>
    <row r="11707" spans="1:7" x14ac:dyDescent="0.25">
      <c r="B11707" t="s">
        <v>1580</v>
      </c>
      <c r="C11707" t="s">
        <v>1581</v>
      </c>
      <c r="D11707" t="s">
        <v>1015</v>
      </c>
      <c r="E11707">
        <v>53.479201000000003</v>
      </c>
      <c r="F11707" t="s">
        <v>1063</v>
      </c>
      <c r="G11707" s="1">
        <v>43479</v>
      </c>
    </row>
    <row r="11708" spans="1:7" x14ac:dyDescent="0.25">
      <c r="B11708" t="s">
        <v>1150</v>
      </c>
      <c r="C11708" t="s">
        <v>1284</v>
      </c>
      <c r="D11708" t="s">
        <v>1015</v>
      </c>
      <c r="E11708">
        <v>53.479201000000003</v>
      </c>
      <c r="F11708" t="s">
        <v>1063</v>
      </c>
      <c r="G11708" s="1">
        <v>43437</v>
      </c>
    </row>
    <row r="11709" spans="1:7" x14ac:dyDescent="0.25">
      <c r="B11709" t="s">
        <v>1191</v>
      </c>
      <c r="C11709" t="s">
        <v>1192</v>
      </c>
      <c r="D11709" t="s">
        <v>1015</v>
      </c>
      <c r="E11709">
        <v>53.479201000000003</v>
      </c>
      <c r="F11709" t="s">
        <v>1042</v>
      </c>
      <c r="G11709" s="1">
        <v>43437</v>
      </c>
    </row>
    <row r="11710" spans="1:7" x14ac:dyDescent="0.25">
      <c r="B11710" t="s">
        <v>1061</v>
      </c>
      <c r="C11710" t="s">
        <v>1303</v>
      </c>
      <c r="D11710" t="s">
        <v>1015</v>
      </c>
      <c r="E11710">
        <v>53.479201000000003</v>
      </c>
      <c r="F11710" t="s">
        <v>1063</v>
      </c>
      <c r="G11710" s="1">
        <v>43434</v>
      </c>
    </row>
    <row r="11711" spans="1:7" x14ac:dyDescent="0.25">
      <c r="B11711" t="s">
        <v>1448</v>
      </c>
      <c r="C11711" t="s">
        <v>1619</v>
      </c>
      <c r="D11711" t="s">
        <v>1015</v>
      </c>
      <c r="E11711">
        <v>53.479201000000003</v>
      </c>
      <c r="F11711" t="s">
        <v>1023</v>
      </c>
      <c r="G11711" s="1">
        <v>43434</v>
      </c>
    </row>
    <row r="11712" spans="1:7" x14ac:dyDescent="0.25">
      <c r="B11712" t="s">
        <v>1040</v>
      </c>
      <c r="C11712" t="s">
        <v>1298</v>
      </c>
      <c r="D11712" t="s">
        <v>1015</v>
      </c>
      <c r="E11712">
        <v>53.479201000000003</v>
      </c>
      <c r="F11712" t="s">
        <v>1042</v>
      </c>
      <c r="G11712" s="1">
        <v>43433</v>
      </c>
    </row>
    <row r="11713" spans="2:7" x14ac:dyDescent="0.25">
      <c r="B11713" t="s">
        <v>1120</v>
      </c>
      <c r="C11713" t="s">
        <v>1121</v>
      </c>
      <c r="D11713" t="s">
        <v>1019</v>
      </c>
      <c r="E11713">
        <v>50.667292000000003</v>
      </c>
      <c r="F11713" t="s">
        <v>1023</v>
      </c>
      <c r="G11713" s="1">
        <v>43507</v>
      </c>
    </row>
    <row r="11714" spans="2:7" x14ac:dyDescent="0.25">
      <c r="B11714" t="s">
        <v>1021</v>
      </c>
      <c r="C11714" t="s">
        <v>1021</v>
      </c>
      <c r="D11714" t="s">
        <v>1022</v>
      </c>
      <c r="E11714">
        <v>49.854146999999998</v>
      </c>
      <c r="F11714" t="s">
        <v>1023</v>
      </c>
      <c r="G11714" s="1">
        <v>43434</v>
      </c>
    </row>
    <row r="11715" spans="2:7" x14ac:dyDescent="0.25">
      <c r="B11715" t="s">
        <v>1021</v>
      </c>
      <c r="C11715" t="s">
        <v>1021</v>
      </c>
      <c r="D11715" t="s">
        <v>1026</v>
      </c>
      <c r="E11715">
        <v>39.009099999999997</v>
      </c>
      <c r="F11715" t="s">
        <v>1042</v>
      </c>
      <c r="G11715" s="1">
        <v>43496</v>
      </c>
    </row>
    <row r="11716" spans="2:7" x14ac:dyDescent="0.25">
      <c r="B11716" t="s">
        <v>1758</v>
      </c>
      <c r="C11716" t="s">
        <v>2256</v>
      </c>
      <c r="D11716" t="s">
        <v>1037</v>
      </c>
      <c r="E11716">
        <v>23.456710999999999</v>
      </c>
      <c r="F11716" t="s">
        <v>1042</v>
      </c>
      <c r="G11716" s="1">
        <v>43346</v>
      </c>
    </row>
    <row r="11751" spans="1:7" x14ac:dyDescent="0.25">
      <c r="A11751" t="s">
        <v>748</v>
      </c>
      <c r="B11751" t="str">
        <f ca="1">_xll.BDS(OFFSET(INDIRECT(ADDRESS(ROW(), COLUMN())),0,-1),"TOP_ANALYST_PERFORM_RANK_TRR","cols=6;rows=8")</f>
        <v>Renaissance Macro Research LLC</v>
      </c>
      <c r="C11751" t="s">
        <v>1883</v>
      </c>
      <c r="D11751" t="s">
        <v>1015</v>
      </c>
      <c r="E11751">
        <v>16.254919999999998</v>
      </c>
      <c r="F11751" t="s">
        <v>1279</v>
      </c>
      <c r="G11751" s="1">
        <v>43479</v>
      </c>
    </row>
    <row r="11752" spans="1:7" x14ac:dyDescent="0.25">
      <c r="B11752" t="s">
        <v>1076</v>
      </c>
      <c r="C11752" t="s">
        <v>1345</v>
      </c>
      <c r="D11752" t="s">
        <v>1019</v>
      </c>
      <c r="E11752">
        <v>0</v>
      </c>
      <c r="F11752" t="s">
        <v>1020</v>
      </c>
      <c r="G11752" s="1">
        <v>43510</v>
      </c>
    </row>
    <row r="11753" spans="1:7" x14ac:dyDescent="0.25">
      <c r="B11753" t="s">
        <v>1864</v>
      </c>
      <c r="C11753" t="s">
        <v>1865</v>
      </c>
      <c r="D11753" t="s">
        <v>1019</v>
      </c>
      <c r="E11753">
        <v>0</v>
      </c>
      <c r="F11753" t="s">
        <v>1020</v>
      </c>
      <c r="G11753" s="1">
        <v>43493</v>
      </c>
    </row>
    <row r="11754" spans="1:7" x14ac:dyDescent="0.25">
      <c r="B11754" t="s">
        <v>1021</v>
      </c>
      <c r="C11754" t="s">
        <v>1021</v>
      </c>
      <c r="D11754" t="s">
        <v>1019</v>
      </c>
      <c r="E11754">
        <v>0</v>
      </c>
      <c r="F11754" t="s">
        <v>1020</v>
      </c>
      <c r="G11754" s="1">
        <v>43488</v>
      </c>
    </row>
    <row r="11755" spans="1:7" x14ac:dyDescent="0.25">
      <c r="B11755" t="s">
        <v>1055</v>
      </c>
      <c r="C11755" t="s">
        <v>1866</v>
      </c>
      <c r="D11755" t="s">
        <v>1019</v>
      </c>
      <c r="E11755">
        <v>0</v>
      </c>
      <c r="F11755" t="s">
        <v>1032</v>
      </c>
      <c r="G11755" s="1">
        <v>43482</v>
      </c>
    </row>
    <row r="11756" spans="1:7" x14ac:dyDescent="0.25">
      <c r="B11756" t="s">
        <v>1124</v>
      </c>
      <c r="C11756" t="s">
        <v>1833</v>
      </c>
      <c r="D11756" t="s">
        <v>1026</v>
      </c>
      <c r="E11756">
        <v>-16.109559999999998</v>
      </c>
      <c r="F11756" t="s">
        <v>1020</v>
      </c>
      <c r="G11756" s="1">
        <v>43511</v>
      </c>
    </row>
    <row r="11757" spans="1:7" x14ac:dyDescent="0.25">
      <c r="B11757" t="s">
        <v>1040</v>
      </c>
      <c r="C11757" t="s">
        <v>1476</v>
      </c>
      <c r="D11757" t="s">
        <v>1037</v>
      </c>
      <c r="E11757">
        <v>-16.254919999999998</v>
      </c>
      <c r="F11757" t="s">
        <v>1042</v>
      </c>
      <c r="G11757" s="1">
        <v>43509</v>
      </c>
    </row>
    <row r="11758" spans="1:7" x14ac:dyDescent="0.25">
      <c r="B11758" t="s">
        <v>1836</v>
      </c>
      <c r="C11758" t="s">
        <v>1837</v>
      </c>
      <c r="D11758" t="s">
        <v>1037</v>
      </c>
      <c r="E11758">
        <v>-16.254919999999998</v>
      </c>
      <c r="F11758" t="s">
        <v>1023</v>
      </c>
      <c r="G11758" s="1">
        <v>42948</v>
      </c>
    </row>
    <row r="11801" spans="1:7" x14ac:dyDescent="0.25">
      <c r="A11801" t="s">
        <v>749</v>
      </c>
      <c r="B11801" t="str">
        <f ca="1">_xll.BDS(OFFSET(INDIRECT(ADDRESS(ROW(), COLUMN())),0,-1),"TOP_ANALYST_PERFORM_RANK_TRR","cols=6;rows=21")</f>
        <v>Capital One Securities, Inc.</v>
      </c>
      <c r="C11801" t="s">
        <v>2257</v>
      </c>
      <c r="D11801" t="s">
        <v>1015</v>
      </c>
      <c r="E11801">
        <v>93.536133000000007</v>
      </c>
      <c r="F11801" t="s">
        <v>1052</v>
      </c>
      <c r="G11801" s="1">
        <v>43502</v>
      </c>
    </row>
    <row r="11802" spans="1:7" x14ac:dyDescent="0.25">
      <c r="B11802" t="s">
        <v>1043</v>
      </c>
      <c r="C11802" t="s">
        <v>2258</v>
      </c>
      <c r="D11802" t="s">
        <v>1019</v>
      </c>
      <c r="E11802">
        <v>24.038871</v>
      </c>
      <c r="F11802" t="s">
        <v>1042</v>
      </c>
      <c r="G11802" s="1">
        <v>43503</v>
      </c>
    </row>
    <row r="11803" spans="1:7" x14ac:dyDescent="0.25">
      <c r="B11803" t="s">
        <v>1966</v>
      </c>
      <c r="C11803" t="s">
        <v>1967</v>
      </c>
      <c r="D11803" t="s">
        <v>1019</v>
      </c>
      <c r="E11803">
        <v>24.038871</v>
      </c>
      <c r="F11803" t="s">
        <v>1023</v>
      </c>
      <c r="G11803" s="1">
        <v>43501</v>
      </c>
    </row>
    <row r="11804" spans="1:7" x14ac:dyDescent="0.25">
      <c r="B11804" t="s">
        <v>1033</v>
      </c>
      <c r="C11804" t="s">
        <v>1977</v>
      </c>
      <c r="D11804" t="s">
        <v>1019</v>
      </c>
      <c r="E11804">
        <v>24.038871</v>
      </c>
      <c r="F11804" t="s">
        <v>1023</v>
      </c>
      <c r="G11804" s="1">
        <v>43500</v>
      </c>
    </row>
    <row r="11805" spans="1:7" x14ac:dyDescent="0.25">
      <c r="B11805" t="s">
        <v>1167</v>
      </c>
      <c r="C11805" t="s">
        <v>1586</v>
      </c>
      <c r="D11805" t="s">
        <v>1019</v>
      </c>
      <c r="E11805">
        <v>24.038871</v>
      </c>
      <c r="F11805" t="s">
        <v>1023</v>
      </c>
      <c r="G11805" s="1">
        <v>43494</v>
      </c>
    </row>
    <row r="11806" spans="1:7" x14ac:dyDescent="0.25">
      <c r="B11806" t="s">
        <v>1055</v>
      </c>
      <c r="C11806" t="s">
        <v>1962</v>
      </c>
      <c r="D11806" t="s">
        <v>1019</v>
      </c>
      <c r="E11806">
        <v>24.038871</v>
      </c>
      <c r="F11806" t="s">
        <v>1141</v>
      </c>
      <c r="G11806" s="1">
        <v>43488</v>
      </c>
    </row>
    <row r="11807" spans="1:7" x14ac:dyDescent="0.25">
      <c r="B11807" t="s">
        <v>1971</v>
      </c>
      <c r="C11807" t="s">
        <v>2259</v>
      </c>
      <c r="D11807" t="s">
        <v>1019</v>
      </c>
      <c r="E11807">
        <v>24.038871</v>
      </c>
      <c r="F11807" t="s">
        <v>1973</v>
      </c>
      <c r="G11807" s="1">
        <v>43454</v>
      </c>
    </row>
    <row r="11808" spans="1:7" x14ac:dyDescent="0.25">
      <c r="B11808" t="s">
        <v>1378</v>
      </c>
      <c r="C11808" t="s">
        <v>2260</v>
      </c>
      <c r="D11808" t="s">
        <v>1022</v>
      </c>
      <c r="E11808">
        <v>3.1985960000000002</v>
      </c>
      <c r="F11808" t="s">
        <v>1023</v>
      </c>
      <c r="G11808" s="1">
        <v>43494</v>
      </c>
    </row>
    <row r="11809" spans="2:7" x14ac:dyDescent="0.25">
      <c r="B11809" t="s">
        <v>1483</v>
      </c>
      <c r="C11809" t="s">
        <v>2261</v>
      </c>
      <c r="D11809" t="s">
        <v>1026</v>
      </c>
      <c r="E11809">
        <v>0</v>
      </c>
      <c r="F11809" t="s">
        <v>1020</v>
      </c>
      <c r="G11809" s="1">
        <v>43511</v>
      </c>
    </row>
    <row r="11810" spans="2:7" x14ac:dyDescent="0.25">
      <c r="B11810" t="s">
        <v>1076</v>
      </c>
      <c r="C11810" t="s">
        <v>1589</v>
      </c>
      <c r="D11810" t="s">
        <v>1026</v>
      </c>
      <c r="E11810">
        <v>0</v>
      </c>
      <c r="F11810" t="s">
        <v>1020</v>
      </c>
      <c r="G11810" s="1">
        <v>43509</v>
      </c>
    </row>
    <row r="11811" spans="2:7" x14ac:dyDescent="0.25">
      <c r="B11811" t="s">
        <v>1178</v>
      </c>
      <c r="C11811" t="s">
        <v>1853</v>
      </c>
      <c r="D11811" t="s">
        <v>1026</v>
      </c>
      <c r="E11811">
        <v>0</v>
      </c>
      <c r="F11811" t="s">
        <v>1027</v>
      </c>
      <c r="G11811" s="1">
        <v>43504</v>
      </c>
    </row>
    <row r="11812" spans="2:7" x14ac:dyDescent="0.25">
      <c r="B11812" t="s">
        <v>1057</v>
      </c>
      <c r="C11812" t="s">
        <v>1852</v>
      </c>
      <c r="D11812" t="s">
        <v>1026</v>
      </c>
      <c r="E11812">
        <v>0</v>
      </c>
      <c r="F11812" t="s">
        <v>1309</v>
      </c>
      <c r="G11812" s="1">
        <v>43499</v>
      </c>
    </row>
    <row r="11813" spans="2:7" x14ac:dyDescent="0.25">
      <c r="B11813" t="s">
        <v>1061</v>
      </c>
      <c r="C11813" t="s">
        <v>2262</v>
      </c>
      <c r="D11813" t="s">
        <v>1026</v>
      </c>
      <c r="E11813">
        <v>0</v>
      </c>
      <c r="F11813" t="s">
        <v>1027</v>
      </c>
      <c r="G11813" s="1">
        <v>43494</v>
      </c>
    </row>
    <row r="11814" spans="2:7" x14ac:dyDescent="0.25">
      <c r="B11814" t="s">
        <v>1030</v>
      </c>
      <c r="C11814" t="s">
        <v>1965</v>
      </c>
      <c r="D11814" t="s">
        <v>1026</v>
      </c>
      <c r="E11814">
        <v>0</v>
      </c>
      <c r="F11814" t="s">
        <v>1032</v>
      </c>
      <c r="G11814" s="1">
        <v>43493</v>
      </c>
    </row>
    <row r="11815" spans="2:7" x14ac:dyDescent="0.25">
      <c r="B11815" t="s">
        <v>1150</v>
      </c>
      <c r="C11815" t="s">
        <v>2263</v>
      </c>
      <c r="D11815" t="s">
        <v>1026</v>
      </c>
      <c r="E11815">
        <v>0</v>
      </c>
      <c r="F11815" t="s">
        <v>1027</v>
      </c>
      <c r="G11815" s="1">
        <v>43492</v>
      </c>
    </row>
    <row r="11816" spans="2:7" x14ac:dyDescent="0.25">
      <c r="B11816" t="s">
        <v>1426</v>
      </c>
      <c r="C11816" t="s">
        <v>2191</v>
      </c>
      <c r="D11816" t="s">
        <v>1026</v>
      </c>
      <c r="E11816">
        <v>0</v>
      </c>
      <c r="F11816" t="s">
        <v>1309</v>
      </c>
      <c r="G11816" s="1">
        <v>43489</v>
      </c>
    </row>
    <row r="11817" spans="2:7" x14ac:dyDescent="0.25">
      <c r="B11817" t="s">
        <v>1028</v>
      </c>
      <c r="C11817" t="s">
        <v>1588</v>
      </c>
      <c r="D11817" t="s">
        <v>1026</v>
      </c>
      <c r="E11817">
        <v>0</v>
      </c>
      <c r="F11817" t="s">
        <v>1027</v>
      </c>
      <c r="G11817" s="1">
        <v>43483</v>
      </c>
    </row>
    <row r="11818" spans="2:7" x14ac:dyDescent="0.25">
      <c r="B11818" t="s">
        <v>1133</v>
      </c>
      <c r="C11818" t="s">
        <v>1978</v>
      </c>
      <c r="D11818" t="s">
        <v>1026</v>
      </c>
      <c r="E11818">
        <v>0</v>
      </c>
      <c r="F11818" t="s">
        <v>1027</v>
      </c>
      <c r="G11818" s="1">
        <v>43475</v>
      </c>
    </row>
    <row r="11819" spans="2:7" x14ac:dyDescent="0.25">
      <c r="B11819" t="s">
        <v>1021</v>
      </c>
      <c r="C11819" t="s">
        <v>1021</v>
      </c>
      <c r="D11819" t="s">
        <v>1026</v>
      </c>
      <c r="E11819">
        <v>0</v>
      </c>
      <c r="F11819" t="s">
        <v>1027</v>
      </c>
      <c r="G11819" s="1">
        <v>43472</v>
      </c>
    </row>
    <row r="11820" spans="2:7" x14ac:dyDescent="0.25">
      <c r="B11820" t="s">
        <v>1071</v>
      </c>
      <c r="C11820" t="s">
        <v>2264</v>
      </c>
      <c r="D11820" t="s">
        <v>1026</v>
      </c>
      <c r="E11820">
        <v>0</v>
      </c>
      <c r="F11820" t="s">
        <v>1361</v>
      </c>
      <c r="G11820" s="1">
        <v>43471</v>
      </c>
    </row>
    <row r="11821" spans="2:7" x14ac:dyDescent="0.25">
      <c r="B11821" t="s">
        <v>1086</v>
      </c>
      <c r="C11821" t="s">
        <v>2265</v>
      </c>
      <c r="D11821" t="s">
        <v>1037</v>
      </c>
      <c r="E11821">
        <v>-14.700749999999999</v>
      </c>
      <c r="F11821" t="s">
        <v>1042</v>
      </c>
      <c r="G11821" s="1">
        <v>43480</v>
      </c>
    </row>
    <row r="11851" spans="1:7" x14ac:dyDescent="0.25">
      <c r="A11851" t="s">
        <v>750</v>
      </c>
      <c r="B11851" t="str">
        <f ca="1">_xll.BDS(OFFSET(INDIRECT(ADDRESS(ROW(), COLUMN())),0,-1),"TOP_ANALYST_PERFORM_RANK_TRR","cols=6;rows=12")</f>
        <v>PERM DENIED</v>
      </c>
      <c r="C11851" t="s">
        <v>1021</v>
      </c>
      <c r="D11851" t="s">
        <v>1015</v>
      </c>
      <c r="E11851">
        <v>11.001099999999999</v>
      </c>
      <c r="F11851" t="s">
        <v>1027</v>
      </c>
      <c r="G11851" s="1">
        <v>43503</v>
      </c>
    </row>
    <row r="11852" spans="1:7" x14ac:dyDescent="0.25">
      <c r="B11852" t="s">
        <v>1017</v>
      </c>
      <c r="C11852" t="s">
        <v>1018</v>
      </c>
      <c r="D11852" t="s">
        <v>1019</v>
      </c>
      <c r="E11852">
        <v>9.4035530000000005</v>
      </c>
      <c r="F11852" t="s">
        <v>1020</v>
      </c>
      <c r="G11852" s="1">
        <v>43501</v>
      </c>
    </row>
    <row r="11853" spans="1:7" x14ac:dyDescent="0.25">
      <c r="B11853" t="s">
        <v>1057</v>
      </c>
      <c r="C11853" t="s">
        <v>1058</v>
      </c>
      <c r="D11853" t="s">
        <v>1022</v>
      </c>
      <c r="E11853">
        <v>8.0952730000000006</v>
      </c>
      <c r="F11853" t="s">
        <v>1042</v>
      </c>
      <c r="G11853" s="1">
        <v>43500</v>
      </c>
    </row>
    <row r="11854" spans="1:7" x14ac:dyDescent="0.25">
      <c r="B11854" t="s">
        <v>1184</v>
      </c>
      <c r="C11854" t="s">
        <v>1503</v>
      </c>
      <c r="D11854" t="s">
        <v>1022</v>
      </c>
      <c r="E11854">
        <v>8.0952730000000006</v>
      </c>
      <c r="F11854" t="s">
        <v>1066</v>
      </c>
      <c r="G11854" s="1">
        <v>43500</v>
      </c>
    </row>
    <row r="11855" spans="1:7" x14ac:dyDescent="0.25">
      <c r="B11855" t="s">
        <v>1086</v>
      </c>
      <c r="C11855" t="s">
        <v>2101</v>
      </c>
      <c r="D11855" t="s">
        <v>1022</v>
      </c>
      <c r="E11855">
        <v>8.0952730000000006</v>
      </c>
      <c r="F11855" t="s">
        <v>1042</v>
      </c>
      <c r="G11855" s="1">
        <v>43500</v>
      </c>
    </row>
    <row r="11856" spans="1:7" x14ac:dyDescent="0.25">
      <c r="B11856" t="s">
        <v>1071</v>
      </c>
      <c r="C11856" t="s">
        <v>2103</v>
      </c>
      <c r="D11856" t="s">
        <v>1022</v>
      </c>
      <c r="E11856">
        <v>8.0952730000000006</v>
      </c>
      <c r="F11856" t="s">
        <v>1073</v>
      </c>
      <c r="G11856" s="1">
        <v>43500</v>
      </c>
    </row>
    <row r="11857" spans="2:7" x14ac:dyDescent="0.25">
      <c r="B11857" t="s">
        <v>1363</v>
      </c>
      <c r="C11857" t="s">
        <v>2105</v>
      </c>
      <c r="D11857" t="s">
        <v>1022</v>
      </c>
      <c r="E11857">
        <v>8.0952730000000006</v>
      </c>
      <c r="F11857" t="s">
        <v>1042</v>
      </c>
      <c r="G11857" s="1">
        <v>43499</v>
      </c>
    </row>
    <row r="11858" spans="2:7" x14ac:dyDescent="0.25">
      <c r="B11858" t="s">
        <v>1061</v>
      </c>
      <c r="C11858" t="s">
        <v>2266</v>
      </c>
      <c r="D11858" t="s">
        <v>1022</v>
      </c>
      <c r="E11858">
        <v>8.0952730000000006</v>
      </c>
      <c r="F11858" t="s">
        <v>1063</v>
      </c>
      <c r="G11858" s="1">
        <v>43497</v>
      </c>
    </row>
    <row r="11859" spans="2:7" x14ac:dyDescent="0.25">
      <c r="B11859" t="s">
        <v>1059</v>
      </c>
      <c r="C11859" t="s">
        <v>2267</v>
      </c>
      <c r="D11859" t="s">
        <v>1022</v>
      </c>
      <c r="E11859">
        <v>8.0952730000000006</v>
      </c>
      <c r="F11859" t="s">
        <v>1042</v>
      </c>
      <c r="G11859" s="1">
        <v>43497</v>
      </c>
    </row>
    <row r="11860" spans="2:7" x14ac:dyDescent="0.25">
      <c r="B11860" t="s">
        <v>1076</v>
      </c>
      <c r="C11860" t="s">
        <v>2268</v>
      </c>
      <c r="D11860" t="s">
        <v>1022</v>
      </c>
      <c r="E11860">
        <v>8.0952730000000006</v>
      </c>
      <c r="F11860" t="s">
        <v>1023</v>
      </c>
      <c r="G11860" s="1">
        <v>43497</v>
      </c>
    </row>
    <row r="11861" spans="2:7" x14ac:dyDescent="0.25">
      <c r="B11861" t="s">
        <v>1021</v>
      </c>
      <c r="C11861" t="s">
        <v>1021</v>
      </c>
      <c r="D11861" t="s">
        <v>1026</v>
      </c>
      <c r="E11861">
        <v>7.2165400000000002</v>
      </c>
      <c r="F11861" t="s">
        <v>1023</v>
      </c>
      <c r="G11861" s="1">
        <v>43508</v>
      </c>
    </row>
    <row r="11862" spans="2:7" x14ac:dyDescent="0.25">
      <c r="B11862" t="s">
        <v>1084</v>
      </c>
      <c r="C11862" t="s">
        <v>1085</v>
      </c>
      <c r="D11862" t="s">
        <v>1037</v>
      </c>
      <c r="E11862">
        <v>3.6648800000000001</v>
      </c>
      <c r="F11862" t="s">
        <v>1023</v>
      </c>
      <c r="G11862" s="1">
        <v>43496</v>
      </c>
    </row>
    <row r="11901" spans="1:7" x14ac:dyDescent="0.25">
      <c r="A11901" t="s">
        <v>751</v>
      </c>
      <c r="B11901" t="str">
        <f ca="1">_xll.BDS(OFFSET(INDIRECT(ADDRESS(ROW(), COLUMN())),0,-1),"TOP_ANALYST_PERFORM_RANK_TRR","cols=6;rows=9")</f>
        <v>PERM DENIED</v>
      </c>
      <c r="C11901" t="s">
        <v>1021</v>
      </c>
      <c r="D11901" t="s">
        <v>1015</v>
      </c>
      <c r="E11901">
        <v>20.446929000000001</v>
      </c>
      <c r="F11901" t="s">
        <v>1038</v>
      </c>
      <c r="G11901" s="1">
        <v>43511</v>
      </c>
    </row>
    <row r="11902" spans="1:7" x14ac:dyDescent="0.25">
      <c r="B11902" t="s">
        <v>58</v>
      </c>
      <c r="C11902" t="s">
        <v>2269</v>
      </c>
      <c r="D11902" t="s">
        <v>1019</v>
      </c>
      <c r="E11902">
        <v>19.891739999999999</v>
      </c>
      <c r="F11902" t="s">
        <v>1826</v>
      </c>
      <c r="G11902" s="1">
        <v>43510</v>
      </c>
    </row>
    <row r="11903" spans="1:7" x14ac:dyDescent="0.25">
      <c r="B11903" t="s">
        <v>1017</v>
      </c>
      <c r="C11903" t="s">
        <v>1018</v>
      </c>
      <c r="D11903" t="s">
        <v>1019</v>
      </c>
      <c r="E11903">
        <v>19.891739999999999</v>
      </c>
      <c r="F11903" t="s">
        <v>1279</v>
      </c>
      <c r="G11903" s="1">
        <v>43186</v>
      </c>
    </row>
    <row r="11904" spans="1:7" x14ac:dyDescent="0.25">
      <c r="B11904" t="s">
        <v>1043</v>
      </c>
      <c r="C11904" t="s">
        <v>2270</v>
      </c>
      <c r="D11904" t="s">
        <v>1022</v>
      </c>
      <c r="E11904">
        <v>1.082544</v>
      </c>
      <c r="F11904" t="s">
        <v>1027</v>
      </c>
      <c r="G11904" s="1">
        <v>43510</v>
      </c>
    </row>
    <row r="11905" spans="2:7" x14ac:dyDescent="0.25">
      <c r="B11905" t="s">
        <v>1061</v>
      </c>
      <c r="C11905" t="s">
        <v>2271</v>
      </c>
      <c r="D11905" t="s">
        <v>1026</v>
      </c>
      <c r="E11905">
        <v>0</v>
      </c>
      <c r="F11905" t="s">
        <v>1027</v>
      </c>
      <c r="G11905" s="1">
        <v>43510</v>
      </c>
    </row>
    <row r="11906" spans="2:7" x14ac:dyDescent="0.25">
      <c r="B11906" t="s">
        <v>1069</v>
      </c>
      <c r="C11906" t="s">
        <v>2038</v>
      </c>
      <c r="D11906" t="s">
        <v>1026</v>
      </c>
      <c r="E11906">
        <v>0</v>
      </c>
      <c r="F11906" t="s">
        <v>1032</v>
      </c>
      <c r="G11906" s="1">
        <v>43509</v>
      </c>
    </row>
    <row r="11907" spans="2:7" x14ac:dyDescent="0.25">
      <c r="B11907" t="s">
        <v>1021</v>
      </c>
      <c r="C11907" t="s">
        <v>1021</v>
      </c>
      <c r="D11907" t="s">
        <v>1026</v>
      </c>
      <c r="E11907">
        <v>0</v>
      </c>
      <c r="F11907" t="s">
        <v>1027</v>
      </c>
      <c r="G11907" s="1">
        <v>43175</v>
      </c>
    </row>
    <row r="11908" spans="2:7" x14ac:dyDescent="0.25">
      <c r="B11908" t="s">
        <v>1113</v>
      </c>
      <c r="C11908" t="s">
        <v>1274</v>
      </c>
      <c r="D11908" t="s">
        <v>1037</v>
      </c>
      <c r="E11908">
        <v>-19.891739999999999</v>
      </c>
      <c r="F11908" t="s">
        <v>1042</v>
      </c>
      <c r="G11908" s="1">
        <v>43511</v>
      </c>
    </row>
    <row r="11909" spans="2:7" x14ac:dyDescent="0.25">
      <c r="B11909" t="s">
        <v>1055</v>
      </c>
      <c r="C11909" t="s">
        <v>1447</v>
      </c>
      <c r="D11909" t="s">
        <v>1037</v>
      </c>
      <c r="E11909">
        <v>-19.891739999999999</v>
      </c>
      <c r="F11909" t="s">
        <v>1042</v>
      </c>
      <c r="G11909" s="1">
        <v>43510</v>
      </c>
    </row>
    <row r="11951" spans="1:7" x14ac:dyDescent="0.25">
      <c r="A11951" t="s">
        <v>752</v>
      </c>
      <c r="B11951" t="str">
        <f ca="1">_xll.BDS(OFFSET(INDIRECT(ADDRESS(ROW(), COLUMN())),0,-1),"TOP_ANALYST_PERFORM_RANK_TRR","cols=6;rows=5")</f>
        <v>D.A. Davidson &amp; Co</v>
      </c>
      <c r="C11951" t="s">
        <v>2272</v>
      </c>
      <c r="D11951" t="s">
        <v>1015</v>
      </c>
      <c r="E11951">
        <v>184.75179700000001</v>
      </c>
      <c r="F11951" t="s">
        <v>1023</v>
      </c>
      <c r="G11951" s="1">
        <v>43510</v>
      </c>
    </row>
    <row r="11952" spans="1:7" x14ac:dyDescent="0.25">
      <c r="B11952" t="s">
        <v>1017</v>
      </c>
      <c r="C11952" t="s">
        <v>1018</v>
      </c>
      <c r="D11952" t="s">
        <v>1019</v>
      </c>
      <c r="E11952">
        <v>48.989350000000002</v>
      </c>
      <c r="F11952" t="s">
        <v>1279</v>
      </c>
      <c r="G11952" s="1">
        <v>43181</v>
      </c>
    </row>
    <row r="11953" spans="2:7" x14ac:dyDescent="0.25">
      <c r="B11953" t="s">
        <v>1160</v>
      </c>
      <c r="C11953" t="s">
        <v>1457</v>
      </c>
      <c r="D11953" t="s">
        <v>1022</v>
      </c>
      <c r="E11953">
        <v>0</v>
      </c>
      <c r="F11953" t="s">
        <v>1162</v>
      </c>
      <c r="G11953" s="1">
        <v>43510</v>
      </c>
    </row>
    <row r="11954" spans="2:7" x14ac:dyDescent="0.25">
      <c r="B11954" t="s">
        <v>1621</v>
      </c>
      <c r="C11954" t="s">
        <v>2273</v>
      </c>
      <c r="D11954" t="s">
        <v>1026</v>
      </c>
      <c r="E11954">
        <v>-30.440009</v>
      </c>
      <c r="F11954" t="s">
        <v>1027</v>
      </c>
      <c r="G11954" s="1">
        <v>43510</v>
      </c>
    </row>
    <row r="11955" spans="2:7" x14ac:dyDescent="0.25">
      <c r="B11955" t="s">
        <v>1061</v>
      </c>
      <c r="C11955" t="s">
        <v>2271</v>
      </c>
      <c r="D11955" t="s">
        <v>1037</v>
      </c>
      <c r="E11955">
        <v>-45.512929999999997</v>
      </c>
      <c r="F11955" t="s">
        <v>1279</v>
      </c>
      <c r="G11955" s="1">
        <v>43509</v>
      </c>
    </row>
    <row r="12001" spans="1:7" x14ac:dyDescent="0.25">
      <c r="A12001" t="s">
        <v>753</v>
      </c>
      <c r="B12001" t="str">
        <f ca="1">_xll.BDS(OFFSET(INDIRECT(ADDRESS(ROW(), COLUMN())),0,-1),"TOP_ANALYST_PERFORM_RANK_TRR","cols=6;rows=9")</f>
        <v>Barrington Research</v>
      </c>
      <c r="C12001" t="s">
        <v>2274</v>
      </c>
      <c r="D12001" t="s">
        <v>1015</v>
      </c>
      <c r="E12001">
        <v>96.062111999999999</v>
      </c>
      <c r="F12001" t="s">
        <v>1042</v>
      </c>
      <c r="G12001" s="1">
        <v>43417</v>
      </c>
    </row>
    <row r="12002" spans="1:7" x14ac:dyDescent="0.25">
      <c r="B12002" t="s">
        <v>1184</v>
      </c>
      <c r="C12002" t="s">
        <v>1185</v>
      </c>
      <c r="D12002" t="s">
        <v>1019</v>
      </c>
      <c r="E12002">
        <v>61.710881999999998</v>
      </c>
      <c r="F12002" t="s">
        <v>1066</v>
      </c>
      <c r="G12002" s="1">
        <v>43502</v>
      </c>
    </row>
    <row r="12003" spans="1:7" x14ac:dyDescent="0.25">
      <c r="B12003" t="s">
        <v>1135</v>
      </c>
      <c r="C12003" t="s">
        <v>1507</v>
      </c>
      <c r="D12003" t="s">
        <v>1019</v>
      </c>
      <c r="E12003">
        <v>61.710881999999998</v>
      </c>
      <c r="F12003" t="s">
        <v>1042</v>
      </c>
      <c r="G12003" s="1">
        <v>43501</v>
      </c>
    </row>
    <row r="12004" spans="1:7" x14ac:dyDescent="0.25">
      <c r="B12004" t="s">
        <v>1043</v>
      </c>
      <c r="C12004" t="s">
        <v>1194</v>
      </c>
      <c r="D12004" t="s">
        <v>1019</v>
      </c>
      <c r="E12004">
        <v>61.710881999999998</v>
      </c>
      <c r="F12004" t="s">
        <v>1042</v>
      </c>
      <c r="G12004" s="1">
        <v>43500</v>
      </c>
    </row>
    <row r="12005" spans="1:7" x14ac:dyDescent="0.25">
      <c r="B12005" t="s">
        <v>1021</v>
      </c>
      <c r="C12005" t="s">
        <v>1021</v>
      </c>
      <c r="D12005" t="s">
        <v>1019</v>
      </c>
      <c r="E12005">
        <v>61.710881999999998</v>
      </c>
      <c r="F12005" t="s">
        <v>1023</v>
      </c>
      <c r="G12005" s="1">
        <v>43411</v>
      </c>
    </row>
    <row r="12006" spans="1:7" x14ac:dyDescent="0.25">
      <c r="B12006" t="s">
        <v>1752</v>
      </c>
      <c r="C12006" t="s">
        <v>2275</v>
      </c>
      <c r="D12006" t="s">
        <v>1022</v>
      </c>
      <c r="E12006">
        <v>9.4946300000000008</v>
      </c>
      <c r="F12006" t="s">
        <v>1023</v>
      </c>
      <c r="G12006" s="1">
        <v>43482</v>
      </c>
    </row>
    <row r="12007" spans="1:7" x14ac:dyDescent="0.25">
      <c r="B12007" t="s">
        <v>1189</v>
      </c>
      <c r="C12007" t="s">
        <v>1771</v>
      </c>
      <c r="D12007" t="s">
        <v>1026</v>
      </c>
      <c r="E12007">
        <v>0</v>
      </c>
      <c r="F12007" t="s">
        <v>1027</v>
      </c>
      <c r="G12007" s="1">
        <v>43434</v>
      </c>
    </row>
    <row r="12008" spans="1:7" x14ac:dyDescent="0.25">
      <c r="B12008" t="s">
        <v>1030</v>
      </c>
      <c r="C12008" t="s">
        <v>1117</v>
      </c>
      <c r="D12008" t="s">
        <v>1037</v>
      </c>
      <c r="E12008">
        <v>-20.128091000000001</v>
      </c>
      <c r="F12008" t="s">
        <v>1032</v>
      </c>
      <c r="G12008" s="1">
        <v>43511</v>
      </c>
    </row>
    <row r="12009" spans="1:7" x14ac:dyDescent="0.25">
      <c r="B12009" t="s">
        <v>1109</v>
      </c>
      <c r="C12009" t="s">
        <v>1573</v>
      </c>
      <c r="D12009" t="s">
        <v>1037</v>
      </c>
      <c r="E12009">
        <v>-20.128091000000001</v>
      </c>
      <c r="F12009" t="s">
        <v>1020</v>
      </c>
      <c r="G12009" s="1">
        <v>43438</v>
      </c>
    </row>
    <row r="12051" spans="1:7" x14ac:dyDescent="0.25">
      <c r="A12051" t="s">
        <v>754</v>
      </c>
      <c r="B12051" t="str">
        <f ca="1">_xll.BDS(OFFSET(INDIRECT(ADDRESS(ROW(), COLUMN())),0,-1),"TOP_ANALYST_PERFORM_RANK_TRR","cols=6;rows=6")</f>
        <v>ISS-EVA</v>
      </c>
      <c r="C12051" t="s">
        <v>1018</v>
      </c>
      <c r="D12051" t="s">
        <v>1015</v>
      </c>
      <c r="E12051">
        <v>5.9073729999999998</v>
      </c>
      <c r="F12051" t="s">
        <v>1020</v>
      </c>
      <c r="G12051" s="1">
        <v>43411</v>
      </c>
    </row>
    <row r="12052" spans="1:7" x14ac:dyDescent="0.25">
      <c r="B12052" t="s">
        <v>1124</v>
      </c>
      <c r="C12052" t="s">
        <v>1392</v>
      </c>
      <c r="D12052" t="s">
        <v>1019</v>
      </c>
      <c r="E12052">
        <v>0.83216599999999996</v>
      </c>
      <c r="F12052" t="s">
        <v>1023</v>
      </c>
      <c r="G12052" s="1">
        <v>43504</v>
      </c>
    </row>
    <row r="12053" spans="1:7" x14ac:dyDescent="0.25">
      <c r="B12053" t="s">
        <v>1030</v>
      </c>
      <c r="C12053" t="s">
        <v>1603</v>
      </c>
      <c r="D12053" t="s">
        <v>1022</v>
      </c>
      <c r="E12053">
        <v>0.17741899999999999</v>
      </c>
      <c r="F12053" t="s">
        <v>1038</v>
      </c>
      <c r="G12053" s="1">
        <v>43508</v>
      </c>
    </row>
    <row r="12054" spans="1:7" x14ac:dyDescent="0.25">
      <c r="B12054" t="s">
        <v>1113</v>
      </c>
      <c r="C12054" t="s">
        <v>1393</v>
      </c>
      <c r="D12054" t="s">
        <v>1026</v>
      </c>
      <c r="E12054">
        <v>0</v>
      </c>
      <c r="F12054" t="s">
        <v>1032</v>
      </c>
      <c r="G12054" s="1">
        <v>43510</v>
      </c>
    </row>
    <row r="12055" spans="1:7" x14ac:dyDescent="0.25">
      <c r="B12055" t="s">
        <v>1086</v>
      </c>
      <c r="C12055" t="s">
        <v>1169</v>
      </c>
      <c r="D12055" t="s">
        <v>1026</v>
      </c>
      <c r="E12055">
        <v>0</v>
      </c>
      <c r="F12055" t="s">
        <v>1027</v>
      </c>
      <c r="G12055" s="1">
        <v>43503</v>
      </c>
    </row>
    <row r="12056" spans="1:7" x14ac:dyDescent="0.25">
      <c r="B12056" t="s">
        <v>1189</v>
      </c>
      <c r="C12056" t="s">
        <v>1190</v>
      </c>
      <c r="D12056" t="s">
        <v>1037</v>
      </c>
      <c r="E12056">
        <v>-6.4286399999999997</v>
      </c>
      <c r="F12056" t="s">
        <v>1042</v>
      </c>
      <c r="G12056" s="1">
        <v>43503</v>
      </c>
    </row>
    <row r="12101" spans="1:7" x14ac:dyDescent="0.25">
      <c r="A12101" t="s">
        <v>755</v>
      </c>
      <c r="B12101" t="str">
        <f ca="1">_xll.BDS(OFFSET(INDIRECT(ADDRESS(ROW(), COLUMN())),0,-1),"TOP_ANALYST_PERFORM_RANK_TRR","cols=6;rows=8")</f>
        <v>Freedom Finance</v>
      </c>
      <c r="C12101" t="s">
        <v>1960</v>
      </c>
      <c r="D12101" t="s">
        <v>1015</v>
      </c>
      <c r="E12101">
        <v>13.343546999999999</v>
      </c>
      <c r="F12101" t="s">
        <v>1016</v>
      </c>
      <c r="G12101" s="1">
        <v>43202</v>
      </c>
    </row>
    <row r="12102" spans="1:7" x14ac:dyDescent="0.25">
      <c r="B12102" t="s">
        <v>1040</v>
      </c>
      <c r="C12102" t="s">
        <v>1159</v>
      </c>
      <c r="D12102" t="s">
        <v>1019</v>
      </c>
      <c r="E12102">
        <v>12.51515</v>
      </c>
      <c r="F12102" t="s">
        <v>1042</v>
      </c>
      <c r="G12102" s="1">
        <v>43509</v>
      </c>
    </row>
    <row r="12103" spans="1:7" x14ac:dyDescent="0.25">
      <c r="B12103" t="s">
        <v>1074</v>
      </c>
      <c r="C12103" t="s">
        <v>1182</v>
      </c>
      <c r="D12103" t="s">
        <v>1019</v>
      </c>
      <c r="E12103">
        <v>12.51515</v>
      </c>
      <c r="F12103" t="s">
        <v>1063</v>
      </c>
      <c r="G12103" s="1">
        <v>43503</v>
      </c>
    </row>
    <row r="12104" spans="1:7" x14ac:dyDescent="0.25">
      <c r="B12104" t="s">
        <v>1024</v>
      </c>
      <c r="C12104" t="s">
        <v>1153</v>
      </c>
      <c r="D12104" t="s">
        <v>1019</v>
      </c>
      <c r="E12104">
        <v>12.51515</v>
      </c>
      <c r="F12104" t="s">
        <v>1023</v>
      </c>
      <c r="G12104" s="1">
        <v>43503</v>
      </c>
    </row>
    <row r="12105" spans="1:7" x14ac:dyDescent="0.25">
      <c r="B12105" t="s">
        <v>1124</v>
      </c>
      <c r="C12105" t="s">
        <v>1115</v>
      </c>
      <c r="D12105" t="s">
        <v>1022</v>
      </c>
      <c r="E12105">
        <v>6.4803769999999998</v>
      </c>
      <c r="F12105" t="s">
        <v>1020</v>
      </c>
      <c r="G12105" s="1">
        <v>43502</v>
      </c>
    </row>
    <row r="12106" spans="1:7" x14ac:dyDescent="0.25">
      <c r="B12106" t="s">
        <v>1170</v>
      </c>
      <c r="C12106" t="s">
        <v>1397</v>
      </c>
      <c r="D12106" t="s">
        <v>1026</v>
      </c>
      <c r="E12106">
        <v>6.4205129999999997</v>
      </c>
      <c r="F12106" t="s">
        <v>1016</v>
      </c>
      <c r="G12106" s="1">
        <v>43503</v>
      </c>
    </row>
    <row r="12107" spans="1:7" x14ac:dyDescent="0.25">
      <c r="B12107" t="s">
        <v>1033</v>
      </c>
      <c r="C12107" t="s">
        <v>1799</v>
      </c>
      <c r="D12107" t="s">
        <v>1037</v>
      </c>
      <c r="E12107">
        <v>3.146055</v>
      </c>
      <c r="F12107" t="s">
        <v>1023</v>
      </c>
      <c r="G12107" s="1">
        <v>43507</v>
      </c>
    </row>
    <row r="12108" spans="1:7" x14ac:dyDescent="0.25">
      <c r="B12108" t="s">
        <v>1142</v>
      </c>
      <c r="C12108" t="s">
        <v>2276</v>
      </c>
      <c r="D12108" t="s">
        <v>1037</v>
      </c>
      <c r="E12108">
        <v>3.146055</v>
      </c>
      <c r="F12108" t="s">
        <v>1023</v>
      </c>
      <c r="G12108" s="1">
        <v>43502</v>
      </c>
    </row>
    <row r="12151" spans="1:7" x14ac:dyDescent="0.25">
      <c r="A12151" t="s">
        <v>756</v>
      </c>
      <c r="B12151" t="str">
        <f ca="1">_xll.BDS(OFFSET(INDIRECT(ADDRESS(ROW(), COLUMN())),0,-1),"TOP_ANALYST_PERFORM_RANK_TRR","cols=6;rows=15")</f>
        <v>Canaccord Genuity</v>
      </c>
      <c r="C12151" t="s">
        <v>2277</v>
      </c>
      <c r="D12151" t="s">
        <v>1015</v>
      </c>
      <c r="E12151">
        <v>45.404710999999999</v>
      </c>
      <c r="F12151" t="s">
        <v>1023</v>
      </c>
      <c r="G12151" s="1">
        <v>43508</v>
      </c>
    </row>
    <row r="12152" spans="1:7" x14ac:dyDescent="0.25">
      <c r="B12152" t="s">
        <v>1099</v>
      </c>
      <c r="C12152" t="s">
        <v>1100</v>
      </c>
      <c r="D12152" t="s">
        <v>1019</v>
      </c>
      <c r="E12152">
        <v>41.865501000000002</v>
      </c>
      <c r="F12152" t="s">
        <v>1023</v>
      </c>
      <c r="G12152" s="1">
        <v>43509</v>
      </c>
    </row>
    <row r="12153" spans="1:7" x14ac:dyDescent="0.25">
      <c r="B12153" t="s">
        <v>1086</v>
      </c>
      <c r="C12153" t="s">
        <v>1304</v>
      </c>
      <c r="D12153" t="s">
        <v>1022</v>
      </c>
      <c r="E12153">
        <v>41.193730000000002</v>
      </c>
      <c r="F12153" t="s">
        <v>1042</v>
      </c>
      <c r="G12153" s="1">
        <v>43508</v>
      </c>
    </row>
    <row r="12154" spans="1:7" x14ac:dyDescent="0.25">
      <c r="B12154" t="s">
        <v>1028</v>
      </c>
      <c r="C12154" t="s">
        <v>2278</v>
      </c>
      <c r="D12154" t="s">
        <v>1026</v>
      </c>
      <c r="E12154">
        <v>37.310218999999996</v>
      </c>
      <c r="F12154" t="s">
        <v>1042</v>
      </c>
      <c r="G12154" s="1">
        <v>43509</v>
      </c>
    </row>
    <row r="12155" spans="1:7" x14ac:dyDescent="0.25">
      <c r="B12155" t="s">
        <v>2279</v>
      </c>
      <c r="C12155" t="s">
        <v>2280</v>
      </c>
      <c r="D12155" t="s">
        <v>1026</v>
      </c>
      <c r="E12155">
        <v>37.310218999999996</v>
      </c>
      <c r="F12155" t="s">
        <v>1042</v>
      </c>
      <c r="G12155" s="1">
        <v>43509</v>
      </c>
    </row>
    <row r="12156" spans="1:7" x14ac:dyDescent="0.25">
      <c r="B12156" t="s">
        <v>1160</v>
      </c>
      <c r="C12156" t="s">
        <v>1815</v>
      </c>
      <c r="D12156" t="s">
        <v>1026</v>
      </c>
      <c r="E12156">
        <v>37.310218999999996</v>
      </c>
      <c r="F12156" t="s">
        <v>1063</v>
      </c>
      <c r="G12156" s="1">
        <v>43509</v>
      </c>
    </row>
    <row r="12157" spans="1:7" x14ac:dyDescent="0.25">
      <c r="B12157" t="s">
        <v>1354</v>
      </c>
      <c r="C12157" t="s">
        <v>2281</v>
      </c>
      <c r="D12157" t="s">
        <v>1026</v>
      </c>
      <c r="E12157">
        <v>37.310218999999996</v>
      </c>
      <c r="F12157" t="s">
        <v>1023</v>
      </c>
      <c r="G12157" s="1">
        <v>43509</v>
      </c>
    </row>
    <row r="12158" spans="1:7" x14ac:dyDescent="0.25">
      <c r="B12158" t="s">
        <v>1867</v>
      </c>
      <c r="C12158" t="s">
        <v>2282</v>
      </c>
      <c r="D12158" t="s">
        <v>1026</v>
      </c>
      <c r="E12158">
        <v>37.310218999999996</v>
      </c>
      <c r="F12158" t="s">
        <v>1023</v>
      </c>
      <c r="G12158" s="1">
        <v>43509</v>
      </c>
    </row>
    <row r="12159" spans="1:7" x14ac:dyDescent="0.25">
      <c r="B12159" t="s">
        <v>1325</v>
      </c>
      <c r="C12159" t="s">
        <v>2283</v>
      </c>
      <c r="D12159" t="s">
        <v>1026</v>
      </c>
      <c r="E12159">
        <v>37.310218999999996</v>
      </c>
      <c r="F12159" t="s">
        <v>1023</v>
      </c>
      <c r="G12159" s="1">
        <v>43509</v>
      </c>
    </row>
    <row r="12160" spans="1:7" x14ac:dyDescent="0.25">
      <c r="B12160" t="s">
        <v>2284</v>
      </c>
      <c r="C12160" t="s">
        <v>2285</v>
      </c>
      <c r="D12160" t="s">
        <v>1026</v>
      </c>
      <c r="E12160">
        <v>37.310218999999996</v>
      </c>
      <c r="F12160" t="s">
        <v>1042</v>
      </c>
      <c r="G12160" s="1">
        <v>43508</v>
      </c>
    </row>
    <row r="12161" spans="2:7" x14ac:dyDescent="0.25">
      <c r="B12161" t="s">
        <v>1055</v>
      </c>
      <c r="C12161" t="s">
        <v>1582</v>
      </c>
      <c r="D12161" t="s">
        <v>1026</v>
      </c>
      <c r="E12161">
        <v>37.310218999999996</v>
      </c>
      <c r="F12161" t="s">
        <v>1042</v>
      </c>
      <c r="G12161" s="1">
        <v>43508</v>
      </c>
    </row>
    <row r="12162" spans="2:7" x14ac:dyDescent="0.25">
      <c r="B12162" t="s">
        <v>1869</v>
      </c>
      <c r="C12162" t="s">
        <v>2286</v>
      </c>
      <c r="D12162" t="s">
        <v>1026</v>
      </c>
      <c r="E12162">
        <v>37.310218999999996</v>
      </c>
      <c r="F12162" t="s">
        <v>1042</v>
      </c>
      <c r="G12162" s="1">
        <v>43508</v>
      </c>
    </row>
    <row r="12163" spans="2:7" x14ac:dyDescent="0.25">
      <c r="B12163" t="s">
        <v>1043</v>
      </c>
      <c r="C12163" t="s">
        <v>1194</v>
      </c>
      <c r="D12163" t="s">
        <v>1026</v>
      </c>
      <c r="E12163">
        <v>37.310218999999996</v>
      </c>
      <c r="F12163" t="s">
        <v>1042</v>
      </c>
      <c r="G12163" s="1">
        <v>43508</v>
      </c>
    </row>
    <row r="12164" spans="2:7" x14ac:dyDescent="0.25">
      <c r="B12164" t="s">
        <v>1605</v>
      </c>
      <c r="C12164" t="s">
        <v>2287</v>
      </c>
      <c r="D12164" t="s">
        <v>1026</v>
      </c>
      <c r="E12164">
        <v>37.310218999999996</v>
      </c>
      <c r="F12164" t="s">
        <v>1023</v>
      </c>
      <c r="G12164" s="1">
        <v>43508</v>
      </c>
    </row>
    <row r="12165" spans="2:7" x14ac:dyDescent="0.25">
      <c r="B12165" t="s">
        <v>1040</v>
      </c>
      <c r="C12165" t="s">
        <v>1298</v>
      </c>
      <c r="D12165" t="s">
        <v>1037</v>
      </c>
      <c r="E12165">
        <v>3.7445620000000002</v>
      </c>
      <c r="F12165" t="s">
        <v>1042</v>
      </c>
      <c r="G12165" s="1">
        <v>43509</v>
      </c>
    </row>
    <row r="12201" spans="1:7" x14ac:dyDescent="0.25">
      <c r="A12201" t="s">
        <v>757</v>
      </c>
      <c r="B12201" t="str">
        <f ca="1">_xll.BDS(OFFSET(INDIRECT(ADDRESS(ROW(), COLUMN())),0,-1),"TOP_ANALYST_PERFORM_RANK_TRR","cols=6;rows=15")</f>
        <v>ISS-EVA</v>
      </c>
      <c r="C12201" t="s">
        <v>1018</v>
      </c>
      <c r="D12201" t="s">
        <v>1015</v>
      </c>
      <c r="E12201">
        <v>27.184939</v>
      </c>
      <c r="F12201" t="s">
        <v>1016</v>
      </c>
      <c r="G12201" s="1">
        <v>43482</v>
      </c>
    </row>
    <row r="12202" spans="1:7" x14ac:dyDescent="0.25">
      <c r="B12202" t="s">
        <v>1021</v>
      </c>
      <c r="C12202" t="s">
        <v>1021</v>
      </c>
      <c r="D12202" t="s">
        <v>1019</v>
      </c>
      <c r="E12202">
        <v>26.232040000000001</v>
      </c>
      <c r="F12202" t="s">
        <v>1032</v>
      </c>
      <c r="G12202" s="1">
        <v>43510</v>
      </c>
    </row>
    <row r="12203" spans="1:7" x14ac:dyDescent="0.25">
      <c r="B12203" t="s">
        <v>1043</v>
      </c>
      <c r="C12203" t="s">
        <v>2129</v>
      </c>
      <c r="D12203" t="s">
        <v>1022</v>
      </c>
      <c r="E12203">
        <v>0</v>
      </c>
      <c r="F12203" t="s">
        <v>1027</v>
      </c>
      <c r="G12203" s="1">
        <v>43509</v>
      </c>
    </row>
    <row r="12204" spans="1:7" x14ac:dyDescent="0.25">
      <c r="B12204" t="s">
        <v>1024</v>
      </c>
      <c r="C12204" t="s">
        <v>2130</v>
      </c>
      <c r="D12204" t="s">
        <v>1022</v>
      </c>
      <c r="E12204">
        <v>0</v>
      </c>
      <c r="F12204" t="s">
        <v>1027</v>
      </c>
      <c r="G12204" s="1">
        <v>43507</v>
      </c>
    </row>
    <row r="12205" spans="1:7" x14ac:dyDescent="0.25">
      <c r="B12205" t="s">
        <v>1263</v>
      </c>
      <c r="C12205" t="s">
        <v>1536</v>
      </c>
      <c r="D12205" t="s">
        <v>1022</v>
      </c>
      <c r="E12205">
        <v>0</v>
      </c>
      <c r="F12205" t="s">
        <v>1052</v>
      </c>
      <c r="G12205" s="1">
        <v>43506</v>
      </c>
    </row>
    <row r="12206" spans="1:7" x14ac:dyDescent="0.25">
      <c r="B12206" t="s">
        <v>1202</v>
      </c>
      <c r="C12206" t="s">
        <v>1827</v>
      </c>
      <c r="D12206" t="s">
        <v>1022</v>
      </c>
      <c r="E12206">
        <v>0</v>
      </c>
      <c r="F12206" t="s">
        <v>1032</v>
      </c>
      <c r="G12206" s="1">
        <v>43503</v>
      </c>
    </row>
    <row r="12207" spans="1:7" x14ac:dyDescent="0.25">
      <c r="B12207" t="s">
        <v>58</v>
      </c>
      <c r="C12207" t="s">
        <v>1825</v>
      </c>
      <c r="D12207" t="s">
        <v>1022</v>
      </c>
      <c r="E12207">
        <v>0</v>
      </c>
      <c r="F12207" t="s">
        <v>1123</v>
      </c>
      <c r="G12207" s="1">
        <v>43503</v>
      </c>
    </row>
    <row r="12208" spans="1:7" x14ac:dyDescent="0.25">
      <c r="B12208" t="s">
        <v>1135</v>
      </c>
      <c r="C12208" t="s">
        <v>2288</v>
      </c>
      <c r="D12208" t="s">
        <v>1022</v>
      </c>
      <c r="E12208">
        <v>0</v>
      </c>
      <c r="F12208" t="s">
        <v>1032</v>
      </c>
      <c r="G12208" s="1">
        <v>43502</v>
      </c>
    </row>
    <row r="12209" spans="2:7" x14ac:dyDescent="0.25">
      <c r="B12209" t="s">
        <v>1133</v>
      </c>
      <c r="C12209" t="s">
        <v>1166</v>
      </c>
      <c r="D12209" t="s">
        <v>1022</v>
      </c>
      <c r="E12209">
        <v>0</v>
      </c>
      <c r="F12209" t="s">
        <v>1027</v>
      </c>
      <c r="G12209" s="1">
        <v>43502</v>
      </c>
    </row>
    <row r="12210" spans="2:7" x14ac:dyDescent="0.25">
      <c r="B12210" t="s">
        <v>1021</v>
      </c>
      <c r="C12210" t="s">
        <v>1021</v>
      </c>
      <c r="D12210" t="s">
        <v>1022</v>
      </c>
      <c r="E12210">
        <v>0</v>
      </c>
      <c r="F12210" t="s">
        <v>1027</v>
      </c>
      <c r="G12210" s="1">
        <v>43502</v>
      </c>
    </row>
    <row r="12211" spans="2:7" x14ac:dyDescent="0.25">
      <c r="B12211" t="s">
        <v>1061</v>
      </c>
      <c r="C12211" t="s">
        <v>1830</v>
      </c>
      <c r="D12211" t="s">
        <v>1022</v>
      </c>
      <c r="E12211">
        <v>0</v>
      </c>
      <c r="F12211" t="s">
        <v>1027</v>
      </c>
      <c r="G12211" s="1">
        <v>43502</v>
      </c>
    </row>
    <row r="12212" spans="2:7" x14ac:dyDescent="0.25">
      <c r="B12212" t="s">
        <v>1113</v>
      </c>
      <c r="C12212" t="s">
        <v>1828</v>
      </c>
      <c r="D12212" t="s">
        <v>1022</v>
      </c>
      <c r="E12212">
        <v>0</v>
      </c>
      <c r="F12212" t="s">
        <v>1032</v>
      </c>
      <c r="G12212" s="1">
        <v>43502</v>
      </c>
    </row>
    <row r="12213" spans="2:7" x14ac:dyDescent="0.25">
      <c r="B12213" t="s">
        <v>1059</v>
      </c>
      <c r="C12213" t="s">
        <v>2289</v>
      </c>
      <c r="D12213" t="s">
        <v>1022</v>
      </c>
      <c r="E12213">
        <v>0</v>
      </c>
      <c r="F12213" t="s">
        <v>1032</v>
      </c>
      <c r="G12213" s="1">
        <v>43502</v>
      </c>
    </row>
    <row r="12214" spans="2:7" x14ac:dyDescent="0.25">
      <c r="B12214" t="s">
        <v>1086</v>
      </c>
      <c r="C12214" t="s">
        <v>1787</v>
      </c>
      <c r="D12214" t="s">
        <v>1026</v>
      </c>
      <c r="E12214">
        <v>-22.195080000000001</v>
      </c>
      <c r="F12214" t="s">
        <v>1027</v>
      </c>
      <c r="G12214" s="1">
        <v>43502</v>
      </c>
    </row>
    <row r="12215" spans="2:7" x14ac:dyDescent="0.25">
      <c r="B12215" t="s">
        <v>1150</v>
      </c>
      <c r="C12215" t="s">
        <v>2121</v>
      </c>
      <c r="D12215" t="s">
        <v>1037</v>
      </c>
      <c r="E12215">
        <v>-22.464269000000002</v>
      </c>
      <c r="F12215" t="s">
        <v>1063</v>
      </c>
      <c r="G12215" s="1">
        <v>43502</v>
      </c>
    </row>
    <row r="12251" spans="1:7" x14ac:dyDescent="0.25">
      <c r="A12251" t="s">
        <v>758</v>
      </c>
      <c r="B12251" t="str">
        <f ca="1">_xll.BDS(OFFSET(INDIRECT(ADDRESS(ROW(), COLUMN())),0,-1),"TOP_ANALYST_PERFORM_RANK_TRR","cols=6;rows=20")</f>
        <v>DZ Bank AG</v>
      </c>
      <c r="C12251" t="s">
        <v>1130</v>
      </c>
      <c r="D12251" t="s">
        <v>1015</v>
      </c>
      <c r="E12251">
        <v>18.712160000000001</v>
      </c>
      <c r="F12251" t="s">
        <v>1023</v>
      </c>
      <c r="G12251" s="1">
        <v>43501</v>
      </c>
    </row>
    <row r="12252" spans="1:7" x14ac:dyDescent="0.25">
      <c r="B12252" t="s">
        <v>1040</v>
      </c>
      <c r="C12252" t="s">
        <v>2239</v>
      </c>
      <c r="D12252" t="s">
        <v>1019</v>
      </c>
      <c r="E12252">
        <v>17.874998999999999</v>
      </c>
      <c r="F12252" t="s">
        <v>1042</v>
      </c>
      <c r="G12252" s="1">
        <v>43507</v>
      </c>
    </row>
    <row r="12253" spans="1:7" x14ac:dyDescent="0.25">
      <c r="B12253" t="s">
        <v>1076</v>
      </c>
      <c r="C12253" t="s">
        <v>1371</v>
      </c>
      <c r="D12253" t="s">
        <v>1022</v>
      </c>
      <c r="E12253">
        <v>6.511539</v>
      </c>
      <c r="F12253" t="s">
        <v>1023</v>
      </c>
      <c r="G12253" s="1">
        <v>43511</v>
      </c>
    </row>
    <row r="12254" spans="1:7" x14ac:dyDescent="0.25">
      <c r="B12254" t="s">
        <v>1118</v>
      </c>
      <c r="C12254" t="s">
        <v>1374</v>
      </c>
      <c r="D12254" t="s">
        <v>1022</v>
      </c>
      <c r="E12254">
        <v>6.511539</v>
      </c>
      <c r="F12254" t="s">
        <v>1023</v>
      </c>
      <c r="G12254" s="1">
        <v>43509</v>
      </c>
    </row>
    <row r="12255" spans="1:7" x14ac:dyDescent="0.25">
      <c r="B12255" t="s">
        <v>1050</v>
      </c>
      <c r="C12255" t="s">
        <v>2107</v>
      </c>
      <c r="D12255" t="s">
        <v>1022</v>
      </c>
      <c r="E12255">
        <v>6.511539</v>
      </c>
      <c r="F12255" t="s">
        <v>1063</v>
      </c>
      <c r="G12255" s="1">
        <v>43507</v>
      </c>
    </row>
    <row r="12256" spans="1:7" x14ac:dyDescent="0.25">
      <c r="B12256" t="s">
        <v>1021</v>
      </c>
      <c r="C12256" t="s">
        <v>1021</v>
      </c>
      <c r="D12256" t="s">
        <v>1022</v>
      </c>
      <c r="E12256">
        <v>6.511539</v>
      </c>
      <c r="F12256" t="s">
        <v>1023</v>
      </c>
      <c r="G12256" s="1">
        <v>43507</v>
      </c>
    </row>
    <row r="12257" spans="2:7" x14ac:dyDescent="0.25">
      <c r="B12257" t="s">
        <v>1126</v>
      </c>
      <c r="C12257" t="s">
        <v>1127</v>
      </c>
      <c r="D12257" t="s">
        <v>1022</v>
      </c>
      <c r="E12257">
        <v>6.511539</v>
      </c>
      <c r="F12257" t="s">
        <v>1023</v>
      </c>
      <c r="G12257" s="1">
        <v>43507</v>
      </c>
    </row>
    <row r="12258" spans="2:7" x14ac:dyDescent="0.25">
      <c r="B12258" t="s">
        <v>1061</v>
      </c>
      <c r="C12258" t="s">
        <v>1125</v>
      </c>
      <c r="D12258" t="s">
        <v>1022</v>
      </c>
      <c r="E12258">
        <v>6.511539</v>
      </c>
      <c r="F12258" t="s">
        <v>1063</v>
      </c>
      <c r="G12258" s="1">
        <v>43503</v>
      </c>
    </row>
    <row r="12259" spans="2:7" x14ac:dyDescent="0.25">
      <c r="B12259" t="s">
        <v>1043</v>
      </c>
      <c r="C12259" t="s">
        <v>1380</v>
      </c>
      <c r="D12259" t="s">
        <v>1022</v>
      </c>
      <c r="E12259">
        <v>6.511539</v>
      </c>
      <c r="F12259" t="s">
        <v>1042</v>
      </c>
      <c r="G12259" s="1">
        <v>43501</v>
      </c>
    </row>
    <row r="12260" spans="2:7" x14ac:dyDescent="0.25">
      <c r="B12260" t="s">
        <v>1074</v>
      </c>
      <c r="C12260" t="s">
        <v>1562</v>
      </c>
      <c r="D12260" t="s">
        <v>1022</v>
      </c>
      <c r="E12260">
        <v>6.511539</v>
      </c>
      <c r="F12260" t="s">
        <v>1063</v>
      </c>
      <c r="G12260" s="1">
        <v>43500</v>
      </c>
    </row>
    <row r="12261" spans="2:7" x14ac:dyDescent="0.25">
      <c r="B12261" t="s">
        <v>1021</v>
      </c>
      <c r="C12261" t="s">
        <v>1021</v>
      </c>
      <c r="D12261" t="s">
        <v>1022</v>
      </c>
      <c r="E12261">
        <v>6.511539</v>
      </c>
      <c r="F12261" t="s">
        <v>1023</v>
      </c>
      <c r="G12261" s="1">
        <v>43499</v>
      </c>
    </row>
    <row r="12262" spans="2:7" x14ac:dyDescent="0.25">
      <c r="B12262" t="s">
        <v>1372</v>
      </c>
      <c r="C12262" t="s">
        <v>2241</v>
      </c>
      <c r="D12262" t="s">
        <v>1022</v>
      </c>
      <c r="E12262">
        <v>6.511539</v>
      </c>
      <c r="F12262" t="s">
        <v>1063</v>
      </c>
      <c r="G12262" s="1">
        <v>43497</v>
      </c>
    </row>
    <row r="12263" spans="2:7" x14ac:dyDescent="0.25">
      <c r="B12263" t="s">
        <v>1113</v>
      </c>
      <c r="C12263" t="s">
        <v>2290</v>
      </c>
      <c r="D12263" t="s">
        <v>1022</v>
      </c>
      <c r="E12263">
        <v>6.511539</v>
      </c>
      <c r="F12263" t="s">
        <v>1042</v>
      </c>
      <c r="G12263" s="1">
        <v>43497</v>
      </c>
    </row>
    <row r="12264" spans="2:7" x14ac:dyDescent="0.25">
      <c r="B12264" t="s">
        <v>1071</v>
      </c>
      <c r="C12264" t="s">
        <v>2240</v>
      </c>
      <c r="D12264" t="s">
        <v>1022</v>
      </c>
      <c r="E12264">
        <v>6.511539</v>
      </c>
      <c r="F12264" t="s">
        <v>1238</v>
      </c>
      <c r="G12264" s="1">
        <v>43497</v>
      </c>
    </row>
    <row r="12265" spans="2:7" x14ac:dyDescent="0.25">
      <c r="B12265" t="s">
        <v>1084</v>
      </c>
      <c r="C12265" t="s">
        <v>1382</v>
      </c>
      <c r="D12265" t="s">
        <v>1022</v>
      </c>
      <c r="E12265">
        <v>6.511539</v>
      </c>
      <c r="F12265" t="s">
        <v>1023</v>
      </c>
      <c r="G12265" s="1">
        <v>43417</v>
      </c>
    </row>
    <row r="12266" spans="2:7" x14ac:dyDescent="0.25">
      <c r="B12266" t="s">
        <v>1090</v>
      </c>
      <c r="C12266" t="s">
        <v>2187</v>
      </c>
      <c r="D12266" t="s">
        <v>1022</v>
      </c>
      <c r="E12266">
        <v>6.511539</v>
      </c>
      <c r="F12266" t="s">
        <v>1023</v>
      </c>
      <c r="G12266" s="1">
        <v>43208</v>
      </c>
    </row>
    <row r="12267" spans="2:7" x14ac:dyDescent="0.25">
      <c r="B12267" t="s">
        <v>1135</v>
      </c>
      <c r="C12267" t="s">
        <v>2109</v>
      </c>
      <c r="D12267" t="s">
        <v>1026</v>
      </c>
      <c r="E12267">
        <v>0</v>
      </c>
      <c r="F12267" t="s">
        <v>1032</v>
      </c>
      <c r="G12267" s="1">
        <v>43497</v>
      </c>
    </row>
    <row r="12268" spans="2:7" x14ac:dyDescent="0.25">
      <c r="B12268" t="s">
        <v>1175</v>
      </c>
      <c r="C12268" t="s">
        <v>1575</v>
      </c>
      <c r="D12268" t="s">
        <v>1026</v>
      </c>
      <c r="E12268">
        <v>0</v>
      </c>
      <c r="F12268" t="s">
        <v>1027</v>
      </c>
      <c r="G12268" s="1">
        <v>43497</v>
      </c>
    </row>
    <row r="12269" spans="2:7" x14ac:dyDescent="0.25">
      <c r="B12269" t="s">
        <v>1531</v>
      </c>
      <c r="C12269" t="s">
        <v>1532</v>
      </c>
      <c r="D12269" t="s">
        <v>1026</v>
      </c>
      <c r="E12269">
        <v>0</v>
      </c>
      <c r="F12269" t="s">
        <v>2291</v>
      </c>
      <c r="G12269" s="1">
        <v>43389</v>
      </c>
    </row>
    <row r="12270" spans="2:7" x14ac:dyDescent="0.25">
      <c r="B12270" t="s">
        <v>1069</v>
      </c>
      <c r="C12270" t="s">
        <v>1131</v>
      </c>
      <c r="D12270" t="s">
        <v>1037</v>
      </c>
      <c r="E12270">
        <v>-5.9583469999999998</v>
      </c>
      <c r="F12270" t="s">
        <v>1032</v>
      </c>
      <c r="G12270" s="1">
        <v>43510</v>
      </c>
    </row>
    <row r="12301" spans="1:7" x14ac:dyDescent="0.25">
      <c r="A12301" t="s">
        <v>759</v>
      </c>
      <c r="B12301" t="str">
        <f ca="1">_xll.BDS(OFFSET(INDIRECT(ADDRESS(ROW(), COLUMN())),0,-1),"TOP_ANALYST_PERFORM_RANK_TRR","cols=6;rows=14")</f>
        <v>Wolfe Research</v>
      </c>
      <c r="C12301" t="s">
        <v>1375</v>
      </c>
      <c r="D12301" t="s">
        <v>1015</v>
      </c>
      <c r="E12301">
        <v>18.005686000000001</v>
      </c>
      <c r="F12301" t="s">
        <v>1042</v>
      </c>
      <c r="G12301" s="1">
        <v>43511</v>
      </c>
    </row>
    <row r="12302" spans="1:7" x14ac:dyDescent="0.25">
      <c r="B12302" t="s">
        <v>1082</v>
      </c>
      <c r="C12302" t="s">
        <v>1432</v>
      </c>
      <c r="D12302" t="s">
        <v>1019</v>
      </c>
      <c r="E12302">
        <v>2.1211479999999998</v>
      </c>
      <c r="F12302" t="s">
        <v>1023</v>
      </c>
      <c r="G12302" s="1">
        <v>43490</v>
      </c>
    </row>
    <row r="12303" spans="1:7" x14ac:dyDescent="0.25">
      <c r="B12303" t="s">
        <v>1021</v>
      </c>
      <c r="C12303" t="s">
        <v>1021</v>
      </c>
      <c r="D12303" t="s">
        <v>1022</v>
      </c>
      <c r="E12303">
        <v>0.26463799999999998</v>
      </c>
      <c r="F12303" t="s">
        <v>1042</v>
      </c>
      <c r="G12303" s="1">
        <v>43509</v>
      </c>
    </row>
    <row r="12304" spans="1:7" x14ac:dyDescent="0.25">
      <c r="B12304" t="s">
        <v>1028</v>
      </c>
      <c r="C12304" t="s">
        <v>1425</v>
      </c>
      <c r="D12304" t="s">
        <v>1022</v>
      </c>
      <c r="E12304">
        <v>0.26463799999999998</v>
      </c>
      <c r="F12304" t="s">
        <v>1042</v>
      </c>
      <c r="G12304" s="1">
        <v>43509</v>
      </c>
    </row>
    <row r="12305" spans="2:7" x14ac:dyDescent="0.25">
      <c r="B12305" t="s">
        <v>58</v>
      </c>
      <c r="C12305" t="s">
        <v>1370</v>
      </c>
      <c r="D12305" t="s">
        <v>1022</v>
      </c>
      <c r="E12305">
        <v>0.26463799999999998</v>
      </c>
      <c r="F12305" t="s">
        <v>1149</v>
      </c>
      <c r="G12305" s="1">
        <v>43509</v>
      </c>
    </row>
    <row r="12306" spans="2:7" x14ac:dyDescent="0.25">
      <c r="B12306" t="s">
        <v>1033</v>
      </c>
      <c r="C12306" t="s">
        <v>1429</v>
      </c>
      <c r="D12306" t="s">
        <v>1022</v>
      </c>
      <c r="E12306">
        <v>0.26463799999999998</v>
      </c>
      <c r="F12306" t="s">
        <v>1023</v>
      </c>
      <c r="G12306" s="1">
        <v>43501</v>
      </c>
    </row>
    <row r="12307" spans="2:7" x14ac:dyDescent="0.25">
      <c r="B12307" t="s">
        <v>1021</v>
      </c>
      <c r="C12307" t="s">
        <v>1021</v>
      </c>
      <c r="D12307" t="s">
        <v>1022</v>
      </c>
      <c r="E12307">
        <v>0.26463799999999998</v>
      </c>
      <c r="F12307" t="s">
        <v>1023</v>
      </c>
      <c r="G12307" s="1">
        <v>43497</v>
      </c>
    </row>
    <row r="12308" spans="2:7" x14ac:dyDescent="0.25">
      <c r="B12308" t="s">
        <v>1057</v>
      </c>
      <c r="C12308" t="s">
        <v>1424</v>
      </c>
      <c r="D12308" t="s">
        <v>1022</v>
      </c>
      <c r="E12308">
        <v>0.26463799999999998</v>
      </c>
      <c r="F12308" t="s">
        <v>1042</v>
      </c>
      <c r="G12308" s="1">
        <v>43493</v>
      </c>
    </row>
    <row r="12309" spans="2:7" x14ac:dyDescent="0.25">
      <c r="B12309" t="s">
        <v>1055</v>
      </c>
      <c r="C12309" t="s">
        <v>1431</v>
      </c>
      <c r="D12309" t="s">
        <v>1022</v>
      </c>
      <c r="E12309">
        <v>0.26463799999999998</v>
      </c>
      <c r="F12309" t="s">
        <v>1042</v>
      </c>
      <c r="G12309" s="1">
        <v>43490</v>
      </c>
    </row>
    <row r="12310" spans="2:7" x14ac:dyDescent="0.25">
      <c r="B12310" t="s">
        <v>1021</v>
      </c>
      <c r="C12310" t="s">
        <v>1021</v>
      </c>
      <c r="D12310" t="s">
        <v>1022</v>
      </c>
      <c r="E12310">
        <v>0.26463799999999998</v>
      </c>
      <c r="F12310" t="s">
        <v>1023</v>
      </c>
      <c r="G12310" s="1">
        <v>43489</v>
      </c>
    </row>
    <row r="12311" spans="2:7" x14ac:dyDescent="0.25">
      <c r="B12311" t="s">
        <v>1422</v>
      </c>
      <c r="C12311" t="s">
        <v>1423</v>
      </c>
      <c r="D12311" t="s">
        <v>1022</v>
      </c>
      <c r="E12311">
        <v>0.26463799999999998</v>
      </c>
      <c r="F12311" t="s">
        <v>1063</v>
      </c>
      <c r="G12311" s="1">
        <v>43489</v>
      </c>
    </row>
    <row r="12312" spans="2:7" x14ac:dyDescent="0.25">
      <c r="B12312" t="s">
        <v>1050</v>
      </c>
      <c r="C12312" t="s">
        <v>1433</v>
      </c>
      <c r="D12312" t="s">
        <v>1026</v>
      </c>
      <c r="E12312">
        <v>0</v>
      </c>
      <c r="F12312" t="s">
        <v>1052</v>
      </c>
      <c r="G12312" s="1">
        <v>43490</v>
      </c>
    </row>
    <row r="12313" spans="2:7" x14ac:dyDescent="0.25">
      <c r="B12313" t="s">
        <v>1021</v>
      </c>
      <c r="C12313" t="s">
        <v>1021</v>
      </c>
      <c r="D12313" t="s">
        <v>1026</v>
      </c>
      <c r="E12313">
        <v>0</v>
      </c>
      <c r="F12313" t="s">
        <v>1027</v>
      </c>
      <c r="G12313" s="1">
        <v>43489</v>
      </c>
    </row>
    <row r="12314" spans="2:7" x14ac:dyDescent="0.25">
      <c r="B12314" t="s">
        <v>1426</v>
      </c>
      <c r="C12314" t="s">
        <v>1427</v>
      </c>
      <c r="D12314" t="s">
        <v>1037</v>
      </c>
      <c r="E12314">
        <v>-12.2218</v>
      </c>
      <c r="F12314" t="s">
        <v>1309</v>
      </c>
      <c r="G12314" s="1">
        <v>43490</v>
      </c>
    </row>
    <row r="12351" spans="1:7" x14ac:dyDescent="0.25">
      <c r="A12351" t="s">
        <v>760</v>
      </c>
      <c r="B12351" t="str">
        <f ca="1">_xll.BDS(OFFSET(INDIRECT(ADDRESS(ROW(), COLUMN())),0,-1),"TOP_ANALYST_PERFORM_RANK_TRR","cols=6;rows=8")</f>
        <v>PERM DENIED</v>
      </c>
      <c r="C12351" t="s">
        <v>1021</v>
      </c>
      <c r="D12351" t="s">
        <v>1015</v>
      </c>
      <c r="E12351">
        <v>28.52937</v>
      </c>
      <c r="F12351" t="s">
        <v>1027</v>
      </c>
      <c r="G12351" s="1">
        <v>43507</v>
      </c>
    </row>
    <row r="12352" spans="1:7" x14ac:dyDescent="0.25">
      <c r="B12352" t="s">
        <v>1057</v>
      </c>
      <c r="C12352" t="s">
        <v>1058</v>
      </c>
      <c r="D12352" t="s">
        <v>1019</v>
      </c>
      <c r="E12352">
        <v>18.143380000000001</v>
      </c>
      <c r="F12352" t="s">
        <v>1038</v>
      </c>
      <c r="G12352" s="1">
        <v>43508</v>
      </c>
    </row>
    <row r="12353" spans="2:7" x14ac:dyDescent="0.25">
      <c r="B12353" t="s">
        <v>58</v>
      </c>
      <c r="C12353" t="s">
        <v>2100</v>
      </c>
      <c r="D12353" t="s">
        <v>1019</v>
      </c>
      <c r="E12353">
        <v>18.143380000000001</v>
      </c>
      <c r="F12353" t="s">
        <v>1450</v>
      </c>
      <c r="G12353" s="1">
        <v>43504</v>
      </c>
    </row>
    <row r="12354" spans="2:7" x14ac:dyDescent="0.25">
      <c r="B12354" t="s">
        <v>1021</v>
      </c>
      <c r="C12354" t="s">
        <v>1021</v>
      </c>
      <c r="D12354" t="s">
        <v>1022</v>
      </c>
      <c r="E12354">
        <v>1.763727</v>
      </c>
      <c r="F12354" t="s">
        <v>1023</v>
      </c>
      <c r="G12354" s="1">
        <v>43508</v>
      </c>
    </row>
    <row r="12355" spans="2:7" x14ac:dyDescent="0.25">
      <c r="B12355" t="s">
        <v>1076</v>
      </c>
      <c r="C12355" t="s">
        <v>2292</v>
      </c>
      <c r="D12355" t="s">
        <v>1026</v>
      </c>
      <c r="E12355">
        <v>0</v>
      </c>
      <c r="F12355" t="s">
        <v>1020</v>
      </c>
      <c r="G12355" s="1">
        <v>43508</v>
      </c>
    </row>
    <row r="12356" spans="2:7" x14ac:dyDescent="0.25">
      <c r="B12356" t="s">
        <v>1050</v>
      </c>
      <c r="C12356" t="s">
        <v>2293</v>
      </c>
      <c r="D12356" t="s">
        <v>1026</v>
      </c>
      <c r="E12356">
        <v>0</v>
      </c>
      <c r="F12356" t="s">
        <v>1052</v>
      </c>
      <c r="G12356" s="1">
        <v>43508</v>
      </c>
    </row>
    <row r="12357" spans="2:7" x14ac:dyDescent="0.25">
      <c r="B12357" t="s">
        <v>1086</v>
      </c>
      <c r="C12357" t="s">
        <v>2101</v>
      </c>
      <c r="D12357" t="s">
        <v>1026</v>
      </c>
      <c r="E12357">
        <v>0</v>
      </c>
      <c r="F12357" t="s">
        <v>1027</v>
      </c>
      <c r="G12357" s="1">
        <v>43500</v>
      </c>
    </row>
    <row r="12358" spans="2:7" x14ac:dyDescent="0.25">
      <c r="B12358" t="s">
        <v>1017</v>
      </c>
      <c r="C12358" t="s">
        <v>1018</v>
      </c>
      <c r="D12358" t="s">
        <v>1037</v>
      </c>
      <c r="E12358">
        <v>-8.9381389999999996</v>
      </c>
      <c r="F12358" t="s">
        <v>1020</v>
      </c>
      <c r="G12358" s="1">
        <v>43259</v>
      </c>
    </row>
    <row r="12401" spans="1:7" x14ac:dyDescent="0.25">
      <c r="A12401" t="s">
        <v>761</v>
      </c>
      <c r="B12401" t="str">
        <f ca="1">_xll.BDS(OFFSET(INDIRECT(ADDRESS(ROW(), COLUMN())),0,-1),"TOP_ANALYST_PERFORM_RANK_TRR","cols=6;rows=9")</f>
        <v>Loop Capital Markets</v>
      </c>
      <c r="C12401" t="s">
        <v>2210</v>
      </c>
      <c r="D12401" t="s">
        <v>1015</v>
      </c>
      <c r="E12401">
        <v>54.023719</v>
      </c>
      <c r="F12401" t="s">
        <v>1023</v>
      </c>
      <c r="G12401" s="1">
        <v>43473</v>
      </c>
    </row>
    <row r="12402" spans="1:7" x14ac:dyDescent="0.25">
      <c r="B12402" t="s">
        <v>1539</v>
      </c>
      <c r="C12402" t="s">
        <v>1540</v>
      </c>
      <c r="D12402" t="s">
        <v>1019</v>
      </c>
      <c r="E12402">
        <v>26.591569</v>
      </c>
      <c r="F12402" t="s">
        <v>1020</v>
      </c>
      <c r="G12402" s="1">
        <v>43510</v>
      </c>
    </row>
    <row r="12403" spans="1:7" x14ac:dyDescent="0.25">
      <c r="B12403" t="s">
        <v>1200</v>
      </c>
      <c r="C12403" t="s">
        <v>1768</v>
      </c>
      <c r="D12403" t="s">
        <v>1022</v>
      </c>
      <c r="E12403">
        <v>26.198840000000001</v>
      </c>
      <c r="F12403" t="s">
        <v>1042</v>
      </c>
      <c r="G12403" s="1">
        <v>43508</v>
      </c>
    </row>
    <row r="12404" spans="1:7" x14ac:dyDescent="0.25">
      <c r="B12404" t="s">
        <v>1069</v>
      </c>
      <c r="C12404" t="s">
        <v>1541</v>
      </c>
      <c r="D12404" t="s">
        <v>1022</v>
      </c>
      <c r="E12404">
        <v>26.198840000000001</v>
      </c>
      <c r="F12404" t="s">
        <v>1042</v>
      </c>
      <c r="G12404" s="1">
        <v>43504</v>
      </c>
    </row>
    <row r="12405" spans="1:7" x14ac:dyDescent="0.25">
      <c r="B12405" t="s">
        <v>1150</v>
      </c>
      <c r="C12405" t="s">
        <v>2294</v>
      </c>
      <c r="D12405" t="s">
        <v>1022</v>
      </c>
      <c r="E12405">
        <v>26.198840000000001</v>
      </c>
      <c r="F12405" t="s">
        <v>1063</v>
      </c>
      <c r="G12405" s="1">
        <v>43500</v>
      </c>
    </row>
    <row r="12406" spans="1:7" x14ac:dyDescent="0.25">
      <c r="B12406" t="s">
        <v>1113</v>
      </c>
      <c r="C12406" t="s">
        <v>1154</v>
      </c>
      <c r="D12406" t="s">
        <v>1022</v>
      </c>
      <c r="E12406">
        <v>26.198840000000001</v>
      </c>
      <c r="F12406" t="s">
        <v>1042</v>
      </c>
      <c r="G12406" s="1">
        <v>43441</v>
      </c>
    </row>
    <row r="12407" spans="1:7" x14ac:dyDescent="0.25">
      <c r="B12407" t="s">
        <v>1422</v>
      </c>
      <c r="C12407" t="s">
        <v>2295</v>
      </c>
      <c r="D12407" t="s">
        <v>1022</v>
      </c>
      <c r="E12407">
        <v>26.198840000000001</v>
      </c>
      <c r="F12407" t="s">
        <v>1063</v>
      </c>
      <c r="G12407" s="1">
        <v>43432</v>
      </c>
    </row>
    <row r="12408" spans="1:7" x14ac:dyDescent="0.25">
      <c r="B12408" t="s">
        <v>2279</v>
      </c>
      <c r="C12408" t="s">
        <v>2280</v>
      </c>
      <c r="D12408" t="s">
        <v>1026</v>
      </c>
      <c r="E12408">
        <v>25.175691</v>
      </c>
      <c r="F12408" t="s">
        <v>1032</v>
      </c>
      <c r="G12408" s="1">
        <v>43406</v>
      </c>
    </row>
    <row r="12409" spans="1:7" x14ac:dyDescent="0.25">
      <c r="B12409" t="s">
        <v>1086</v>
      </c>
      <c r="C12409" t="s">
        <v>1169</v>
      </c>
      <c r="D12409" t="s">
        <v>1037</v>
      </c>
      <c r="E12409">
        <v>16.88523</v>
      </c>
      <c r="F12409" t="s">
        <v>1042</v>
      </c>
      <c r="G12409" s="1">
        <v>43493</v>
      </c>
    </row>
    <row r="12451" spans="1:7" x14ac:dyDescent="0.25">
      <c r="A12451" t="s">
        <v>762</v>
      </c>
      <c r="B12451" t="str">
        <f ca="1">_xll.BDS(OFFSET(INDIRECT(ADDRESS(ROW(), COLUMN())),0,-1),"TOP_ANALYST_PERFORM_RANK_TRR","cols=6;rows=28")</f>
        <v>William Blair &amp; Co</v>
      </c>
      <c r="C12451" t="s">
        <v>2296</v>
      </c>
      <c r="D12451" t="s">
        <v>1015</v>
      </c>
      <c r="E12451">
        <v>55.475211000000002</v>
      </c>
      <c r="F12451" t="s">
        <v>1042</v>
      </c>
      <c r="G12451" s="1">
        <v>43505</v>
      </c>
    </row>
    <row r="12452" spans="1:7" x14ac:dyDescent="0.25">
      <c r="B12452" t="s">
        <v>1043</v>
      </c>
      <c r="C12452" t="s">
        <v>1607</v>
      </c>
      <c r="D12452" t="s">
        <v>1019</v>
      </c>
      <c r="E12452">
        <v>53.985840000000003</v>
      </c>
      <c r="F12452" t="s">
        <v>1042</v>
      </c>
      <c r="G12452" s="1">
        <v>43511</v>
      </c>
    </row>
    <row r="12453" spans="1:7" x14ac:dyDescent="0.25">
      <c r="B12453" t="s">
        <v>1021</v>
      </c>
      <c r="C12453" t="s">
        <v>1021</v>
      </c>
      <c r="D12453" t="s">
        <v>1019</v>
      </c>
      <c r="E12453">
        <v>53.985840000000003</v>
      </c>
      <c r="F12453" t="s">
        <v>1042</v>
      </c>
      <c r="G12453" s="1">
        <v>43510</v>
      </c>
    </row>
    <row r="12454" spans="1:7" x14ac:dyDescent="0.25">
      <c r="B12454" t="s">
        <v>1084</v>
      </c>
      <c r="C12454" t="s">
        <v>1301</v>
      </c>
      <c r="D12454" t="s">
        <v>1019</v>
      </c>
      <c r="E12454">
        <v>53.985840000000003</v>
      </c>
      <c r="F12454" t="s">
        <v>1023</v>
      </c>
      <c r="G12454" s="1">
        <v>43504</v>
      </c>
    </row>
    <row r="12455" spans="1:7" x14ac:dyDescent="0.25">
      <c r="B12455" t="s">
        <v>1055</v>
      </c>
      <c r="C12455" t="s">
        <v>1292</v>
      </c>
      <c r="D12455" t="s">
        <v>1019</v>
      </c>
      <c r="E12455">
        <v>53.985840000000003</v>
      </c>
      <c r="F12455" t="s">
        <v>1141</v>
      </c>
      <c r="G12455" s="1">
        <v>43500</v>
      </c>
    </row>
    <row r="12456" spans="1:7" x14ac:dyDescent="0.25">
      <c r="B12456" t="s">
        <v>1145</v>
      </c>
      <c r="C12456" t="s">
        <v>1610</v>
      </c>
      <c r="D12456" t="s">
        <v>1019</v>
      </c>
      <c r="E12456">
        <v>53.985840000000003</v>
      </c>
      <c r="F12456" t="s">
        <v>1023</v>
      </c>
      <c r="G12456" s="1">
        <v>43499</v>
      </c>
    </row>
    <row r="12457" spans="1:7" x14ac:dyDescent="0.25">
      <c r="B12457" t="s">
        <v>1021</v>
      </c>
      <c r="C12457" t="s">
        <v>1021</v>
      </c>
      <c r="D12457" t="s">
        <v>1019</v>
      </c>
      <c r="E12457">
        <v>53.985840000000003</v>
      </c>
      <c r="F12457" t="s">
        <v>1023</v>
      </c>
      <c r="G12457" s="1">
        <v>43496</v>
      </c>
    </row>
    <row r="12458" spans="1:7" x14ac:dyDescent="0.25">
      <c r="B12458" t="s">
        <v>1057</v>
      </c>
      <c r="C12458" t="s">
        <v>1283</v>
      </c>
      <c r="D12458" t="s">
        <v>1019</v>
      </c>
      <c r="E12458">
        <v>53.985840000000003</v>
      </c>
      <c r="F12458" t="s">
        <v>1042</v>
      </c>
      <c r="G12458" s="1">
        <v>43496</v>
      </c>
    </row>
    <row r="12459" spans="1:7" x14ac:dyDescent="0.25">
      <c r="B12459" t="s">
        <v>1113</v>
      </c>
      <c r="C12459" t="s">
        <v>1614</v>
      </c>
      <c r="D12459" t="s">
        <v>1019</v>
      </c>
      <c r="E12459">
        <v>53.985840000000003</v>
      </c>
      <c r="F12459" t="s">
        <v>1042</v>
      </c>
      <c r="G12459" s="1">
        <v>43496</v>
      </c>
    </row>
    <row r="12460" spans="1:7" x14ac:dyDescent="0.25">
      <c r="B12460" t="s">
        <v>1021</v>
      </c>
      <c r="C12460" t="s">
        <v>1021</v>
      </c>
      <c r="D12460" t="s">
        <v>1019</v>
      </c>
      <c r="E12460">
        <v>53.985840000000003</v>
      </c>
      <c r="F12460" t="s">
        <v>1023</v>
      </c>
      <c r="G12460" s="1">
        <v>43496</v>
      </c>
    </row>
    <row r="12461" spans="1:7" x14ac:dyDescent="0.25">
      <c r="B12461" t="s">
        <v>1050</v>
      </c>
      <c r="C12461" t="s">
        <v>1288</v>
      </c>
      <c r="D12461" t="s">
        <v>1019</v>
      </c>
      <c r="E12461">
        <v>53.985840000000003</v>
      </c>
      <c r="F12461" t="s">
        <v>1063</v>
      </c>
      <c r="G12461" s="1">
        <v>43496</v>
      </c>
    </row>
    <row r="12462" spans="1:7" x14ac:dyDescent="0.25">
      <c r="B12462" t="s">
        <v>1040</v>
      </c>
      <c r="C12462" t="s">
        <v>1947</v>
      </c>
      <c r="D12462" t="s">
        <v>1019</v>
      </c>
      <c r="E12462">
        <v>53.985840000000003</v>
      </c>
      <c r="F12462" t="s">
        <v>1399</v>
      </c>
      <c r="G12462" s="1">
        <v>43496</v>
      </c>
    </row>
    <row r="12463" spans="1:7" x14ac:dyDescent="0.25">
      <c r="B12463" t="s">
        <v>1150</v>
      </c>
      <c r="C12463" t="s">
        <v>1284</v>
      </c>
      <c r="D12463" t="s">
        <v>1019</v>
      </c>
      <c r="E12463">
        <v>53.985840000000003</v>
      </c>
      <c r="F12463" t="s">
        <v>1063</v>
      </c>
      <c r="G12463" s="1">
        <v>43496</v>
      </c>
    </row>
    <row r="12464" spans="1:7" x14ac:dyDescent="0.25">
      <c r="B12464" t="s">
        <v>1191</v>
      </c>
      <c r="C12464" t="s">
        <v>1192</v>
      </c>
      <c r="D12464" t="s">
        <v>1019</v>
      </c>
      <c r="E12464">
        <v>53.985840000000003</v>
      </c>
      <c r="F12464" t="s">
        <v>1042</v>
      </c>
      <c r="G12464" s="1">
        <v>43496</v>
      </c>
    </row>
    <row r="12465" spans="2:7" x14ac:dyDescent="0.25">
      <c r="B12465" t="s">
        <v>1028</v>
      </c>
      <c r="C12465" t="s">
        <v>1615</v>
      </c>
      <c r="D12465" t="s">
        <v>1019</v>
      </c>
      <c r="E12465">
        <v>53.985840000000003</v>
      </c>
      <c r="F12465" t="s">
        <v>1042</v>
      </c>
      <c r="G12465" s="1">
        <v>43496</v>
      </c>
    </row>
    <row r="12466" spans="2:7" x14ac:dyDescent="0.25">
      <c r="B12466" t="s">
        <v>1021</v>
      </c>
      <c r="C12466" t="s">
        <v>1021</v>
      </c>
      <c r="D12466" t="s">
        <v>1019</v>
      </c>
      <c r="E12466">
        <v>53.985840000000003</v>
      </c>
      <c r="F12466" t="s">
        <v>1023</v>
      </c>
      <c r="G12466" s="1">
        <v>43496</v>
      </c>
    </row>
    <row r="12467" spans="2:7" x14ac:dyDescent="0.25">
      <c r="B12467" t="s">
        <v>1595</v>
      </c>
      <c r="C12467" t="s">
        <v>2297</v>
      </c>
      <c r="D12467" t="s">
        <v>1019</v>
      </c>
      <c r="E12467">
        <v>53.985840000000003</v>
      </c>
      <c r="F12467" t="s">
        <v>1042</v>
      </c>
      <c r="G12467" s="1">
        <v>43496</v>
      </c>
    </row>
    <row r="12468" spans="2:7" x14ac:dyDescent="0.25">
      <c r="B12468" t="s">
        <v>1021</v>
      </c>
      <c r="C12468" t="s">
        <v>1021</v>
      </c>
      <c r="D12468" t="s">
        <v>1019</v>
      </c>
      <c r="E12468">
        <v>53.985840000000003</v>
      </c>
      <c r="F12468" t="s">
        <v>1023</v>
      </c>
      <c r="G12468" s="1">
        <v>43496</v>
      </c>
    </row>
    <row r="12469" spans="2:7" x14ac:dyDescent="0.25">
      <c r="B12469" t="s">
        <v>1086</v>
      </c>
      <c r="C12469" t="s">
        <v>1304</v>
      </c>
      <c r="D12469" t="s">
        <v>1019</v>
      </c>
      <c r="E12469">
        <v>53.985840000000003</v>
      </c>
      <c r="F12469" t="s">
        <v>1042</v>
      </c>
      <c r="G12469" s="1">
        <v>43495</v>
      </c>
    </row>
    <row r="12470" spans="2:7" x14ac:dyDescent="0.25">
      <c r="B12470" t="s">
        <v>1142</v>
      </c>
      <c r="C12470" t="s">
        <v>1300</v>
      </c>
      <c r="D12470" t="s">
        <v>1019</v>
      </c>
      <c r="E12470">
        <v>53.985840000000003</v>
      </c>
      <c r="F12470" t="s">
        <v>1023</v>
      </c>
      <c r="G12470" s="1">
        <v>43495</v>
      </c>
    </row>
    <row r="12471" spans="2:7" x14ac:dyDescent="0.25">
      <c r="B12471" t="s">
        <v>1030</v>
      </c>
      <c r="C12471" t="s">
        <v>1296</v>
      </c>
      <c r="D12471" t="s">
        <v>1019</v>
      </c>
      <c r="E12471">
        <v>53.985840000000003</v>
      </c>
      <c r="F12471" t="s">
        <v>1042</v>
      </c>
      <c r="G12471" s="1">
        <v>43495</v>
      </c>
    </row>
    <row r="12472" spans="2:7" x14ac:dyDescent="0.25">
      <c r="B12472" t="s">
        <v>1160</v>
      </c>
      <c r="C12472" t="s">
        <v>1579</v>
      </c>
      <c r="D12472" t="s">
        <v>1019</v>
      </c>
      <c r="E12472">
        <v>53.985840000000003</v>
      </c>
      <c r="F12472" t="s">
        <v>1063</v>
      </c>
      <c r="G12472" s="1">
        <v>43495</v>
      </c>
    </row>
    <row r="12473" spans="2:7" x14ac:dyDescent="0.25">
      <c r="B12473" t="s">
        <v>58</v>
      </c>
      <c r="C12473" t="s">
        <v>1287</v>
      </c>
      <c r="D12473" t="s">
        <v>1022</v>
      </c>
      <c r="E12473">
        <v>36.870058999999998</v>
      </c>
      <c r="F12473" t="s">
        <v>1081</v>
      </c>
      <c r="G12473" s="1">
        <v>43496</v>
      </c>
    </row>
    <row r="12474" spans="2:7" x14ac:dyDescent="0.25">
      <c r="B12474" t="s">
        <v>1069</v>
      </c>
      <c r="C12474" t="s">
        <v>1612</v>
      </c>
      <c r="D12474" t="s">
        <v>1026</v>
      </c>
      <c r="E12474">
        <v>0</v>
      </c>
      <c r="F12474" t="s">
        <v>1032</v>
      </c>
      <c r="G12474" s="1">
        <v>43496</v>
      </c>
    </row>
    <row r="12475" spans="2:7" x14ac:dyDescent="0.25">
      <c r="B12475" t="s">
        <v>1061</v>
      </c>
      <c r="C12475" t="s">
        <v>2298</v>
      </c>
      <c r="D12475" t="s">
        <v>1026</v>
      </c>
      <c r="E12475">
        <v>0</v>
      </c>
      <c r="F12475" t="s">
        <v>1027</v>
      </c>
      <c r="G12475" s="1">
        <v>43496</v>
      </c>
    </row>
    <row r="12476" spans="2:7" x14ac:dyDescent="0.25">
      <c r="B12476" t="s">
        <v>1033</v>
      </c>
      <c r="C12476" t="s">
        <v>1611</v>
      </c>
      <c r="D12476" t="s">
        <v>1026</v>
      </c>
      <c r="E12476">
        <v>0</v>
      </c>
      <c r="F12476" t="s">
        <v>1020</v>
      </c>
      <c r="G12476" s="1">
        <v>43495</v>
      </c>
    </row>
    <row r="12477" spans="2:7" x14ac:dyDescent="0.25">
      <c r="B12477" t="s">
        <v>1059</v>
      </c>
      <c r="C12477" t="s">
        <v>1295</v>
      </c>
      <c r="D12477" t="s">
        <v>1026</v>
      </c>
      <c r="E12477">
        <v>0</v>
      </c>
      <c r="F12477" t="s">
        <v>1032</v>
      </c>
      <c r="G12477" s="1">
        <v>43495</v>
      </c>
    </row>
    <row r="12478" spans="2:7" x14ac:dyDescent="0.25">
      <c r="B12478" t="s">
        <v>1017</v>
      </c>
      <c r="C12478" t="s">
        <v>1018</v>
      </c>
      <c r="D12478" t="s">
        <v>1026</v>
      </c>
      <c r="E12478">
        <v>0</v>
      </c>
      <c r="F12478" t="s">
        <v>1020</v>
      </c>
      <c r="G12478" s="1">
        <v>43181</v>
      </c>
    </row>
    <row r="12501" spans="1:7" x14ac:dyDescent="0.25">
      <c r="A12501" t="s">
        <v>763</v>
      </c>
      <c r="B12501" t="str">
        <f ca="1">_xll.BDS(OFFSET(INDIRECT(ADDRESS(ROW(), COLUMN())),0,-1),"TOP_ANALYST_PERFORM_RANK_TRR","cols=6;rows=16")</f>
        <v>Guggenheim Securities</v>
      </c>
      <c r="C12501" t="s">
        <v>2175</v>
      </c>
      <c r="D12501" t="s">
        <v>1015</v>
      </c>
      <c r="E12501">
        <v>31.825039</v>
      </c>
      <c r="F12501" t="s">
        <v>1023</v>
      </c>
      <c r="G12501" s="1">
        <v>43511</v>
      </c>
    </row>
    <row r="12502" spans="1:7" x14ac:dyDescent="0.25">
      <c r="B12502" t="s">
        <v>1021</v>
      </c>
      <c r="C12502" t="s">
        <v>1021</v>
      </c>
      <c r="D12502" t="s">
        <v>1015</v>
      </c>
      <c r="E12502">
        <v>31.825039</v>
      </c>
      <c r="F12502" t="s">
        <v>1023</v>
      </c>
      <c r="G12502" s="1">
        <v>43509</v>
      </c>
    </row>
    <row r="12503" spans="1:7" x14ac:dyDescent="0.25">
      <c r="B12503" t="s">
        <v>1040</v>
      </c>
      <c r="C12503" t="s">
        <v>1940</v>
      </c>
      <c r="D12503" t="s">
        <v>1015</v>
      </c>
      <c r="E12503">
        <v>31.825039</v>
      </c>
      <c r="F12503" t="s">
        <v>1042</v>
      </c>
      <c r="G12503" s="1">
        <v>43509</v>
      </c>
    </row>
    <row r="12504" spans="1:7" x14ac:dyDescent="0.25">
      <c r="B12504" t="s">
        <v>1021</v>
      </c>
      <c r="C12504" t="s">
        <v>1021</v>
      </c>
      <c r="D12504" t="s">
        <v>1015</v>
      </c>
      <c r="E12504">
        <v>31.825039</v>
      </c>
      <c r="F12504" t="s">
        <v>1023</v>
      </c>
      <c r="G12504" s="1">
        <v>43508</v>
      </c>
    </row>
    <row r="12505" spans="1:7" x14ac:dyDescent="0.25">
      <c r="B12505" t="s">
        <v>1028</v>
      </c>
      <c r="C12505" t="s">
        <v>2299</v>
      </c>
      <c r="D12505" t="s">
        <v>1015</v>
      </c>
      <c r="E12505">
        <v>31.825039</v>
      </c>
      <c r="F12505" t="s">
        <v>1042</v>
      </c>
      <c r="G12505" s="1">
        <v>43508</v>
      </c>
    </row>
    <row r="12506" spans="1:7" x14ac:dyDescent="0.25">
      <c r="B12506" t="s">
        <v>1086</v>
      </c>
      <c r="C12506" t="s">
        <v>2111</v>
      </c>
      <c r="D12506" t="s">
        <v>1015</v>
      </c>
      <c r="E12506">
        <v>31.825039</v>
      </c>
      <c r="F12506" t="s">
        <v>1042</v>
      </c>
      <c r="G12506" s="1">
        <v>43507</v>
      </c>
    </row>
    <row r="12507" spans="1:7" x14ac:dyDescent="0.25">
      <c r="B12507" t="s">
        <v>1057</v>
      </c>
      <c r="C12507" t="s">
        <v>2300</v>
      </c>
      <c r="D12507" t="s">
        <v>1015</v>
      </c>
      <c r="E12507">
        <v>31.825039</v>
      </c>
      <c r="F12507" t="s">
        <v>1042</v>
      </c>
      <c r="G12507" s="1">
        <v>43507</v>
      </c>
    </row>
    <row r="12508" spans="1:7" x14ac:dyDescent="0.25">
      <c r="B12508" t="s">
        <v>1200</v>
      </c>
      <c r="C12508" t="s">
        <v>1938</v>
      </c>
      <c r="D12508" t="s">
        <v>1015</v>
      </c>
      <c r="E12508">
        <v>31.825039</v>
      </c>
      <c r="F12508" t="s">
        <v>1042</v>
      </c>
      <c r="G12508" s="1">
        <v>43506</v>
      </c>
    </row>
    <row r="12509" spans="1:7" x14ac:dyDescent="0.25">
      <c r="B12509" t="s">
        <v>1021</v>
      </c>
      <c r="C12509" t="s">
        <v>1021</v>
      </c>
      <c r="D12509" t="s">
        <v>1015</v>
      </c>
      <c r="E12509">
        <v>31.825039</v>
      </c>
      <c r="F12509" t="s">
        <v>1023</v>
      </c>
      <c r="G12509" s="1">
        <v>43497</v>
      </c>
    </row>
    <row r="12510" spans="1:7" x14ac:dyDescent="0.25">
      <c r="B12510" t="s">
        <v>1160</v>
      </c>
      <c r="C12510" t="s">
        <v>2301</v>
      </c>
      <c r="D12510" t="s">
        <v>1015</v>
      </c>
      <c r="E12510">
        <v>31.825039</v>
      </c>
      <c r="F12510" t="s">
        <v>1063</v>
      </c>
      <c r="G12510" s="1">
        <v>43488</v>
      </c>
    </row>
    <row r="12511" spans="1:7" x14ac:dyDescent="0.25">
      <c r="B12511" t="s">
        <v>1084</v>
      </c>
      <c r="C12511" t="s">
        <v>2302</v>
      </c>
      <c r="D12511" t="s">
        <v>1015</v>
      </c>
      <c r="E12511">
        <v>31.825039</v>
      </c>
      <c r="F12511" t="s">
        <v>1023</v>
      </c>
      <c r="G12511" s="1">
        <v>43445</v>
      </c>
    </row>
    <row r="12512" spans="1:7" x14ac:dyDescent="0.25">
      <c r="B12512" t="s">
        <v>1090</v>
      </c>
      <c r="C12512" t="s">
        <v>1199</v>
      </c>
      <c r="D12512" t="s">
        <v>1015</v>
      </c>
      <c r="E12512">
        <v>31.825039</v>
      </c>
      <c r="F12512" t="s">
        <v>1023</v>
      </c>
      <c r="G12512" s="1">
        <v>43138</v>
      </c>
    </row>
    <row r="12513" spans="2:7" x14ac:dyDescent="0.25">
      <c r="B12513" t="s">
        <v>1017</v>
      </c>
      <c r="C12513" t="s">
        <v>1018</v>
      </c>
      <c r="D12513" t="s">
        <v>1019</v>
      </c>
      <c r="E12513">
        <v>28.081330999999999</v>
      </c>
      <c r="F12513" t="s">
        <v>1279</v>
      </c>
      <c r="G12513" s="1">
        <v>43505</v>
      </c>
    </row>
    <row r="12514" spans="2:7" x14ac:dyDescent="0.25">
      <c r="B12514" t="s">
        <v>1167</v>
      </c>
      <c r="C12514" t="s">
        <v>2303</v>
      </c>
      <c r="D12514" t="s">
        <v>1022</v>
      </c>
      <c r="E12514">
        <v>19.82076</v>
      </c>
      <c r="F12514" t="s">
        <v>1020</v>
      </c>
      <c r="G12514" s="1">
        <v>43507</v>
      </c>
    </row>
    <row r="12515" spans="2:7" x14ac:dyDescent="0.25">
      <c r="B12515" t="s">
        <v>1061</v>
      </c>
      <c r="C12515" t="s">
        <v>2304</v>
      </c>
      <c r="D12515" t="s">
        <v>1026</v>
      </c>
      <c r="E12515">
        <v>19.332799000000001</v>
      </c>
      <c r="F12515" t="s">
        <v>1027</v>
      </c>
      <c r="G12515" s="1">
        <v>43479</v>
      </c>
    </row>
    <row r="12516" spans="2:7" x14ac:dyDescent="0.25">
      <c r="B12516" t="s">
        <v>1021</v>
      </c>
      <c r="C12516" t="s">
        <v>1021</v>
      </c>
      <c r="D12516" t="s">
        <v>1037</v>
      </c>
      <c r="E12516">
        <v>19.305689999999998</v>
      </c>
      <c r="F12516" t="s">
        <v>1027</v>
      </c>
      <c r="G12516" s="1">
        <v>43500</v>
      </c>
    </row>
    <row r="12551" spans="1:7" x14ac:dyDescent="0.25">
      <c r="A12551" t="s">
        <v>764</v>
      </c>
      <c r="B12551" t="str">
        <f ca="1">_xll.BDS(OFFSET(INDIRECT(ADDRESS(ROW(), COLUMN())),0,-1),"TOP_ANALYST_PERFORM_RANK_TRR","cols=6;rows=8")</f>
        <v>Barclays</v>
      </c>
      <c r="C12551" t="s">
        <v>1798</v>
      </c>
      <c r="D12551" t="s">
        <v>1015</v>
      </c>
      <c r="E12551">
        <v>23.632389</v>
      </c>
      <c r="F12551" t="s">
        <v>1279</v>
      </c>
      <c r="G12551" s="1">
        <v>43509</v>
      </c>
    </row>
    <row r="12552" spans="1:7" x14ac:dyDescent="0.25">
      <c r="B12552" t="s">
        <v>1124</v>
      </c>
      <c r="C12552" t="s">
        <v>1115</v>
      </c>
      <c r="D12552" t="s">
        <v>1019</v>
      </c>
      <c r="E12552">
        <v>19.637460000000001</v>
      </c>
      <c r="F12552" t="s">
        <v>1020</v>
      </c>
      <c r="G12552" s="1">
        <v>43510</v>
      </c>
    </row>
    <row r="12553" spans="1:7" x14ac:dyDescent="0.25">
      <c r="B12553" t="s">
        <v>1017</v>
      </c>
      <c r="C12553" t="s">
        <v>1018</v>
      </c>
      <c r="D12553" t="s">
        <v>1022</v>
      </c>
      <c r="E12553">
        <v>6.6844919999999997</v>
      </c>
      <c r="F12553" t="s">
        <v>1279</v>
      </c>
      <c r="G12553" s="1">
        <v>43480</v>
      </c>
    </row>
    <row r="12554" spans="1:7" x14ac:dyDescent="0.25">
      <c r="B12554" t="s">
        <v>1086</v>
      </c>
      <c r="C12554" t="s">
        <v>1169</v>
      </c>
      <c r="D12554" t="s">
        <v>1026</v>
      </c>
      <c r="E12554">
        <v>0</v>
      </c>
      <c r="F12554" t="s">
        <v>1027</v>
      </c>
      <c r="G12554" s="1">
        <v>43510</v>
      </c>
    </row>
    <row r="12555" spans="1:7" x14ac:dyDescent="0.25">
      <c r="B12555" t="s">
        <v>1061</v>
      </c>
      <c r="C12555" t="s">
        <v>1147</v>
      </c>
      <c r="D12555" t="s">
        <v>1026</v>
      </c>
      <c r="E12555">
        <v>0</v>
      </c>
      <c r="F12555" t="s">
        <v>1027</v>
      </c>
      <c r="G12555" s="1">
        <v>43509</v>
      </c>
    </row>
    <row r="12556" spans="1:7" x14ac:dyDescent="0.25">
      <c r="B12556" t="s">
        <v>1135</v>
      </c>
      <c r="C12556" t="s">
        <v>1136</v>
      </c>
      <c r="D12556" t="s">
        <v>1026</v>
      </c>
      <c r="E12556">
        <v>0</v>
      </c>
      <c r="F12556" t="s">
        <v>1032</v>
      </c>
      <c r="G12556" s="1">
        <v>43509</v>
      </c>
    </row>
    <row r="12557" spans="1:7" x14ac:dyDescent="0.25">
      <c r="B12557" t="s">
        <v>1113</v>
      </c>
      <c r="C12557" t="s">
        <v>1797</v>
      </c>
      <c r="D12557" t="s">
        <v>1026</v>
      </c>
      <c r="E12557">
        <v>0</v>
      </c>
      <c r="F12557" t="s">
        <v>1032</v>
      </c>
      <c r="G12557" s="1">
        <v>43509</v>
      </c>
    </row>
    <row r="12558" spans="1:7" x14ac:dyDescent="0.25">
      <c r="B12558" t="s">
        <v>1021</v>
      </c>
      <c r="C12558" t="s">
        <v>1021</v>
      </c>
      <c r="D12558" t="s">
        <v>1037</v>
      </c>
      <c r="E12558">
        <v>-13.347918999999999</v>
      </c>
      <c r="F12558" t="s">
        <v>1027</v>
      </c>
      <c r="G12558" s="1">
        <v>43510</v>
      </c>
    </row>
    <row r="12601" spans="1:7" x14ac:dyDescent="0.25">
      <c r="A12601" t="s">
        <v>765</v>
      </c>
      <c r="B12601" t="str">
        <f ca="1">_xll.BDS(OFFSET(INDIRECT(ADDRESS(ROW(), COLUMN())),0,-1),"TOP_ANALYST_PERFORM_RANK_TRR","cols=6;rows=5")</f>
        <v>Morgan Stanley</v>
      </c>
      <c r="C12601" t="s">
        <v>2305</v>
      </c>
      <c r="D12601" t="s">
        <v>1015</v>
      </c>
      <c r="E12601">
        <v>15.660550000000001</v>
      </c>
      <c r="F12601" t="s">
        <v>1389</v>
      </c>
      <c r="G12601" s="1">
        <v>43510</v>
      </c>
    </row>
    <row r="12602" spans="1:7" x14ac:dyDescent="0.25">
      <c r="B12602" t="s">
        <v>1071</v>
      </c>
      <c r="C12602" t="s">
        <v>1514</v>
      </c>
      <c r="D12602" t="s">
        <v>1019</v>
      </c>
      <c r="E12602">
        <v>13.467110999999999</v>
      </c>
      <c r="F12602" t="s">
        <v>1320</v>
      </c>
      <c r="G12602" s="1">
        <v>43413</v>
      </c>
    </row>
    <row r="12603" spans="1:7" x14ac:dyDescent="0.25">
      <c r="B12603" t="s">
        <v>1061</v>
      </c>
      <c r="C12603" t="s">
        <v>1509</v>
      </c>
      <c r="D12603" t="s">
        <v>1022</v>
      </c>
      <c r="E12603">
        <v>8.0179310000000008</v>
      </c>
      <c r="F12603" t="s">
        <v>1063</v>
      </c>
      <c r="G12603" s="1">
        <v>43511</v>
      </c>
    </row>
    <row r="12604" spans="1:7" x14ac:dyDescent="0.25">
      <c r="B12604" t="s">
        <v>1055</v>
      </c>
      <c r="C12604" t="s">
        <v>2306</v>
      </c>
      <c r="D12604" t="s">
        <v>1026</v>
      </c>
      <c r="E12604">
        <v>5.3255429999999997</v>
      </c>
      <c r="F12604" t="s">
        <v>1042</v>
      </c>
      <c r="G12604" s="1">
        <v>43510</v>
      </c>
    </row>
    <row r="12605" spans="1:7" x14ac:dyDescent="0.25">
      <c r="B12605" t="s">
        <v>1135</v>
      </c>
      <c r="C12605" t="s">
        <v>1507</v>
      </c>
      <c r="D12605" t="s">
        <v>1037</v>
      </c>
      <c r="E12605">
        <v>2.9914559999999999</v>
      </c>
      <c r="F12605" t="s">
        <v>1042</v>
      </c>
      <c r="G12605" s="1">
        <v>43510</v>
      </c>
    </row>
    <row r="12651" spans="1:7" x14ac:dyDescent="0.25">
      <c r="A12651" t="s">
        <v>766</v>
      </c>
      <c r="B12651" t="str">
        <f ca="1">_xll.BDS(OFFSET(INDIRECT(ADDRESS(ROW(), COLUMN())),0,-1),"TOP_ANALYST_PERFORM_RANK_TRR","cols=6;rows=22")</f>
        <v>Goldman Sachs</v>
      </c>
      <c r="C12651" t="s">
        <v>2264</v>
      </c>
      <c r="D12651" t="s">
        <v>1015</v>
      </c>
      <c r="E12651">
        <v>32.764750999999997</v>
      </c>
      <c r="F12651" t="s">
        <v>1361</v>
      </c>
      <c r="G12651" s="1">
        <v>43511</v>
      </c>
    </row>
    <row r="12652" spans="1:7" x14ac:dyDescent="0.25">
      <c r="B12652" t="s">
        <v>1017</v>
      </c>
      <c r="C12652" t="s">
        <v>1018</v>
      </c>
      <c r="D12652" t="s">
        <v>1019</v>
      </c>
      <c r="E12652">
        <v>2.1325599999999998</v>
      </c>
      <c r="F12652" t="s">
        <v>1279</v>
      </c>
      <c r="G12652" s="1">
        <v>43417</v>
      </c>
    </row>
    <row r="12653" spans="1:7" x14ac:dyDescent="0.25">
      <c r="B12653" t="s">
        <v>1150</v>
      </c>
      <c r="C12653" t="s">
        <v>2263</v>
      </c>
      <c r="D12653" t="s">
        <v>1022</v>
      </c>
      <c r="E12653">
        <v>-4.4191029999999998</v>
      </c>
      <c r="F12653" t="s">
        <v>1063</v>
      </c>
      <c r="G12653" s="1">
        <v>43502</v>
      </c>
    </row>
    <row r="12654" spans="1:7" x14ac:dyDescent="0.25">
      <c r="B12654" t="s">
        <v>1483</v>
      </c>
      <c r="C12654" t="s">
        <v>1963</v>
      </c>
      <c r="D12654" t="s">
        <v>1026</v>
      </c>
      <c r="E12654">
        <v>-4.6908329999999996</v>
      </c>
      <c r="F12654" t="s">
        <v>1023</v>
      </c>
      <c r="G12654" s="1">
        <v>43511</v>
      </c>
    </row>
    <row r="12655" spans="1:7" x14ac:dyDescent="0.25">
      <c r="B12655" t="s">
        <v>1167</v>
      </c>
      <c r="C12655" t="s">
        <v>1586</v>
      </c>
      <c r="D12655" t="s">
        <v>1026</v>
      </c>
      <c r="E12655">
        <v>-4.6908329999999996</v>
      </c>
      <c r="F12655" t="s">
        <v>1023</v>
      </c>
      <c r="G12655" s="1">
        <v>43510</v>
      </c>
    </row>
    <row r="12656" spans="1:7" x14ac:dyDescent="0.25">
      <c r="B12656" t="s">
        <v>1057</v>
      </c>
      <c r="C12656" t="s">
        <v>1852</v>
      </c>
      <c r="D12656" t="s">
        <v>1026</v>
      </c>
      <c r="E12656">
        <v>-4.6908329999999996</v>
      </c>
      <c r="F12656" t="s">
        <v>1042</v>
      </c>
      <c r="G12656" s="1">
        <v>43507</v>
      </c>
    </row>
    <row r="12657" spans="2:7" x14ac:dyDescent="0.25">
      <c r="B12657" t="s">
        <v>1086</v>
      </c>
      <c r="C12657" t="s">
        <v>2265</v>
      </c>
      <c r="D12657" t="s">
        <v>1026</v>
      </c>
      <c r="E12657">
        <v>-4.6908329999999996</v>
      </c>
      <c r="F12657" t="s">
        <v>1042</v>
      </c>
      <c r="G12657" s="1">
        <v>43507</v>
      </c>
    </row>
    <row r="12658" spans="2:7" x14ac:dyDescent="0.25">
      <c r="B12658" t="s">
        <v>1030</v>
      </c>
      <c r="C12658" t="s">
        <v>1965</v>
      </c>
      <c r="D12658" t="s">
        <v>1026</v>
      </c>
      <c r="E12658">
        <v>-4.6908329999999996</v>
      </c>
      <c r="F12658" t="s">
        <v>1042</v>
      </c>
      <c r="G12658" s="1">
        <v>43507</v>
      </c>
    </row>
    <row r="12659" spans="2:7" x14ac:dyDescent="0.25">
      <c r="B12659" t="s">
        <v>1595</v>
      </c>
      <c r="C12659" t="s">
        <v>2307</v>
      </c>
      <c r="D12659" t="s">
        <v>1026</v>
      </c>
      <c r="E12659">
        <v>-4.6908329999999996</v>
      </c>
      <c r="F12659" t="s">
        <v>1042</v>
      </c>
      <c r="G12659" s="1">
        <v>43507</v>
      </c>
    </row>
    <row r="12660" spans="2:7" x14ac:dyDescent="0.25">
      <c r="B12660" t="s">
        <v>1200</v>
      </c>
      <c r="C12660" t="s">
        <v>1587</v>
      </c>
      <c r="D12660" t="s">
        <v>1026</v>
      </c>
      <c r="E12660">
        <v>-4.6908329999999996</v>
      </c>
      <c r="F12660" t="s">
        <v>1042</v>
      </c>
      <c r="G12660" s="1">
        <v>43506</v>
      </c>
    </row>
    <row r="12661" spans="2:7" x14ac:dyDescent="0.25">
      <c r="B12661" t="s">
        <v>1178</v>
      </c>
      <c r="C12661" t="s">
        <v>1853</v>
      </c>
      <c r="D12661" t="s">
        <v>1026</v>
      </c>
      <c r="E12661">
        <v>-4.6908329999999996</v>
      </c>
      <c r="F12661" t="s">
        <v>1180</v>
      </c>
      <c r="G12661" s="1">
        <v>43504</v>
      </c>
    </row>
    <row r="12662" spans="2:7" x14ac:dyDescent="0.25">
      <c r="B12662" t="s">
        <v>2154</v>
      </c>
      <c r="C12662" t="s">
        <v>2257</v>
      </c>
      <c r="D12662" t="s">
        <v>1026</v>
      </c>
      <c r="E12662">
        <v>-4.6908329999999996</v>
      </c>
      <c r="F12662" t="s">
        <v>1063</v>
      </c>
      <c r="G12662" s="1">
        <v>43502</v>
      </c>
    </row>
    <row r="12663" spans="2:7" x14ac:dyDescent="0.25">
      <c r="B12663" t="s">
        <v>1021</v>
      </c>
      <c r="C12663" t="s">
        <v>1021</v>
      </c>
      <c r="D12663" t="s">
        <v>1026</v>
      </c>
      <c r="E12663">
        <v>-4.6908329999999996</v>
      </c>
      <c r="F12663" t="s">
        <v>1023</v>
      </c>
      <c r="G12663" s="1">
        <v>43502</v>
      </c>
    </row>
    <row r="12664" spans="2:7" x14ac:dyDescent="0.25">
      <c r="B12664" t="s">
        <v>1061</v>
      </c>
      <c r="C12664" t="s">
        <v>2262</v>
      </c>
      <c r="D12664" t="s">
        <v>1026</v>
      </c>
      <c r="E12664">
        <v>-4.6908329999999996</v>
      </c>
      <c r="F12664" t="s">
        <v>1063</v>
      </c>
      <c r="G12664" s="1">
        <v>43501</v>
      </c>
    </row>
    <row r="12665" spans="2:7" x14ac:dyDescent="0.25">
      <c r="B12665" t="s">
        <v>1055</v>
      </c>
      <c r="C12665" t="s">
        <v>1962</v>
      </c>
      <c r="D12665" t="s">
        <v>1026</v>
      </c>
      <c r="E12665">
        <v>-4.6908329999999996</v>
      </c>
      <c r="F12665" t="s">
        <v>1141</v>
      </c>
      <c r="G12665" s="1">
        <v>43501</v>
      </c>
    </row>
    <row r="12666" spans="2:7" x14ac:dyDescent="0.25">
      <c r="B12666" t="s">
        <v>1426</v>
      </c>
      <c r="C12666" t="s">
        <v>2308</v>
      </c>
      <c r="D12666" t="s">
        <v>1026</v>
      </c>
      <c r="E12666">
        <v>-4.6908329999999996</v>
      </c>
      <c r="F12666" t="s">
        <v>1042</v>
      </c>
      <c r="G12666" s="1">
        <v>43501</v>
      </c>
    </row>
    <row r="12667" spans="2:7" x14ac:dyDescent="0.25">
      <c r="B12667" t="s">
        <v>1033</v>
      </c>
      <c r="C12667" t="s">
        <v>2018</v>
      </c>
      <c r="D12667" t="s">
        <v>1026</v>
      </c>
      <c r="E12667">
        <v>-4.6908329999999996</v>
      </c>
      <c r="F12667" t="s">
        <v>1023</v>
      </c>
      <c r="G12667" s="1">
        <v>43500</v>
      </c>
    </row>
    <row r="12668" spans="2:7" x14ac:dyDescent="0.25">
      <c r="B12668" t="s">
        <v>1043</v>
      </c>
      <c r="C12668" t="s">
        <v>2258</v>
      </c>
      <c r="D12668" t="s">
        <v>1026</v>
      </c>
      <c r="E12668">
        <v>-4.6908329999999996</v>
      </c>
      <c r="F12668" t="s">
        <v>1042</v>
      </c>
      <c r="G12668" s="1">
        <v>43500</v>
      </c>
    </row>
    <row r="12669" spans="2:7" x14ac:dyDescent="0.25">
      <c r="B12669" t="s">
        <v>1133</v>
      </c>
      <c r="C12669" t="s">
        <v>1978</v>
      </c>
      <c r="D12669" t="s">
        <v>1026</v>
      </c>
      <c r="E12669">
        <v>-4.6908329999999996</v>
      </c>
      <c r="F12669" t="s">
        <v>1023</v>
      </c>
      <c r="G12669" s="1">
        <v>43500</v>
      </c>
    </row>
    <row r="12670" spans="2:7" x14ac:dyDescent="0.25">
      <c r="B12670" t="s">
        <v>1752</v>
      </c>
      <c r="C12670" t="s">
        <v>2309</v>
      </c>
      <c r="D12670" t="s">
        <v>1026</v>
      </c>
      <c r="E12670">
        <v>-4.6908329999999996</v>
      </c>
      <c r="F12670" t="s">
        <v>1023</v>
      </c>
      <c r="G12670" s="1">
        <v>43455</v>
      </c>
    </row>
    <row r="12671" spans="2:7" x14ac:dyDescent="0.25">
      <c r="B12671" t="s">
        <v>1971</v>
      </c>
      <c r="C12671" t="s">
        <v>2259</v>
      </c>
      <c r="D12671" t="s">
        <v>1026</v>
      </c>
      <c r="E12671">
        <v>-4.6908329999999996</v>
      </c>
      <c r="F12671" t="s">
        <v>1973</v>
      </c>
      <c r="G12671" s="1">
        <v>43454</v>
      </c>
    </row>
    <row r="12672" spans="2:7" x14ac:dyDescent="0.25">
      <c r="B12672" t="s">
        <v>1124</v>
      </c>
      <c r="C12672" t="s">
        <v>2152</v>
      </c>
      <c r="D12672" t="s">
        <v>1037</v>
      </c>
      <c r="E12672">
        <v>-4.8782350000000001</v>
      </c>
      <c r="F12672" t="s">
        <v>1016</v>
      </c>
      <c r="G12672" s="1">
        <v>43510</v>
      </c>
    </row>
    <row r="12701" spans="1:7" x14ac:dyDescent="0.25">
      <c r="A12701" t="s">
        <v>767</v>
      </c>
      <c r="B12701" t="str">
        <f ca="1">_xll.BDS(OFFSET(INDIRECT(ADDRESS(ROW(), COLUMN())),0,-1),"TOP_ANALYST_PERFORM_RANK_TRR","cols=6;rows=10")</f>
        <v>Canaccord Genuity</v>
      </c>
      <c r="C12701" t="s">
        <v>2310</v>
      </c>
      <c r="D12701" t="s">
        <v>1015</v>
      </c>
      <c r="E12701">
        <v>26.752040000000001</v>
      </c>
      <c r="F12701" t="s">
        <v>1020</v>
      </c>
      <c r="G12701" s="1">
        <v>43509</v>
      </c>
    </row>
    <row r="12702" spans="1:7" x14ac:dyDescent="0.25">
      <c r="B12702" t="s">
        <v>1483</v>
      </c>
      <c r="C12702" t="s">
        <v>2311</v>
      </c>
      <c r="D12702" t="s">
        <v>1019</v>
      </c>
      <c r="E12702">
        <v>26.092210000000001</v>
      </c>
      <c r="F12702" t="s">
        <v>1023</v>
      </c>
      <c r="G12702" s="1">
        <v>43511</v>
      </c>
    </row>
    <row r="12703" spans="1:7" x14ac:dyDescent="0.25">
      <c r="B12703" t="s">
        <v>1350</v>
      </c>
      <c r="C12703" t="s">
        <v>2312</v>
      </c>
      <c r="D12703" t="s">
        <v>1022</v>
      </c>
      <c r="E12703">
        <v>24.85088</v>
      </c>
      <c r="F12703" t="s">
        <v>1023</v>
      </c>
      <c r="G12703" s="1">
        <v>43511</v>
      </c>
    </row>
    <row r="12704" spans="1:7" x14ac:dyDescent="0.25">
      <c r="B12704" t="s">
        <v>1050</v>
      </c>
      <c r="C12704" t="s">
        <v>1444</v>
      </c>
      <c r="D12704" t="s">
        <v>1022</v>
      </c>
      <c r="E12704">
        <v>24.85088</v>
      </c>
      <c r="F12704" t="s">
        <v>1063</v>
      </c>
      <c r="G12704" s="1">
        <v>43510</v>
      </c>
    </row>
    <row r="12705" spans="2:7" x14ac:dyDescent="0.25">
      <c r="B12705" t="s">
        <v>1040</v>
      </c>
      <c r="C12705" t="s">
        <v>2313</v>
      </c>
      <c r="D12705" t="s">
        <v>1022</v>
      </c>
      <c r="E12705">
        <v>24.85088</v>
      </c>
      <c r="F12705" t="s">
        <v>1042</v>
      </c>
      <c r="G12705" s="1">
        <v>43509</v>
      </c>
    </row>
    <row r="12706" spans="2:7" x14ac:dyDescent="0.25">
      <c r="B12706" t="s">
        <v>2314</v>
      </c>
      <c r="C12706" t="s">
        <v>2315</v>
      </c>
      <c r="D12706" t="s">
        <v>1022</v>
      </c>
      <c r="E12706">
        <v>24.85088</v>
      </c>
      <c r="F12706" t="s">
        <v>1973</v>
      </c>
      <c r="G12706" s="1">
        <v>43509</v>
      </c>
    </row>
    <row r="12707" spans="2:7" x14ac:dyDescent="0.25">
      <c r="B12707" t="s">
        <v>1045</v>
      </c>
      <c r="C12707" t="s">
        <v>1436</v>
      </c>
      <c r="D12707" t="s">
        <v>1022</v>
      </c>
      <c r="E12707">
        <v>24.85088</v>
      </c>
      <c r="F12707" t="s">
        <v>1023</v>
      </c>
      <c r="G12707" s="1">
        <v>43509</v>
      </c>
    </row>
    <row r="12708" spans="2:7" x14ac:dyDescent="0.25">
      <c r="B12708" t="s">
        <v>1124</v>
      </c>
      <c r="C12708" t="s">
        <v>1851</v>
      </c>
      <c r="D12708" t="s">
        <v>1022</v>
      </c>
      <c r="E12708">
        <v>24.85088</v>
      </c>
      <c r="F12708" t="s">
        <v>1023</v>
      </c>
      <c r="G12708" s="1">
        <v>42907</v>
      </c>
    </row>
    <row r="12709" spans="2:7" x14ac:dyDescent="0.25">
      <c r="B12709" t="s">
        <v>1124</v>
      </c>
      <c r="C12709" t="s">
        <v>2316</v>
      </c>
      <c r="D12709" t="s">
        <v>1026</v>
      </c>
      <c r="E12709">
        <v>17.949069999999999</v>
      </c>
      <c r="F12709" t="s">
        <v>1023</v>
      </c>
      <c r="G12709" s="1">
        <v>43509</v>
      </c>
    </row>
    <row r="12710" spans="2:7" x14ac:dyDescent="0.25">
      <c r="B12710" t="s">
        <v>1017</v>
      </c>
      <c r="C12710" t="s">
        <v>1018</v>
      </c>
      <c r="D12710" t="s">
        <v>1037</v>
      </c>
      <c r="E12710">
        <v>17.573388999999999</v>
      </c>
      <c r="F12710" t="s">
        <v>1279</v>
      </c>
      <c r="G12710" s="1">
        <v>43326</v>
      </c>
    </row>
    <row r="12751" spans="1:7" x14ac:dyDescent="0.25">
      <c r="A12751" t="s">
        <v>768</v>
      </c>
      <c r="B12751" t="str">
        <f ca="1">_xll.BDS(OFFSET(INDIRECT(ADDRESS(ROW(), COLUMN())),0,-1),"TOP_ANALYST_PERFORM_RANK_TRR","cols=6;rows=14")</f>
        <v>Morningstar, Inc</v>
      </c>
      <c r="C12751" t="s">
        <v>2014</v>
      </c>
      <c r="D12751" t="s">
        <v>1015</v>
      </c>
      <c r="E12751">
        <v>12.783872000000001</v>
      </c>
      <c r="F12751" t="s">
        <v>1020</v>
      </c>
      <c r="G12751" s="1">
        <v>43482</v>
      </c>
    </row>
    <row r="12752" spans="1:7" x14ac:dyDescent="0.25">
      <c r="B12752" t="s">
        <v>1064</v>
      </c>
      <c r="C12752" t="s">
        <v>1065</v>
      </c>
      <c r="D12752" t="s">
        <v>1019</v>
      </c>
      <c r="E12752">
        <v>7.4709479999999999</v>
      </c>
      <c r="F12752" t="s">
        <v>1066</v>
      </c>
      <c r="G12752" s="1">
        <v>43488</v>
      </c>
    </row>
    <row r="12753" spans="2:7" x14ac:dyDescent="0.25">
      <c r="B12753" t="s">
        <v>1061</v>
      </c>
      <c r="C12753" t="s">
        <v>1062</v>
      </c>
      <c r="D12753" t="s">
        <v>1022</v>
      </c>
      <c r="E12753">
        <v>3.6473960000000001</v>
      </c>
      <c r="F12753" t="s">
        <v>1279</v>
      </c>
      <c r="G12753" s="1">
        <v>43510</v>
      </c>
    </row>
    <row r="12754" spans="2:7" x14ac:dyDescent="0.25">
      <c r="B12754" t="s">
        <v>1057</v>
      </c>
      <c r="C12754" t="s">
        <v>1058</v>
      </c>
      <c r="D12754" t="s">
        <v>1022</v>
      </c>
      <c r="E12754">
        <v>3.6473960000000001</v>
      </c>
      <c r="F12754" t="s">
        <v>1038</v>
      </c>
      <c r="G12754" s="1">
        <v>43481</v>
      </c>
    </row>
    <row r="12755" spans="2:7" x14ac:dyDescent="0.25">
      <c r="B12755" t="s">
        <v>1071</v>
      </c>
      <c r="C12755" t="s">
        <v>2103</v>
      </c>
      <c r="D12755" t="s">
        <v>1026</v>
      </c>
      <c r="E12755">
        <v>0.49857499999999999</v>
      </c>
      <c r="F12755" t="s">
        <v>1361</v>
      </c>
      <c r="G12755" s="1">
        <v>43481</v>
      </c>
    </row>
    <row r="12756" spans="2:7" x14ac:dyDescent="0.25">
      <c r="B12756" t="s">
        <v>1118</v>
      </c>
      <c r="C12756" t="s">
        <v>2317</v>
      </c>
      <c r="D12756" t="s">
        <v>1037</v>
      </c>
      <c r="E12756">
        <v>0</v>
      </c>
      <c r="F12756" t="s">
        <v>1020</v>
      </c>
      <c r="G12756" s="1">
        <v>43509</v>
      </c>
    </row>
    <row r="12757" spans="2:7" x14ac:dyDescent="0.25">
      <c r="B12757" t="s">
        <v>1067</v>
      </c>
      <c r="C12757" t="s">
        <v>1068</v>
      </c>
      <c r="D12757" t="s">
        <v>1037</v>
      </c>
      <c r="E12757">
        <v>0</v>
      </c>
      <c r="F12757" t="s">
        <v>1020</v>
      </c>
      <c r="G12757" s="1">
        <v>43493</v>
      </c>
    </row>
    <row r="12758" spans="2:7" x14ac:dyDescent="0.25">
      <c r="B12758" t="s">
        <v>1040</v>
      </c>
      <c r="C12758" t="s">
        <v>1041</v>
      </c>
      <c r="D12758" t="s">
        <v>1037</v>
      </c>
      <c r="E12758">
        <v>0</v>
      </c>
      <c r="F12758" t="s">
        <v>1312</v>
      </c>
      <c r="G12758" s="1">
        <v>43490</v>
      </c>
    </row>
    <row r="12759" spans="2:7" x14ac:dyDescent="0.25">
      <c r="B12759" t="s">
        <v>1021</v>
      </c>
      <c r="C12759" t="s">
        <v>1021</v>
      </c>
      <c r="D12759" t="s">
        <v>1037</v>
      </c>
      <c r="E12759">
        <v>0</v>
      </c>
      <c r="F12759" t="s">
        <v>1027</v>
      </c>
      <c r="G12759" s="1">
        <v>43483</v>
      </c>
    </row>
    <row r="12760" spans="2:7" x14ac:dyDescent="0.25">
      <c r="B12760" t="s">
        <v>1084</v>
      </c>
      <c r="C12760" t="s">
        <v>1085</v>
      </c>
      <c r="D12760" t="s">
        <v>1037</v>
      </c>
      <c r="E12760">
        <v>0</v>
      </c>
      <c r="F12760" t="s">
        <v>1020</v>
      </c>
      <c r="G12760" s="1">
        <v>43482</v>
      </c>
    </row>
    <row r="12761" spans="2:7" x14ac:dyDescent="0.25">
      <c r="B12761" t="s">
        <v>1076</v>
      </c>
      <c r="C12761" t="s">
        <v>1077</v>
      </c>
      <c r="D12761" t="s">
        <v>1037</v>
      </c>
      <c r="E12761">
        <v>0</v>
      </c>
      <c r="F12761" t="s">
        <v>1020</v>
      </c>
      <c r="G12761" s="1">
        <v>43482</v>
      </c>
    </row>
    <row r="12762" spans="2:7" x14ac:dyDescent="0.25">
      <c r="B12762" t="s">
        <v>1082</v>
      </c>
      <c r="C12762" t="s">
        <v>1083</v>
      </c>
      <c r="D12762" t="s">
        <v>1037</v>
      </c>
      <c r="E12762">
        <v>0</v>
      </c>
      <c r="F12762" t="s">
        <v>1027</v>
      </c>
      <c r="G12762" s="1">
        <v>43481</v>
      </c>
    </row>
    <row r="12763" spans="2:7" x14ac:dyDescent="0.25">
      <c r="B12763" t="s">
        <v>1059</v>
      </c>
      <c r="C12763" t="s">
        <v>1060</v>
      </c>
      <c r="D12763" t="s">
        <v>1037</v>
      </c>
      <c r="E12763">
        <v>0</v>
      </c>
      <c r="F12763" t="s">
        <v>1032</v>
      </c>
      <c r="G12763" s="1">
        <v>43481</v>
      </c>
    </row>
    <row r="12764" spans="2:7" x14ac:dyDescent="0.25">
      <c r="B12764" t="s">
        <v>1086</v>
      </c>
      <c r="C12764" t="s">
        <v>1087</v>
      </c>
      <c r="D12764" t="s">
        <v>1037</v>
      </c>
      <c r="E12764">
        <v>0</v>
      </c>
      <c r="F12764" t="s">
        <v>1027</v>
      </c>
      <c r="G12764" s="1">
        <v>43481</v>
      </c>
    </row>
    <row r="12801" spans="1:7" x14ac:dyDescent="0.25">
      <c r="A12801" t="s">
        <v>769</v>
      </c>
      <c r="B12801" t="str">
        <f ca="1">_xll.BDS(OFFSET(INDIRECT(ADDRESS(ROW(), COLUMN())),0,-1),"TOP_ANALYST_PERFORM_RANK_TRR","cols=6;rows=18")</f>
        <v>Piper Jaffray</v>
      </c>
      <c r="C12801" t="s">
        <v>2067</v>
      </c>
      <c r="D12801" t="s">
        <v>1015</v>
      </c>
      <c r="E12801">
        <v>31.06457</v>
      </c>
      <c r="F12801" t="s">
        <v>1279</v>
      </c>
      <c r="G12801" s="1">
        <v>43503</v>
      </c>
    </row>
    <row r="12802" spans="1:7" x14ac:dyDescent="0.25">
      <c r="B12802" t="s">
        <v>58</v>
      </c>
      <c r="C12802" t="s">
        <v>2070</v>
      </c>
      <c r="D12802" t="s">
        <v>1015</v>
      </c>
      <c r="E12802">
        <v>31.06457</v>
      </c>
      <c r="F12802" t="s">
        <v>1450</v>
      </c>
      <c r="G12802" s="1">
        <v>43495</v>
      </c>
    </row>
    <row r="12803" spans="1:7" x14ac:dyDescent="0.25">
      <c r="B12803" t="s">
        <v>1059</v>
      </c>
      <c r="C12803" t="s">
        <v>1486</v>
      </c>
      <c r="D12803" t="s">
        <v>1015</v>
      </c>
      <c r="E12803">
        <v>31.06457</v>
      </c>
      <c r="F12803" t="s">
        <v>1038</v>
      </c>
      <c r="G12803" s="1">
        <v>43479</v>
      </c>
    </row>
    <row r="12804" spans="1:7" x14ac:dyDescent="0.25">
      <c r="B12804" t="s">
        <v>1071</v>
      </c>
      <c r="C12804" t="s">
        <v>2073</v>
      </c>
      <c r="D12804" t="s">
        <v>1015</v>
      </c>
      <c r="E12804">
        <v>31.06457</v>
      </c>
      <c r="F12804" t="s">
        <v>2318</v>
      </c>
      <c r="G12804" s="1">
        <v>43451</v>
      </c>
    </row>
    <row r="12805" spans="1:7" x14ac:dyDescent="0.25">
      <c r="B12805" t="s">
        <v>1086</v>
      </c>
      <c r="C12805" t="s">
        <v>2066</v>
      </c>
      <c r="D12805" t="s">
        <v>1015</v>
      </c>
      <c r="E12805">
        <v>31.06457</v>
      </c>
      <c r="F12805" t="s">
        <v>1038</v>
      </c>
      <c r="G12805" s="1">
        <v>43444</v>
      </c>
    </row>
    <row r="12806" spans="1:7" x14ac:dyDescent="0.25">
      <c r="B12806" t="s">
        <v>1055</v>
      </c>
      <c r="C12806" t="s">
        <v>1489</v>
      </c>
      <c r="D12806" t="s">
        <v>1015</v>
      </c>
      <c r="E12806">
        <v>31.06457</v>
      </c>
      <c r="F12806" t="s">
        <v>1038</v>
      </c>
      <c r="G12806" s="1">
        <v>43409</v>
      </c>
    </row>
    <row r="12807" spans="1:7" x14ac:dyDescent="0.25">
      <c r="B12807" t="s">
        <v>1061</v>
      </c>
      <c r="C12807" t="s">
        <v>2072</v>
      </c>
      <c r="D12807" t="s">
        <v>1015</v>
      </c>
      <c r="E12807">
        <v>31.06457</v>
      </c>
      <c r="F12807" t="s">
        <v>1279</v>
      </c>
      <c r="G12807" s="1">
        <v>43409</v>
      </c>
    </row>
    <row r="12808" spans="1:7" x14ac:dyDescent="0.25">
      <c r="B12808" t="s">
        <v>1021</v>
      </c>
      <c r="C12808" t="s">
        <v>1021</v>
      </c>
      <c r="D12808" t="s">
        <v>1015</v>
      </c>
      <c r="E12808">
        <v>31.06457</v>
      </c>
      <c r="F12808" t="s">
        <v>1038</v>
      </c>
      <c r="G12808" s="1">
        <v>43403</v>
      </c>
    </row>
    <row r="12809" spans="1:7" x14ac:dyDescent="0.25">
      <c r="B12809" t="s">
        <v>1043</v>
      </c>
      <c r="C12809" t="s">
        <v>2319</v>
      </c>
      <c r="D12809" t="s">
        <v>1019</v>
      </c>
      <c r="E12809">
        <v>0</v>
      </c>
      <c r="F12809" t="s">
        <v>1027</v>
      </c>
      <c r="G12809" s="1">
        <v>43511</v>
      </c>
    </row>
    <row r="12810" spans="1:7" x14ac:dyDescent="0.25">
      <c r="B12810" t="s">
        <v>1076</v>
      </c>
      <c r="C12810" t="s">
        <v>1498</v>
      </c>
      <c r="D12810" t="s">
        <v>1019</v>
      </c>
      <c r="E12810">
        <v>0</v>
      </c>
      <c r="F12810" t="s">
        <v>1020</v>
      </c>
      <c r="G12810" s="1">
        <v>43508</v>
      </c>
    </row>
    <row r="12811" spans="1:7" x14ac:dyDescent="0.25">
      <c r="B12811" t="s">
        <v>1040</v>
      </c>
      <c r="C12811" t="s">
        <v>2065</v>
      </c>
      <c r="D12811" t="s">
        <v>1019</v>
      </c>
      <c r="E12811">
        <v>0</v>
      </c>
      <c r="F12811" t="s">
        <v>1312</v>
      </c>
      <c r="G12811" s="1">
        <v>43507</v>
      </c>
    </row>
    <row r="12812" spans="1:7" x14ac:dyDescent="0.25">
      <c r="B12812" t="s">
        <v>1648</v>
      </c>
      <c r="C12812" t="s">
        <v>2064</v>
      </c>
      <c r="D12812" t="s">
        <v>1019</v>
      </c>
      <c r="E12812">
        <v>0</v>
      </c>
      <c r="F12812" t="s">
        <v>1032</v>
      </c>
      <c r="G12812" s="1">
        <v>43496</v>
      </c>
    </row>
    <row r="12813" spans="1:7" x14ac:dyDescent="0.25">
      <c r="B12813" t="s">
        <v>1492</v>
      </c>
      <c r="C12813" t="s">
        <v>2071</v>
      </c>
      <c r="D12813" t="s">
        <v>1019</v>
      </c>
      <c r="E12813">
        <v>0</v>
      </c>
      <c r="F12813" t="s">
        <v>1020</v>
      </c>
      <c r="G12813" s="1">
        <v>43453</v>
      </c>
    </row>
    <row r="12814" spans="1:7" x14ac:dyDescent="0.25">
      <c r="B12814" t="s">
        <v>1021</v>
      </c>
      <c r="C12814" t="s">
        <v>1021</v>
      </c>
      <c r="D12814" t="s">
        <v>1019</v>
      </c>
      <c r="E12814">
        <v>0</v>
      </c>
      <c r="F12814" t="s">
        <v>1027</v>
      </c>
      <c r="G12814" s="1">
        <v>43410</v>
      </c>
    </row>
    <row r="12815" spans="1:7" x14ac:dyDescent="0.25">
      <c r="B12815" t="s">
        <v>1167</v>
      </c>
      <c r="C12815" t="s">
        <v>1496</v>
      </c>
      <c r="D12815" t="s">
        <v>1019</v>
      </c>
      <c r="E12815">
        <v>0</v>
      </c>
      <c r="F12815" t="s">
        <v>1020</v>
      </c>
      <c r="G12815" s="1">
        <v>43409</v>
      </c>
    </row>
    <row r="12816" spans="1:7" x14ac:dyDescent="0.25">
      <c r="B12816" t="s">
        <v>1017</v>
      </c>
      <c r="C12816" t="s">
        <v>1268</v>
      </c>
      <c r="D12816" t="s">
        <v>1022</v>
      </c>
      <c r="E12816">
        <v>-1.47919</v>
      </c>
      <c r="F12816" t="s">
        <v>1279</v>
      </c>
      <c r="G12816" s="1">
        <v>43323</v>
      </c>
    </row>
    <row r="12817" spans="2:7" x14ac:dyDescent="0.25">
      <c r="B12817" t="s">
        <v>1069</v>
      </c>
      <c r="C12817" t="s">
        <v>2061</v>
      </c>
      <c r="D12817" t="s">
        <v>1026</v>
      </c>
      <c r="E12817">
        <v>-31.06457</v>
      </c>
      <c r="F12817" t="s">
        <v>1042</v>
      </c>
      <c r="G12817" s="1">
        <v>43511</v>
      </c>
    </row>
    <row r="12818" spans="2:7" x14ac:dyDescent="0.25">
      <c r="B12818" t="s">
        <v>1531</v>
      </c>
      <c r="C12818" t="s">
        <v>1532</v>
      </c>
      <c r="D12818" t="s">
        <v>1026</v>
      </c>
      <c r="E12818">
        <v>-31.06457</v>
      </c>
      <c r="F12818" t="s">
        <v>1533</v>
      </c>
      <c r="G12818" s="1">
        <v>42548</v>
      </c>
    </row>
    <row r="12851" spans="1:7" x14ac:dyDescent="0.25">
      <c r="A12851" t="s">
        <v>770</v>
      </c>
      <c r="B12851" t="str">
        <f ca="1">_xll.BDS(OFFSET(INDIRECT(ADDRESS(ROW(), COLUMN())),0,-1),"TOP_ANALYST_PERFORM_RANK_TRR","cols=6;rows=9")</f>
        <v>BMO Capital Markets</v>
      </c>
      <c r="C12851" t="s">
        <v>2320</v>
      </c>
      <c r="D12851" t="s">
        <v>1015</v>
      </c>
      <c r="E12851">
        <v>7.7615290000000003</v>
      </c>
      <c r="F12851" t="s">
        <v>2321</v>
      </c>
      <c r="G12851" s="1">
        <v>43510</v>
      </c>
    </row>
    <row r="12852" spans="1:7" x14ac:dyDescent="0.25">
      <c r="B12852" t="s">
        <v>1040</v>
      </c>
      <c r="C12852" t="s">
        <v>2322</v>
      </c>
      <c r="D12852" t="s">
        <v>1015</v>
      </c>
      <c r="E12852">
        <v>7.7615290000000003</v>
      </c>
      <c r="F12852" t="s">
        <v>1042</v>
      </c>
      <c r="G12852" s="1">
        <v>43510</v>
      </c>
    </row>
    <row r="12853" spans="1:7" x14ac:dyDescent="0.25">
      <c r="B12853" t="s">
        <v>1358</v>
      </c>
      <c r="C12853" t="s">
        <v>2323</v>
      </c>
      <c r="D12853" t="s">
        <v>1015</v>
      </c>
      <c r="E12853">
        <v>7.7615290000000003</v>
      </c>
      <c r="F12853" t="s">
        <v>1023</v>
      </c>
      <c r="G12853" s="1">
        <v>43496</v>
      </c>
    </row>
    <row r="12854" spans="1:7" x14ac:dyDescent="0.25">
      <c r="B12854" t="s">
        <v>1021</v>
      </c>
      <c r="C12854" t="s">
        <v>1021</v>
      </c>
      <c r="D12854" t="s">
        <v>1015</v>
      </c>
      <c r="E12854">
        <v>7.7615290000000003</v>
      </c>
      <c r="F12854" t="s">
        <v>1023</v>
      </c>
      <c r="G12854" s="1">
        <v>43476</v>
      </c>
    </row>
    <row r="12855" spans="1:7" x14ac:dyDescent="0.25">
      <c r="B12855" t="s">
        <v>2324</v>
      </c>
      <c r="C12855" t="s">
        <v>2325</v>
      </c>
      <c r="D12855" t="s">
        <v>1015</v>
      </c>
      <c r="E12855">
        <v>7.7615290000000003</v>
      </c>
      <c r="F12855" t="s">
        <v>1023</v>
      </c>
      <c r="G12855" s="1">
        <v>43475</v>
      </c>
    </row>
    <row r="12856" spans="1:7" x14ac:dyDescent="0.25">
      <c r="B12856" t="s">
        <v>1325</v>
      </c>
      <c r="C12856" t="s">
        <v>2326</v>
      </c>
      <c r="D12856" t="s">
        <v>1015</v>
      </c>
      <c r="E12856">
        <v>7.7615290000000003</v>
      </c>
      <c r="F12856" t="s">
        <v>1023</v>
      </c>
      <c r="G12856" s="1">
        <v>43475</v>
      </c>
    </row>
    <row r="12857" spans="1:7" x14ac:dyDescent="0.25">
      <c r="B12857" t="s">
        <v>1676</v>
      </c>
      <c r="C12857" t="s">
        <v>2327</v>
      </c>
      <c r="D12857" t="s">
        <v>1015</v>
      </c>
      <c r="E12857">
        <v>7.7615290000000003</v>
      </c>
      <c r="F12857" t="s">
        <v>1023</v>
      </c>
      <c r="G12857" s="1">
        <v>42503</v>
      </c>
    </row>
    <row r="12858" spans="1:7" x14ac:dyDescent="0.25">
      <c r="B12858" t="s">
        <v>1632</v>
      </c>
      <c r="C12858" t="s">
        <v>2328</v>
      </c>
      <c r="D12858" t="s">
        <v>1019</v>
      </c>
      <c r="E12858">
        <v>1.8258430000000001</v>
      </c>
      <c r="F12858" t="s">
        <v>1023</v>
      </c>
      <c r="G12858" s="1">
        <v>43475</v>
      </c>
    </row>
    <row r="12859" spans="1:7" x14ac:dyDescent="0.25">
      <c r="B12859" t="s">
        <v>1310</v>
      </c>
      <c r="C12859" t="s">
        <v>2329</v>
      </c>
      <c r="D12859" t="s">
        <v>1022</v>
      </c>
      <c r="E12859">
        <v>0</v>
      </c>
      <c r="F12859" t="s">
        <v>1312</v>
      </c>
      <c r="G12859" s="1">
        <v>43511</v>
      </c>
    </row>
    <row r="12901" spans="1:7" x14ac:dyDescent="0.25">
      <c r="A12901" t="s">
        <v>772</v>
      </c>
      <c r="B12901" t="str">
        <f ca="1">_xll.BDS(OFFSET(INDIRECT(ADDRESS(ROW(), COLUMN())),0,-1),"TOP_ANALYST_PERFORM_RANK_TRR","cols=6;rows=9")</f>
        <v>Stephens Inc</v>
      </c>
      <c r="C12901" t="s">
        <v>2162</v>
      </c>
      <c r="D12901" t="s">
        <v>1015</v>
      </c>
      <c r="E12901">
        <v>12.054550000000001</v>
      </c>
      <c r="F12901" t="s">
        <v>1279</v>
      </c>
      <c r="G12901" s="1">
        <v>43511</v>
      </c>
    </row>
    <row r="12902" spans="1:7" x14ac:dyDescent="0.25">
      <c r="B12902" t="s">
        <v>1017</v>
      </c>
      <c r="C12902" t="s">
        <v>1018</v>
      </c>
      <c r="D12902" t="s">
        <v>1019</v>
      </c>
      <c r="E12902">
        <v>10.157299999999999</v>
      </c>
      <c r="F12902" t="s">
        <v>1016</v>
      </c>
      <c r="G12902" s="1">
        <v>43425</v>
      </c>
    </row>
    <row r="12903" spans="1:7" x14ac:dyDescent="0.25">
      <c r="B12903" t="s">
        <v>1071</v>
      </c>
      <c r="C12903" t="s">
        <v>1152</v>
      </c>
      <c r="D12903" t="s">
        <v>1022</v>
      </c>
      <c r="E12903">
        <v>10.116910000000001</v>
      </c>
      <c r="F12903" t="s">
        <v>1846</v>
      </c>
      <c r="G12903" s="1">
        <v>43511</v>
      </c>
    </row>
    <row r="12904" spans="1:7" x14ac:dyDescent="0.25">
      <c r="B12904" t="s">
        <v>1021</v>
      </c>
      <c r="C12904" t="s">
        <v>1021</v>
      </c>
      <c r="D12904" t="s">
        <v>1026</v>
      </c>
      <c r="E12904">
        <v>0</v>
      </c>
      <c r="F12904" t="s">
        <v>1027</v>
      </c>
      <c r="G12904" s="1">
        <v>43511</v>
      </c>
    </row>
    <row r="12905" spans="1:7" x14ac:dyDescent="0.25">
      <c r="B12905" t="s">
        <v>1150</v>
      </c>
      <c r="C12905" t="s">
        <v>1707</v>
      </c>
      <c r="D12905" t="s">
        <v>1026</v>
      </c>
      <c r="E12905">
        <v>0</v>
      </c>
      <c r="F12905" t="s">
        <v>1027</v>
      </c>
      <c r="G12905" s="1">
        <v>43510</v>
      </c>
    </row>
    <row r="12906" spans="1:7" x14ac:dyDescent="0.25">
      <c r="B12906" t="s">
        <v>1033</v>
      </c>
      <c r="C12906" t="s">
        <v>1799</v>
      </c>
      <c r="D12906" t="s">
        <v>1026</v>
      </c>
      <c r="E12906">
        <v>0</v>
      </c>
      <c r="F12906" t="s">
        <v>1020</v>
      </c>
      <c r="G12906" s="1">
        <v>43510</v>
      </c>
    </row>
    <row r="12907" spans="1:7" x14ac:dyDescent="0.25">
      <c r="B12907" t="s">
        <v>1069</v>
      </c>
      <c r="C12907" t="s">
        <v>1155</v>
      </c>
      <c r="D12907" t="s">
        <v>1037</v>
      </c>
      <c r="E12907">
        <v>-12.054550000000001</v>
      </c>
      <c r="F12907" t="s">
        <v>1042</v>
      </c>
      <c r="G12907" s="1">
        <v>43511</v>
      </c>
    </row>
    <row r="12908" spans="1:7" x14ac:dyDescent="0.25">
      <c r="B12908" t="s">
        <v>1040</v>
      </c>
      <c r="C12908" t="s">
        <v>1159</v>
      </c>
      <c r="D12908" t="s">
        <v>1037</v>
      </c>
      <c r="E12908">
        <v>-12.054550000000001</v>
      </c>
      <c r="F12908" t="s">
        <v>1042</v>
      </c>
      <c r="G12908" s="1">
        <v>43510</v>
      </c>
    </row>
    <row r="12909" spans="1:7" x14ac:dyDescent="0.25">
      <c r="B12909" t="s">
        <v>1113</v>
      </c>
      <c r="C12909" t="s">
        <v>1797</v>
      </c>
      <c r="D12909" t="s">
        <v>1037</v>
      </c>
      <c r="E12909">
        <v>-12.054550000000001</v>
      </c>
      <c r="F12909" t="s">
        <v>1042</v>
      </c>
      <c r="G12909" s="1">
        <v>43510</v>
      </c>
    </row>
    <row r="12951" spans="1:7" x14ac:dyDescent="0.25">
      <c r="A12951" t="s">
        <v>773</v>
      </c>
      <c r="B12951" t="str">
        <f ca="1">_xll.BDS(OFFSET(INDIRECT(ADDRESS(ROW(), COLUMN())),0,-1),"TOP_ANALYST_PERFORM_RANK_TRR","cols=6;rows=18")</f>
        <v>Morningstar, Inc</v>
      </c>
      <c r="C12951" t="s">
        <v>2106</v>
      </c>
      <c r="D12951" t="s">
        <v>1015</v>
      </c>
      <c r="E12951">
        <v>1.9462619999999999</v>
      </c>
      <c r="F12951" t="s">
        <v>1023</v>
      </c>
      <c r="G12951" s="1">
        <v>43509</v>
      </c>
    </row>
    <row r="12952" spans="1:7" x14ac:dyDescent="0.25">
      <c r="B12952" t="s">
        <v>1050</v>
      </c>
      <c r="C12952" t="s">
        <v>1368</v>
      </c>
      <c r="D12952" t="s">
        <v>1019</v>
      </c>
      <c r="E12952">
        <v>0</v>
      </c>
      <c r="F12952" t="s">
        <v>1052</v>
      </c>
      <c r="G12952" s="1">
        <v>43497</v>
      </c>
    </row>
    <row r="12953" spans="1:7" x14ac:dyDescent="0.25">
      <c r="B12953" t="s">
        <v>1061</v>
      </c>
      <c r="C12953" t="s">
        <v>1376</v>
      </c>
      <c r="D12953" t="s">
        <v>1019</v>
      </c>
      <c r="E12953">
        <v>0</v>
      </c>
      <c r="F12953" t="s">
        <v>1027</v>
      </c>
      <c r="G12953" s="1">
        <v>43497</v>
      </c>
    </row>
    <row r="12954" spans="1:7" x14ac:dyDescent="0.25">
      <c r="B12954" t="s">
        <v>1071</v>
      </c>
      <c r="C12954" t="s">
        <v>2108</v>
      </c>
      <c r="D12954" t="s">
        <v>1019</v>
      </c>
      <c r="E12954">
        <v>0</v>
      </c>
      <c r="F12954" t="s">
        <v>1361</v>
      </c>
      <c r="G12954" s="1">
        <v>43497</v>
      </c>
    </row>
    <row r="12955" spans="1:7" x14ac:dyDescent="0.25">
      <c r="B12955" t="s">
        <v>1372</v>
      </c>
      <c r="C12955" t="s">
        <v>1373</v>
      </c>
      <c r="D12955" t="s">
        <v>1019</v>
      </c>
      <c r="E12955">
        <v>0</v>
      </c>
      <c r="F12955" t="s">
        <v>1027</v>
      </c>
      <c r="G12955" s="1">
        <v>43496</v>
      </c>
    </row>
    <row r="12956" spans="1:7" x14ac:dyDescent="0.25">
      <c r="B12956" t="s">
        <v>1086</v>
      </c>
      <c r="C12956" t="s">
        <v>1381</v>
      </c>
      <c r="D12956" t="s">
        <v>1022</v>
      </c>
      <c r="E12956">
        <v>-4.4109379999999998</v>
      </c>
      <c r="F12956" t="s">
        <v>1027</v>
      </c>
      <c r="G12956" s="1">
        <v>43496</v>
      </c>
    </row>
    <row r="12957" spans="1:7" x14ac:dyDescent="0.25">
      <c r="B12957" t="s">
        <v>1200</v>
      </c>
      <c r="C12957" t="s">
        <v>1375</v>
      </c>
      <c r="D12957" t="s">
        <v>1026</v>
      </c>
      <c r="E12957">
        <v>-10.99471</v>
      </c>
      <c r="F12957" t="s">
        <v>1042</v>
      </c>
      <c r="G12957" s="1">
        <v>43508</v>
      </c>
    </row>
    <row r="12958" spans="1:7" x14ac:dyDescent="0.25">
      <c r="B12958" t="s">
        <v>1126</v>
      </c>
      <c r="C12958" t="s">
        <v>1369</v>
      </c>
      <c r="D12958" t="s">
        <v>1037</v>
      </c>
      <c r="E12958">
        <v>-13.827140999999999</v>
      </c>
      <c r="F12958" t="s">
        <v>1023</v>
      </c>
      <c r="G12958" s="1">
        <v>43511</v>
      </c>
    </row>
    <row r="12959" spans="1:7" x14ac:dyDescent="0.25">
      <c r="B12959" t="s">
        <v>1076</v>
      </c>
      <c r="C12959" t="s">
        <v>1371</v>
      </c>
      <c r="D12959" t="s">
        <v>1037</v>
      </c>
      <c r="E12959">
        <v>-13.827140999999999</v>
      </c>
      <c r="F12959" t="s">
        <v>1023</v>
      </c>
      <c r="G12959" s="1">
        <v>43511</v>
      </c>
    </row>
    <row r="12960" spans="1:7" x14ac:dyDescent="0.25">
      <c r="B12960" t="s">
        <v>1082</v>
      </c>
      <c r="C12960" t="s">
        <v>2330</v>
      </c>
      <c r="D12960" t="s">
        <v>1037</v>
      </c>
      <c r="E12960">
        <v>-13.827140999999999</v>
      </c>
      <c r="F12960" t="s">
        <v>1023</v>
      </c>
      <c r="G12960" s="1">
        <v>43510</v>
      </c>
    </row>
    <row r="12961" spans="2:7" x14ac:dyDescent="0.25">
      <c r="B12961" t="s">
        <v>1033</v>
      </c>
      <c r="C12961" t="s">
        <v>1429</v>
      </c>
      <c r="D12961" t="s">
        <v>1037</v>
      </c>
      <c r="E12961">
        <v>-13.827140999999999</v>
      </c>
      <c r="F12961" t="s">
        <v>1023</v>
      </c>
      <c r="G12961" s="1">
        <v>43508</v>
      </c>
    </row>
    <row r="12962" spans="2:7" x14ac:dyDescent="0.25">
      <c r="B12962" t="s">
        <v>1043</v>
      </c>
      <c r="C12962" t="s">
        <v>1380</v>
      </c>
      <c r="D12962" t="s">
        <v>1037</v>
      </c>
      <c r="E12962">
        <v>-13.827140999999999</v>
      </c>
      <c r="F12962" t="s">
        <v>1042</v>
      </c>
      <c r="G12962" s="1">
        <v>43503</v>
      </c>
    </row>
    <row r="12963" spans="2:7" x14ac:dyDescent="0.25">
      <c r="B12963" t="s">
        <v>1084</v>
      </c>
      <c r="C12963" t="s">
        <v>1382</v>
      </c>
      <c r="D12963" t="s">
        <v>1037</v>
      </c>
      <c r="E12963">
        <v>-13.827140999999999</v>
      </c>
      <c r="F12963" t="s">
        <v>1023</v>
      </c>
      <c r="G12963" s="1">
        <v>43501</v>
      </c>
    </row>
    <row r="12964" spans="2:7" x14ac:dyDescent="0.25">
      <c r="B12964" t="s">
        <v>1021</v>
      </c>
      <c r="C12964" t="s">
        <v>1021</v>
      </c>
      <c r="D12964" t="s">
        <v>1037</v>
      </c>
      <c r="E12964">
        <v>-13.827140999999999</v>
      </c>
      <c r="F12964" t="s">
        <v>1042</v>
      </c>
      <c r="G12964" s="1">
        <v>43497</v>
      </c>
    </row>
    <row r="12965" spans="2:7" x14ac:dyDescent="0.25">
      <c r="B12965" t="s">
        <v>1021</v>
      </c>
      <c r="C12965" t="s">
        <v>1021</v>
      </c>
      <c r="D12965" t="s">
        <v>1037</v>
      </c>
      <c r="E12965">
        <v>-13.827140999999999</v>
      </c>
      <c r="F12965" t="s">
        <v>1023</v>
      </c>
      <c r="G12965" s="1">
        <v>43497</v>
      </c>
    </row>
    <row r="12966" spans="2:7" x14ac:dyDescent="0.25">
      <c r="B12966" t="s">
        <v>1021</v>
      </c>
      <c r="C12966" t="s">
        <v>1021</v>
      </c>
      <c r="D12966" t="s">
        <v>1037</v>
      </c>
      <c r="E12966">
        <v>-13.827140999999999</v>
      </c>
      <c r="F12966" t="s">
        <v>1023</v>
      </c>
      <c r="G12966" s="1">
        <v>43496</v>
      </c>
    </row>
    <row r="12967" spans="2:7" x14ac:dyDescent="0.25">
      <c r="B12967" t="s">
        <v>1113</v>
      </c>
      <c r="C12967" t="s">
        <v>1377</v>
      </c>
      <c r="D12967" t="s">
        <v>1037</v>
      </c>
      <c r="E12967">
        <v>-13.827140999999999</v>
      </c>
      <c r="F12967" t="s">
        <v>1042</v>
      </c>
      <c r="G12967" s="1">
        <v>43496</v>
      </c>
    </row>
    <row r="12968" spans="2:7" x14ac:dyDescent="0.25">
      <c r="B12968" t="s">
        <v>58</v>
      </c>
      <c r="C12968" t="s">
        <v>1370</v>
      </c>
      <c r="D12968" t="s">
        <v>1037</v>
      </c>
      <c r="E12968">
        <v>-13.827140999999999</v>
      </c>
      <c r="F12968" t="s">
        <v>1149</v>
      </c>
      <c r="G12968" s="1">
        <v>43474</v>
      </c>
    </row>
    <row r="13001" spans="1:7" x14ac:dyDescent="0.25">
      <c r="A13001" t="s">
        <v>774</v>
      </c>
      <c r="B13001" t="str">
        <f ca="1">_xll.BDS(OFFSET(INDIRECT(ADDRESS(ROW(), COLUMN())),0,-1),"TOP_ANALYST_PERFORM_RANK_TRR","cols=6;rows=5")</f>
        <v>PERM DENIED</v>
      </c>
      <c r="C13001" t="s">
        <v>1021</v>
      </c>
      <c r="D13001" t="s">
        <v>1015</v>
      </c>
      <c r="E13001">
        <v>31.849211</v>
      </c>
      <c r="F13001" t="s">
        <v>1016</v>
      </c>
      <c r="G13001" s="1">
        <v>43508</v>
      </c>
    </row>
    <row r="13002" spans="1:7" x14ac:dyDescent="0.25">
      <c r="B13002" t="s">
        <v>1076</v>
      </c>
      <c r="C13002" t="s">
        <v>2331</v>
      </c>
      <c r="D13002" t="s">
        <v>1019</v>
      </c>
      <c r="E13002">
        <v>21.454550000000001</v>
      </c>
      <c r="F13002" t="s">
        <v>1020</v>
      </c>
      <c r="G13002" s="1">
        <v>43511</v>
      </c>
    </row>
    <row r="13003" spans="1:7" x14ac:dyDescent="0.25">
      <c r="B13003" t="s">
        <v>1017</v>
      </c>
      <c r="C13003" t="s">
        <v>1018</v>
      </c>
      <c r="D13003" t="s">
        <v>1022</v>
      </c>
      <c r="E13003">
        <v>2.3974329999999999</v>
      </c>
      <c r="F13003" t="s">
        <v>1063</v>
      </c>
      <c r="G13003" s="1">
        <v>43421</v>
      </c>
    </row>
    <row r="13004" spans="1:7" x14ac:dyDescent="0.25">
      <c r="B13004" t="s">
        <v>1050</v>
      </c>
      <c r="C13004" t="s">
        <v>1481</v>
      </c>
      <c r="D13004" t="s">
        <v>1026</v>
      </c>
      <c r="E13004">
        <v>0</v>
      </c>
      <c r="F13004" t="s">
        <v>1052</v>
      </c>
      <c r="G13004" s="1">
        <v>43497</v>
      </c>
    </row>
    <row r="13005" spans="1:7" x14ac:dyDescent="0.25">
      <c r="B13005" t="s">
        <v>1150</v>
      </c>
      <c r="C13005" t="s">
        <v>2332</v>
      </c>
      <c r="D13005" t="s">
        <v>1037</v>
      </c>
      <c r="E13005">
        <v>-21.454550000000001</v>
      </c>
      <c r="F13005" t="s">
        <v>1027</v>
      </c>
      <c r="G13005" s="1">
        <v>43500</v>
      </c>
    </row>
    <row r="13051" spans="1:7" x14ac:dyDescent="0.25">
      <c r="A13051" t="s">
        <v>775</v>
      </c>
      <c r="B13051" t="str">
        <f ca="1">_xll.BDS(OFFSET(INDIRECT(ADDRESS(ROW(), COLUMN())),0,-1),"TOP_ANALYST_PERFORM_RANK_TRR","cols=6;rows=30")</f>
        <v>Gabelli &amp; Co</v>
      </c>
      <c r="C13051" t="s">
        <v>2190</v>
      </c>
      <c r="D13051" t="s">
        <v>1015</v>
      </c>
      <c r="E13051">
        <v>50.995528999999998</v>
      </c>
      <c r="F13051" t="s">
        <v>1023</v>
      </c>
      <c r="G13051" s="1">
        <v>43434</v>
      </c>
    </row>
    <row r="13052" spans="1:7" x14ac:dyDescent="0.25">
      <c r="B13052" t="s">
        <v>1150</v>
      </c>
      <c r="C13052" t="s">
        <v>1943</v>
      </c>
      <c r="D13052" t="s">
        <v>1019</v>
      </c>
      <c r="E13052">
        <v>41.210540999999999</v>
      </c>
      <c r="F13052" t="s">
        <v>1063</v>
      </c>
      <c r="G13052" s="1">
        <v>43511</v>
      </c>
    </row>
    <row r="13053" spans="1:7" x14ac:dyDescent="0.25">
      <c r="B13053" t="s">
        <v>1057</v>
      </c>
      <c r="C13053" t="s">
        <v>1944</v>
      </c>
      <c r="D13053" t="s">
        <v>1019</v>
      </c>
      <c r="E13053">
        <v>41.210540999999999</v>
      </c>
      <c r="F13053" t="s">
        <v>1042</v>
      </c>
      <c r="G13053" s="1">
        <v>43508</v>
      </c>
    </row>
    <row r="13054" spans="1:7" x14ac:dyDescent="0.25">
      <c r="B13054" t="s">
        <v>1120</v>
      </c>
      <c r="C13054" t="s">
        <v>2333</v>
      </c>
      <c r="D13054" t="s">
        <v>1019</v>
      </c>
      <c r="E13054">
        <v>41.210540999999999</v>
      </c>
      <c r="F13054" t="s">
        <v>1023</v>
      </c>
      <c r="G13054" s="1">
        <v>43507</v>
      </c>
    </row>
    <row r="13055" spans="1:7" x14ac:dyDescent="0.25">
      <c r="B13055" t="s">
        <v>1160</v>
      </c>
      <c r="C13055" t="s">
        <v>1579</v>
      </c>
      <c r="D13055" t="s">
        <v>1019</v>
      </c>
      <c r="E13055">
        <v>41.210540999999999</v>
      </c>
      <c r="F13055" t="s">
        <v>1063</v>
      </c>
      <c r="G13055" s="1">
        <v>43501</v>
      </c>
    </row>
    <row r="13056" spans="1:7" x14ac:dyDescent="0.25">
      <c r="B13056" t="s">
        <v>1033</v>
      </c>
      <c r="C13056" t="s">
        <v>1945</v>
      </c>
      <c r="D13056" t="s">
        <v>1019</v>
      </c>
      <c r="E13056">
        <v>41.210540999999999</v>
      </c>
      <c r="F13056" t="s">
        <v>1023</v>
      </c>
      <c r="G13056" s="1">
        <v>43499</v>
      </c>
    </row>
    <row r="13057" spans="2:7" x14ac:dyDescent="0.25">
      <c r="B13057" t="s">
        <v>58</v>
      </c>
      <c r="C13057" t="s">
        <v>1287</v>
      </c>
      <c r="D13057" t="s">
        <v>1019</v>
      </c>
      <c r="E13057">
        <v>41.210540999999999</v>
      </c>
      <c r="F13057" t="s">
        <v>1081</v>
      </c>
      <c r="G13057" s="1">
        <v>43495</v>
      </c>
    </row>
    <row r="13058" spans="2:7" x14ac:dyDescent="0.25">
      <c r="B13058" t="s">
        <v>1055</v>
      </c>
      <c r="C13058" t="s">
        <v>1292</v>
      </c>
      <c r="D13058" t="s">
        <v>1019</v>
      </c>
      <c r="E13058">
        <v>41.210540999999999</v>
      </c>
      <c r="F13058" t="s">
        <v>1042</v>
      </c>
      <c r="G13058" s="1">
        <v>43493</v>
      </c>
    </row>
    <row r="13059" spans="2:7" x14ac:dyDescent="0.25">
      <c r="B13059" t="s">
        <v>1076</v>
      </c>
      <c r="C13059" t="s">
        <v>1613</v>
      </c>
      <c r="D13059" t="s">
        <v>1019</v>
      </c>
      <c r="E13059">
        <v>41.210540999999999</v>
      </c>
      <c r="F13059" t="s">
        <v>1023</v>
      </c>
      <c r="G13059" s="1">
        <v>43490</v>
      </c>
    </row>
    <row r="13060" spans="2:7" x14ac:dyDescent="0.25">
      <c r="B13060" t="s">
        <v>1059</v>
      </c>
      <c r="C13060" t="s">
        <v>1295</v>
      </c>
      <c r="D13060" t="s">
        <v>1019</v>
      </c>
      <c r="E13060">
        <v>41.210540999999999</v>
      </c>
      <c r="F13060" t="s">
        <v>1042</v>
      </c>
      <c r="G13060" s="1">
        <v>43490</v>
      </c>
    </row>
    <row r="13061" spans="2:7" x14ac:dyDescent="0.25">
      <c r="B13061" t="s">
        <v>1021</v>
      </c>
      <c r="C13061" t="s">
        <v>1021</v>
      </c>
      <c r="D13061" t="s">
        <v>1019</v>
      </c>
      <c r="E13061">
        <v>41.210540999999999</v>
      </c>
      <c r="F13061" t="s">
        <v>1023</v>
      </c>
      <c r="G13061" s="1">
        <v>43487</v>
      </c>
    </row>
    <row r="13062" spans="2:7" x14ac:dyDescent="0.25">
      <c r="B13062" t="s">
        <v>1145</v>
      </c>
      <c r="C13062" t="s">
        <v>1610</v>
      </c>
      <c r="D13062" t="s">
        <v>1019</v>
      </c>
      <c r="E13062">
        <v>41.210540999999999</v>
      </c>
      <c r="F13062" t="s">
        <v>1023</v>
      </c>
      <c r="G13062" s="1">
        <v>43481</v>
      </c>
    </row>
    <row r="13063" spans="2:7" x14ac:dyDescent="0.25">
      <c r="B13063" t="s">
        <v>1095</v>
      </c>
      <c r="C13063" t="s">
        <v>1578</v>
      </c>
      <c r="D13063" t="s">
        <v>1019</v>
      </c>
      <c r="E13063">
        <v>41.210540999999999</v>
      </c>
      <c r="F13063" t="s">
        <v>1023</v>
      </c>
      <c r="G13063" s="1">
        <v>43476</v>
      </c>
    </row>
    <row r="13064" spans="2:7" x14ac:dyDescent="0.25">
      <c r="B13064" t="s">
        <v>1040</v>
      </c>
      <c r="C13064" t="s">
        <v>1947</v>
      </c>
      <c r="D13064" t="s">
        <v>1019</v>
      </c>
      <c r="E13064">
        <v>41.210540999999999</v>
      </c>
      <c r="F13064" t="s">
        <v>1042</v>
      </c>
      <c r="G13064" s="1">
        <v>43469</v>
      </c>
    </row>
    <row r="13065" spans="2:7" x14ac:dyDescent="0.25">
      <c r="B13065" t="s">
        <v>1069</v>
      </c>
      <c r="C13065" t="s">
        <v>2229</v>
      </c>
      <c r="D13065" t="s">
        <v>1019</v>
      </c>
      <c r="E13065">
        <v>41.210540999999999</v>
      </c>
      <c r="F13065" t="s">
        <v>1042</v>
      </c>
      <c r="G13065" s="1">
        <v>43468</v>
      </c>
    </row>
    <row r="13066" spans="2:7" x14ac:dyDescent="0.25">
      <c r="B13066" t="s">
        <v>1135</v>
      </c>
      <c r="C13066" t="s">
        <v>1948</v>
      </c>
      <c r="D13066" t="s">
        <v>1019</v>
      </c>
      <c r="E13066">
        <v>41.210540999999999</v>
      </c>
      <c r="F13066" t="s">
        <v>1042</v>
      </c>
      <c r="G13066" s="1">
        <v>43453</v>
      </c>
    </row>
    <row r="13067" spans="2:7" x14ac:dyDescent="0.25">
      <c r="B13067" t="s">
        <v>1061</v>
      </c>
      <c r="C13067" t="s">
        <v>2298</v>
      </c>
      <c r="D13067" t="s">
        <v>1019</v>
      </c>
      <c r="E13067">
        <v>41.210540999999999</v>
      </c>
      <c r="F13067" t="s">
        <v>1063</v>
      </c>
      <c r="G13067" s="1">
        <v>43452</v>
      </c>
    </row>
    <row r="13068" spans="2:7" x14ac:dyDescent="0.25">
      <c r="B13068" t="s">
        <v>1050</v>
      </c>
      <c r="C13068" t="s">
        <v>1919</v>
      </c>
      <c r="D13068" t="s">
        <v>1019</v>
      </c>
      <c r="E13068">
        <v>41.210540999999999</v>
      </c>
      <c r="F13068" t="s">
        <v>1063</v>
      </c>
      <c r="G13068" s="1">
        <v>43452</v>
      </c>
    </row>
    <row r="13069" spans="2:7" x14ac:dyDescent="0.25">
      <c r="B13069" t="s">
        <v>1184</v>
      </c>
      <c r="C13069" t="s">
        <v>1946</v>
      </c>
      <c r="D13069" t="s">
        <v>1019</v>
      </c>
      <c r="E13069">
        <v>41.210540999999999</v>
      </c>
      <c r="F13069" t="s">
        <v>1066</v>
      </c>
      <c r="G13069" s="1">
        <v>43446</v>
      </c>
    </row>
    <row r="13070" spans="2:7" x14ac:dyDescent="0.25">
      <c r="B13070" t="s">
        <v>1021</v>
      </c>
      <c r="C13070" t="s">
        <v>1021</v>
      </c>
      <c r="D13070" t="s">
        <v>1019</v>
      </c>
      <c r="E13070">
        <v>41.210540999999999</v>
      </c>
      <c r="F13070" t="s">
        <v>1023</v>
      </c>
      <c r="G13070" s="1">
        <v>43445</v>
      </c>
    </row>
    <row r="13071" spans="2:7" x14ac:dyDescent="0.25">
      <c r="B13071" t="s">
        <v>1084</v>
      </c>
      <c r="C13071" t="s">
        <v>1301</v>
      </c>
      <c r="D13071" t="s">
        <v>1019</v>
      </c>
      <c r="E13071">
        <v>41.210540999999999</v>
      </c>
      <c r="F13071" t="s">
        <v>1023</v>
      </c>
      <c r="G13071" s="1">
        <v>43438</v>
      </c>
    </row>
    <row r="13072" spans="2:7" x14ac:dyDescent="0.25">
      <c r="B13072" t="s">
        <v>1191</v>
      </c>
      <c r="C13072" t="s">
        <v>1192</v>
      </c>
      <c r="D13072" t="s">
        <v>1019</v>
      </c>
      <c r="E13072">
        <v>41.210540999999999</v>
      </c>
      <c r="F13072" t="s">
        <v>1042</v>
      </c>
      <c r="G13072" s="1">
        <v>43434</v>
      </c>
    </row>
    <row r="13073" spans="2:7" x14ac:dyDescent="0.25">
      <c r="B13073" t="s">
        <v>1595</v>
      </c>
      <c r="C13073" t="s">
        <v>1617</v>
      </c>
      <c r="D13073" t="s">
        <v>1019</v>
      </c>
      <c r="E13073">
        <v>41.210540999999999</v>
      </c>
      <c r="F13073" t="s">
        <v>1042</v>
      </c>
      <c r="G13073" s="1">
        <v>43434</v>
      </c>
    </row>
    <row r="13074" spans="2:7" x14ac:dyDescent="0.25">
      <c r="B13074" t="s">
        <v>1599</v>
      </c>
      <c r="C13074" t="s">
        <v>1600</v>
      </c>
      <c r="D13074" t="s">
        <v>1019</v>
      </c>
      <c r="E13074">
        <v>41.210540999999999</v>
      </c>
      <c r="F13074" t="s">
        <v>1023</v>
      </c>
      <c r="G13074" s="1">
        <v>43434</v>
      </c>
    </row>
    <row r="13075" spans="2:7" x14ac:dyDescent="0.25">
      <c r="B13075" t="s">
        <v>1021</v>
      </c>
      <c r="C13075" t="s">
        <v>1021</v>
      </c>
      <c r="D13075" t="s">
        <v>1019</v>
      </c>
      <c r="E13075">
        <v>41.210540999999999</v>
      </c>
      <c r="F13075" t="s">
        <v>1023</v>
      </c>
      <c r="G13075" s="1">
        <v>43434</v>
      </c>
    </row>
    <row r="13076" spans="2:7" x14ac:dyDescent="0.25">
      <c r="B13076" t="s">
        <v>1097</v>
      </c>
      <c r="C13076" t="s">
        <v>1098</v>
      </c>
      <c r="D13076" t="s">
        <v>1019</v>
      </c>
      <c r="E13076">
        <v>41.210540999999999</v>
      </c>
      <c r="F13076" t="s">
        <v>1023</v>
      </c>
      <c r="G13076" s="1">
        <v>43434</v>
      </c>
    </row>
    <row r="13077" spans="2:7" x14ac:dyDescent="0.25">
      <c r="B13077" t="s">
        <v>1758</v>
      </c>
      <c r="C13077" t="s">
        <v>2334</v>
      </c>
      <c r="D13077" t="s">
        <v>1019</v>
      </c>
      <c r="E13077">
        <v>41.210540999999999</v>
      </c>
      <c r="F13077" t="s">
        <v>1141</v>
      </c>
      <c r="G13077" s="1">
        <v>43433</v>
      </c>
    </row>
    <row r="13078" spans="2:7" x14ac:dyDescent="0.25">
      <c r="B13078" t="s">
        <v>1273</v>
      </c>
      <c r="C13078" t="s">
        <v>1094</v>
      </c>
      <c r="D13078" t="s">
        <v>1022</v>
      </c>
      <c r="E13078">
        <v>17.242270999999999</v>
      </c>
      <c r="F13078" t="s">
        <v>1023</v>
      </c>
      <c r="G13078" s="1">
        <v>43434</v>
      </c>
    </row>
    <row r="13079" spans="2:7" x14ac:dyDescent="0.25">
      <c r="B13079" t="s">
        <v>1021</v>
      </c>
      <c r="C13079" t="s">
        <v>1021</v>
      </c>
      <c r="D13079" t="s">
        <v>1026</v>
      </c>
      <c r="E13079">
        <v>11.70936</v>
      </c>
      <c r="F13079" t="s">
        <v>1023</v>
      </c>
      <c r="G13079" s="1">
        <v>43487</v>
      </c>
    </row>
    <row r="13080" spans="2:7" x14ac:dyDescent="0.25">
      <c r="B13080" t="s">
        <v>1030</v>
      </c>
      <c r="C13080" t="s">
        <v>1296</v>
      </c>
      <c r="D13080" t="s">
        <v>1037</v>
      </c>
      <c r="E13080">
        <v>11.54452</v>
      </c>
      <c r="F13080" t="s">
        <v>1042</v>
      </c>
      <c r="G13080" s="1">
        <v>43486</v>
      </c>
    </row>
    <row r="13101" spans="1:7" x14ac:dyDescent="0.25">
      <c r="A13101" t="s">
        <v>776</v>
      </c>
      <c r="B13101" t="str">
        <f ca="1">_xll.BDS(OFFSET(INDIRECT(ADDRESS(ROW(), COLUMN())),0,-1),"TOP_ANALYST_PERFORM_RANK_TRR","cols=6;rows=21")</f>
        <v>PERM DENIED</v>
      </c>
      <c r="C13101" t="s">
        <v>1021</v>
      </c>
      <c r="D13101" t="s">
        <v>1015</v>
      </c>
      <c r="E13101">
        <v>20.485181000000001</v>
      </c>
      <c r="F13101" t="s">
        <v>1027</v>
      </c>
      <c r="G13101" s="1">
        <v>43503</v>
      </c>
    </row>
    <row r="13102" spans="1:7" x14ac:dyDescent="0.25">
      <c r="B13102" t="s">
        <v>1021</v>
      </c>
      <c r="C13102" t="s">
        <v>1021</v>
      </c>
      <c r="D13102" t="s">
        <v>1019</v>
      </c>
      <c r="E13102">
        <v>19.551596</v>
      </c>
      <c r="F13102" t="s">
        <v>1016</v>
      </c>
      <c r="G13102" s="1">
        <v>43472</v>
      </c>
    </row>
    <row r="13103" spans="1:7" x14ac:dyDescent="0.25">
      <c r="B13103" t="s">
        <v>1752</v>
      </c>
      <c r="C13103" t="s">
        <v>2309</v>
      </c>
      <c r="D13103" t="s">
        <v>1022</v>
      </c>
      <c r="E13103">
        <v>12.938010999999999</v>
      </c>
      <c r="F13103" t="s">
        <v>1023</v>
      </c>
      <c r="G13103" s="1">
        <v>43508</v>
      </c>
    </row>
    <row r="13104" spans="1:7" x14ac:dyDescent="0.25">
      <c r="B13104" t="s">
        <v>1974</v>
      </c>
      <c r="C13104" t="s">
        <v>1975</v>
      </c>
      <c r="D13104" t="s">
        <v>1022</v>
      </c>
      <c r="E13104">
        <v>12.938010999999999</v>
      </c>
      <c r="F13104" t="s">
        <v>1976</v>
      </c>
      <c r="G13104" s="1">
        <v>43501</v>
      </c>
    </row>
    <row r="13105" spans="2:7" x14ac:dyDescent="0.25">
      <c r="B13105" t="s">
        <v>1483</v>
      </c>
      <c r="C13105" t="s">
        <v>2261</v>
      </c>
      <c r="D13105" t="s">
        <v>1026</v>
      </c>
      <c r="E13105">
        <v>0</v>
      </c>
      <c r="F13105" t="s">
        <v>1020</v>
      </c>
      <c r="G13105" s="1">
        <v>43511</v>
      </c>
    </row>
    <row r="13106" spans="2:7" x14ac:dyDescent="0.25">
      <c r="B13106" t="s">
        <v>1971</v>
      </c>
      <c r="C13106" t="s">
        <v>2335</v>
      </c>
      <c r="D13106" t="s">
        <v>1026</v>
      </c>
      <c r="E13106">
        <v>0</v>
      </c>
      <c r="F13106" t="s">
        <v>1312</v>
      </c>
      <c r="G13106" s="1">
        <v>43508</v>
      </c>
    </row>
    <row r="13107" spans="2:7" x14ac:dyDescent="0.25">
      <c r="B13107" t="s">
        <v>1200</v>
      </c>
      <c r="C13107" t="s">
        <v>1587</v>
      </c>
      <c r="D13107" t="s">
        <v>1026</v>
      </c>
      <c r="E13107">
        <v>0</v>
      </c>
      <c r="F13107" t="s">
        <v>1810</v>
      </c>
      <c r="G13107" s="1">
        <v>43506</v>
      </c>
    </row>
    <row r="13108" spans="2:7" x14ac:dyDescent="0.25">
      <c r="B13108" t="s">
        <v>1178</v>
      </c>
      <c r="C13108" t="s">
        <v>1853</v>
      </c>
      <c r="D13108" t="s">
        <v>1026</v>
      </c>
      <c r="E13108">
        <v>0</v>
      </c>
      <c r="F13108" t="s">
        <v>1027</v>
      </c>
      <c r="G13108" s="1">
        <v>43504</v>
      </c>
    </row>
    <row r="13109" spans="2:7" x14ac:dyDescent="0.25">
      <c r="B13109" t="s">
        <v>1580</v>
      </c>
      <c r="C13109" t="s">
        <v>1970</v>
      </c>
      <c r="D13109" t="s">
        <v>1026</v>
      </c>
      <c r="E13109">
        <v>0</v>
      </c>
      <c r="F13109" t="s">
        <v>1027</v>
      </c>
      <c r="G13109" s="1">
        <v>43503</v>
      </c>
    </row>
    <row r="13110" spans="2:7" x14ac:dyDescent="0.25">
      <c r="B13110" t="s">
        <v>1040</v>
      </c>
      <c r="C13110" t="s">
        <v>1968</v>
      </c>
      <c r="D13110" t="s">
        <v>1026</v>
      </c>
      <c r="E13110">
        <v>0</v>
      </c>
      <c r="F13110" t="s">
        <v>1312</v>
      </c>
      <c r="G13110" s="1">
        <v>43503</v>
      </c>
    </row>
    <row r="13111" spans="2:7" x14ac:dyDescent="0.25">
      <c r="B13111" t="s">
        <v>1086</v>
      </c>
      <c r="C13111" t="s">
        <v>1590</v>
      </c>
      <c r="D13111" t="s">
        <v>1026</v>
      </c>
      <c r="E13111">
        <v>0</v>
      </c>
      <c r="F13111" t="s">
        <v>1027</v>
      </c>
      <c r="G13111" s="1">
        <v>43502</v>
      </c>
    </row>
    <row r="13112" spans="2:7" x14ac:dyDescent="0.25">
      <c r="B13112" t="s">
        <v>1057</v>
      </c>
      <c r="C13112" t="s">
        <v>1852</v>
      </c>
      <c r="D13112" t="s">
        <v>1026</v>
      </c>
      <c r="E13112">
        <v>0</v>
      </c>
      <c r="F13112" t="s">
        <v>1309</v>
      </c>
      <c r="G13112" s="1">
        <v>43502</v>
      </c>
    </row>
    <row r="13113" spans="2:7" x14ac:dyDescent="0.25">
      <c r="B13113" t="s">
        <v>1028</v>
      </c>
      <c r="C13113" t="s">
        <v>1588</v>
      </c>
      <c r="D13113" t="s">
        <v>1026</v>
      </c>
      <c r="E13113">
        <v>0</v>
      </c>
      <c r="F13113" t="s">
        <v>1027</v>
      </c>
      <c r="G13113" s="1">
        <v>43502</v>
      </c>
    </row>
    <row r="13114" spans="2:7" x14ac:dyDescent="0.25">
      <c r="B13114" t="s">
        <v>1997</v>
      </c>
      <c r="C13114" t="s">
        <v>2336</v>
      </c>
      <c r="D13114" t="s">
        <v>1026</v>
      </c>
      <c r="E13114">
        <v>0</v>
      </c>
      <c r="F13114" t="s">
        <v>1020</v>
      </c>
      <c r="G13114" s="1">
        <v>43502</v>
      </c>
    </row>
    <row r="13115" spans="2:7" x14ac:dyDescent="0.25">
      <c r="B13115" t="s">
        <v>1966</v>
      </c>
      <c r="C13115" t="s">
        <v>1967</v>
      </c>
      <c r="D13115" t="s">
        <v>1026</v>
      </c>
      <c r="E13115">
        <v>0</v>
      </c>
      <c r="F13115" t="s">
        <v>1027</v>
      </c>
      <c r="G13115" s="1">
        <v>43502</v>
      </c>
    </row>
    <row r="13116" spans="2:7" x14ac:dyDescent="0.25">
      <c r="B13116" t="s">
        <v>1150</v>
      </c>
      <c r="C13116" t="s">
        <v>2263</v>
      </c>
      <c r="D13116" t="s">
        <v>1026</v>
      </c>
      <c r="E13116">
        <v>0</v>
      </c>
      <c r="F13116" t="s">
        <v>1027</v>
      </c>
      <c r="G13116" s="1">
        <v>43501</v>
      </c>
    </row>
    <row r="13117" spans="2:7" x14ac:dyDescent="0.25">
      <c r="B13117" t="s">
        <v>1021</v>
      </c>
      <c r="C13117" t="s">
        <v>1021</v>
      </c>
      <c r="D13117" t="s">
        <v>1026</v>
      </c>
      <c r="E13117">
        <v>0</v>
      </c>
      <c r="F13117" t="s">
        <v>1032</v>
      </c>
      <c r="G13117" s="1">
        <v>43500</v>
      </c>
    </row>
    <row r="13118" spans="2:7" x14ac:dyDescent="0.25">
      <c r="B13118" t="s">
        <v>1076</v>
      </c>
      <c r="C13118" t="s">
        <v>2337</v>
      </c>
      <c r="D13118" t="s">
        <v>1026</v>
      </c>
      <c r="E13118">
        <v>0</v>
      </c>
      <c r="F13118" t="s">
        <v>1020</v>
      </c>
      <c r="G13118" s="1">
        <v>43495</v>
      </c>
    </row>
    <row r="13119" spans="2:7" x14ac:dyDescent="0.25">
      <c r="B13119" t="s">
        <v>1061</v>
      </c>
      <c r="C13119" t="s">
        <v>1964</v>
      </c>
      <c r="D13119" t="s">
        <v>1026</v>
      </c>
      <c r="E13119">
        <v>0</v>
      </c>
      <c r="F13119" t="s">
        <v>1027</v>
      </c>
      <c r="G13119" s="1">
        <v>43482</v>
      </c>
    </row>
    <row r="13120" spans="2:7" x14ac:dyDescent="0.25">
      <c r="B13120" t="s">
        <v>1133</v>
      </c>
      <c r="C13120" t="s">
        <v>1978</v>
      </c>
      <c r="D13120" t="s">
        <v>1026</v>
      </c>
      <c r="E13120">
        <v>0</v>
      </c>
      <c r="F13120" t="s">
        <v>1027</v>
      </c>
      <c r="G13120" s="1">
        <v>43481</v>
      </c>
    </row>
    <row r="13121" spans="2:7" x14ac:dyDescent="0.25">
      <c r="B13121" t="s">
        <v>1017</v>
      </c>
      <c r="C13121" t="s">
        <v>1018</v>
      </c>
      <c r="D13121" t="s">
        <v>1037</v>
      </c>
      <c r="E13121">
        <v>-5.4176060000000001</v>
      </c>
      <c r="F13121" t="s">
        <v>1063</v>
      </c>
      <c r="G13121" s="1">
        <v>43406</v>
      </c>
    </row>
    <row r="13151" spans="1:7" x14ac:dyDescent="0.25">
      <c r="A13151" t="s">
        <v>777</v>
      </c>
      <c r="B13151" t="str">
        <f ca="1">_xll.BDS(OFFSET(INDIRECT(ADDRESS(ROW(), COLUMN())),0,-1),"TOP_ANALYST_PERFORM_RANK_TRR","cols=6;rows=2")</f>
        <v>ISS-EVA</v>
      </c>
      <c r="C13151" t="s">
        <v>1018</v>
      </c>
      <c r="D13151" t="s">
        <v>1015</v>
      </c>
      <c r="E13151">
        <v>56.827128000000002</v>
      </c>
      <c r="F13151" t="s">
        <v>1016</v>
      </c>
      <c r="G13151" s="1">
        <v>43181</v>
      </c>
    </row>
    <row r="13152" spans="1:7" x14ac:dyDescent="0.25">
      <c r="B13152" t="s">
        <v>1099</v>
      </c>
      <c r="C13152" t="s">
        <v>1100</v>
      </c>
      <c r="D13152" t="s">
        <v>1019</v>
      </c>
      <c r="E13152">
        <v>-70.596123000000006</v>
      </c>
      <c r="F13152" t="s">
        <v>1023</v>
      </c>
      <c r="G13152" s="1">
        <v>43490</v>
      </c>
    </row>
    <row r="13201" spans="1:7" x14ac:dyDescent="0.25">
      <c r="A13201" t="s">
        <v>778</v>
      </c>
      <c r="B13201" t="str">
        <f ca="1">_xll.BDS(OFFSET(INDIRECT(ADDRESS(ROW(), COLUMN())),0,-1),"TOP_ANALYST_PERFORM_RANK_TRR","cols=6;rows=7")</f>
        <v>Piper Jaffray</v>
      </c>
      <c r="C13201" t="s">
        <v>2121</v>
      </c>
      <c r="D13201" t="s">
        <v>1015</v>
      </c>
      <c r="E13201">
        <v>126.27279799999999</v>
      </c>
      <c r="F13201" t="s">
        <v>1027</v>
      </c>
      <c r="G13201" s="1">
        <v>43465</v>
      </c>
    </row>
    <row r="13202" spans="1:7" x14ac:dyDescent="0.25">
      <c r="B13202" t="s">
        <v>1040</v>
      </c>
      <c r="C13202" t="s">
        <v>1159</v>
      </c>
      <c r="D13202" t="s">
        <v>1019</v>
      </c>
      <c r="E13202">
        <v>21.037469999999999</v>
      </c>
      <c r="F13202" t="s">
        <v>1042</v>
      </c>
      <c r="G13202" s="1">
        <v>43445</v>
      </c>
    </row>
    <row r="13203" spans="1:7" x14ac:dyDescent="0.25">
      <c r="B13203" t="s">
        <v>1033</v>
      </c>
      <c r="C13203" t="s">
        <v>1173</v>
      </c>
      <c r="D13203" t="s">
        <v>1022</v>
      </c>
      <c r="E13203">
        <v>0</v>
      </c>
      <c r="F13203" t="s">
        <v>1020</v>
      </c>
      <c r="G13203" s="1">
        <v>43507</v>
      </c>
    </row>
    <row r="13204" spans="1:7" x14ac:dyDescent="0.25">
      <c r="B13204" t="s">
        <v>1061</v>
      </c>
      <c r="C13204" t="s">
        <v>1147</v>
      </c>
      <c r="D13204" t="s">
        <v>1022</v>
      </c>
      <c r="E13204">
        <v>0</v>
      </c>
      <c r="F13204" t="s">
        <v>1027</v>
      </c>
      <c r="G13204" s="1">
        <v>43445</v>
      </c>
    </row>
    <row r="13205" spans="1:7" x14ac:dyDescent="0.25">
      <c r="B13205" t="s">
        <v>1050</v>
      </c>
      <c r="C13205" t="s">
        <v>1177</v>
      </c>
      <c r="D13205" t="s">
        <v>1022</v>
      </c>
      <c r="E13205">
        <v>0</v>
      </c>
      <c r="F13205" t="s">
        <v>1052</v>
      </c>
      <c r="G13205" s="1">
        <v>43444</v>
      </c>
    </row>
    <row r="13206" spans="1:7" x14ac:dyDescent="0.25">
      <c r="B13206" t="s">
        <v>1135</v>
      </c>
      <c r="C13206" t="s">
        <v>1136</v>
      </c>
      <c r="D13206" t="s">
        <v>1026</v>
      </c>
      <c r="E13206">
        <v>-1.3448610000000001</v>
      </c>
      <c r="F13206" t="s">
        <v>1032</v>
      </c>
      <c r="G13206" s="1">
        <v>43445</v>
      </c>
    </row>
    <row r="13207" spans="1:7" x14ac:dyDescent="0.25">
      <c r="B13207" t="s">
        <v>1017</v>
      </c>
      <c r="C13207" t="s">
        <v>1018</v>
      </c>
      <c r="D13207" t="s">
        <v>1037</v>
      </c>
      <c r="E13207">
        <v>-15.862069999999999</v>
      </c>
      <c r="F13207" t="s">
        <v>1279</v>
      </c>
      <c r="G13207" s="1">
        <v>43260</v>
      </c>
    </row>
    <row r="13251" spans="1:7" x14ac:dyDescent="0.25">
      <c r="A13251" t="s">
        <v>779</v>
      </c>
      <c r="B13251" t="str">
        <f ca="1">_xll.BDS(OFFSET(INDIRECT(ADDRESS(ROW(), COLUMN())),0,-1),"TOP_ANALYST_PERFORM_RANK_TRR","cols=6;rows=9")</f>
        <v>Morningstar, Inc</v>
      </c>
      <c r="C13251" t="s">
        <v>2243</v>
      </c>
      <c r="D13251" t="s">
        <v>1015</v>
      </c>
      <c r="E13251">
        <v>10.114117999999999</v>
      </c>
      <c r="F13251" t="s">
        <v>1023</v>
      </c>
      <c r="G13251" s="1">
        <v>43503</v>
      </c>
    </row>
    <row r="13252" spans="1:7" x14ac:dyDescent="0.25">
      <c r="B13252" t="s">
        <v>1742</v>
      </c>
      <c r="C13252" t="s">
        <v>2338</v>
      </c>
      <c r="D13252" t="s">
        <v>1019</v>
      </c>
      <c r="E13252">
        <v>0</v>
      </c>
      <c r="F13252" t="s">
        <v>1027</v>
      </c>
      <c r="G13252" s="1">
        <v>43504</v>
      </c>
    </row>
    <row r="13253" spans="1:7" x14ac:dyDescent="0.25">
      <c r="B13253" t="s">
        <v>58</v>
      </c>
      <c r="C13253" t="s">
        <v>2339</v>
      </c>
      <c r="D13253" t="s">
        <v>1019</v>
      </c>
      <c r="E13253">
        <v>0</v>
      </c>
      <c r="F13253" t="s">
        <v>1389</v>
      </c>
      <c r="G13253" s="1">
        <v>43503</v>
      </c>
    </row>
    <row r="13254" spans="1:7" x14ac:dyDescent="0.25">
      <c r="B13254" t="s">
        <v>1021</v>
      </c>
      <c r="C13254" t="s">
        <v>1021</v>
      </c>
      <c r="D13254" t="s">
        <v>1019</v>
      </c>
      <c r="E13254">
        <v>0</v>
      </c>
      <c r="F13254" t="s">
        <v>1020</v>
      </c>
      <c r="G13254" s="1">
        <v>43503</v>
      </c>
    </row>
    <row r="13255" spans="1:7" x14ac:dyDescent="0.25">
      <c r="B13255" t="s">
        <v>1086</v>
      </c>
      <c r="C13255" t="s">
        <v>2340</v>
      </c>
      <c r="D13255" t="s">
        <v>1019</v>
      </c>
      <c r="E13255">
        <v>0</v>
      </c>
      <c r="F13255" t="s">
        <v>1027</v>
      </c>
      <c r="G13255" s="1">
        <v>43502</v>
      </c>
    </row>
    <row r="13256" spans="1:7" x14ac:dyDescent="0.25">
      <c r="B13256" t="s">
        <v>1057</v>
      </c>
      <c r="C13256" t="s">
        <v>2341</v>
      </c>
      <c r="D13256" t="s">
        <v>1019</v>
      </c>
      <c r="E13256">
        <v>0</v>
      </c>
      <c r="F13256" t="s">
        <v>1309</v>
      </c>
      <c r="G13256" s="1">
        <v>43502</v>
      </c>
    </row>
    <row r="13257" spans="1:7" x14ac:dyDescent="0.25">
      <c r="B13257" t="s">
        <v>1071</v>
      </c>
      <c r="C13257" t="s">
        <v>2342</v>
      </c>
      <c r="D13257" t="s">
        <v>1022</v>
      </c>
      <c r="E13257">
        <v>-3.2299440000000001</v>
      </c>
      <c r="F13257" t="s">
        <v>1238</v>
      </c>
      <c r="G13257" s="1">
        <v>43473</v>
      </c>
    </row>
    <row r="13258" spans="1:7" x14ac:dyDescent="0.25">
      <c r="B13258" t="s">
        <v>1021</v>
      </c>
      <c r="C13258" t="s">
        <v>1021</v>
      </c>
      <c r="D13258" t="s">
        <v>1026</v>
      </c>
      <c r="E13258">
        <v>-7.0587689999999998</v>
      </c>
      <c r="F13258" t="s">
        <v>1023</v>
      </c>
      <c r="G13258" s="1">
        <v>43503</v>
      </c>
    </row>
    <row r="13259" spans="1:7" x14ac:dyDescent="0.25">
      <c r="B13259" t="s">
        <v>1021</v>
      </c>
      <c r="C13259" t="s">
        <v>1021</v>
      </c>
      <c r="D13259" t="s">
        <v>1037</v>
      </c>
      <c r="E13259">
        <v>-8.3173480000000009</v>
      </c>
      <c r="F13259" t="s">
        <v>1023</v>
      </c>
      <c r="G13259" s="1">
        <v>43503</v>
      </c>
    </row>
    <row r="13301" spans="1:7" x14ac:dyDescent="0.25">
      <c r="A13301" t="s">
        <v>780</v>
      </c>
      <c r="B13301" t="str">
        <f ca="1">_xll.BDS(OFFSET(INDIRECT(ADDRESS(ROW(), COLUMN())),0,-1),"TOP_ANALYST_PERFORM_RANK_TRR","cols=6;rows=26")</f>
        <v>Stifel</v>
      </c>
      <c r="C13301" t="s">
        <v>1286</v>
      </c>
      <c r="D13301" t="s">
        <v>1015</v>
      </c>
      <c r="E13301">
        <v>45.504060000000003</v>
      </c>
      <c r="F13301" t="s">
        <v>1023</v>
      </c>
      <c r="G13301" s="1">
        <v>43499</v>
      </c>
    </row>
    <row r="13302" spans="1:7" x14ac:dyDescent="0.25">
      <c r="B13302" t="s">
        <v>1021</v>
      </c>
      <c r="C13302" t="s">
        <v>1021</v>
      </c>
      <c r="D13302" t="s">
        <v>1019</v>
      </c>
      <c r="E13302">
        <v>42.053521000000003</v>
      </c>
      <c r="F13302" t="s">
        <v>1023</v>
      </c>
      <c r="G13302" s="1">
        <v>43434</v>
      </c>
    </row>
    <row r="13303" spans="1:7" x14ac:dyDescent="0.25">
      <c r="B13303" t="s">
        <v>1086</v>
      </c>
      <c r="C13303" t="s">
        <v>1304</v>
      </c>
      <c r="D13303" t="s">
        <v>1019</v>
      </c>
      <c r="E13303">
        <v>42.053521000000003</v>
      </c>
      <c r="F13303" t="s">
        <v>1042</v>
      </c>
      <c r="G13303" s="1">
        <v>43433</v>
      </c>
    </row>
    <row r="13304" spans="1:7" x14ac:dyDescent="0.25">
      <c r="B13304" t="s">
        <v>1043</v>
      </c>
      <c r="C13304" t="s">
        <v>1607</v>
      </c>
      <c r="D13304" t="s">
        <v>1022</v>
      </c>
      <c r="E13304">
        <v>41.411518999999998</v>
      </c>
      <c r="F13304" t="s">
        <v>1042</v>
      </c>
      <c r="G13304" s="1">
        <v>43511</v>
      </c>
    </row>
    <row r="13305" spans="1:7" x14ac:dyDescent="0.25">
      <c r="B13305" t="s">
        <v>1050</v>
      </c>
      <c r="C13305" t="s">
        <v>1288</v>
      </c>
      <c r="D13305" t="s">
        <v>1022</v>
      </c>
      <c r="E13305">
        <v>41.411518999999998</v>
      </c>
      <c r="F13305" t="s">
        <v>1063</v>
      </c>
      <c r="G13305" s="1">
        <v>43504</v>
      </c>
    </row>
    <row r="13306" spans="1:7" x14ac:dyDescent="0.25">
      <c r="B13306" t="s">
        <v>1160</v>
      </c>
      <c r="C13306" t="s">
        <v>1579</v>
      </c>
      <c r="D13306" t="s">
        <v>1022</v>
      </c>
      <c r="E13306">
        <v>41.411518999999998</v>
      </c>
      <c r="F13306" t="s">
        <v>1063</v>
      </c>
      <c r="G13306" s="1">
        <v>43501</v>
      </c>
    </row>
    <row r="13307" spans="1:7" x14ac:dyDescent="0.25">
      <c r="B13307" t="s">
        <v>1076</v>
      </c>
      <c r="C13307" t="s">
        <v>1613</v>
      </c>
      <c r="D13307" t="s">
        <v>1022</v>
      </c>
      <c r="E13307">
        <v>41.411518999999998</v>
      </c>
      <c r="F13307" t="s">
        <v>1023</v>
      </c>
      <c r="G13307" s="1">
        <v>43490</v>
      </c>
    </row>
    <row r="13308" spans="1:7" x14ac:dyDescent="0.25">
      <c r="B13308" t="s">
        <v>1059</v>
      </c>
      <c r="C13308" t="s">
        <v>1295</v>
      </c>
      <c r="D13308" t="s">
        <v>1022</v>
      </c>
      <c r="E13308">
        <v>41.411518999999998</v>
      </c>
      <c r="F13308" t="s">
        <v>1042</v>
      </c>
      <c r="G13308" s="1">
        <v>43487</v>
      </c>
    </row>
    <row r="13309" spans="1:7" x14ac:dyDescent="0.25">
      <c r="B13309" t="s">
        <v>1145</v>
      </c>
      <c r="C13309" t="s">
        <v>1983</v>
      </c>
      <c r="D13309" t="s">
        <v>1022</v>
      </c>
      <c r="E13309">
        <v>41.411518999999998</v>
      </c>
      <c r="F13309" t="s">
        <v>1023</v>
      </c>
      <c r="G13309" s="1">
        <v>43481</v>
      </c>
    </row>
    <row r="13310" spans="1:7" x14ac:dyDescent="0.25">
      <c r="B13310" t="s">
        <v>1580</v>
      </c>
      <c r="C13310" t="s">
        <v>1581</v>
      </c>
      <c r="D13310" t="s">
        <v>1022</v>
      </c>
      <c r="E13310">
        <v>41.411518999999998</v>
      </c>
      <c r="F13310" t="s">
        <v>1063</v>
      </c>
      <c r="G13310" s="1">
        <v>43479</v>
      </c>
    </row>
    <row r="13311" spans="1:7" x14ac:dyDescent="0.25">
      <c r="B13311" t="s">
        <v>1095</v>
      </c>
      <c r="C13311" t="s">
        <v>1578</v>
      </c>
      <c r="D13311" t="s">
        <v>1022</v>
      </c>
      <c r="E13311">
        <v>41.411518999999998</v>
      </c>
      <c r="F13311" t="s">
        <v>1023</v>
      </c>
      <c r="G13311" s="1">
        <v>43476</v>
      </c>
    </row>
    <row r="13312" spans="1:7" x14ac:dyDescent="0.25">
      <c r="B13312" t="s">
        <v>1028</v>
      </c>
      <c r="C13312" t="s">
        <v>1615</v>
      </c>
      <c r="D13312" t="s">
        <v>1022</v>
      </c>
      <c r="E13312">
        <v>41.411518999999998</v>
      </c>
      <c r="F13312" t="s">
        <v>1042</v>
      </c>
      <c r="G13312" s="1">
        <v>43472</v>
      </c>
    </row>
    <row r="13313" spans="2:7" x14ac:dyDescent="0.25">
      <c r="B13313" t="s">
        <v>1069</v>
      </c>
      <c r="C13313" t="s">
        <v>2229</v>
      </c>
      <c r="D13313" t="s">
        <v>1022</v>
      </c>
      <c r="E13313">
        <v>41.411518999999998</v>
      </c>
      <c r="F13313" t="s">
        <v>1042</v>
      </c>
      <c r="G13313" s="1">
        <v>43468</v>
      </c>
    </row>
    <row r="13314" spans="2:7" x14ac:dyDescent="0.25">
      <c r="B13314" t="s">
        <v>1055</v>
      </c>
      <c r="C13314" t="s">
        <v>1292</v>
      </c>
      <c r="D13314" t="s">
        <v>1022</v>
      </c>
      <c r="E13314">
        <v>41.411518999999998</v>
      </c>
      <c r="F13314" t="s">
        <v>1042</v>
      </c>
      <c r="G13314" s="1">
        <v>43452</v>
      </c>
    </row>
    <row r="13315" spans="2:7" x14ac:dyDescent="0.25">
      <c r="B13315" t="s">
        <v>1191</v>
      </c>
      <c r="C13315" t="s">
        <v>1192</v>
      </c>
      <c r="D13315" t="s">
        <v>1022</v>
      </c>
      <c r="E13315">
        <v>41.411518999999998</v>
      </c>
      <c r="F13315" t="s">
        <v>1042</v>
      </c>
      <c r="G13315" s="1">
        <v>43437</v>
      </c>
    </row>
    <row r="13316" spans="2:7" x14ac:dyDescent="0.25">
      <c r="B13316" t="s">
        <v>1150</v>
      </c>
      <c r="C13316" t="s">
        <v>1284</v>
      </c>
      <c r="D13316" t="s">
        <v>1022</v>
      </c>
      <c r="E13316">
        <v>41.411518999999998</v>
      </c>
      <c r="F13316" t="s">
        <v>1063</v>
      </c>
      <c r="G13316" s="1">
        <v>43437</v>
      </c>
    </row>
    <row r="13317" spans="2:7" x14ac:dyDescent="0.25">
      <c r="B13317" t="s">
        <v>1448</v>
      </c>
      <c r="C13317" t="s">
        <v>1981</v>
      </c>
      <c r="D13317" t="s">
        <v>1022</v>
      </c>
      <c r="E13317">
        <v>41.411518999999998</v>
      </c>
      <c r="F13317" t="s">
        <v>1023</v>
      </c>
      <c r="G13317" s="1">
        <v>43434</v>
      </c>
    </row>
    <row r="13318" spans="2:7" x14ac:dyDescent="0.25">
      <c r="B13318" t="s">
        <v>1040</v>
      </c>
      <c r="C13318" t="s">
        <v>1947</v>
      </c>
      <c r="D13318" t="s">
        <v>1022</v>
      </c>
      <c r="E13318">
        <v>41.411518999999998</v>
      </c>
      <c r="F13318" t="s">
        <v>1042</v>
      </c>
      <c r="G13318" s="1">
        <v>43434</v>
      </c>
    </row>
    <row r="13319" spans="2:7" x14ac:dyDescent="0.25">
      <c r="B13319" t="s">
        <v>1097</v>
      </c>
      <c r="C13319" t="s">
        <v>1098</v>
      </c>
      <c r="D13319" t="s">
        <v>1022</v>
      </c>
      <c r="E13319">
        <v>41.411518999999998</v>
      </c>
      <c r="F13319" t="s">
        <v>1023</v>
      </c>
      <c r="G13319" s="1">
        <v>43434</v>
      </c>
    </row>
    <row r="13320" spans="2:7" x14ac:dyDescent="0.25">
      <c r="B13320" t="s">
        <v>1135</v>
      </c>
      <c r="C13320" t="s">
        <v>1598</v>
      </c>
      <c r="D13320" t="s">
        <v>1022</v>
      </c>
      <c r="E13320">
        <v>41.411518999999998</v>
      </c>
      <c r="F13320" t="s">
        <v>1042</v>
      </c>
      <c r="G13320" s="1">
        <v>43434</v>
      </c>
    </row>
    <row r="13321" spans="2:7" x14ac:dyDescent="0.25">
      <c r="B13321" t="s">
        <v>1021</v>
      </c>
      <c r="C13321" t="s">
        <v>1021</v>
      </c>
      <c r="D13321" t="s">
        <v>1022</v>
      </c>
      <c r="E13321">
        <v>41.411518999999998</v>
      </c>
      <c r="F13321" t="s">
        <v>1023</v>
      </c>
      <c r="G13321" s="1">
        <v>43434</v>
      </c>
    </row>
    <row r="13322" spans="2:7" x14ac:dyDescent="0.25">
      <c r="B13322" t="s">
        <v>1030</v>
      </c>
      <c r="C13322" t="s">
        <v>1296</v>
      </c>
      <c r="D13322" t="s">
        <v>1022</v>
      </c>
      <c r="E13322">
        <v>41.411518999999998</v>
      </c>
      <c r="F13322" t="s">
        <v>1042</v>
      </c>
      <c r="G13322" s="1">
        <v>43434</v>
      </c>
    </row>
    <row r="13323" spans="2:7" x14ac:dyDescent="0.25">
      <c r="B13323" t="s">
        <v>1595</v>
      </c>
      <c r="C13323" t="s">
        <v>2297</v>
      </c>
      <c r="D13323" t="s">
        <v>1022</v>
      </c>
      <c r="E13323">
        <v>41.411518999999998</v>
      </c>
      <c r="F13323" t="s">
        <v>1042</v>
      </c>
      <c r="G13323" s="1">
        <v>43434</v>
      </c>
    </row>
    <row r="13324" spans="2:7" x14ac:dyDescent="0.25">
      <c r="B13324" t="s">
        <v>1021</v>
      </c>
      <c r="C13324" t="s">
        <v>1021</v>
      </c>
      <c r="D13324" t="s">
        <v>1022</v>
      </c>
      <c r="E13324">
        <v>41.411518999999998</v>
      </c>
      <c r="F13324" t="s">
        <v>1023</v>
      </c>
      <c r="G13324" s="1">
        <v>43245</v>
      </c>
    </row>
    <row r="13325" spans="2:7" x14ac:dyDescent="0.25">
      <c r="B13325" t="s">
        <v>1120</v>
      </c>
      <c r="C13325" t="s">
        <v>1121</v>
      </c>
      <c r="D13325" t="s">
        <v>1026</v>
      </c>
      <c r="E13325">
        <v>33.4084</v>
      </c>
      <c r="F13325" t="s">
        <v>1023</v>
      </c>
      <c r="G13325" s="1">
        <v>43507</v>
      </c>
    </row>
    <row r="13326" spans="2:7" x14ac:dyDescent="0.25">
      <c r="B13326" t="s">
        <v>1189</v>
      </c>
      <c r="C13326" t="s">
        <v>1608</v>
      </c>
      <c r="D13326" t="s">
        <v>1037</v>
      </c>
      <c r="E13326">
        <v>33.382278999999997</v>
      </c>
      <c r="F13326" t="s">
        <v>1042</v>
      </c>
      <c r="G13326" s="1">
        <v>43510</v>
      </c>
    </row>
    <row r="13351" spans="1:7" x14ac:dyDescent="0.25">
      <c r="A13351" t="s">
        <v>781</v>
      </c>
      <c r="B13351" t="str">
        <f ca="1">_xll.BDS(OFFSET(INDIRECT(ADDRESS(ROW(), COLUMN())),0,-1),"TOP_ANALYST_PERFORM_RANK_TRR","cols=6;rows=6")</f>
        <v>ISS-EVA</v>
      </c>
      <c r="C13351" t="s">
        <v>1018</v>
      </c>
      <c r="D13351" t="s">
        <v>1015</v>
      </c>
      <c r="E13351">
        <v>66.033350999999996</v>
      </c>
      <c r="F13351" t="s">
        <v>1279</v>
      </c>
      <c r="G13351" s="1">
        <v>43490</v>
      </c>
    </row>
    <row r="13352" spans="1:7" x14ac:dyDescent="0.25">
      <c r="B13352" t="s">
        <v>1483</v>
      </c>
      <c r="C13352" t="s">
        <v>2261</v>
      </c>
      <c r="D13352" t="s">
        <v>1019</v>
      </c>
      <c r="E13352">
        <v>21.840170000000001</v>
      </c>
      <c r="F13352" t="s">
        <v>1020</v>
      </c>
      <c r="G13352" s="1">
        <v>43511</v>
      </c>
    </row>
    <row r="13353" spans="1:7" x14ac:dyDescent="0.25">
      <c r="B13353" t="s">
        <v>2314</v>
      </c>
      <c r="C13353" t="s">
        <v>2343</v>
      </c>
      <c r="D13353" t="s">
        <v>1022</v>
      </c>
      <c r="E13353">
        <v>0</v>
      </c>
      <c r="F13353" t="s">
        <v>1312</v>
      </c>
      <c r="G13353" s="1">
        <v>43507</v>
      </c>
    </row>
    <row r="13354" spans="1:7" x14ac:dyDescent="0.25">
      <c r="B13354" t="s">
        <v>1030</v>
      </c>
      <c r="C13354" t="s">
        <v>2344</v>
      </c>
      <c r="D13354" t="s">
        <v>1026</v>
      </c>
      <c r="E13354">
        <v>-9.6987760000000005</v>
      </c>
      <c r="F13354" t="s">
        <v>1042</v>
      </c>
      <c r="G13354" s="1">
        <v>43495</v>
      </c>
    </row>
    <row r="13355" spans="1:7" x14ac:dyDescent="0.25">
      <c r="B13355" t="s">
        <v>2345</v>
      </c>
      <c r="C13355" t="s">
        <v>2346</v>
      </c>
      <c r="D13355" t="s">
        <v>1026</v>
      </c>
      <c r="E13355">
        <v>-9.6987760000000005</v>
      </c>
      <c r="F13355" t="s">
        <v>1042</v>
      </c>
      <c r="G13355" s="1">
        <v>43483</v>
      </c>
    </row>
    <row r="13356" spans="1:7" x14ac:dyDescent="0.25">
      <c r="B13356" t="s">
        <v>1057</v>
      </c>
      <c r="C13356" t="s">
        <v>1852</v>
      </c>
      <c r="D13356" t="s">
        <v>1037</v>
      </c>
      <c r="E13356">
        <v>-15.33592</v>
      </c>
      <c r="F13356" t="s">
        <v>1309</v>
      </c>
      <c r="G13356" s="1">
        <v>43504</v>
      </c>
    </row>
    <row r="13401" spans="1:7" x14ac:dyDescent="0.25">
      <c r="A13401" t="s">
        <v>783</v>
      </c>
      <c r="B13401" t="str">
        <f ca="1">_xll.BDS(OFFSET(INDIRECT(ADDRESS(ROW(), COLUMN())),0,-1),"TOP_ANALYST_PERFORM_RANK_TRR","cols=6;rows=7")</f>
        <v>Macquarie</v>
      </c>
      <c r="C13401" t="s">
        <v>1789</v>
      </c>
      <c r="D13401" t="s">
        <v>1015</v>
      </c>
      <c r="E13401">
        <v>4.1237110000000001</v>
      </c>
      <c r="F13401" t="s">
        <v>1038</v>
      </c>
      <c r="G13401" s="1">
        <v>43510</v>
      </c>
    </row>
    <row r="13402" spans="1:7" x14ac:dyDescent="0.25">
      <c r="B13402" t="s">
        <v>1059</v>
      </c>
      <c r="C13402" t="s">
        <v>2289</v>
      </c>
      <c r="D13402" t="s">
        <v>1015</v>
      </c>
      <c r="E13402">
        <v>4.1237110000000001</v>
      </c>
      <c r="F13402" t="s">
        <v>1038</v>
      </c>
      <c r="G13402" s="1">
        <v>43509</v>
      </c>
    </row>
    <row r="13403" spans="1:7" x14ac:dyDescent="0.25">
      <c r="B13403" t="s">
        <v>1202</v>
      </c>
      <c r="C13403" t="s">
        <v>1827</v>
      </c>
      <c r="D13403" t="s">
        <v>1019</v>
      </c>
      <c r="E13403">
        <v>0</v>
      </c>
      <c r="F13403" t="s">
        <v>1032</v>
      </c>
      <c r="G13403" s="1">
        <v>43510</v>
      </c>
    </row>
    <row r="13404" spans="1:7" x14ac:dyDescent="0.25">
      <c r="B13404" t="s">
        <v>1057</v>
      </c>
      <c r="C13404" t="s">
        <v>1790</v>
      </c>
      <c r="D13404" t="s">
        <v>1019</v>
      </c>
      <c r="E13404">
        <v>0</v>
      </c>
      <c r="F13404" t="s">
        <v>2347</v>
      </c>
      <c r="G13404" s="1">
        <v>43509</v>
      </c>
    </row>
    <row r="13405" spans="1:7" x14ac:dyDescent="0.25">
      <c r="B13405" t="s">
        <v>1163</v>
      </c>
      <c r="C13405" t="s">
        <v>1164</v>
      </c>
      <c r="D13405" t="s">
        <v>1019</v>
      </c>
      <c r="E13405">
        <v>0</v>
      </c>
      <c r="F13405" t="s">
        <v>1027</v>
      </c>
      <c r="G13405" s="1">
        <v>43438</v>
      </c>
    </row>
    <row r="13406" spans="1:7" x14ac:dyDescent="0.25">
      <c r="B13406" t="s">
        <v>1160</v>
      </c>
      <c r="C13406" t="s">
        <v>1204</v>
      </c>
      <c r="D13406" t="s">
        <v>1022</v>
      </c>
      <c r="E13406">
        <v>-4.1237110000000001</v>
      </c>
      <c r="F13406" t="s">
        <v>1063</v>
      </c>
      <c r="G13406" s="1">
        <v>43509</v>
      </c>
    </row>
    <row r="13407" spans="1:7" x14ac:dyDescent="0.25">
      <c r="B13407" t="s">
        <v>1017</v>
      </c>
      <c r="C13407" t="s">
        <v>1018</v>
      </c>
      <c r="D13407" t="s">
        <v>1026</v>
      </c>
      <c r="E13407">
        <v>-80.924921999999995</v>
      </c>
      <c r="F13407" t="s">
        <v>1023</v>
      </c>
      <c r="G13407" s="1">
        <v>43511</v>
      </c>
    </row>
    <row r="13451" spans="1:7" x14ac:dyDescent="0.25">
      <c r="A13451" t="s">
        <v>784</v>
      </c>
      <c r="B13451" t="str">
        <f ca="1">_xll.BDS(OFFSET(INDIRECT(ADDRESS(ROW(), COLUMN())),0,-1),"TOP_ANALYST_PERFORM_RANK_TRR","cols=6;rows=11")</f>
        <v>PERM DENIED</v>
      </c>
      <c r="C13451" t="s">
        <v>1021</v>
      </c>
      <c r="D13451" t="s">
        <v>1015</v>
      </c>
      <c r="E13451">
        <v>18.21546</v>
      </c>
      <c r="F13451" t="s">
        <v>1023</v>
      </c>
      <c r="G13451" s="1">
        <v>43483</v>
      </c>
    </row>
    <row r="13452" spans="1:7" x14ac:dyDescent="0.25">
      <c r="B13452" t="s">
        <v>1021</v>
      </c>
      <c r="C13452" t="s">
        <v>1021</v>
      </c>
      <c r="D13452" t="s">
        <v>1019</v>
      </c>
      <c r="E13452">
        <v>16.4848</v>
      </c>
      <c r="F13452" t="s">
        <v>1023</v>
      </c>
      <c r="G13452" s="1">
        <v>43483</v>
      </c>
    </row>
    <row r="13453" spans="1:7" x14ac:dyDescent="0.25">
      <c r="B13453" t="s">
        <v>1082</v>
      </c>
      <c r="C13453" t="s">
        <v>1464</v>
      </c>
      <c r="D13453" t="s">
        <v>1022</v>
      </c>
      <c r="E13453">
        <v>14.397710999999999</v>
      </c>
      <c r="F13453" t="s">
        <v>1027</v>
      </c>
      <c r="G13453" s="1">
        <v>43483</v>
      </c>
    </row>
    <row r="13454" spans="1:7" x14ac:dyDescent="0.25">
      <c r="B13454" t="s">
        <v>1363</v>
      </c>
      <c r="C13454" t="s">
        <v>1702</v>
      </c>
      <c r="D13454" t="s">
        <v>1026</v>
      </c>
      <c r="E13454">
        <v>12.889889999999999</v>
      </c>
      <c r="F13454" t="s">
        <v>1042</v>
      </c>
      <c r="G13454" s="1">
        <v>43511</v>
      </c>
    </row>
    <row r="13455" spans="1:7" x14ac:dyDescent="0.25">
      <c r="B13455" t="s">
        <v>1175</v>
      </c>
      <c r="C13455" t="s">
        <v>1505</v>
      </c>
      <c r="D13455" t="s">
        <v>1026</v>
      </c>
      <c r="E13455">
        <v>12.889889999999999</v>
      </c>
      <c r="F13455" t="s">
        <v>1042</v>
      </c>
      <c r="G13455" s="1">
        <v>43511</v>
      </c>
    </row>
    <row r="13456" spans="1:7" x14ac:dyDescent="0.25">
      <c r="B13456" t="s">
        <v>1067</v>
      </c>
      <c r="C13456" t="s">
        <v>1716</v>
      </c>
      <c r="D13456" t="s">
        <v>1026</v>
      </c>
      <c r="E13456">
        <v>12.889889999999999</v>
      </c>
      <c r="F13456" t="s">
        <v>1023</v>
      </c>
      <c r="G13456" s="1">
        <v>43511</v>
      </c>
    </row>
    <row r="13457" spans="2:7" x14ac:dyDescent="0.25">
      <c r="B13457" t="s">
        <v>1059</v>
      </c>
      <c r="C13457" t="s">
        <v>1708</v>
      </c>
      <c r="D13457" t="s">
        <v>1026</v>
      </c>
      <c r="E13457">
        <v>12.889889999999999</v>
      </c>
      <c r="F13457" t="s">
        <v>1042</v>
      </c>
      <c r="G13457" s="1">
        <v>43490</v>
      </c>
    </row>
    <row r="13458" spans="2:7" x14ac:dyDescent="0.25">
      <c r="B13458" t="s">
        <v>1163</v>
      </c>
      <c r="C13458" t="s">
        <v>1704</v>
      </c>
      <c r="D13458" t="s">
        <v>1026</v>
      </c>
      <c r="E13458">
        <v>12.889889999999999</v>
      </c>
      <c r="F13458" t="s">
        <v>1023</v>
      </c>
      <c r="G13458" s="1">
        <v>43483</v>
      </c>
    </row>
    <row r="13459" spans="2:7" x14ac:dyDescent="0.25">
      <c r="B13459" t="s">
        <v>1178</v>
      </c>
      <c r="C13459" t="s">
        <v>1463</v>
      </c>
      <c r="D13459" t="s">
        <v>1026</v>
      </c>
      <c r="E13459">
        <v>12.889889999999999</v>
      </c>
      <c r="F13459" t="s">
        <v>1180</v>
      </c>
      <c r="G13459" s="1">
        <v>43483</v>
      </c>
    </row>
    <row r="13460" spans="2:7" x14ac:dyDescent="0.25">
      <c r="B13460" t="s">
        <v>1135</v>
      </c>
      <c r="C13460" t="s">
        <v>1705</v>
      </c>
      <c r="D13460" t="s">
        <v>1026</v>
      </c>
      <c r="E13460">
        <v>12.889889999999999</v>
      </c>
      <c r="F13460" t="s">
        <v>1042</v>
      </c>
      <c r="G13460" s="1">
        <v>43483</v>
      </c>
    </row>
    <row r="13461" spans="2:7" x14ac:dyDescent="0.25">
      <c r="B13461" t="s">
        <v>1074</v>
      </c>
      <c r="C13461" t="s">
        <v>2348</v>
      </c>
      <c r="D13461" t="s">
        <v>1037</v>
      </c>
      <c r="E13461">
        <v>6.3589510000000002</v>
      </c>
      <c r="F13461" t="s">
        <v>1063</v>
      </c>
      <c r="G13461" s="1">
        <v>43494</v>
      </c>
    </row>
    <row r="13501" spans="1:7" x14ac:dyDescent="0.25">
      <c r="A13501" t="s">
        <v>785</v>
      </c>
      <c r="B13501" t="str">
        <f ca="1">_xll.BDS(OFFSET(INDIRECT(ADDRESS(ROW(), COLUMN())),0,-1),"TOP_ANALYST_PERFORM_RANK_TRR","cols=6;rows=14")</f>
        <v>Raymond James</v>
      </c>
      <c r="C13501" t="s">
        <v>2349</v>
      </c>
      <c r="D13501" t="s">
        <v>1015</v>
      </c>
      <c r="E13501">
        <v>9.0410970000000006</v>
      </c>
      <c r="F13501" t="s">
        <v>1042</v>
      </c>
      <c r="G13501" s="1">
        <v>43482</v>
      </c>
    </row>
    <row r="13502" spans="1:7" x14ac:dyDescent="0.25">
      <c r="B13502" t="s">
        <v>1352</v>
      </c>
      <c r="C13502" t="s">
        <v>2350</v>
      </c>
      <c r="D13502" t="s">
        <v>1015</v>
      </c>
      <c r="E13502">
        <v>9.0410970000000006</v>
      </c>
      <c r="F13502" t="s">
        <v>1023</v>
      </c>
      <c r="G13502" s="1">
        <v>43481</v>
      </c>
    </row>
    <row r="13503" spans="1:7" x14ac:dyDescent="0.25">
      <c r="B13503" t="s">
        <v>1310</v>
      </c>
      <c r="C13503" t="s">
        <v>2329</v>
      </c>
      <c r="D13503" t="s">
        <v>1019</v>
      </c>
      <c r="E13503">
        <v>5.0131930000000002</v>
      </c>
      <c r="F13503" t="s">
        <v>1973</v>
      </c>
      <c r="G13503" s="1">
        <v>43507</v>
      </c>
    </row>
    <row r="13504" spans="1:7" x14ac:dyDescent="0.25">
      <c r="B13504" t="s">
        <v>1030</v>
      </c>
      <c r="C13504" t="s">
        <v>2351</v>
      </c>
      <c r="D13504" t="s">
        <v>1019</v>
      </c>
      <c r="E13504">
        <v>5.0131930000000002</v>
      </c>
      <c r="F13504" t="s">
        <v>1042</v>
      </c>
      <c r="G13504" s="1">
        <v>43507</v>
      </c>
    </row>
    <row r="13505" spans="2:7" x14ac:dyDescent="0.25">
      <c r="B13505" t="s">
        <v>1629</v>
      </c>
      <c r="C13505" t="s">
        <v>2352</v>
      </c>
      <c r="D13505" t="s">
        <v>1019</v>
      </c>
      <c r="E13505">
        <v>5.0131930000000002</v>
      </c>
      <c r="F13505" t="s">
        <v>1023</v>
      </c>
      <c r="G13505" s="1">
        <v>43502</v>
      </c>
    </row>
    <row r="13506" spans="2:7" x14ac:dyDescent="0.25">
      <c r="B13506" t="s">
        <v>1350</v>
      </c>
      <c r="C13506" t="s">
        <v>2353</v>
      </c>
      <c r="D13506" t="s">
        <v>1019</v>
      </c>
      <c r="E13506">
        <v>5.0131930000000002</v>
      </c>
      <c r="F13506" t="s">
        <v>1023</v>
      </c>
      <c r="G13506" s="1">
        <v>43501</v>
      </c>
    </row>
    <row r="13507" spans="2:7" x14ac:dyDescent="0.25">
      <c r="B13507" t="s">
        <v>1869</v>
      </c>
      <c r="C13507" t="s">
        <v>2354</v>
      </c>
      <c r="D13507" t="s">
        <v>1019</v>
      </c>
      <c r="E13507">
        <v>5.0131930000000002</v>
      </c>
      <c r="F13507" t="s">
        <v>1042</v>
      </c>
      <c r="G13507" s="1">
        <v>43499</v>
      </c>
    </row>
    <row r="13508" spans="2:7" x14ac:dyDescent="0.25">
      <c r="B13508" t="s">
        <v>1358</v>
      </c>
      <c r="C13508" t="s">
        <v>2323</v>
      </c>
      <c r="D13508" t="s">
        <v>1019</v>
      </c>
      <c r="E13508">
        <v>5.0131930000000002</v>
      </c>
      <c r="F13508" t="s">
        <v>1399</v>
      </c>
      <c r="G13508" s="1">
        <v>43496</v>
      </c>
    </row>
    <row r="13509" spans="2:7" x14ac:dyDescent="0.25">
      <c r="B13509" t="s">
        <v>1028</v>
      </c>
      <c r="C13509" t="s">
        <v>2355</v>
      </c>
      <c r="D13509" t="s">
        <v>1019</v>
      </c>
      <c r="E13509">
        <v>5.0131930000000002</v>
      </c>
      <c r="F13509" t="s">
        <v>1042</v>
      </c>
      <c r="G13509" s="1">
        <v>43493</v>
      </c>
    </row>
    <row r="13510" spans="2:7" x14ac:dyDescent="0.25">
      <c r="B13510" t="s">
        <v>1354</v>
      </c>
      <c r="C13510" t="s">
        <v>2356</v>
      </c>
      <c r="D13510" t="s">
        <v>1019</v>
      </c>
      <c r="E13510">
        <v>5.0131930000000002</v>
      </c>
      <c r="F13510" t="s">
        <v>1023</v>
      </c>
      <c r="G13510" s="1">
        <v>43489</v>
      </c>
    </row>
    <row r="13511" spans="2:7" x14ac:dyDescent="0.25">
      <c r="B13511" t="s">
        <v>1061</v>
      </c>
      <c r="C13511" t="s">
        <v>2357</v>
      </c>
      <c r="D13511" t="s">
        <v>1019</v>
      </c>
      <c r="E13511">
        <v>5.0131930000000002</v>
      </c>
      <c r="F13511" t="s">
        <v>1063</v>
      </c>
      <c r="G13511" s="1">
        <v>43489</v>
      </c>
    </row>
    <row r="13512" spans="2:7" x14ac:dyDescent="0.25">
      <c r="B13512" t="s">
        <v>2358</v>
      </c>
      <c r="C13512" t="s">
        <v>2359</v>
      </c>
      <c r="D13512" t="s">
        <v>1019</v>
      </c>
      <c r="E13512">
        <v>5.0131930000000002</v>
      </c>
      <c r="F13512" t="s">
        <v>1023</v>
      </c>
      <c r="G13512" s="1">
        <v>43488</v>
      </c>
    </row>
    <row r="13513" spans="2:7" x14ac:dyDescent="0.25">
      <c r="B13513" t="s">
        <v>1021</v>
      </c>
      <c r="C13513" t="s">
        <v>1021</v>
      </c>
      <c r="D13513" t="s">
        <v>1019</v>
      </c>
      <c r="E13513">
        <v>5.0131930000000002</v>
      </c>
      <c r="F13513" t="s">
        <v>1023</v>
      </c>
      <c r="G13513" s="1">
        <v>43487</v>
      </c>
    </row>
    <row r="13514" spans="2:7" x14ac:dyDescent="0.25">
      <c r="B13514" t="s">
        <v>2360</v>
      </c>
      <c r="C13514" t="s">
        <v>2361</v>
      </c>
      <c r="D13514" t="s">
        <v>1019</v>
      </c>
      <c r="E13514">
        <v>5.0131930000000002</v>
      </c>
      <c r="F13514" t="s">
        <v>1023</v>
      </c>
      <c r="G13514" s="1">
        <v>43482</v>
      </c>
    </row>
    <row r="13551" spans="1:7" x14ac:dyDescent="0.25">
      <c r="A13551" t="s">
        <v>786</v>
      </c>
      <c r="B13551" t="str">
        <f ca="1">_xll.BDS(OFFSET(INDIRECT(ADDRESS(ROW(), COLUMN())),0,-1),"TOP_ANALYST_PERFORM_RANK_TRR","cols=6;rows=5")</f>
        <v>Goldman Sachs</v>
      </c>
      <c r="C13551" t="s">
        <v>1840</v>
      </c>
      <c r="D13551" t="s">
        <v>1015</v>
      </c>
      <c r="E13551">
        <v>16.376819999999999</v>
      </c>
      <c r="F13551" t="s">
        <v>1238</v>
      </c>
      <c r="G13551" s="1">
        <v>43474</v>
      </c>
    </row>
    <row r="13552" spans="1:7" x14ac:dyDescent="0.25">
      <c r="B13552" t="s">
        <v>1259</v>
      </c>
      <c r="C13552" t="s">
        <v>1260</v>
      </c>
      <c r="D13552" t="s">
        <v>1019</v>
      </c>
      <c r="E13552">
        <v>5.4250210000000001</v>
      </c>
      <c r="F13552" t="s">
        <v>1023</v>
      </c>
      <c r="G13552" s="1">
        <v>43469</v>
      </c>
    </row>
    <row r="13553" spans="2:7" x14ac:dyDescent="0.25">
      <c r="B13553" t="s">
        <v>1124</v>
      </c>
      <c r="C13553" t="s">
        <v>1253</v>
      </c>
      <c r="D13553" t="s">
        <v>1022</v>
      </c>
      <c r="E13553">
        <v>4.5446949999999999</v>
      </c>
      <c r="F13553" t="s">
        <v>1023</v>
      </c>
      <c r="G13553" s="1">
        <v>43474</v>
      </c>
    </row>
    <row r="13554" spans="2:7" x14ac:dyDescent="0.25">
      <c r="B13554" t="s">
        <v>1021</v>
      </c>
      <c r="C13554" t="s">
        <v>1021</v>
      </c>
      <c r="D13554" t="s">
        <v>1026</v>
      </c>
      <c r="E13554">
        <v>0</v>
      </c>
      <c r="F13554" t="s">
        <v>1027</v>
      </c>
      <c r="G13554" s="1">
        <v>43482</v>
      </c>
    </row>
    <row r="13555" spans="2:7" x14ac:dyDescent="0.25">
      <c r="B13555" t="s">
        <v>1167</v>
      </c>
      <c r="C13555" t="s">
        <v>1257</v>
      </c>
      <c r="D13555" t="s">
        <v>1037</v>
      </c>
      <c r="E13555">
        <v>-1.52667</v>
      </c>
      <c r="F13555" t="s">
        <v>1020</v>
      </c>
      <c r="G13555" s="1">
        <v>43474</v>
      </c>
    </row>
    <row r="13601" spans="1:7" x14ac:dyDescent="0.25">
      <c r="A13601" t="s">
        <v>787</v>
      </c>
      <c r="B13601" t="str">
        <f ca="1">_xll.BDS(OFFSET(INDIRECT(ADDRESS(ROW(), COLUMN())),0,-1),"TOP_ANALYST_PERFORM_RANK_TRR","cols=6;rows=13")</f>
        <v>Dougherty &amp; Company LLC</v>
      </c>
      <c r="C13601" t="s">
        <v>1600</v>
      </c>
      <c r="D13601" t="s">
        <v>1015</v>
      </c>
      <c r="E13601">
        <v>106.857705</v>
      </c>
      <c r="F13601" t="s">
        <v>1023</v>
      </c>
      <c r="G13601" s="1">
        <v>43511</v>
      </c>
    </row>
    <row r="13602" spans="1:7" x14ac:dyDescent="0.25">
      <c r="B13602" t="s">
        <v>1057</v>
      </c>
      <c r="C13602" t="s">
        <v>1944</v>
      </c>
      <c r="D13602" t="s">
        <v>1015</v>
      </c>
      <c r="E13602">
        <v>106.857705</v>
      </c>
      <c r="F13602" t="s">
        <v>1042</v>
      </c>
      <c r="G13602" s="1">
        <v>43511</v>
      </c>
    </row>
    <row r="13603" spans="1:7" x14ac:dyDescent="0.25">
      <c r="B13603" t="s">
        <v>1033</v>
      </c>
      <c r="C13603" t="s">
        <v>1945</v>
      </c>
      <c r="D13603" t="s">
        <v>1015</v>
      </c>
      <c r="E13603">
        <v>106.857705</v>
      </c>
      <c r="F13603" t="s">
        <v>1023</v>
      </c>
      <c r="G13603" s="1">
        <v>43510</v>
      </c>
    </row>
    <row r="13604" spans="1:7" x14ac:dyDescent="0.25">
      <c r="B13604" t="s">
        <v>1135</v>
      </c>
      <c r="C13604" t="s">
        <v>1948</v>
      </c>
      <c r="D13604" t="s">
        <v>1015</v>
      </c>
      <c r="E13604">
        <v>106.857705</v>
      </c>
      <c r="F13604" t="s">
        <v>1042</v>
      </c>
      <c r="G13604" s="1">
        <v>43510</v>
      </c>
    </row>
    <row r="13605" spans="1:7" x14ac:dyDescent="0.25">
      <c r="B13605" t="s">
        <v>1150</v>
      </c>
      <c r="C13605" t="s">
        <v>1943</v>
      </c>
      <c r="D13605" t="s">
        <v>1015</v>
      </c>
      <c r="E13605">
        <v>106.857705</v>
      </c>
      <c r="F13605" t="s">
        <v>1063</v>
      </c>
      <c r="G13605" s="1">
        <v>43510</v>
      </c>
    </row>
    <row r="13606" spans="1:7" x14ac:dyDescent="0.25">
      <c r="B13606" t="s">
        <v>1069</v>
      </c>
      <c r="C13606" t="s">
        <v>2229</v>
      </c>
      <c r="D13606" t="s">
        <v>1015</v>
      </c>
      <c r="E13606">
        <v>106.857705</v>
      </c>
      <c r="F13606" t="s">
        <v>1042</v>
      </c>
      <c r="G13606" s="1">
        <v>43510</v>
      </c>
    </row>
    <row r="13607" spans="1:7" x14ac:dyDescent="0.25">
      <c r="B13607" t="s">
        <v>1448</v>
      </c>
      <c r="C13607" t="s">
        <v>2362</v>
      </c>
      <c r="D13607" t="s">
        <v>1015</v>
      </c>
      <c r="E13607">
        <v>106.857705</v>
      </c>
      <c r="F13607" t="s">
        <v>1023</v>
      </c>
      <c r="G13607" s="1">
        <v>43510</v>
      </c>
    </row>
    <row r="13608" spans="1:7" x14ac:dyDescent="0.25">
      <c r="B13608" t="s">
        <v>1184</v>
      </c>
      <c r="C13608" t="s">
        <v>1946</v>
      </c>
      <c r="D13608" t="s">
        <v>1015</v>
      </c>
      <c r="E13608">
        <v>106.857705</v>
      </c>
      <c r="F13608" t="s">
        <v>1066</v>
      </c>
      <c r="G13608" s="1">
        <v>43510</v>
      </c>
    </row>
    <row r="13609" spans="1:7" x14ac:dyDescent="0.25">
      <c r="B13609" t="s">
        <v>1758</v>
      </c>
      <c r="C13609" t="s">
        <v>2334</v>
      </c>
      <c r="D13609" t="s">
        <v>1015</v>
      </c>
      <c r="E13609">
        <v>106.857705</v>
      </c>
      <c r="F13609" t="s">
        <v>1141</v>
      </c>
      <c r="G13609" s="1">
        <v>43510</v>
      </c>
    </row>
    <row r="13610" spans="1:7" x14ac:dyDescent="0.25">
      <c r="B13610" t="s">
        <v>1021</v>
      </c>
      <c r="C13610" t="s">
        <v>1021</v>
      </c>
      <c r="D13610" t="s">
        <v>1019</v>
      </c>
      <c r="E13610">
        <v>98.176122000000007</v>
      </c>
      <c r="F13610" t="s">
        <v>1023</v>
      </c>
      <c r="G13610" s="1">
        <v>43510</v>
      </c>
    </row>
    <row r="13611" spans="1:7" x14ac:dyDescent="0.25">
      <c r="B13611" t="s">
        <v>1021</v>
      </c>
      <c r="C13611" t="s">
        <v>1021</v>
      </c>
      <c r="D13611" t="s">
        <v>1022</v>
      </c>
      <c r="E13611">
        <v>92.636697999999996</v>
      </c>
      <c r="F13611" t="s">
        <v>1023</v>
      </c>
      <c r="G13611" s="1">
        <v>43511</v>
      </c>
    </row>
    <row r="13612" spans="1:7" x14ac:dyDescent="0.25">
      <c r="B13612" t="s">
        <v>1061</v>
      </c>
      <c r="C13612" t="s">
        <v>2298</v>
      </c>
      <c r="D13612" t="s">
        <v>1026</v>
      </c>
      <c r="E13612">
        <v>46.406841</v>
      </c>
      <c r="F13612" t="s">
        <v>1063</v>
      </c>
      <c r="G13612" s="1">
        <v>43510</v>
      </c>
    </row>
    <row r="13613" spans="1:7" x14ac:dyDescent="0.25">
      <c r="B13613" t="s">
        <v>1021</v>
      </c>
      <c r="C13613" t="s">
        <v>1021</v>
      </c>
      <c r="D13613" t="s">
        <v>1037</v>
      </c>
      <c r="E13613">
        <v>45.668160999999998</v>
      </c>
      <c r="F13613" t="s">
        <v>1023</v>
      </c>
      <c r="G13613" s="1">
        <v>43510</v>
      </c>
    </row>
    <row r="13651" spans="1:7" x14ac:dyDescent="0.25">
      <c r="A13651" t="s">
        <v>788</v>
      </c>
      <c r="B13651" t="str">
        <f ca="1">_xll.BDS(OFFSET(INDIRECT(ADDRESS(ROW(), COLUMN())),0,-1),"TOP_ANALYST_PERFORM_RANK_TRR","cols=6;rows=6")</f>
        <v>Morningstar, Inc</v>
      </c>
      <c r="C13651" t="s">
        <v>1639</v>
      </c>
      <c r="D13651" t="s">
        <v>1015</v>
      </c>
      <c r="E13651">
        <v>22.842731000000001</v>
      </c>
      <c r="F13651" t="s">
        <v>1020</v>
      </c>
      <c r="G13651" s="1">
        <v>43488</v>
      </c>
    </row>
    <row r="13652" spans="1:7" x14ac:dyDescent="0.25">
      <c r="B13652" t="s">
        <v>1160</v>
      </c>
      <c r="C13652" t="s">
        <v>1640</v>
      </c>
      <c r="D13652" t="s">
        <v>1019</v>
      </c>
      <c r="E13652">
        <v>4.7856480000000001</v>
      </c>
      <c r="F13652" t="s">
        <v>1162</v>
      </c>
      <c r="G13652" s="1">
        <v>43483</v>
      </c>
    </row>
    <row r="13653" spans="1:7" x14ac:dyDescent="0.25">
      <c r="B13653" t="s">
        <v>1028</v>
      </c>
      <c r="C13653" t="s">
        <v>1468</v>
      </c>
      <c r="D13653" t="s">
        <v>1022</v>
      </c>
      <c r="E13653">
        <v>0</v>
      </c>
      <c r="F13653" t="s">
        <v>1027</v>
      </c>
      <c r="G13653" s="1">
        <v>43507</v>
      </c>
    </row>
    <row r="13654" spans="1:7" x14ac:dyDescent="0.25">
      <c r="B13654" t="s">
        <v>1021</v>
      </c>
      <c r="C13654" t="s">
        <v>1021</v>
      </c>
      <c r="D13654" t="s">
        <v>1022</v>
      </c>
      <c r="E13654">
        <v>0</v>
      </c>
      <c r="F13654" t="s">
        <v>1027</v>
      </c>
      <c r="G13654" s="1">
        <v>43444</v>
      </c>
    </row>
    <row r="13655" spans="1:7" x14ac:dyDescent="0.25">
      <c r="B13655" t="s">
        <v>1086</v>
      </c>
      <c r="C13655" t="s">
        <v>1803</v>
      </c>
      <c r="D13655" t="s">
        <v>1026</v>
      </c>
      <c r="E13655">
        <v>-1.01E-3</v>
      </c>
      <c r="F13655" t="s">
        <v>1042</v>
      </c>
      <c r="G13655" s="1">
        <v>43487</v>
      </c>
    </row>
    <row r="13656" spans="1:7" x14ac:dyDescent="0.25">
      <c r="B13656" t="s">
        <v>1071</v>
      </c>
      <c r="C13656" t="s">
        <v>1638</v>
      </c>
      <c r="D13656" t="s">
        <v>1037</v>
      </c>
      <c r="E13656">
        <v>-17.27975</v>
      </c>
      <c r="F13656" t="s">
        <v>1073</v>
      </c>
      <c r="G13656" s="1">
        <v>43479</v>
      </c>
    </row>
    <row r="13701" spans="1:7" x14ac:dyDescent="0.25">
      <c r="A13701" t="s">
        <v>789</v>
      </c>
      <c r="B13701" t="str">
        <f ca="1">_xll.BDS(OFFSET(INDIRECT(ADDRESS(ROW(), COLUMN())),0,-1),"TOP_ANALYST_PERFORM_RANK_TRR","cols=6;rows=6")</f>
        <v>ISS-EVA</v>
      </c>
      <c r="C13701" t="s">
        <v>1018</v>
      </c>
      <c r="D13701" t="s">
        <v>1015</v>
      </c>
      <c r="E13701">
        <v>21.161999999999999</v>
      </c>
      <c r="F13701" t="s">
        <v>1016</v>
      </c>
      <c r="G13701" s="1">
        <v>43372</v>
      </c>
    </row>
    <row r="13702" spans="1:7" x14ac:dyDescent="0.25">
      <c r="B13702" t="s">
        <v>1021</v>
      </c>
      <c r="C13702" t="s">
        <v>1021</v>
      </c>
      <c r="D13702" t="s">
        <v>1019</v>
      </c>
      <c r="E13702">
        <v>5.0890579999999996</v>
      </c>
      <c r="F13702" t="s">
        <v>1027</v>
      </c>
      <c r="G13702" s="1">
        <v>43411</v>
      </c>
    </row>
    <row r="13703" spans="1:7" x14ac:dyDescent="0.25">
      <c r="B13703" t="s">
        <v>1113</v>
      </c>
      <c r="C13703" t="s">
        <v>1797</v>
      </c>
      <c r="D13703" t="s">
        <v>1022</v>
      </c>
      <c r="E13703">
        <v>0</v>
      </c>
      <c r="F13703" t="s">
        <v>1032</v>
      </c>
      <c r="G13703" s="1">
        <v>43392</v>
      </c>
    </row>
    <row r="13704" spans="1:7" x14ac:dyDescent="0.25">
      <c r="B13704" t="s">
        <v>1178</v>
      </c>
      <c r="C13704" t="s">
        <v>1179</v>
      </c>
      <c r="D13704" t="s">
        <v>1022</v>
      </c>
      <c r="E13704">
        <v>0</v>
      </c>
      <c r="F13704" t="s">
        <v>1027</v>
      </c>
      <c r="G13704" s="1">
        <v>43387</v>
      </c>
    </row>
    <row r="13705" spans="1:7" x14ac:dyDescent="0.25">
      <c r="B13705" t="s">
        <v>1069</v>
      </c>
      <c r="C13705" t="s">
        <v>1155</v>
      </c>
      <c r="D13705" t="s">
        <v>1022</v>
      </c>
      <c r="E13705">
        <v>0</v>
      </c>
      <c r="F13705" t="s">
        <v>1032</v>
      </c>
      <c r="G13705" s="1">
        <v>43227</v>
      </c>
    </row>
    <row r="13706" spans="1:7" x14ac:dyDescent="0.25">
      <c r="B13706" t="s">
        <v>1040</v>
      </c>
      <c r="C13706" t="s">
        <v>1159</v>
      </c>
      <c r="D13706" t="s">
        <v>1026</v>
      </c>
      <c r="E13706">
        <v>-21.161999999999999</v>
      </c>
      <c r="F13706" t="s">
        <v>1042</v>
      </c>
      <c r="G13706" s="1">
        <v>42450</v>
      </c>
    </row>
    <row r="13751" spans="1:7" x14ac:dyDescent="0.25">
      <c r="A13751" t="s">
        <v>790</v>
      </c>
      <c r="B13751" t="str">
        <f ca="1">_xll.BDS(OFFSET(INDIRECT(ADDRESS(ROW(), COLUMN())),0,-1),"TOP_ANALYST_PERFORM_RANK_TRR","cols=6;rows=6")</f>
        <v>Morningstar, Inc</v>
      </c>
      <c r="C13751" t="s">
        <v>2363</v>
      </c>
      <c r="D13751" t="s">
        <v>1015</v>
      </c>
      <c r="E13751">
        <v>19.135850999999999</v>
      </c>
      <c r="F13751" t="s">
        <v>1020</v>
      </c>
      <c r="G13751" s="1">
        <v>43503</v>
      </c>
    </row>
    <row r="13752" spans="1:7" x14ac:dyDescent="0.25">
      <c r="B13752" t="s">
        <v>1028</v>
      </c>
      <c r="C13752" t="s">
        <v>2299</v>
      </c>
      <c r="D13752" t="s">
        <v>1019</v>
      </c>
      <c r="E13752">
        <v>16.266181</v>
      </c>
      <c r="F13752" t="s">
        <v>1042</v>
      </c>
      <c r="G13752" s="1">
        <v>43503</v>
      </c>
    </row>
    <row r="13753" spans="1:7" x14ac:dyDescent="0.25">
      <c r="B13753" t="s">
        <v>1040</v>
      </c>
      <c r="C13753" t="s">
        <v>1940</v>
      </c>
      <c r="D13753" t="s">
        <v>1019</v>
      </c>
      <c r="E13753">
        <v>16.266181</v>
      </c>
      <c r="F13753" t="s">
        <v>1042</v>
      </c>
      <c r="G13753" s="1">
        <v>43483</v>
      </c>
    </row>
    <row r="13754" spans="1:7" x14ac:dyDescent="0.25">
      <c r="B13754" t="s">
        <v>1133</v>
      </c>
      <c r="C13754" t="s">
        <v>2175</v>
      </c>
      <c r="D13754" t="s">
        <v>1022</v>
      </c>
      <c r="E13754">
        <v>8.0922619999999998</v>
      </c>
      <c r="F13754" t="s">
        <v>1027</v>
      </c>
      <c r="G13754" s="1">
        <v>43480</v>
      </c>
    </row>
    <row r="13755" spans="1:7" x14ac:dyDescent="0.25">
      <c r="B13755" t="s">
        <v>1021</v>
      </c>
      <c r="C13755" t="s">
        <v>1021</v>
      </c>
      <c r="D13755" t="s">
        <v>1026</v>
      </c>
      <c r="E13755">
        <v>6.2707420000000003</v>
      </c>
      <c r="F13755" t="s">
        <v>1020</v>
      </c>
      <c r="G13755" s="1">
        <v>43509</v>
      </c>
    </row>
    <row r="13756" spans="1:7" x14ac:dyDescent="0.25">
      <c r="B13756" t="s">
        <v>1017</v>
      </c>
      <c r="C13756" t="s">
        <v>1018</v>
      </c>
      <c r="D13756" t="s">
        <v>1037</v>
      </c>
      <c r="E13756">
        <v>2.244974</v>
      </c>
      <c r="F13756" t="s">
        <v>1020</v>
      </c>
      <c r="G13756" s="1">
        <v>43420</v>
      </c>
    </row>
    <row r="13801" spans="1:7" x14ac:dyDescent="0.25">
      <c r="A13801" t="s">
        <v>791</v>
      </c>
      <c r="B13801" t="str">
        <f ca="1">_xll.BDS(OFFSET(INDIRECT(ADDRESS(ROW(), COLUMN())),0,-1),"TOP_ANALYST_PERFORM_RANK_TRR","cols=6;rows=22")</f>
        <v>Guggenheim Securities</v>
      </c>
      <c r="C13801" t="s">
        <v>2165</v>
      </c>
      <c r="D13801" t="s">
        <v>1015</v>
      </c>
      <c r="E13801">
        <v>47.692870999999997</v>
      </c>
      <c r="F13801" t="s">
        <v>1023</v>
      </c>
      <c r="G13801" s="1">
        <v>43511</v>
      </c>
    </row>
    <row r="13802" spans="1:7" x14ac:dyDescent="0.25">
      <c r="B13802" t="s">
        <v>58</v>
      </c>
      <c r="C13802" t="s">
        <v>1655</v>
      </c>
      <c r="D13802" t="s">
        <v>1015</v>
      </c>
      <c r="E13802">
        <v>47.692870999999997</v>
      </c>
      <c r="F13802" t="s">
        <v>1081</v>
      </c>
      <c r="G13802" s="1">
        <v>43511</v>
      </c>
    </row>
    <row r="13803" spans="1:7" x14ac:dyDescent="0.25">
      <c r="B13803" t="s">
        <v>1648</v>
      </c>
      <c r="C13803" t="s">
        <v>1649</v>
      </c>
      <c r="D13803" t="s">
        <v>1015</v>
      </c>
      <c r="E13803">
        <v>47.692870999999997</v>
      </c>
      <c r="F13803" t="s">
        <v>1042</v>
      </c>
      <c r="G13803" s="1">
        <v>43509</v>
      </c>
    </row>
    <row r="13804" spans="1:7" x14ac:dyDescent="0.25">
      <c r="B13804" t="s">
        <v>1422</v>
      </c>
      <c r="C13804" t="s">
        <v>2364</v>
      </c>
      <c r="D13804" t="s">
        <v>1015</v>
      </c>
      <c r="E13804">
        <v>47.692870999999997</v>
      </c>
      <c r="F13804" t="s">
        <v>1063</v>
      </c>
      <c r="G13804" s="1">
        <v>43507</v>
      </c>
    </row>
    <row r="13805" spans="1:7" x14ac:dyDescent="0.25">
      <c r="B13805" t="s">
        <v>1145</v>
      </c>
      <c r="C13805" t="s">
        <v>1949</v>
      </c>
      <c r="D13805" t="s">
        <v>1015</v>
      </c>
      <c r="E13805">
        <v>47.692870999999997</v>
      </c>
      <c r="F13805" t="s">
        <v>1023</v>
      </c>
      <c r="G13805" s="1">
        <v>43507</v>
      </c>
    </row>
    <row r="13806" spans="1:7" x14ac:dyDescent="0.25">
      <c r="B13806" t="s">
        <v>1142</v>
      </c>
      <c r="C13806" t="s">
        <v>2365</v>
      </c>
      <c r="D13806" t="s">
        <v>1015</v>
      </c>
      <c r="E13806">
        <v>47.692870999999997</v>
      </c>
      <c r="F13806" t="s">
        <v>1023</v>
      </c>
      <c r="G13806" s="1">
        <v>43506</v>
      </c>
    </row>
    <row r="13807" spans="1:7" x14ac:dyDescent="0.25">
      <c r="B13807" t="s">
        <v>1040</v>
      </c>
      <c r="C13807" t="s">
        <v>1654</v>
      </c>
      <c r="D13807" t="s">
        <v>1015</v>
      </c>
      <c r="E13807">
        <v>47.692870999999997</v>
      </c>
      <c r="F13807" t="s">
        <v>1399</v>
      </c>
      <c r="G13807" s="1">
        <v>43503</v>
      </c>
    </row>
    <row r="13808" spans="1:7" x14ac:dyDescent="0.25">
      <c r="B13808" t="s">
        <v>1167</v>
      </c>
      <c r="C13808" t="s">
        <v>2032</v>
      </c>
      <c r="D13808" t="s">
        <v>1015</v>
      </c>
      <c r="E13808">
        <v>47.692870999999997</v>
      </c>
      <c r="F13808" t="s">
        <v>1023</v>
      </c>
      <c r="G13808" s="1">
        <v>43503</v>
      </c>
    </row>
    <row r="13809" spans="2:7" x14ac:dyDescent="0.25">
      <c r="B13809" t="s">
        <v>1059</v>
      </c>
      <c r="C13809" t="s">
        <v>1653</v>
      </c>
      <c r="D13809" t="s">
        <v>1015</v>
      </c>
      <c r="E13809">
        <v>47.692870999999997</v>
      </c>
      <c r="F13809" t="s">
        <v>1042</v>
      </c>
      <c r="G13809" s="1">
        <v>43503</v>
      </c>
    </row>
    <row r="13810" spans="2:7" x14ac:dyDescent="0.25">
      <c r="B13810" t="s">
        <v>1113</v>
      </c>
      <c r="C13810" t="s">
        <v>1650</v>
      </c>
      <c r="D13810" t="s">
        <v>1015</v>
      </c>
      <c r="E13810">
        <v>47.692870999999997</v>
      </c>
      <c r="F13810" t="s">
        <v>1042</v>
      </c>
      <c r="G13810" s="1">
        <v>43502</v>
      </c>
    </row>
    <row r="13811" spans="2:7" x14ac:dyDescent="0.25">
      <c r="B13811" t="s">
        <v>1448</v>
      </c>
      <c r="C13811" t="s">
        <v>2035</v>
      </c>
      <c r="D13811" t="s">
        <v>1015</v>
      </c>
      <c r="E13811">
        <v>47.692870999999997</v>
      </c>
      <c r="F13811" t="s">
        <v>1141</v>
      </c>
      <c r="G13811" s="1">
        <v>43502</v>
      </c>
    </row>
    <row r="13812" spans="2:7" x14ac:dyDescent="0.25">
      <c r="B13812" t="s">
        <v>1021</v>
      </c>
      <c r="C13812" t="s">
        <v>1021</v>
      </c>
      <c r="D13812" t="s">
        <v>1015</v>
      </c>
      <c r="E13812">
        <v>47.692870999999997</v>
      </c>
      <c r="F13812" t="s">
        <v>1023</v>
      </c>
      <c r="G13812" s="1">
        <v>43502</v>
      </c>
    </row>
    <row r="13813" spans="2:7" x14ac:dyDescent="0.25">
      <c r="B13813" t="s">
        <v>1055</v>
      </c>
      <c r="C13813" t="s">
        <v>1652</v>
      </c>
      <c r="D13813" t="s">
        <v>1015</v>
      </c>
      <c r="E13813">
        <v>47.692870999999997</v>
      </c>
      <c r="F13813" t="s">
        <v>1141</v>
      </c>
      <c r="G13813" s="1">
        <v>43502</v>
      </c>
    </row>
    <row r="13814" spans="2:7" x14ac:dyDescent="0.25">
      <c r="B13814" t="s">
        <v>1030</v>
      </c>
      <c r="C13814" t="s">
        <v>1651</v>
      </c>
      <c r="D13814" t="s">
        <v>1015</v>
      </c>
      <c r="E13814">
        <v>47.692870999999997</v>
      </c>
      <c r="F13814" t="s">
        <v>1042</v>
      </c>
      <c r="G13814" s="1">
        <v>43502</v>
      </c>
    </row>
    <row r="13815" spans="2:7" x14ac:dyDescent="0.25">
      <c r="B13815" t="s">
        <v>1033</v>
      </c>
      <c r="C13815" t="s">
        <v>1657</v>
      </c>
      <c r="D13815" t="s">
        <v>1015</v>
      </c>
      <c r="E13815">
        <v>47.692870999999997</v>
      </c>
      <c r="F13815" t="s">
        <v>1023</v>
      </c>
      <c r="G13815" s="1">
        <v>43502</v>
      </c>
    </row>
    <row r="13816" spans="2:7" x14ac:dyDescent="0.25">
      <c r="B13816" t="s">
        <v>1438</v>
      </c>
      <c r="C13816" t="s">
        <v>2366</v>
      </c>
      <c r="D13816" t="s">
        <v>1015</v>
      </c>
      <c r="E13816">
        <v>47.692870999999997</v>
      </c>
      <c r="F13816" t="s">
        <v>1023</v>
      </c>
      <c r="G13816" s="1">
        <v>43452</v>
      </c>
    </row>
    <row r="13817" spans="2:7" x14ac:dyDescent="0.25">
      <c r="B13817" t="s">
        <v>1021</v>
      </c>
      <c r="C13817" t="s">
        <v>1021</v>
      </c>
      <c r="D13817" t="s">
        <v>1015</v>
      </c>
      <c r="E13817">
        <v>47.692870999999997</v>
      </c>
      <c r="F13817" t="s">
        <v>1023</v>
      </c>
      <c r="G13817" s="1">
        <v>43446</v>
      </c>
    </row>
    <row r="13818" spans="2:7" x14ac:dyDescent="0.25">
      <c r="B13818" t="s">
        <v>1150</v>
      </c>
      <c r="C13818" t="s">
        <v>2031</v>
      </c>
      <c r="D13818" t="s">
        <v>1019</v>
      </c>
      <c r="E13818">
        <v>47.095579000000001</v>
      </c>
      <c r="F13818" t="s">
        <v>1063</v>
      </c>
      <c r="G13818" s="1">
        <v>43502</v>
      </c>
    </row>
    <row r="13819" spans="2:7" x14ac:dyDescent="0.25">
      <c r="B13819" t="s">
        <v>1017</v>
      </c>
      <c r="C13819" t="s">
        <v>1268</v>
      </c>
      <c r="D13819" t="s">
        <v>1022</v>
      </c>
      <c r="E13819">
        <v>32.152081000000003</v>
      </c>
      <c r="F13819" t="s">
        <v>1020</v>
      </c>
      <c r="G13819" s="1">
        <v>43448</v>
      </c>
    </row>
    <row r="13820" spans="2:7" x14ac:dyDescent="0.25">
      <c r="B13820" t="s">
        <v>1076</v>
      </c>
      <c r="C13820" t="s">
        <v>2036</v>
      </c>
      <c r="D13820" t="s">
        <v>1026</v>
      </c>
      <c r="E13820">
        <v>10.98474</v>
      </c>
      <c r="F13820" t="s">
        <v>1023</v>
      </c>
      <c r="G13820" s="1">
        <v>43502</v>
      </c>
    </row>
    <row r="13821" spans="2:7" x14ac:dyDescent="0.25">
      <c r="B13821" t="s">
        <v>1057</v>
      </c>
      <c r="C13821" t="s">
        <v>2034</v>
      </c>
      <c r="D13821" t="s">
        <v>1037</v>
      </c>
      <c r="E13821">
        <v>0</v>
      </c>
      <c r="F13821" t="s">
        <v>1309</v>
      </c>
      <c r="G13821" s="1">
        <v>43509</v>
      </c>
    </row>
    <row r="13822" spans="2:7" x14ac:dyDescent="0.25">
      <c r="B13822" t="s">
        <v>1069</v>
      </c>
      <c r="C13822" t="s">
        <v>2033</v>
      </c>
      <c r="D13822" t="s">
        <v>1037</v>
      </c>
      <c r="E13822">
        <v>0</v>
      </c>
      <c r="F13822" t="s">
        <v>1032</v>
      </c>
      <c r="G13822" s="1">
        <v>43503</v>
      </c>
    </row>
    <row r="13851" spans="1:7" x14ac:dyDescent="0.25">
      <c r="A13851" t="s">
        <v>792</v>
      </c>
      <c r="B13851" t="str">
        <f ca="1">_xll.BDS(OFFSET(INDIRECT(ADDRESS(ROW(), COLUMN())),0,-1),"TOP_ANALYST_PERFORM_RANK_TRR","cols=6;rows=6")</f>
        <v>PERM DENIED</v>
      </c>
      <c r="C13851" t="s">
        <v>1021</v>
      </c>
      <c r="D13851" t="s">
        <v>1015</v>
      </c>
      <c r="E13851">
        <v>-20.991464000000001</v>
      </c>
      <c r="F13851" t="s">
        <v>1023</v>
      </c>
      <c r="G13851" s="1">
        <v>43502</v>
      </c>
    </row>
    <row r="13852" spans="1:7" x14ac:dyDescent="0.25">
      <c r="B13852" t="s">
        <v>1017</v>
      </c>
      <c r="C13852" t="s">
        <v>1018</v>
      </c>
      <c r="D13852" t="s">
        <v>1019</v>
      </c>
      <c r="E13852">
        <v>-27.043890999999999</v>
      </c>
      <c r="F13852" t="s">
        <v>1063</v>
      </c>
      <c r="G13852" s="1">
        <v>43481</v>
      </c>
    </row>
    <row r="13853" spans="1:7" x14ac:dyDescent="0.25">
      <c r="B13853" t="s">
        <v>1124</v>
      </c>
      <c r="C13853" t="s">
        <v>2238</v>
      </c>
      <c r="D13853" t="s">
        <v>1022</v>
      </c>
      <c r="E13853">
        <v>-31.597709999999999</v>
      </c>
      <c r="F13853" t="s">
        <v>1023</v>
      </c>
      <c r="G13853" s="1">
        <v>43497</v>
      </c>
    </row>
    <row r="13854" spans="1:7" x14ac:dyDescent="0.25">
      <c r="B13854" t="s">
        <v>1316</v>
      </c>
      <c r="C13854" t="s">
        <v>1317</v>
      </c>
      <c r="D13854" t="s">
        <v>1022</v>
      </c>
      <c r="E13854">
        <v>-31.597709999999999</v>
      </c>
      <c r="F13854" t="s">
        <v>1023</v>
      </c>
      <c r="G13854" s="1">
        <v>43493</v>
      </c>
    </row>
    <row r="13855" spans="1:7" x14ac:dyDescent="0.25">
      <c r="B13855" t="s">
        <v>1084</v>
      </c>
      <c r="C13855" t="s">
        <v>1382</v>
      </c>
      <c r="D13855" t="s">
        <v>1022</v>
      </c>
      <c r="E13855">
        <v>-31.597709999999999</v>
      </c>
      <c r="F13855" t="s">
        <v>1023</v>
      </c>
      <c r="G13855" s="1">
        <v>43419</v>
      </c>
    </row>
    <row r="13856" spans="1:7" x14ac:dyDescent="0.25">
      <c r="B13856" t="s">
        <v>1118</v>
      </c>
      <c r="C13856" t="s">
        <v>2077</v>
      </c>
      <c r="D13856" t="s">
        <v>1026</v>
      </c>
      <c r="E13856">
        <v>-32.684049000000002</v>
      </c>
      <c r="F13856" t="s">
        <v>1020</v>
      </c>
      <c r="G13856" s="1">
        <v>43509</v>
      </c>
    </row>
    <row r="13901" spans="1:7" x14ac:dyDescent="0.25">
      <c r="A13901" t="s">
        <v>793</v>
      </c>
      <c r="B13901" t="str">
        <f ca="1">_xll.BDS(OFFSET(INDIRECT(ADDRESS(ROW(), COLUMN())),0,-1),"TOP_ANALYST_PERFORM_RANK_TRR","cols=6;rows=5")</f>
        <v>Capital One Securities, Inc.</v>
      </c>
      <c r="C13901" t="s">
        <v>2155</v>
      </c>
      <c r="D13901" t="s">
        <v>1015</v>
      </c>
      <c r="E13901">
        <v>89.991999000000007</v>
      </c>
      <c r="F13901" t="s">
        <v>1279</v>
      </c>
      <c r="G13901" s="1">
        <v>43502</v>
      </c>
    </row>
    <row r="13902" spans="1:7" x14ac:dyDescent="0.25">
      <c r="B13902" t="s">
        <v>1033</v>
      </c>
      <c r="C13902" t="s">
        <v>1977</v>
      </c>
      <c r="D13902" t="s">
        <v>1019</v>
      </c>
      <c r="E13902">
        <v>0</v>
      </c>
      <c r="F13902" t="s">
        <v>1020</v>
      </c>
      <c r="G13902" s="1">
        <v>43500</v>
      </c>
    </row>
    <row r="13903" spans="1:7" x14ac:dyDescent="0.25">
      <c r="B13903" t="s">
        <v>1017</v>
      </c>
      <c r="C13903" t="s">
        <v>1018</v>
      </c>
      <c r="D13903" t="s">
        <v>1022</v>
      </c>
      <c r="E13903">
        <v>-8.0770499999999998</v>
      </c>
      <c r="F13903" t="s">
        <v>1279</v>
      </c>
      <c r="G13903" s="1">
        <v>43433</v>
      </c>
    </row>
    <row r="13904" spans="1:7" x14ac:dyDescent="0.25">
      <c r="B13904" t="s">
        <v>1040</v>
      </c>
      <c r="C13904" t="s">
        <v>1995</v>
      </c>
      <c r="D13904" t="s">
        <v>1026</v>
      </c>
      <c r="E13904">
        <v>-17.866669999999999</v>
      </c>
      <c r="F13904" t="s">
        <v>1312</v>
      </c>
      <c r="G13904" s="1">
        <v>43503</v>
      </c>
    </row>
    <row r="13905" spans="2:7" x14ac:dyDescent="0.25">
      <c r="B13905" t="s">
        <v>1974</v>
      </c>
      <c r="C13905" t="s">
        <v>2367</v>
      </c>
      <c r="D13905" t="s">
        <v>1037</v>
      </c>
      <c r="E13905">
        <v>-89.991999000000007</v>
      </c>
      <c r="F13905" t="s">
        <v>1976</v>
      </c>
      <c r="G13905" s="1">
        <v>43448</v>
      </c>
    </row>
    <row r="13951" spans="1:7" x14ac:dyDescent="0.25">
      <c r="A13951" t="s">
        <v>794</v>
      </c>
      <c r="B13951" t="str">
        <f ca="1">_xll.BDS(OFFSET(INDIRECT(ADDRESS(ROW(), COLUMN())),0,-1),"TOP_ANALYST_PERFORM_RANK_TRR","cols=6;rows=18")</f>
        <v>Morningstar, Inc</v>
      </c>
      <c r="C13951" t="s">
        <v>2030</v>
      </c>
      <c r="D13951" t="s">
        <v>1015</v>
      </c>
      <c r="E13951">
        <v>24.929718999999999</v>
      </c>
      <c r="F13951" t="s">
        <v>1020</v>
      </c>
      <c r="G13951" s="1">
        <v>43496</v>
      </c>
    </row>
    <row r="13952" spans="1:7" x14ac:dyDescent="0.25">
      <c r="B13952" t="s">
        <v>1084</v>
      </c>
      <c r="C13952" t="s">
        <v>1267</v>
      </c>
      <c r="D13952" t="s">
        <v>1019</v>
      </c>
      <c r="E13952">
        <v>18.147020000000001</v>
      </c>
      <c r="F13952" t="s">
        <v>1023</v>
      </c>
      <c r="G13952" s="1">
        <v>43507</v>
      </c>
    </row>
    <row r="13953" spans="2:7" x14ac:dyDescent="0.25">
      <c r="B13953" t="s">
        <v>1135</v>
      </c>
      <c r="C13953" t="s">
        <v>1953</v>
      </c>
      <c r="D13953" t="s">
        <v>1019</v>
      </c>
      <c r="E13953">
        <v>18.147020000000001</v>
      </c>
      <c r="F13953" t="s">
        <v>1042</v>
      </c>
      <c r="G13953" s="1">
        <v>43498</v>
      </c>
    </row>
    <row r="13954" spans="2:7" x14ac:dyDescent="0.25">
      <c r="B13954" t="s">
        <v>1448</v>
      </c>
      <c r="C13954" t="s">
        <v>2035</v>
      </c>
      <c r="D13954" t="s">
        <v>1019</v>
      </c>
      <c r="E13954">
        <v>18.147020000000001</v>
      </c>
      <c r="F13954" t="s">
        <v>1023</v>
      </c>
      <c r="G13954" s="1">
        <v>43497</v>
      </c>
    </row>
    <row r="13955" spans="2:7" x14ac:dyDescent="0.25">
      <c r="B13955" t="s">
        <v>1061</v>
      </c>
      <c r="C13955" t="s">
        <v>2368</v>
      </c>
      <c r="D13955" t="s">
        <v>1019</v>
      </c>
      <c r="E13955">
        <v>18.147020000000001</v>
      </c>
      <c r="F13955" t="s">
        <v>1063</v>
      </c>
      <c r="G13955" s="1">
        <v>43495</v>
      </c>
    </row>
    <row r="13956" spans="2:7" x14ac:dyDescent="0.25">
      <c r="B13956" t="s">
        <v>1150</v>
      </c>
      <c r="C13956" t="s">
        <v>2369</v>
      </c>
      <c r="D13956" t="s">
        <v>1019</v>
      </c>
      <c r="E13956">
        <v>18.147020000000001</v>
      </c>
      <c r="F13956" t="s">
        <v>1063</v>
      </c>
      <c r="G13956" s="1">
        <v>43495</v>
      </c>
    </row>
    <row r="13957" spans="2:7" x14ac:dyDescent="0.25">
      <c r="B13957" t="s">
        <v>1076</v>
      </c>
      <c r="C13957" t="s">
        <v>2036</v>
      </c>
      <c r="D13957" t="s">
        <v>1019</v>
      </c>
      <c r="E13957">
        <v>18.147020000000001</v>
      </c>
      <c r="F13957" t="s">
        <v>1023</v>
      </c>
      <c r="G13957" s="1">
        <v>43495</v>
      </c>
    </row>
    <row r="13958" spans="2:7" x14ac:dyDescent="0.25">
      <c r="B13958" t="s">
        <v>1071</v>
      </c>
      <c r="C13958" t="s">
        <v>2167</v>
      </c>
      <c r="D13958" t="s">
        <v>1019</v>
      </c>
      <c r="E13958">
        <v>18.147020000000001</v>
      </c>
      <c r="F13958" t="s">
        <v>1073</v>
      </c>
      <c r="G13958" s="1">
        <v>43495</v>
      </c>
    </row>
    <row r="13959" spans="2:7" x14ac:dyDescent="0.25">
      <c r="B13959" t="s">
        <v>1057</v>
      </c>
      <c r="C13959" t="s">
        <v>2034</v>
      </c>
      <c r="D13959" t="s">
        <v>1019</v>
      </c>
      <c r="E13959">
        <v>18.147020000000001</v>
      </c>
      <c r="F13959" t="s">
        <v>1042</v>
      </c>
      <c r="G13959" s="1">
        <v>43495</v>
      </c>
    </row>
    <row r="13960" spans="2:7" x14ac:dyDescent="0.25">
      <c r="B13960" t="s">
        <v>1145</v>
      </c>
      <c r="C13960" t="s">
        <v>1949</v>
      </c>
      <c r="D13960" t="s">
        <v>1019</v>
      </c>
      <c r="E13960">
        <v>18.147020000000001</v>
      </c>
      <c r="F13960" t="s">
        <v>1023</v>
      </c>
      <c r="G13960" s="1">
        <v>43495</v>
      </c>
    </row>
    <row r="13961" spans="2:7" x14ac:dyDescent="0.25">
      <c r="B13961" t="s">
        <v>1017</v>
      </c>
      <c r="C13961" t="s">
        <v>1268</v>
      </c>
      <c r="D13961" t="s">
        <v>1019</v>
      </c>
      <c r="E13961">
        <v>18.147020000000001</v>
      </c>
      <c r="F13961" t="s">
        <v>1063</v>
      </c>
      <c r="G13961" s="1">
        <v>43312</v>
      </c>
    </row>
    <row r="13962" spans="2:7" x14ac:dyDescent="0.25">
      <c r="B13962" t="s">
        <v>1021</v>
      </c>
      <c r="C13962" t="s">
        <v>1021</v>
      </c>
      <c r="D13962" t="s">
        <v>1022</v>
      </c>
      <c r="E13962">
        <v>0.71465000000000001</v>
      </c>
      <c r="F13962" t="s">
        <v>1027</v>
      </c>
      <c r="G13962" s="1">
        <v>43495</v>
      </c>
    </row>
    <row r="13963" spans="2:7" x14ac:dyDescent="0.25">
      <c r="B13963" t="s">
        <v>1040</v>
      </c>
      <c r="C13963" t="s">
        <v>1654</v>
      </c>
      <c r="D13963" t="s">
        <v>1026</v>
      </c>
      <c r="E13963">
        <v>0</v>
      </c>
      <c r="F13963" t="s">
        <v>1312</v>
      </c>
      <c r="G13963" s="1">
        <v>43496</v>
      </c>
    </row>
    <row r="13964" spans="2:7" x14ac:dyDescent="0.25">
      <c r="B13964" t="s">
        <v>1055</v>
      </c>
      <c r="C13964" t="s">
        <v>1652</v>
      </c>
      <c r="D13964" t="s">
        <v>1026</v>
      </c>
      <c r="E13964">
        <v>0</v>
      </c>
      <c r="F13964" t="s">
        <v>1032</v>
      </c>
      <c r="G13964" s="1">
        <v>43496</v>
      </c>
    </row>
    <row r="13965" spans="2:7" x14ac:dyDescent="0.25">
      <c r="B13965" t="s">
        <v>1021</v>
      </c>
      <c r="C13965" t="s">
        <v>1021</v>
      </c>
      <c r="D13965" t="s">
        <v>1026</v>
      </c>
      <c r="E13965">
        <v>0</v>
      </c>
      <c r="F13965" t="s">
        <v>1020</v>
      </c>
      <c r="G13965" s="1">
        <v>43496</v>
      </c>
    </row>
    <row r="13966" spans="2:7" x14ac:dyDescent="0.25">
      <c r="B13966" t="s">
        <v>1033</v>
      </c>
      <c r="C13966" t="s">
        <v>2370</v>
      </c>
      <c r="D13966" t="s">
        <v>1026</v>
      </c>
      <c r="E13966">
        <v>0</v>
      </c>
      <c r="F13966" t="s">
        <v>1020</v>
      </c>
      <c r="G13966" s="1">
        <v>43495</v>
      </c>
    </row>
    <row r="13967" spans="2:7" x14ac:dyDescent="0.25">
      <c r="B13967" t="s">
        <v>1109</v>
      </c>
      <c r="C13967" t="s">
        <v>2371</v>
      </c>
      <c r="D13967" t="s">
        <v>1026</v>
      </c>
      <c r="E13967">
        <v>0</v>
      </c>
      <c r="F13967" t="s">
        <v>1020</v>
      </c>
      <c r="G13967" s="1">
        <v>42739</v>
      </c>
    </row>
    <row r="13968" spans="2:7" x14ac:dyDescent="0.25">
      <c r="B13968" t="s">
        <v>1113</v>
      </c>
      <c r="C13968" t="s">
        <v>1951</v>
      </c>
      <c r="D13968" t="s">
        <v>1037</v>
      </c>
      <c r="E13968">
        <v>-7.6569999999999999E-2</v>
      </c>
      <c r="F13968" t="s">
        <v>1032</v>
      </c>
      <c r="G13968" s="1">
        <v>43508</v>
      </c>
    </row>
    <row r="14001" spans="1:7" x14ac:dyDescent="0.25">
      <c r="A14001" t="s">
        <v>795</v>
      </c>
      <c r="B14001" t="str">
        <f ca="1">_xll.BDS(OFFSET(INDIRECT(ADDRESS(ROW(), COLUMN())),0,-1),"TOP_ANALYST_PERFORM_RANK_TRR","cols=6;rows=16")</f>
        <v>Morningstar, Inc</v>
      </c>
      <c r="C14001" t="s">
        <v>2014</v>
      </c>
      <c r="D14001" t="s">
        <v>1015</v>
      </c>
      <c r="E14001">
        <v>18.594815000000001</v>
      </c>
      <c r="F14001" t="s">
        <v>1020</v>
      </c>
      <c r="G14001" s="1">
        <v>43495</v>
      </c>
    </row>
    <row r="14002" spans="1:7" x14ac:dyDescent="0.25">
      <c r="B14002" t="s">
        <v>1050</v>
      </c>
      <c r="C14002" t="s">
        <v>1051</v>
      </c>
      <c r="D14002" t="s">
        <v>1019</v>
      </c>
      <c r="E14002">
        <v>15.74405</v>
      </c>
      <c r="F14002" t="s">
        <v>1279</v>
      </c>
      <c r="G14002" s="1">
        <v>43487</v>
      </c>
    </row>
    <row r="14003" spans="1:7" x14ac:dyDescent="0.25">
      <c r="B14003" t="s">
        <v>1021</v>
      </c>
      <c r="C14003" t="s">
        <v>1021</v>
      </c>
      <c r="D14003" t="s">
        <v>1022</v>
      </c>
      <c r="E14003">
        <v>10.041270000000001</v>
      </c>
      <c r="F14003" t="s">
        <v>1023</v>
      </c>
      <c r="G14003" s="1">
        <v>43486</v>
      </c>
    </row>
    <row r="14004" spans="1:7" x14ac:dyDescent="0.25">
      <c r="B14004" t="s">
        <v>1043</v>
      </c>
      <c r="C14004" t="s">
        <v>1044</v>
      </c>
      <c r="D14004" t="s">
        <v>1026</v>
      </c>
      <c r="E14004">
        <v>6.7901809999999996</v>
      </c>
      <c r="F14004" t="s">
        <v>1027</v>
      </c>
      <c r="G14004" s="1">
        <v>43503</v>
      </c>
    </row>
    <row r="14005" spans="1:7" x14ac:dyDescent="0.25">
      <c r="B14005" t="s">
        <v>1150</v>
      </c>
      <c r="C14005" t="s">
        <v>2178</v>
      </c>
      <c r="D14005" t="s">
        <v>1037</v>
      </c>
      <c r="E14005">
        <v>0</v>
      </c>
      <c r="F14005" t="s">
        <v>1027</v>
      </c>
      <c r="G14005" s="1">
        <v>43504</v>
      </c>
    </row>
    <row r="14006" spans="1:7" x14ac:dyDescent="0.25">
      <c r="B14006" t="s">
        <v>1028</v>
      </c>
      <c r="C14006" t="s">
        <v>1360</v>
      </c>
      <c r="D14006" t="s">
        <v>1037</v>
      </c>
      <c r="E14006">
        <v>0</v>
      </c>
      <c r="F14006" t="s">
        <v>1027</v>
      </c>
      <c r="G14006" s="1">
        <v>43504</v>
      </c>
    </row>
    <row r="14007" spans="1:7" x14ac:dyDescent="0.25">
      <c r="B14007" t="s">
        <v>1363</v>
      </c>
      <c r="C14007" t="s">
        <v>2372</v>
      </c>
      <c r="D14007" t="s">
        <v>1037</v>
      </c>
      <c r="E14007">
        <v>0</v>
      </c>
      <c r="F14007" t="s">
        <v>1032</v>
      </c>
      <c r="G14007" s="1">
        <v>43503</v>
      </c>
    </row>
    <row r="14008" spans="1:7" x14ac:dyDescent="0.25">
      <c r="B14008" t="s">
        <v>1057</v>
      </c>
      <c r="C14008" t="s">
        <v>2179</v>
      </c>
      <c r="D14008" t="s">
        <v>1037</v>
      </c>
      <c r="E14008">
        <v>0</v>
      </c>
      <c r="F14008" t="s">
        <v>1309</v>
      </c>
      <c r="G14008" s="1">
        <v>43503</v>
      </c>
    </row>
    <row r="14009" spans="1:7" x14ac:dyDescent="0.25">
      <c r="B14009" t="s">
        <v>1021</v>
      </c>
      <c r="C14009" t="s">
        <v>1021</v>
      </c>
      <c r="D14009" t="s">
        <v>1037</v>
      </c>
      <c r="E14009">
        <v>0</v>
      </c>
      <c r="F14009" t="s">
        <v>1032</v>
      </c>
      <c r="G14009" s="1">
        <v>43500</v>
      </c>
    </row>
    <row r="14010" spans="1:7" x14ac:dyDescent="0.25">
      <c r="B14010" t="s">
        <v>1021</v>
      </c>
      <c r="C14010" t="s">
        <v>1021</v>
      </c>
      <c r="D14010" t="s">
        <v>1037</v>
      </c>
      <c r="E14010">
        <v>0</v>
      </c>
      <c r="F14010" t="s">
        <v>1020</v>
      </c>
      <c r="G14010" s="1">
        <v>43490</v>
      </c>
    </row>
    <row r="14011" spans="1:7" x14ac:dyDescent="0.25">
      <c r="B14011" t="s">
        <v>1021</v>
      </c>
      <c r="C14011" t="s">
        <v>1021</v>
      </c>
      <c r="D14011" t="s">
        <v>1037</v>
      </c>
      <c r="E14011">
        <v>0</v>
      </c>
      <c r="F14011" t="s">
        <v>1027</v>
      </c>
      <c r="G14011" s="1">
        <v>43488</v>
      </c>
    </row>
    <row r="14012" spans="1:7" x14ac:dyDescent="0.25">
      <c r="B14012" t="s">
        <v>58</v>
      </c>
      <c r="C14012" t="s">
        <v>1080</v>
      </c>
      <c r="D14012" t="s">
        <v>1037</v>
      </c>
      <c r="E14012">
        <v>0</v>
      </c>
      <c r="F14012" t="s">
        <v>1585</v>
      </c>
      <c r="G14012" s="1">
        <v>43487</v>
      </c>
    </row>
    <row r="14013" spans="1:7" x14ac:dyDescent="0.25">
      <c r="B14013" t="s">
        <v>1076</v>
      </c>
      <c r="C14013" t="s">
        <v>1077</v>
      </c>
      <c r="D14013" t="s">
        <v>1037</v>
      </c>
      <c r="E14013">
        <v>0</v>
      </c>
      <c r="F14013" t="s">
        <v>1020</v>
      </c>
      <c r="G14013" s="1">
        <v>43487</v>
      </c>
    </row>
    <row r="14014" spans="1:7" x14ac:dyDescent="0.25">
      <c r="B14014" t="s">
        <v>2373</v>
      </c>
      <c r="C14014" t="s">
        <v>2374</v>
      </c>
      <c r="D14014" t="s">
        <v>1037</v>
      </c>
      <c r="E14014">
        <v>0</v>
      </c>
      <c r="F14014" t="s">
        <v>1032</v>
      </c>
      <c r="G14014" s="1">
        <v>43487</v>
      </c>
    </row>
    <row r="14015" spans="1:7" x14ac:dyDescent="0.25">
      <c r="B14015" t="s">
        <v>1422</v>
      </c>
      <c r="C14015" t="s">
        <v>2180</v>
      </c>
      <c r="D14015" t="s">
        <v>1037</v>
      </c>
      <c r="E14015">
        <v>0</v>
      </c>
      <c r="F14015" t="s">
        <v>1052</v>
      </c>
      <c r="G14015" s="1">
        <v>43487</v>
      </c>
    </row>
    <row r="14016" spans="1:7" x14ac:dyDescent="0.25">
      <c r="B14016" t="s">
        <v>1059</v>
      </c>
      <c r="C14016" t="s">
        <v>1060</v>
      </c>
      <c r="D14016" t="s">
        <v>1037</v>
      </c>
      <c r="E14016">
        <v>0</v>
      </c>
      <c r="F14016" t="s">
        <v>1032</v>
      </c>
      <c r="G14016" s="1">
        <v>43455</v>
      </c>
    </row>
    <row r="14051" spans="1:7" x14ac:dyDescent="0.25">
      <c r="A14051" t="s">
        <v>796</v>
      </c>
      <c r="B14051" t="str">
        <f ca="1">_xll.BDS(OFFSET(INDIRECT(ADDRESS(ROW(), COLUMN())),0,-1),"TOP_ANALYST_PERFORM_RANK_TRR","cols=6;rows=22")</f>
        <v>Baird</v>
      </c>
      <c r="C14051" t="s">
        <v>1565</v>
      </c>
      <c r="D14051" t="s">
        <v>1015</v>
      </c>
      <c r="E14051">
        <v>27.971789000000001</v>
      </c>
      <c r="F14051" t="s">
        <v>1027</v>
      </c>
      <c r="G14051" s="1">
        <v>43511</v>
      </c>
    </row>
    <row r="14052" spans="1:7" x14ac:dyDescent="0.25">
      <c r="B14052" t="s">
        <v>1021</v>
      </c>
      <c r="C14052" t="s">
        <v>1021</v>
      </c>
      <c r="D14052" t="s">
        <v>1019</v>
      </c>
      <c r="E14052">
        <v>24.765122999999999</v>
      </c>
      <c r="F14052" t="s">
        <v>1023</v>
      </c>
      <c r="G14052" s="1">
        <v>43307</v>
      </c>
    </row>
    <row r="14053" spans="1:7" x14ac:dyDescent="0.25">
      <c r="B14053" t="s">
        <v>1078</v>
      </c>
      <c r="C14053" t="s">
        <v>1270</v>
      </c>
      <c r="D14053" t="s">
        <v>1022</v>
      </c>
      <c r="E14053">
        <v>20.909898999999999</v>
      </c>
      <c r="F14053" t="s">
        <v>1020</v>
      </c>
      <c r="G14053" s="1">
        <v>43496</v>
      </c>
    </row>
    <row r="14054" spans="1:7" x14ac:dyDescent="0.25">
      <c r="B14054" t="s">
        <v>1142</v>
      </c>
      <c r="C14054" t="s">
        <v>2375</v>
      </c>
      <c r="D14054" t="s">
        <v>1026</v>
      </c>
      <c r="E14054">
        <v>13.06725</v>
      </c>
      <c r="F14054" t="s">
        <v>1023</v>
      </c>
      <c r="G14054" s="1">
        <v>43511</v>
      </c>
    </row>
    <row r="14055" spans="1:7" x14ac:dyDescent="0.25">
      <c r="B14055" t="s">
        <v>1069</v>
      </c>
      <c r="C14055" t="s">
        <v>2228</v>
      </c>
      <c r="D14055" t="s">
        <v>1037</v>
      </c>
      <c r="E14055">
        <v>11.186450000000001</v>
      </c>
      <c r="F14055" t="s">
        <v>1042</v>
      </c>
      <c r="G14055" s="1">
        <v>43510</v>
      </c>
    </row>
    <row r="14056" spans="1:7" x14ac:dyDescent="0.25">
      <c r="B14056" t="s">
        <v>1105</v>
      </c>
      <c r="C14056" t="s">
        <v>2090</v>
      </c>
      <c r="D14056" t="s">
        <v>1037</v>
      </c>
      <c r="E14056">
        <v>11.186450000000001</v>
      </c>
      <c r="F14056" t="s">
        <v>1023</v>
      </c>
      <c r="G14056" s="1">
        <v>43504</v>
      </c>
    </row>
    <row r="14057" spans="1:7" x14ac:dyDescent="0.25">
      <c r="B14057" t="s">
        <v>58</v>
      </c>
      <c r="C14057" t="s">
        <v>1785</v>
      </c>
      <c r="D14057" t="s">
        <v>1037</v>
      </c>
      <c r="E14057">
        <v>11.186450000000001</v>
      </c>
      <c r="F14057" t="s">
        <v>1149</v>
      </c>
      <c r="G14057" s="1">
        <v>43503</v>
      </c>
    </row>
    <row r="14058" spans="1:7" x14ac:dyDescent="0.25">
      <c r="B14058" t="s">
        <v>1124</v>
      </c>
      <c r="C14058" t="s">
        <v>1566</v>
      </c>
      <c r="D14058" t="s">
        <v>1037</v>
      </c>
      <c r="E14058">
        <v>11.186450000000001</v>
      </c>
      <c r="F14058" t="s">
        <v>1023</v>
      </c>
      <c r="G14058" s="1">
        <v>43503</v>
      </c>
    </row>
    <row r="14059" spans="1:7" x14ac:dyDescent="0.25">
      <c r="B14059" t="s">
        <v>1135</v>
      </c>
      <c r="C14059" t="s">
        <v>2092</v>
      </c>
      <c r="D14059" t="s">
        <v>1037</v>
      </c>
      <c r="E14059">
        <v>11.186450000000001</v>
      </c>
      <c r="F14059" t="s">
        <v>1042</v>
      </c>
      <c r="G14059" s="1">
        <v>43503</v>
      </c>
    </row>
    <row r="14060" spans="1:7" x14ac:dyDescent="0.25">
      <c r="B14060" t="s">
        <v>1057</v>
      </c>
      <c r="C14060" t="s">
        <v>1418</v>
      </c>
      <c r="D14060" t="s">
        <v>1037</v>
      </c>
      <c r="E14060">
        <v>11.186450000000001</v>
      </c>
      <c r="F14060" t="s">
        <v>1042</v>
      </c>
      <c r="G14060" s="1">
        <v>43502</v>
      </c>
    </row>
    <row r="14061" spans="1:7" x14ac:dyDescent="0.25">
      <c r="B14061" t="s">
        <v>1021</v>
      </c>
      <c r="C14061" t="s">
        <v>1021</v>
      </c>
      <c r="D14061" t="s">
        <v>1037</v>
      </c>
      <c r="E14061">
        <v>11.186450000000001</v>
      </c>
      <c r="F14061" t="s">
        <v>1023</v>
      </c>
      <c r="G14061" s="1">
        <v>43502</v>
      </c>
    </row>
    <row r="14062" spans="1:7" x14ac:dyDescent="0.25">
      <c r="B14062" t="s">
        <v>1150</v>
      </c>
      <c r="C14062" t="s">
        <v>1802</v>
      </c>
      <c r="D14062" t="s">
        <v>1037</v>
      </c>
      <c r="E14062">
        <v>11.186450000000001</v>
      </c>
      <c r="F14062" t="s">
        <v>1063</v>
      </c>
      <c r="G14062" s="1">
        <v>43502</v>
      </c>
    </row>
    <row r="14063" spans="1:7" x14ac:dyDescent="0.25">
      <c r="B14063" t="s">
        <v>1059</v>
      </c>
      <c r="C14063" t="s">
        <v>1809</v>
      </c>
      <c r="D14063" t="s">
        <v>1037</v>
      </c>
      <c r="E14063">
        <v>11.186450000000001</v>
      </c>
      <c r="F14063" t="s">
        <v>1042</v>
      </c>
      <c r="G14063" s="1">
        <v>43501</v>
      </c>
    </row>
    <row r="14064" spans="1:7" x14ac:dyDescent="0.25">
      <c r="B14064" t="s">
        <v>1632</v>
      </c>
      <c r="C14064" t="s">
        <v>1757</v>
      </c>
      <c r="D14064" t="s">
        <v>1037</v>
      </c>
      <c r="E14064">
        <v>11.186450000000001</v>
      </c>
      <c r="F14064" t="s">
        <v>1023</v>
      </c>
      <c r="G14064" s="1">
        <v>43500</v>
      </c>
    </row>
    <row r="14065" spans="2:7" x14ac:dyDescent="0.25">
      <c r="B14065" t="s">
        <v>1074</v>
      </c>
      <c r="C14065" t="s">
        <v>1366</v>
      </c>
      <c r="D14065" t="s">
        <v>1037</v>
      </c>
      <c r="E14065">
        <v>11.186450000000001</v>
      </c>
      <c r="F14065" t="s">
        <v>1063</v>
      </c>
      <c r="G14065" s="1">
        <v>43497</v>
      </c>
    </row>
    <row r="14066" spans="2:7" x14ac:dyDescent="0.25">
      <c r="B14066" t="s">
        <v>1071</v>
      </c>
      <c r="C14066" t="s">
        <v>1564</v>
      </c>
      <c r="D14066" t="s">
        <v>1037</v>
      </c>
      <c r="E14066">
        <v>11.186450000000001</v>
      </c>
      <c r="F14066" t="s">
        <v>1238</v>
      </c>
      <c r="G14066" s="1">
        <v>43494</v>
      </c>
    </row>
    <row r="14067" spans="2:7" x14ac:dyDescent="0.25">
      <c r="B14067" t="s">
        <v>1133</v>
      </c>
      <c r="C14067" t="s">
        <v>2376</v>
      </c>
      <c r="D14067" t="s">
        <v>1037</v>
      </c>
      <c r="E14067">
        <v>11.186450000000001</v>
      </c>
      <c r="F14067" t="s">
        <v>1023</v>
      </c>
      <c r="G14067" s="1">
        <v>43494</v>
      </c>
    </row>
    <row r="14068" spans="2:7" x14ac:dyDescent="0.25">
      <c r="B14068" t="s">
        <v>1163</v>
      </c>
      <c r="C14068" t="s">
        <v>2215</v>
      </c>
      <c r="D14068" t="s">
        <v>1037</v>
      </c>
      <c r="E14068">
        <v>11.186450000000001</v>
      </c>
      <c r="F14068" t="s">
        <v>1023</v>
      </c>
      <c r="G14068" s="1">
        <v>43494</v>
      </c>
    </row>
    <row r="14069" spans="2:7" x14ac:dyDescent="0.25">
      <c r="B14069" t="s">
        <v>1061</v>
      </c>
      <c r="C14069" t="s">
        <v>2094</v>
      </c>
      <c r="D14069" t="s">
        <v>1037</v>
      </c>
      <c r="E14069">
        <v>11.186450000000001</v>
      </c>
      <c r="F14069" t="s">
        <v>1063</v>
      </c>
      <c r="G14069" s="1">
        <v>43494</v>
      </c>
    </row>
    <row r="14070" spans="2:7" x14ac:dyDescent="0.25">
      <c r="B14070" t="s">
        <v>1017</v>
      </c>
      <c r="C14070" t="s">
        <v>1268</v>
      </c>
      <c r="D14070" t="s">
        <v>1037</v>
      </c>
      <c r="E14070">
        <v>11.186450000000001</v>
      </c>
      <c r="F14070" t="s">
        <v>1023</v>
      </c>
      <c r="G14070" s="1">
        <v>43181</v>
      </c>
    </row>
    <row r="14071" spans="2:7" x14ac:dyDescent="0.25">
      <c r="B14071" t="s">
        <v>1327</v>
      </c>
      <c r="C14071" t="s">
        <v>1328</v>
      </c>
      <c r="D14071" t="s">
        <v>1037</v>
      </c>
      <c r="E14071">
        <v>11.186450000000001</v>
      </c>
      <c r="F14071" t="s">
        <v>1023</v>
      </c>
      <c r="G14071" s="1">
        <v>42997</v>
      </c>
    </row>
    <row r="14072" spans="2:7" x14ac:dyDescent="0.25">
      <c r="B14072" t="s">
        <v>1531</v>
      </c>
      <c r="C14072" t="s">
        <v>1532</v>
      </c>
      <c r="D14072" t="s">
        <v>1037</v>
      </c>
      <c r="E14072">
        <v>11.186450000000001</v>
      </c>
      <c r="F14072" t="s">
        <v>1533</v>
      </c>
      <c r="G14072" s="1">
        <v>42746</v>
      </c>
    </row>
    <row r="14101" spans="1:7" x14ac:dyDescent="0.25">
      <c r="A14101" t="s">
        <v>797</v>
      </c>
      <c r="B14101" t="str">
        <f ca="1">_xll.BDS(OFFSET(INDIRECT(ADDRESS(ROW(), COLUMN())),0,-1),"TOP_ANALYST_PERFORM_RANK_TRR","cols=6;rows=5")</f>
        <v>GARP Research</v>
      </c>
      <c r="C14101" t="s">
        <v>2377</v>
      </c>
      <c r="D14101" t="s">
        <v>1015</v>
      </c>
      <c r="E14101">
        <v>43.095889999999997</v>
      </c>
      <c r="F14101" t="s">
        <v>1023</v>
      </c>
      <c r="G14101" s="1">
        <v>42671</v>
      </c>
    </row>
    <row r="14102" spans="1:7" x14ac:dyDescent="0.25">
      <c r="B14102" t="s">
        <v>1069</v>
      </c>
      <c r="C14102" t="s">
        <v>2038</v>
      </c>
      <c r="D14102" t="s">
        <v>1019</v>
      </c>
      <c r="E14102">
        <v>32.698169</v>
      </c>
      <c r="F14102" t="s">
        <v>1042</v>
      </c>
      <c r="G14102" s="1">
        <v>43495</v>
      </c>
    </row>
    <row r="14103" spans="1:7" x14ac:dyDescent="0.25">
      <c r="B14103" t="s">
        <v>1184</v>
      </c>
      <c r="C14103" t="s">
        <v>2112</v>
      </c>
      <c r="D14103" t="s">
        <v>1022</v>
      </c>
      <c r="E14103">
        <v>31.589040000000001</v>
      </c>
      <c r="F14103" t="s">
        <v>1032</v>
      </c>
      <c r="G14103" s="1">
        <v>43496</v>
      </c>
    </row>
    <row r="14104" spans="1:7" x14ac:dyDescent="0.25">
      <c r="B14104" t="s">
        <v>1325</v>
      </c>
      <c r="C14104" t="s">
        <v>2378</v>
      </c>
      <c r="D14104" t="s">
        <v>1026</v>
      </c>
      <c r="E14104">
        <v>20.207128999999998</v>
      </c>
      <c r="F14104" t="s">
        <v>1023</v>
      </c>
      <c r="G14104" s="1">
        <v>43504</v>
      </c>
    </row>
    <row r="14105" spans="1:7" x14ac:dyDescent="0.25">
      <c r="B14105" t="s">
        <v>1071</v>
      </c>
      <c r="C14105" t="s">
        <v>2110</v>
      </c>
      <c r="D14105" t="s">
        <v>1037</v>
      </c>
      <c r="E14105">
        <v>11.99972</v>
      </c>
      <c r="F14105" t="s">
        <v>1238</v>
      </c>
      <c r="G14105" s="1">
        <v>43495</v>
      </c>
    </row>
    <row r="14151" spans="1:7" x14ac:dyDescent="0.25">
      <c r="A14151" t="s">
        <v>798</v>
      </c>
      <c r="B14151" t="str">
        <f ca="1">_xll.BDS(OFFSET(INDIRECT(ADDRESS(ROW(), COLUMN())),0,-1),"TOP_ANALYST_PERFORM_RANK_TRR","cols=6;rows=6")</f>
        <v>Morningstar, Inc</v>
      </c>
      <c r="C14151" t="s">
        <v>1343</v>
      </c>
      <c r="D14151" t="s">
        <v>1015</v>
      </c>
      <c r="E14151">
        <v>43.750221000000003</v>
      </c>
      <c r="F14151" t="s">
        <v>1020</v>
      </c>
      <c r="G14151" s="1">
        <v>43509</v>
      </c>
    </row>
    <row r="14152" spans="1:7" x14ac:dyDescent="0.25">
      <c r="B14152" t="s">
        <v>1636</v>
      </c>
      <c r="C14152" t="s">
        <v>1637</v>
      </c>
      <c r="D14152" t="s">
        <v>1019</v>
      </c>
      <c r="E14152">
        <v>4.5263590000000002</v>
      </c>
      <c r="F14152" t="s">
        <v>1027</v>
      </c>
      <c r="G14152" s="1">
        <v>43509</v>
      </c>
    </row>
    <row r="14153" spans="1:7" x14ac:dyDescent="0.25">
      <c r="B14153" t="s">
        <v>58</v>
      </c>
      <c r="C14153" t="s">
        <v>1466</v>
      </c>
      <c r="D14153" t="s">
        <v>1022</v>
      </c>
      <c r="E14153">
        <v>0</v>
      </c>
      <c r="F14153" t="s">
        <v>1389</v>
      </c>
      <c r="G14153" s="1">
        <v>43509</v>
      </c>
    </row>
    <row r="14154" spans="1:7" x14ac:dyDescent="0.25">
      <c r="B14154" t="s">
        <v>1021</v>
      </c>
      <c r="C14154" t="s">
        <v>1021</v>
      </c>
      <c r="D14154" t="s">
        <v>1022</v>
      </c>
      <c r="E14154">
        <v>0</v>
      </c>
      <c r="F14154" t="s">
        <v>1027</v>
      </c>
      <c r="G14154" s="1">
        <v>43509</v>
      </c>
    </row>
    <row r="14155" spans="1:7" x14ac:dyDescent="0.25">
      <c r="B14155" t="s">
        <v>1469</v>
      </c>
      <c r="C14155" t="s">
        <v>1470</v>
      </c>
      <c r="D14155" t="s">
        <v>1022</v>
      </c>
      <c r="E14155">
        <v>0</v>
      </c>
      <c r="F14155" t="s">
        <v>1020</v>
      </c>
      <c r="G14155" s="1">
        <v>43495</v>
      </c>
    </row>
    <row r="14156" spans="1:7" x14ac:dyDescent="0.25">
      <c r="B14156" t="s">
        <v>1071</v>
      </c>
      <c r="C14156" t="s">
        <v>1638</v>
      </c>
      <c r="D14156" t="s">
        <v>1037</v>
      </c>
      <c r="E14156">
        <v>-4.5835189999999999</v>
      </c>
      <c r="F14156" t="s">
        <v>1073</v>
      </c>
      <c r="G14156" s="1">
        <v>43479</v>
      </c>
    </row>
    <row r="14201" spans="1:7" x14ac:dyDescent="0.25">
      <c r="A14201" t="s">
        <v>799</v>
      </c>
      <c r="B14201" t="str">
        <f ca="1">_xll.BDS(OFFSET(INDIRECT(ADDRESS(ROW(), COLUMN())),0,-1),"TOP_ANALYST_PERFORM_RANK_TRR","cols=6;rows=8")</f>
        <v>ISS-EVA</v>
      </c>
      <c r="C14201" t="s">
        <v>1018</v>
      </c>
      <c r="D14201" t="s">
        <v>1015</v>
      </c>
      <c r="E14201">
        <v>15.895469</v>
      </c>
      <c r="F14201" t="s">
        <v>1016</v>
      </c>
      <c r="G14201" s="1">
        <v>43259</v>
      </c>
    </row>
    <row r="14202" spans="1:7" x14ac:dyDescent="0.25">
      <c r="B14202" t="s">
        <v>1021</v>
      </c>
      <c r="C14202" t="s">
        <v>1021</v>
      </c>
      <c r="D14202" t="s">
        <v>1019</v>
      </c>
      <c r="E14202">
        <v>13.23673</v>
      </c>
      <c r="F14202" t="s">
        <v>1027</v>
      </c>
      <c r="G14202" s="1">
        <v>43510</v>
      </c>
    </row>
    <row r="14203" spans="1:7" x14ac:dyDescent="0.25">
      <c r="B14203" t="s">
        <v>1021</v>
      </c>
      <c r="C14203" t="s">
        <v>1021</v>
      </c>
      <c r="D14203" t="s">
        <v>1022</v>
      </c>
      <c r="E14203">
        <v>2.382698</v>
      </c>
      <c r="F14203" t="s">
        <v>1023</v>
      </c>
      <c r="G14203" s="1">
        <v>43511</v>
      </c>
    </row>
    <row r="14204" spans="1:7" x14ac:dyDescent="0.25">
      <c r="B14204" t="s">
        <v>1055</v>
      </c>
      <c r="C14204" t="s">
        <v>2379</v>
      </c>
      <c r="D14204" t="s">
        <v>1022</v>
      </c>
      <c r="E14204">
        <v>2.382698</v>
      </c>
      <c r="F14204" t="s">
        <v>1042</v>
      </c>
      <c r="G14204" s="1">
        <v>43501</v>
      </c>
    </row>
    <row r="14205" spans="1:7" x14ac:dyDescent="0.25">
      <c r="B14205" t="s">
        <v>1124</v>
      </c>
      <c r="C14205" t="s">
        <v>1504</v>
      </c>
      <c r="D14205" t="s">
        <v>1026</v>
      </c>
      <c r="E14205">
        <v>2.0279069999999999</v>
      </c>
      <c r="F14205" t="s">
        <v>1020</v>
      </c>
      <c r="G14205" s="1">
        <v>43504</v>
      </c>
    </row>
    <row r="14206" spans="1:7" x14ac:dyDescent="0.25">
      <c r="B14206" t="s">
        <v>1021</v>
      </c>
      <c r="C14206" t="s">
        <v>1021</v>
      </c>
      <c r="D14206" t="s">
        <v>1037</v>
      </c>
      <c r="E14206">
        <v>0</v>
      </c>
      <c r="F14206" t="s">
        <v>1032</v>
      </c>
      <c r="G14206" s="1">
        <v>43503</v>
      </c>
    </row>
    <row r="14207" spans="1:7" x14ac:dyDescent="0.25">
      <c r="B14207" t="s">
        <v>1184</v>
      </c>
      <c r="C14207" t="s">
        <v>1503</v>
      </c>
      <c r="D14207" t="s">
        <v>1037</v>
      </c>
      <c r="E14207">
        <v>0</v>
      </c>
      <c r="F14207" t="s">
        <v>1032</v>
      </c>
      <c r="G14207" s="1">
        <v>43502</v>
      </c>
    </row>
    <row r="14208" spans="1:7" x14ac:dyDescent="0.25">
      <c r="B14208" t="s">
        <v>1059</v>
      </c>
      <c r="C14208" t="s">
        <v>2267</v>
      </c>
      <c r="D14208" t="s">
        <v>1037</v>
      </c>
      <c r="E14208">
        <v>0</v>
      </c>
      <c r="F14208" t="s">
        <v>1032</v>
      </c>
      <c r="G14208" s="1">
        <v>43481</v>
      </c>
    </row>
    <row r="14251" spans="1:7" x14ac:dyDescent="0.25">
      <c r="A14251" t="s">
        <v>800</v>
      </c>
      <c r="B14251" t="str">
        <f ca="1">_xll.BDS(OFFSET(INDIRECT(ADDRESS(ROW(), COLUMN())),0,-1),"TOP_ANALYST_PERFORM_RANK_TRR","cols=6;rows=8")</f>
        <v>Evercore ISI</v>
      </c>
      <c r="C14251" t="s">
        <v>2179</v>
      </c>
      <c r="D14251" t="s">
        <v>1015</v>
      </c>
      <c r="E14251">
        <v>15.832610000000001</v>
      </c>
      <c r="F14251" t="s">
        <v>1038</v>
      </c>
      <c r="G14251" s="1">
        <v>43503</v>
      </c>
    </row>
    <row r="14252" spans="1:7" x14ac:dyDescent="0.25">
      <c r="B14252" t="s">
        <v>1076</v>
      </c>
      <c r="C14252" t="s">
        <v>2380</v>
      </c>
      <c r="D14252" t="s">
        <v>1019</v>
      </c>
      <c r="E14252">
        <v>0</v>
      </c>
      <c r="F14252" t="s">
        <v>1020</v>
      </c>
      <c r="G14252" s="1">
        <v>43510</v>
      </c>
    </row>
    <row r="14253" spans="1:7" x14ac:dyDescent="0.25">
      <c r="B14253" t="s">
        <v>1118</v>
      </c>
      <c r="C14253" t="s">
        <v>2317</v>
      </c>
      <c r="D14253" t="s">
        <v>1019</v>
      </c>
      <c r="E14253">
        <v>0</v>
      </c>
      <c r="F14253" t="s">
        <v>1020</v>
      </c>
      <c r="G14253" s="1">
        <v>43509</v>
      </c>
    </row>
    <row r="14254" spans="1:7" x14ac:dyDescent="0.25">
      <c r="B14254" t="s">
        <v>1135</v>
      </c>
      <c r="C14254" t="s">
        <v>1705</v>
      </c>
      <c r="D14254" t="s">
        <v>1019</v>
      </c>
      <c r="E14254">
        <v>0</v>
      </c>
      <c r="F14254" t="s">
        <v>1032</v>
      </c>
      <c r="G14254" s="1">
        <v>43488</v>
      </c>
    </row>
    <row r="14255" spans="1:7" x14ac:dyDescent="0.25">
      <c r="B14255" t="s">
        <v>58</v>
      </c>
      <c r="C14255" t="s">
        <v>1080</v>
      </c>
      <c r="D14255" t="s">
        <v>1019</v>
      </c>
      <c r="E14255">
        <v>0</v>
      </c>
      <c r="F14255" t="s">
        <v>1585</v>
      </c>
      <c r="G14255" s="1">
        <v>43488</v>
      </c>
    </row>
    <row r="14256" spans="1:7" x14ac:dyDescent="0.25">
      <c r="B14256" t="s">
        <v>1043</v>
      </c>
      <c r="C14256" t="s">
        <v>1044</v>
      </c>
      <c r="D14256" t="s">
        <v>1022</v>
      </c>
      <c r="E14256">
        <v>-0.55885899999999999</v>
      </c>
      <c r="F14256" t="s">
        <v>1042</v>
      </c>
      <c r="G14256" s="1">
        <v>43511</v>
      </c>
    </row>
    <row r="14257" spans="2:7" x14ac:dyDescent="0.25">
      <c r="B14257" t="s">
        <v>1163</v>
      </c>
      <c r="C14257" t="s">
        <v>1704</v>
      </c>
      <c r="D14257" t="s">
        <v>1026</v>
      </c>
      <c r="E14257">
        <v>-1.297253</v>
      </c>
      <c r="F14257" t="s">
        <v>1027</v>
      </c>
      <c r="G14257" s="1">
        <v>43488</v>
      </c>
    </row>
    <row r="14258" spans="2:7" x14ac:dyDescent="0.25">
      <c r="B14258" t="s">
        <v>1017</v>
      </c>
      <c r="C14258" t="s">
        <v>1018</v>
      </c>
      <c r="D14258" t="s">
        <v>1037</v>
      </c>
      <c r="E14258">
        <v>-5.6249289999999998</v>
      </c>
      <c r="F14258" t="s">
        <v>1063</v>
      </c>
      <c r="G14258" s="1">
        <v>43488</v>
      </c>
    </row>
    <row r="14301" spans="1:7" x14ac:dyDescent="0.25">
      <c r="A14301" t="s">
        <v>801</v>
      </c>
      <c r="B14301" t="str">
        <f ca="1">_xll.BDS(OFFSET(INDIRECT(ADDRESS(ROW(), COLUMN())),0,-1),"TOP_ANALYST_PERFORM_RANK_TRR","cols=6;rows=13")</f>
        <v>PERM DENIED</v>
      </c>
      <c r="C14301" t="s">
        <v>1021</v>
      </c>
      <c r="D14301" t="s">
        <v>1015</v>
      </c>
      <c r="E14301">
        <v>5.3892579999999999</v>
      </c>
      <c r="F14301" t="s">
        <v>1032</v>
      </c>
      <c r="G14301" s="1">
        <v>43511</v>
      </c>
    </row>
    <row r="14302" spans="1:7" x14ac:dyDescent="0.25">
      <c r="B14302" t="s">
        <v>1071</v>
      </c>
      <c r="C14302" t="s">
        <v>2381</v>
      </c>
      <c r="D14302" t="s">
        <v>1019</v>
      </c>
      <c r="E14302">
        <v>4.9775710000000002</v>
      </c>
      <c r="F14302" t="s">
        <v>1238</v>
      </c>
      <c r="G14302" s="1">
        <v>43511</v>
      </c>
    </row>
    <row r="14303" spans="1:7" x14ac:dyDescent="0.25">
      <c r="B14303" t="s">
        <v>1030</v>
      </c>
      <c r="C14303" t="s">
        <v>2382</v>
      </c>
      <c r="D14303" t="s">
        <v>1019</v>
      </c>
      <c r="E14303">
        <v>4.9775710000000002</v>
      </c>
      <c r="F14303" t="s">
        <v>1042</v>
      </c>
      <c r="G14303" s="1">
        <v>43510</v>
      </c>
    </row>
    <row r="14304" spans="1:7" x14ac:dyDescent="0.25">
      <c r="B14304" t="s">
        <v>1021</v>
      </c>
      <c r="C14304" t="s">
        <v>1021</v>
      </c>
      <c r="D14304" t="s">
        <v>1019</v>
      </c>
      <c r="E14304">
        <v>4.9775710000000002</v>
      </c>
      <c r="F14304" t="s">
        <v>1023</v>
      </c>
      <c r="G14304" s="1">
        <v>43510</v>
      </c>
    </row>
    <row r="14305" spans="2:7" x14ac:dyDescent="0.25">
      <c r="B14305" t="s">
        <v>1178</v>
      </c>
      <c r="C14305" t="s">
        <v>1923</v>
      </c>
      <c r="D14305" t="s">
        <v>1019</v>
      </c>
      <c r="E14305">
        <v>4.9775710000000002</v>
      </c>
      <c r="F14305" t="s">
        <v>1180</v>
      </c>
      <c r="G14305" s="1">
        <v>43510</v>
      </c>
    </row>
    <row r="14306" spans="2:7" x14ac:dyDescent="0.25">
      <c r="B14306" t="s">
        <v>1422</v>
      </c>
      <c r="C14306" t="s">
        <v>2383</v>
      </c>
      <c r="D14306" t="s">
        <v>1022</v>
      </c>
      <c r="E14306">
        <v>0.34487200000000001</v>
      </c>
      <c r="F14306" t="s">
        <v>1063</v>
      </c>
      <c r="G14306" s="1">
        <v>43510</v>
      </c>
    </row>
    <row r="14307" spans="2:7" x14ac:dyDescent="0.25">
      <c r="B14307" t="s">
        <v>1124</v>
      </c>
      <c r="C14307" t="s">
        <v>1897</v>
      </c>
      <c r="D14307" t="s">
        <v>1026</v>
      </c>
      <c r="E14307">
        <v>0</v>
      </c>
      <c r="F14307" t="s">
        <v>1020</v>
      </c>
      <c r="G14307" s="1">
        <v>43511</v>
      </c>
    </row>
    <row r="14308" spans="2:7" x14ac:dyDescent="0.25">
      <c r="B14308" t="s">
        <v>58</v>
      </c>
      <c r="C14308" t="s">
        <v>1925</v>
      </c>
      <c r="D14308" t="s">
        <v>1026</v>
      </c>
      <c r="E14308">
        <v>0</v>
      </c>
      <c r="F14308" t="s">
        <v>1585</v>
      </c>
      <c r="G14308" s="1">
        <v>43511</v>
      </c>
    </row>
    <row r="14309" spans="2:7" x14ac:dyDescent="0.25">
      <c r="B14309" t="s">
        <v>1061</v>
      </c>
      <c r="C14309" t="s">
        <v>1927</v>
      </c>
      <c r="D14309" t="s">
        <v>1026</v>
      </c>
      <c r="E14309">
        <v>0</v>
      </c>
      <c r="F14309" t="s">
        <v>1027</v>
      </c>
      <c r="G14309" s="1">
        <v>43511</v>
      </c>
    </row>
    <row r="14310" spans="2:7" x14ac:dyDescent="0.25">
      <c r="B14310" t="s">
        <v>1086</v>
      </c>
      <c r="C14310" t="s">
        <v>1932</v>
      </c>
      <c r="D14310" t="s">
        <v>1026</v>
      </c>
      <c r="E14310">
        <v>0</v>
      </c>
      <c r="F14310" t="s">
        <v>1027</v>
      </c>
      <c r="G14310" s="1">
        <v>43510</v>
      </c>
    </row>
    <row r="14311" spans="2:7" x14ac:dyDescent="0.25">
      <c r="B14311" t="s">
        <v>1053</v>
      </c>
      <c r="C14311" t="s">
        <v>2384</v>
      </c>
      <c r="D14311" t="s">
        <v>1026</v>
      </c>
      <c r="E14311">
        <v>0</v>
      </c>
      <c r="F14311" t="s">
        <v>1020</v>
      </c>
      <c r="G14311" s="1">
        <v>43510</v>
      </c>
    </row>
    <row r="14312" spans="2:7" x14ac:dyDescent="0.25">
      <c r="B14312" t="s">
        <v>1033</v>
      </c>
      <c r="C14312" t="s">
        <v>2385</v>
      </c>
      <c r="D14312" t="s">
        <v>1026</v>
      </c>
      <c r="E14312">
        <v>0</v>
      </c>
      <c r="F14312" t="s">
        <v>1020</v>
      </c>
      <c r="G14312" s="1">
        <v>43509</v>
      </c>
    </row>
    <row r="14313" spans="2:7" x14ac:dyDescent="0.25">
      <c r="B14313" t="s">
        <v>1512</v>
      </c>
      <c r="C14313" t="s">
        <v>1835</v>
      </c>
      <c r="D14313" t="s">
        <v>1037</v>
      </c>
      <c r="E14313">
        <v>-0.47814600000000002</v>
      </c>
      <c r="F14313" t="s">
        <v>1023</v>
      </c>
      <c r="G14313" s="1">
        <v>43510</v>
      </c>
    </row>
    <row r="14351" spans="1:7" x14ac:dyDescent="0.25">
      <c r="A14351" t="s">
        <v>802</v>
      </c>
      <c r="B14351" t="str">
        <f ca="1">_xll.BDS(OFFSET(INDIRECT(ADDRESS(ROW(), COLUMN())),0,-1),"TOP_ANALYST_PERFORM_RANK_TRR","cols=6;rows=12")</f>
        <v>Morgan Stanley</v>
      </c>
      <c r="C14351" t="s">
        <v>1341</v>
      </c>
      <c r="D14351" t="s">
        <v>1015</v>
      </c>
      <c r="E14351">
        <v>32.411580999999998</v>
      </c>
      <c r="F14351" t="s">
        <v>1569</v>
      </c>
      <c r="G14351" s="1">
        <v>43494</v>
      </c>
    </row>
    <row r="14352" spans="1:7" x14ac:dyDescent="0.25">
      <c r="B14352" t="s">
        <v>1290</v>
      </c>
      <c r="C14352" t="s">
        <v>2004</v>
      </c>
      <c r="D14352" t="s">
        <v>1019</v>
      </c>
      <c r="E14352">
        <v>19.649211000000001</v>
      </c>
      <c r="F14352" t="s">
        <v>1023</v>
      </c>
      <c r="G14352" s="1">
        <v>43511</v>
      </c>
    </row>
    <row r="14353" spans="2:7" x14ac:dyDescent="0.25">
      <c r="B14353" t="s">
        <v>1178</v>
      </c>
      <c r="C14353" t="s">
        <v>1984</v>
      </c>
      <c r="D14353" t="s">
        <v>1019</v>
      </c>
      <c r="E14353">
        <v>19.649211000000001</v>
      </c>
      <c r="F14353" t="s">
        <v>1180</v>
      </c>
      <c r="G14353" s="1">
        <v>43499</v>
      </c>
    </row>
    <row r="14354" spans="2:7" x14ac:dyDescent="0.25">
      <c r="B14354" t="s">
        <v>1021</v>
      </c>
      <c r="C14354" t="s">
        <v>1021</v>
      </c>
      <c r="D14354" t="s">
        <v>1019</v>
      </c>
      <c r="E14354">
        <v>19.649211000000001</v>
      </c>
      <c r="F14354" t="s">
        <v>1023</v>
      </c>
      <c r="G14354" s="1">
        <v>43495</v>
      </c>
    </row>
    <row r="14355" spans="2:7" x14ac:dyDescent="0.25">
      <c r="B14355" t="s">
        <v>1084</v>
      </c>
      <c r="C14355" t="s">
        <v>1107</v>
      </c>
      <c r="D14355" t="s">
        <v>1019</v>
      </c>
      <c r="E14355">
        <v>19.649211000000001</v>
      </c>
      <c r="F14355" t="s">
        <v>1023</v>
      </c>
      <c r="G14355" s="1">
        <v>43494</v>
      </c>
    </row>
    <row r="14356" spans="2:7" x14ac:dyDescent="0.25">
      <c r="B14356" t="s">
        <v>1076</v>
      </c>
      <c r="C14356" t="s">
        <v>1336</v>
      </c>
      <c r="D14356" t="s">
        <v>1022</v>
      </c>
      <c r="E14356">
        <v>0</v>
      </c>
      <c r="F14356" t="s">
        <v>1020</v>
      </c>
      <c r="G14356" s="1">
        <v>43495</v>
      </c>
    </row>
    <row r="14357" spans="2:7" x14ac:dyDescent="0.25">
      <c r="B14357" t="s">
        <v>1061</v>
      </c>
      <c r="C14357" t="s">
        <v>1340</v>
      </c>
      <c r="D14357" t="s">
        <v>1022</v>
      </c>
      <c r="E14357">
        <v>0</v>
      </c>
      <c r="F14357" t="s">
        <v>1027</v>
      </c>
      <c r="G14357" s="1">
        <v>43495</v>
      </c>
    </row>
    <row r="14358" spans="2:7" x14ac:dyDescent="0.25">
      <c r="B14358" t="s">
        <v>1021</v>
      </c>
      <c r="C14358" t="s">
        <v>1021</v>
      </c>
      <c r="D14358" t="s">
        <v>1022</v>
      </c>
      <c r="E14358">
        <v>0</v>
      </c>
      <c r="F14358" t="s">
        <v>1027</v>
      </c>
      <c r="G14358" s="1">
        <v>43494</v>
      </c>
    </row>
    <row r="14359" spans="2:7" x14ac:dyDescent="0.25">
      <c r="B14359" t="s">
        <v>1069</v>
      </c>
      <c r="C14359" t="s">
        <v>1604</v>
      </c>
      <c r="D14359" t="s">
        <v>1022</v>
      </c>
      <c r="E14359">
        <v>0</v>
      </c>
      <c r="F14359" t="s">
        <v>1032</v>
      </c>
      <c r="G14359" s="1">
        <v>43494</v>
      </c>
    </row>
    <row r="14360" spans="2:7" x14ac:dyDescent="0.25">
      <c r="B14360" t="s">
        <v>1021</v>
      </c>
      <c r="C14360" t="s">
        <v>1021</v>
      </c>
      <c r="D14360" t="s">
        <v>1022</v>
      </c>
      <c r="E14360">
        <v>0</v>
      </c>
      <c r="F14360" t="s">
        <v>1027</v>
      </c>
      <c r="G14360" s="1">
        <v>43397</v>
      </c>
    </row>
    <row r="14361" spans="2:7" x14ac:dyDescent="0.25">
      <c r="B14361" t="s">
        <v>1021</v>
      </c>
      <c r="C14361" t="s">
        <v>1021</v>
      </c>
      <c r="D14361" t="s">
        <v>1026</v>
      </c>
      <c r="E14361">
        <v>-1.6052900000000001</v>
      </c>
      <c r="F14361" t="s">
        <v>1023</v>
      </c>
      <c r="G14361" s="1">
        <v>43494</v>
      </c>
    </row>
    <row r="14362" spans="2:7" x14ac:dyDescent="0.25">
      <c r="B14362" t="s">
        <v>1017</v>
      </c>
      <c r="C14362" t="s">
        <v>1018</v>
      </c>
      <c r="D14362" t="s">
        <v>1037</v>
      </c>
      <c r="E14362">
        <v>-19.649211000000001</v>
      </c>
      <c r="F14362" t="s">
        <v>1016</v>
      </c>
      <c r="G14362" s="1">
        <v>43181</v>
      </c>
    </row>
    <row r="14401" spans="1:7" x14ac:dyDescent="0.25">
      <c r="A14401" t="s">
        <v>803</v>
      </c>
      <c r="B14401" t="str">
        <f ca="1">_xll.BDS(OFFSET(INDIRECT(ADDRESS(ROW(), COLUMN())),0,-1),"TOP_ANALYST_PERFORM_RANK_TRR","cols=6;rows=17")</f>
        <v>ISS-EVA</v>
      </c>
      <c r="C14401" t="s">
        <v>1268</v>
      </c>
      <c r="D14401" t="s">
        <v>1015</v>
      </c>
      <c r="E14401">
        <v>32.749751000000003</v>
      </c>
      <c r="F14401" t="s">
        <v>1023</v>
      </c>
      <c r="G14401" s="1">
        <v>43505</v>
      </c>
    </row>
    <row r="14402" spans="1:7" x14ac:dyDescent="0.25">
      <c r="B14402" t="s">
        <v>58</v>
      </c>
      <c r="C14402" t="s">
        <v>1655</v>
      </c>
      <c r="D14402" t="s">
        <v>1019</v>
      </c>
      <c r="E14402">
        <v>31.044530999999999</v>
      </c>
      <c r="F14402" t="s">
        <v>1081</v>
      </c>
      <c r="G14402" s="1">
        <v>43510</v>
      </c>
    </row>
    <row r="14403" spans="1:7" x14ac:dyDescent="0.25">
      <c r="B14403" t="s">
        <v>1648</v>
      </c>
      <c r="C14403" t="s">
        <v>2386</v>
      </c>
      <c r="D14403" t="s">
        <v>1019</v>
      </c>
      <c r="E14403">
        <v>31.044530999999999</v>
      </c>
      <c r="F14403" t="s">
        <v>1042</v>
      </c>
      <c r="G14403" s="1">
        <v>43509</v>
      </c>
    </row>
    <row r="14404" spans="1:7" x14ac:dyDescent="0.25">
      <c r="B14404" t="s">
        <v>1059</v>
      </c>
      <c r="C14404" t="s">
        <v>1653</v>
      </c>
      <c r="D14404" t="s">
        <v>1019</v>
      </c>
      <c r="E14404">
        <v>31.044530999999999</v>
      </c>
      <c r="F14404" t="s">
        <v>1042</v>
      </c>
      <c r="G14404" s="1">
        <v>43509</v>
      </c>
    </row>
    <row r="14405" spans="1:7" x14ac:dyDescent="0.25">
      <c r="B14405" t="s">
        <v>1055</v>
      </c>
      <c r="C14405" t="s">
        <v>2387</v>
      </c>
      <c r="D14405" t="s">
        <v>1019</v>
      </c>
      <c r="E14405">
        <v>31.044530999999999</v>
      </c>
      <c r="F14405" t="s">
        <v>1042</v>
      </c>
      <c r="G14405" s="1">
        <v>43500</v>
      </c>
    </row>
    <row r="14406" spans="1:7" x14ac:dyDescent="0.25">
      <c r="B14406" t="s">
        <v>1021</v>
      </c>
      <c r="C14406" t="s">
        <v>1021</v>
      </c>
      <c r="D14406" t="s">
        <v>1019</v>
      </c>
      <c r="E14406">
        <v>31.044530999999999</v>
      </c>
      <c r="F14406" t="s">
        <v>1023</v>
      </c>
      <c r="G14406" s="1">
        <v>43493</v>
      </c>
    </row>
    <row r="14407" spans="1:7" x14ac:dyDescent="0.25">
      <c r="B14407" t="s">
        <v>1453</v>
      </c>
      <c r="C14407" t="s">
        <v>2388</v>
      </c>
      <c r="D14407" t="s">
        <v>1019</v>
      </c>
      <c r="E14407">
        <v>31.044530999999999</v>
      </c>
      <c r="F14407" t="s">
        <v>1063</v>
      </c>
      <c r="G14407" s="1">
        <v>43490</v>
      </c>
    </row>
    <row r="14408" spans="1:7" x14ac:dyDescent="0.25">
      <c r="B14408" t="s">
        <v>1021</v>
      </c>
      <c r="C14408" t="s">
        <v>1021</v>
      </c>
      <c r="D14408" t="s">
        <v>1019</v>
      </c>
      <c r="E14408">
        <v>31.044530999999999</v>
      </c>
      <c r="F14408" t="s">
        <v>1023</v>
      </c>
      <c r="G14408" s="1">
        <v>43490</v>
      </c>
    </row>
    <row r="14409" spans="1:7" x14ac:dyDescent="0.25">
      <c r="B14409" t="s">
        <v>1071</v>
      </c>
      <c r="C14409" t="s">
        <v>2167</v>
      </c>
      <c r="D14409" t="s">
        <v>1019</v>
      </c>
      <c r="E14409">
        <v>31.044530999999999</v>
      </c>
      <c r="F14409" t="s">
        <v>1073</v>
      </c>
      <c r="G14409" s="1">
        <v>43489</v>
      </c>
    </row>
    <row r="14410" spans="1:7" x14ac:dyDescent="0.25">
      <c r="B14410" t="s">
        <v>1061</v>
      </c>
      <c r="C14410" t="s">
        <v>2368</v>
      </c>
      <c r="D14410" t="s">
        <v>1019</v>
      </c>
      <c r="E14410">
        <v>31.044530999999999</v>
      </c>
      <c r="F14410" t="s">
        <v>1063</v>
      </c>
      <c r="G14410" s="1">
        <v>43489</v>
      </c>
    </row>
    <row r="14411" spans="1:7" x14ac:dyDescent="0.25">
      <c r="B14411" t="s">
        <v>1033</v>
      </c>
      <c r="C14411" t="s">
        <v>1657</v>
      </c>
      <c r="D14411" t="s">
        <v>1019</v>
      </c>
      <c r="E14411">
        <v>31.044530999999999</v>
      </c>
      <c r="F14411" t="s">
        <v>1023</v>
      </c>
      <c r="G14411" s="1">
        <v>43489</v>
      </c>
    </row>
    <row r="14412" spans="1:7" x14ac:dyDescent="0.25">
      <c r="B14412" t="s">
        <v>1327</v>
      </c>
      <c r="C14412" t="s">
        <v>1816</v>
      </c>
      <c r="D14412" t="s">
        <v>1022</v>
      </c>
      <c r="E14412">
        <v>25.961649000000001</v>
      </c>
      <c r="F14412" t="s">
        <v>1023</v>
      </c>
      <c r="G14412" s="1">
        <v>43207</v>
      </c>
    </row>
    <row r="14413" spans="1:7" x14ac:dyDescent="0.25">
      <c r="B14413" t="s">
        <v>1142</v>
      </c>
      <c r="C14413" t="s">
        <v>2365</v>
      </c>
      <c r="D14413" t="s">
        <v>1026</v>
      </c>
      <c r="E14413">
        <v>8.7732519999999994</v>
      </c>
      <c r="F14413" t="s">
        <v>1023</v>
      </c>
      <c r="G14413" s="1">
        <v>43506</v>
      </c>
    </row>
    <row r="14414" spans="1:7" x14ac:dyDescent="0.25">
      <c r="B14414" t="s">
        <v>1057</v>
      </c>
      <c r="C14414" t="s">
        <v>2034</v>
      </c>
      <c r="D14414" t="s">
        <v>1037</v>
      </c>
      <c r="E14414">
        <v>0</v>
      </c>
      <c r="F14414" t="s">
        <v>1309</v>
      </c>
      <c r="G14414" s="1">
        <v>43497</v>
      </c>
    </row>
    <row r="14415" spans="1:7" x14ac:dyDescent="0.25">
      <c r="B14415" t="s">
        <v>1040</v>
      </c>
      <c r="C14415" t="s">
        <v>2389</v>
      </c>
      <c r="D14415" t="s">
        <v>1037</v>
      </c>
      <c r="E14415">
        <v>0</v>
      </c>
      <c r="F14415" t="s">
        <v>1312</v>
      </c>
      <c r="G14415" s="1">
        <v>43490</v>
      </c>
    </row>
    <row r="14416" spans="1:7" x14ac:dyDescent="0.25">
      <c r="B14416" t="s">
        <v>1145</v>
      </c>
      <c r="C14416" t="s">
        <v>1949</v>
      </c>
      <c r="D14416" t="s">
        <v>1037</v>
      </c>
      <c r="E14416">
        <v>0</v>
      </c>
      <c r="F14416" t="s">
        <v>1027</v>
      </c>
      <c r="G14416" s="1">
        <v>43489</v>
      </c>
    </row>
    <row r="14417" spans="2:7" x14ac:dyDescent="0.25">
      <c r="B14417" t="s">
        <v>1758</v>
      </c>
      <c r="C14417" t="s">
        <v>2390</v>
      </c>
      <c r="D14417" t="s">
        <v>1037</v>
      </c>
      <c r="E14417">
        <v>0</v>
      </c>
      <c r="F14417" t="s">
        <v>1027</v>
      </c>
      <c r="G14417" s="1">
        <v>43473</v>
      </c>
    </row>
    <row r="14451" spans="1:7" x14ac:dyDescent="0.25">
      <c r="A14451" t="s">
        <v>804</v>
      </c>
      <c r="B14451" t="str">
        <f ca="1">_xll.BDS(OFFSET(INDIRECT(ADDRESS(ROW(), COLUMN())),0,-1),"TOP_ANALYST_PERFORM_RANK_TRR","cols=6;rows=17")</f>
        <v>Morningstar, Inc</v>
      </c>
      <c r="C14451" t="s">
        <v>1485</v>
      </c>
      <c r="D14451" t="s">
        <v>1015</v>
      </c>
      <c r="E14451">
        <v>8.3953240000000005</v>
      </c>
      <c r="F14451" t="s">
        <v>1020</v>
      </c>
      <c r="G14451" s="1">
        <v>43452</v>
      </c>
    </row>
    <row r="14452" spans="1:7" x14ac:dyDescent="0.25">
      <c r="B14452" t="s">
        <v>1050</v>
      </c>
      <c r="C14452" t="s">
        <v>1481</v>
      </c>
      <c r="D14452" t="s">
        <v>1019</v>
      </c>
      <c r="E14452">
        <v>3.1388669999999999</v>
      </c>
      <c r="F14452" t="s">
        <v>1279</v>
      </c>
      <c r="G14452" s="1">
        <v>43406</v>
      </c>
    </row>
    <row r="14453" spans="1:7" x14ac:dyDescent="0.25">
      <c r="B14453" t="s">
        <v>2391</v>
      </c>
      <c r="C14453" t="s">
        <v>2392</v>
      </c>
      <c r="D14453" t="s">
        <v>1022</v>
      </c>
      <c r="E14453">
        <v>0.32666299999999998</v>
      </c>
      <c r="F14453" t="s">
        <v>1023</v>
      </c>
      <c r="G14453" s="1">
        <v>43507</v>
      </c>
    </row>
    <row r="14454" spans="1:7" x14ac:dyDescent="0.25">
      <c r="B14454" t="s">
        <v>1076</v>
      </c>
      <c r="C14454" t="s">
        <v>1670</v>
      </c>
      <c r="D14454" t="s">
        <v>1026</v>
      </c>
      <c r="E14454">
        <v>0</v>
      </c>
      <c r="F14454" t="s">
        <v>1020</v>
      </c>
      <c r="G14454" s="1">
        <v>43511</v>
      </c>
    </row>
    <row r="14455" spans="1:7" x14ac:dyDescent="0.25">
      <c r="B14455" t="s">
        <v>1178</v>
      </c>
      <c r="C14455" t="s">
        <v>2393</v>
      </c>
      <c r="D14455" t="s">
        <v>1026</v>
      </c>
      <c r="E14455">
        <v>0</v>
      </c>
      <c r="F14455" t="s">
        <v>1027</v>
      </c>
      <c r="G14455" s="1">
        <v>43497</v>
      </c>
    </row>
    <row r="14456" spans="1:7" x14ac:dyDescent="0.25">
      <c r="B14456" t="s">
        <v>1150</v>
      </c>
      <c r="C14456" t="s">
        <v>1668</v>
      </c>
      <c r="D14456" t="s">
        <v>1026</v>
      </c>
      <c r="E14456">
        <v>0</v>
      </c>
      <c r="F14456" t="s">
        <v>1027</v>
      </c>
      <c r="G14456" s="1">
        <v>43481</v>
      </c>
    </row>
    <row r="14457" spans="1:7" x14ac:dyDescent="0.25">
      <c r="B14457" t="s">
        <v>1752</v>
      </c>
      <c r="C14457" t="s">
        <v>2394</v>
      </c>
      <c r="D14457" t="s">
        <v>1026</v>
      </c>
      <c r="E14457">
        <v>0</v>
      </c>
      <c r="F14457" t="s">
        <v>1027</v>
      </c>
      <c r="G14457" s="1">
        <v>43479</v>
      </c>
    </row>
    <row r="14458" spans="1:7" x14ac:dyDescent="0.25">
      <c r="B14458" t="s">
        <v>1030</v>
      </c>
      <c r="C14458" t="s">
        <v>1479</v>
      </c>
      <c r="D14458" t="s">
        <v>1026</v>
      </c>
      <c r="E14458">
        <v>0</v>
      </c>
      <c r="F14458" t="s">
        <v>1032</v>
      </c>
      <c r="G14458" s="1">
        <v>43475</v>
      </c>
    </row>
    <row r="14459" spans="1:7" x14ac:dyDescent="0.25">
      <c r="B14459" t="s">
        <v>1483</v>
      </c>
      <c r="C14459" t="s">
        <v>1484</v>
      </c>
      <c r="D14459" t="s">
        <v>1026</v>
      </c>
      <c r="E14459">
        <v>0</v>
      </c>
      <c r="F14459" t="s">
        <v>1020</v>
      </c>
      <c r="G14459" s="1">
        <v>42256</v>
      </c>
    </row>
    <row r="14460" spans="1:7" x14ac:dyDescent="0.25">
      <c r="B14460" t="s">
        <v>1674</v>
      </c>
      <c r="C14460" t="s">
        <v>1675</v>
      </c>
      <c r="D14460" t="s">
        <v>1037</v>
      </c>
      <c r="E14460">
        <v>-3.1388669999999999</v>
      </c>
      <c r="F14460" t="s">
        <v>1023</v>
      </c>
      <c r="G14460" s="1">
        <v>43508</v>
      </c>
    </row>
    <row r="14461" spans="1:7" x14ac:dyDescent="0.25">
      <c r="B14461" t="s">
        <v>1974</v>
      </c>
      <c r="C14461" t="s">
        <v>2395</v>
      </c>
      <c r="D14461" t="s">
        <v>1037</v>
      </c>
      <c r="E14461">
        <v>-3.1388669999999999</v>
      </c>
      <c r="F14461" t="s">
        <v>1023</v>
      </c>
      <c r="G14461" s="1">
        <v>43497</v>
      </c>
    </row>
    <row r="14462" spans="1:7" x14ac:dyDescent="0.25">
      <c r="B14462" t="s">
        <v>1021</v>
      </c>
      <c r="C14462" t="s">
        <v>1021</v>
      </c>
      <c r="D14462" t="s">
        <v>1037</v>
      </c>
      <c r="E14462">
        <v>-3.1388669999999999</v>
      </c>
      <c r="F14462" t="s">
        <v>1042</v>
      </c>
      <c r="G14462" s="1">
        <v>43494</v>
      </c>
    </row>
    <row r="14463" spans="1:7" x14ac:dyDescent="0.25">
      <c r="B14463" t="s">
        <v>1057</v>
      </c>
      <c r="C14463" t="s">
        <v>1673</v>
      </c>
      <c r="D14463" t="s">
        <v>1037</v>
      </c>
      <c r="E14463">
        <v>-3.1388669999999999</v>
      </c>
      <c r="F14463" t="s">
        <v>1042</v>
      </c>
      <c r="G14463" s="1">
        <v>43494</v>
      </c>
    </row>
    <row r="14464" spans="1:7" x14ac:dyDescent="0.25">
      <c r="B14464" t="s">
        <v>1676</v>
      </c>
      <c r="C14464" t="s">
        <v>1677</v>
      </c>
      <c r="D14464" t="s">
        <v>1037</v>
      </c>
      <c r="E14464">
        <v>-3.1388669999999999</v>
      </c>
      <c r="F14464" t="s">
        <v>1023</v>
      </c>
      <c r="G14464" s="1">
        <v>43493</v>
      </c>
    </row>
    <row r="14465" spans="2:7" x14ac:dyDescent="0.25">
      <c r="B14465" t="s">
        <v>1680</v>
      </c>
      <c r="C14465" t="s">
        <v>1681</v>
      </c>
      <c r="D14465" t="s">
        <v>1037</v>
      </c>
      <c r="E14465">
        <v>-3.1388669999999999</v>
      </c>
      <c r="F14465" t="s">
        <v>1023</v>
      </c>
      <c r="G14465" s="1">
        <v>43371</v>
      </c>
    </row>
    <row r="14466" spans="2:7" x14ac:dyDescent="0.25">
      <c r="B14466" t="s">
        <v>1682</v>
      </c>
      <c r="C14466" t="s">
        <v>1683</v>
      </c>
      <c r="D14466" t="s">
        <v>1037</v>
      </c>
      <c r="E14466">
        <v>-3.1388669999999999</v>
      </c>
      <c r="F14466" t="s">
        <v>1023</v>
      </c>
      <c r="G14466" s="1">
        <v>43307</v>
      </c>
    </row>
    <row r="14467" spans="2:7" x14ac:dyDescent="0.25">
      <c r="B14467" t="s">
        <v>1021</v>
      </c>
      <c r="C14467" t="s">
        <v>1021</v>
      </c>
      <c r="D14467" t="s">
        <v>1037</v>
      </c>
      <c r="E14467">
        <v>-3.1388669999999999</v>
      </c>
      <c r="F14467" t="s">
        <v>1023</v>
      </c>
      <c r="G14467" s="1">
        <v>43164</v>
      </c>
    </row>
    <row r="14501" spans="1:7" x14ac:dyDescent="0.25">
      <c r="A14501" t="s">
        <v>805</v>
      </c>
      <c r="B14501" t="str">
        <f ca="1">_xll.BDS(OFFSET(INDIRECT(ADDRESS(ROW(), COLUMN())),0,-1),"TOP_ANALYST_PERFORM_RANK_TRR","cols=6;rows=18")</f>
        <v>PERM DENIED</v>
      </c>
      <c r="C14501" t="s">
        <v>1021</v>
      </c>
      <c r="D14501" t="s">
        <v>1015</v>
      </c>
      <c r="E14501">
        <v>17.17362</v>
      </c>
      <c r="F14501" t="s">
        <v>1038</v>
      </c>
      <c r="G14501" s="1">
        <v>43504</v>
      </c>
    </row>
    <row r="14502" spans="1:7" x14ac:dyDescent="0.25">
      <c r="B14502" t="s">
        <v>1017</v>
      </c>
      <c r="C14502" t="s">
        <v>1018</v>
      </c>
      <c r="D14502" t="s">
        <v>1019</v>
      </c>
      <c r="E14502">
        <v>8.571847</v>
      </c>
      <c r="F14502" t="s">
        <v>1279</v>
      </c>
      <c r="G14502" s="1">
        <v>43489</v>
      </c>
    </row>
    <row r="14503" spans="1:7" x14ac:dyDescent="0.25">
      <c r="B14503" t="s">
        <v>1071</v>
      </c>
      <c r="C14503" t="s">
        <v>1761</v>
      </c>
      <c r="D14503" t="s">
        <v>1022</v>
      </c>
      <c r="E14503">
        <v>6.8729120000000004</v>
      </c>
      <c r="F14503" t="s">
        <v>2396</v>
      </c>
      <c r="G14503" s="1">
        <v>43473</v>
      </c>
    </row>
    <row r="14504" spans="1:7" x14ac:dyDescent="0.25">
      <c r="B14504" t="s">
        <v>1033</v>
      </c>
      <c r="C14504" t="s">
        <v>1914</v>
      </c>
      <c r="D14504" t="s">
        <v>1026</v>
      </c>
      <c r="E14504">
        <v>0</v>
      </c>
      <c r="F14504" t="s">
        <v>1020</v>
      </c>
      <c r="G14504" s="1">
        <v>43511</v>
      </c>
    </row>
    <row r="14505" spans="1:7" x14ac:dyDescent="0.25">
      <c r="B14505" t="s">
        <v>1118</v>
      </c>
      <c r="C14505" t="s">
        <v>1385</v>
      </c>
      <c r="D14505" t="s">
        <v>1026</v>
      </c>
      <c r="E14505">
        <v>0</v>
      </c>
      <c r="F14505" t="s">
        <v>1020</v>
      </c>
      <c r="G14505" s="1">
        <v>43509</v>
      </c>
    </row>
    <row r="14506" spans="1:7" x14ac:dyDescent="0.25">
      <c r="B14506" t="s">
        <v>1061</v>
      </c>
      <c r="C14506" t="s">
        <v>1912</v>
      </c>
      <c r="D14506" t="s">
        <v>1026</v>
      </c>
      <c r="E14506">
        <v>0</v>
      </c>
      <c r="F14506" t="s">
        <v>1027</v>
      </c>
      <c r="G14506" s="1">
        <v>43507</v>
      </c>
    </row>
    <row r="14507" spans="1:7" x14ac:dyDescent="0.25">
      <c r="B14507" t="s">
        <v>1263</v>
      </c>
      <c r="C14507" t="s">
        <v>1906</v>
      </c>
      <c r="D14507" t="s">
        <v>1026</v>
      </c>
      <c r="E14507">
        <v>0</v>
      </c>
      <c r="F14507" t="s">
        <v>1052</v>
      </c>
      <c r="G14507" s="1">
        <v>43501</v>
      </c>
    </row>
    <row r="14508" spans="1:7" x14ac:dyDescent="0.25">
      <c r="B14508" t="s">
        <v>1021</v>
      </c>
      <c r="C14508" t="s">
        <v>1021</v>
      </c>
      <c r="D14508" t="s">
        <v>1026</v>
      </c>
      <c r="E14508">
        <v>0</v>
      </c>
      <c r="F14508" t="s">
        <v>1027</v>
      </c>
      <c r="G14508" s="1">
        <v>43492</v>
      </c>
    </row>
    <row r="14509" spans="1:7" x14ac:dyDescent="0.25">
      <c r="B14509" t="s">
        <v>1030</v>
      </c>
      <c r="C14509" t="s">
        <v>1909</v>
      </c>
      <c r="D14509" t="s">
        <v>1026</v>
      </c>
      <c r="E14509">
        <v>0</v>
      </c>
      <c r="F14509" t="s">
        <v>1032</v>
      </c>
      <c r="G14509" s="1">
        <v>43489</v>
      </c>
    </row>
    <row r="14510" spans="1:7" x14ac:dyDescent="0.25">
      <c r="B14510" t="s">
        <v>1086</v>
      </c>
      <c r="C14510" t="s">
        <v>1910</v>
      </c>
      <c r="D14510" t="s">
        <v>1026</v>
      </c>
      <c r="E14510">
        <v>0</v>
      </c>
      <c r="F14510" t="s">
        <v>1027</v>
      </c>
      <c r="G14510" s="1">
        <v>43488</v>
      </c>
    </row>
    <row r="14511" spans="1:7" x14ac:dyDescent="0.25">
      <c r="B14511" t="s">
        <v>1150</v>
      </c>
      <c r="C14511" t="s">
        <v>1913</v>
      </c>
      <c r="D14511" t="s">
        <v>1026</v>
      </c>
      <c r="E14511">
        <v>0</v>
      </c>
      <c r="F14511" t="s">
        <v>1027</v>
      </c>
      <c r="G14511" s="1">
        <v>43487</v>
      </c>
    </row>
    <row r="14512" spans="1:7" x14ac:dyDescent="0.25">
      <c r="B14512" t="s">
        <v>1021</v>
      </c>
      <c r="C14512" t="s">
        <v>1021</v>
      </c>
      <c r="D14512" t="s">
        <v>1026</v>
      </c>
      <c r="E14512">
        <v>0</v>
      </c>
      <c r="F14512" t="s">
        <v>1020</v>
      </c>
      <c r="G14512" s="1">
        <v>43453</v>
      </c>
    </row>
    <row r="14513" spans="2:7" x14ac:dyDescent="0.25">
      <c r="B14513" t="s">
        <v>1050</v>
      </c>
      <c r="C14513" t="s">
        <v>1908</v>
      </c>
      <c r="D14513" t="s">
        <v>1026</v>
      </c>
      <c r="E14513">
        <v>0</v>
      </c>
      <c r="F14513" t="s">
        <v>1052</v>
      </c>
      <c r="G14513" s="1">
        <v>43453</v>
      </c>
    </row>
    <row r="14514" spans="2:7" x14ac:dyDescent="0.25">
      <c r="B14514" t="s">
        <v>1021</v>
      </c>
      <c r="C14514" t="s">
        <v>1021</v>
      </c>
      <c r="D14514" t="s">
        <v>1026</v>
      </c>
      <c r="E14514">
        <v>0</v>
      </c>
      <c r="F14514" t="s">
        <v>1027</v>
      </c>
      <c r="G14514" s="1">
        <v>43448</v>
      </c>
    </row>
    <row r="14515" spans="2:7" x14ac:dyDescent="0.25">
      <c r="B14515" t="s">
        <v>1076</v>
      </c>
      <c r="C14515" t="s">
        <v>2397</v>
      </c>
      <c r="D14515" t="s">
        <v>1037</v>
      </c>
      <c r="E14515">
        <v>-17.17362</v>
      </c>
      <c r="F14515" t="s">
        <v>1023</v>
      </c>
      <c r="G14515" s="1">
        <v>43508</v>
      </c>
    </row>
    <row r="14516" spans="2:7" x14ac:dyDescent="0.25">
      <c r="B14516" t="s">
        <v>1021</v>
      </c>
      <c r="C14516" t="s">
        <v>1021</v>
      </c>
      <c r="D14516" t="s">
        <v>1037</v>
      </c>
      <c r="E14516">
        <v>-17.17362</v>
      </c>
      <c r="F14516" t="s">
        <v>1023</v>
      </c>
      <c r="G14516" s="1">
        <v>43507</v>
      </c>
    </row>
    <row r="14517" spans="2:7" x14ac:dyDescent="0.25">
      <c r="B14517" t="s">
        <v>1059</v>
      </c>
      <c r="C14517" t="s">
        <v>1911</v>
      </c>
      <c r="D14517" t="s">
        <v>1037</v>
      </c>
      <c r="E14517">
        <v>-17.17362</v>
      </c>
      <c r="F14517" t="s">
        <v>1042</v>
      </c>
      <c r="G14517" s="1">
        <v>43481</v>
      </c>
    </row>
    <row r="14518" spans="2:7" x14ac:dyDescent="0.25">
      <c r="B14518" t="s">
        <v>1124</v>
      </c>
      <c r="C14518" t="s">
        <v>1253</v>
      </c>
      <c r="D14518" t="s">
        <v>1037</v>
      </c>
      <c r="E14518">
        <v>-17.17362</v>
      </c>
      <c r="F14518" t="s">
        <v>1023</v>
      </c>
      <c r="G14518" s="1">
        <v>43454</v>
      </c>
    </row>
    <row r="14551" spans="1:7" x14ac:dyDescent="0.25">
      <c r="A14551" t="s">
        <v>806</v>
      </c>
      <c r="B14551" t="str">
        <f ca="1">_xll.BDS(OFFSET(INDIRECT(ADDRESS(ROW(), COLUMN())),0,-1),"TOP_ANALYST_PERFORM_RANK_TRR","cols=6;rows=8")</f>
        <v>Jefferies</v>
      </c>
      <c r="C14551" t="s">
        <v>1236</v>
      </c>
      <c r="D14551" t="s">
        <v>1015</v>
      </c>
      <c r="E14551">
        <v>6.2066800000000004</v>
      </c>
      <c r="F14551" t="s">
        <v>1023</v>
      </c>
      <c r="G14551" s="1">
        <v>43490</v>
      </c>
    </row>
    <row r="14552" spans="1:7" x14ac:dyDescent="0.25">
      <c r="B14552" t="s">
        <v>1061</v>
      </c>
      <c r="C14552" t="s">
        <v>1217</v>
      </c>
      <c r="D14552" t="s">
        <v>1019</v>
      </c>
      <c r="E14552">
        <v>1.0750139999999999</v>
      </c>
      <c r="F14552" t="s">
        <v>1063</v>
      </c>
      <c r="G14552" s="1">
        <v>43506</v>
      </c>
    </row>
    <row r="14553" spans="1:7" x14ac:dyDescent="0.25">
      <c r="B14553" t="s">
        <v>1229</v>
      </c>
      <c r="C14553" t="s">
        <v>2398</v>
      </c>
      <c r="D14553" t="s">
        <v>1022</v>
      </c>
      <c r="E14553">
        <v>0</v>
      </c>
      <c r="F14553" t="s">
        <v>1020</v>
      </c>
      <c r="G14553" s="1">
        <v>43510</v>
      </c>
    </row>
    <row r="14554" spans="1:7" x14ac:dyDescent="0.25">
      <c r="B14554" t="s">
        <v>1231</v>
      </c>
      <c r="C14554" t="s">
        <v>1232</v>
      </c>
      <c r="D14554" t="s">
        <v>1022</v>
      </c>
      <c r="E14554">
        <v>0</v>
      </c>
      <c r="F14554" t="s">
        <v>1020</v>
      </c>
      <c r="G14554" s="1">
        <v>43461</v>
      </c>
    </row>
    <row r="14555" spans="1:7" x14ac:dyDescent="0.25">
      <c r="B14555" t="s">
        <v>1221</v>
      </c>
      <c r="C14555" t="s">
        <v>2399</v>
      </c>
      <c r="D14555" t="s">
        <v>1022</v>
      </c>
      <c r="E14555">
        <v>0</v>
      </c>
      <c r="F14555" t="s">
        <v>1020</v>
      </c>
      <c r="G14555" s="1">
        <v>43420</v>
      </c>
    </row>
    <row r="14556" spans="1:7" x14ac:dyDescent="0.25">
      <c r="B14556" t="s">
        <v>2400</v>
      </c>
      <c r="C14556" t="s">
        <v>2401</v>
      </c>
      <c r="D14556" t="s">
        <v>1022</v>
      </c>
      <c r="E14556">
        <v>0</v>
      </c>
      <c r="F14556" t="s">
        <v>1027</v>
      </c>
      <c r="G14556" s="1">
        <v>43322</v>
      </c>
    </row>
    <row r="14557" spans="1:7" x14ac:dyDescent="0.25">
      <c r="B14557" t="s">
        <v>58</v>
      </c>
      <c r="C14557" t="s">
        <v>2402</v>
      </c>
      <c r="D14557" t="s">
        <v>1026</v>
      </c>
      <c r="E14557">
        <v>-0.788914</v>
      </c>
      <c r="F14557" t="s">
        <v>1149</v>
      </c>
      <c r="G14557" s="1">
        <v>43509</v>
      </c>
    </row>
    <row r="14558" spans="1:7" x14ac:dyDescent="0.25">
      <c r="B14558" t="s">
        <v>1225</v>
      </c>
      <c r="C14558" t="s">
        <v>1226</v>
      </c>
      <c r="D14558" t="s">
        <v>1037</v>
      </c>
      <c r="E14558">
        <v>-2.28403</v>
      </c>
      <c r="F14558" t="s">
        <v>1023</v>
      </c>
      <c r="G14558" s="1">
        <v>43433</v>
      </c>
    </row>
    <row r="14601" spans="1:7" x14ac:dyDescent="0.25">
      <c r="A14601" t="s">
        <v>807</v>
      </c>
      <c r="B14601" t="str">
        <f ca="1">_xll.BDS(OFFSET(INDIRECT(ADDRESS(ROW(), COLUMN())),0,-1),"TOP_ANALYST_PERFORM_RANK_TRR","cols=6;rows=6")</f>
        <v>PERM DENIED</v>
      </c>
      <c r="C14601" t="s">
        <v>1021</v>
      </c>
      <c r="D14601" t="s">
        <v>1015</v>
      </c>
      <c r="E14601">
        <v>0</v>
      </c>
      <c r="F14601" t="s">
        <v>1027</v>
      </c>
      <c r="G14601" s="1">
        <v>43413</v>
      </c>
    </row>
    <row r="14602" spans="1:7" x14ac:dyDescent="0.25">
      <c r="B14602" t="s">
        <v>1017</v>
      </c>
      <c r="C14602" t="s">
        <v>1018</v>
      </c>
      <c r="D14602" t="s">
        <v>1019</v>
      </c>
      <c r="E14602">
        <v>-5.2041380000000004</v>
      </c>
      <c r="F14602" t="s">
        <v>1063</v>
      </c>
      <c r="G14602" s="1">
        <v>43426</v>
      </c>
    </row>
    <row r="14603" spans="1:7" x14ac:dyDescent="0.25">
      <c r="B14603" t="s">
        <v>1124</v>
      </c>
      <c r="C14603" t="s">
        <v>1205</v>
      </c>
      <c r="D14603" t="s">
        <v>1022</v>
      </c>
      <c r="E14603">
        <v>-37.087059000000004</v>
      </c>
      <c r="F14603" t="s">
        <v>1023</v>
      </c>
      <c r="G14603" s="1">
        <v>43503</v>
      </c>
    </row>
    <row r="14604" spans="1:7" x14ac:dyDescent="0.25">
      <c r="B14604" t="s">
        <v>2403</v>
      </c>
      <c r="C14604" t="s">
        <v>2404</v>
      </c>
      <c r="D14604" t="s">
        <v>1026</v>
      </c>
      <c r="E14604">
        <v>-50.376922</v>
      </c>
      <c r="F14604" t="s">
        <v>1023</v>
      </c>
      <c r="G14604" s="1">
        <v>43507</v>
      </c>
    </row>
    <row r="14605" spans="1:7" x14ac:dyDescent="0.25">
      <c r="B14605" t="s">
        <v>1109</v>
      </c>
      <c r="C14605" t="s">
        <v>1891</v>
      </c>
      <c r="D14605" t="s">
        <v>1037</v>
      </c>
      <c r="E14605">
        <v>-59.047871999999998</v>
      </c>
      <c r="F14605" t="s">
        <v>1023</v>
      </c>
      <c r="G14605" s="1">
        <v>43489</v>
      </c>
    </row>
    <row r="14606" spans="1:7" x14ac:dyDescent="0.25">
      <c r="B14606" t="s">
        <v>1752</v>
      </c>
      <c r="C14606" t="s">
        <v>2405</v>
      </c>
      <c r="D14606" t="s">
        <v>1037</v>
      </c>
      <c r="E14606">
        <v>-59.047871999999998</v>
      </c>
      <c r="F14606" t="s">
        <v>1023</v>
      </c>
      <c r="G14606" s="1">
        <v>43467</v>
      </c>
    </row>
    <row r="14651" spans="1:7" x14ac:dyDescent="0.25">
      <c r="A14651" t="s">
        <v>808</v>
      </c>
      <c r="B14651" t="str">
        <f ca="1">_xll.BDS(OFFSET(INDIRECT(ADDRESS(ROW(), COLUMN())),0,-1),"TOP_ANALYST_PERFORM_RANK_TRR","cols=6;rows=12")</f>
        <v>Renaissance Capital</v>
      </c>
      <c r="C14651" t="s">
        <v>2406</v>
      </c>
      <c r="D14651" t="s">
        <v>1015</v>
      </c>
      <c r="E14651">
        <v>25.405151</v>
      </c>
      <c r="F14651" t="s">
        <v>1020</v>
      </c>
      <c r="G14651" s="1">
        <v>43511</v>
      </c>
    </row>
    <row r="14652" spans="1:7" x14ac:dyDescent="0.25">
      <c r="B14652" t="s">
        <v>2407</v>
      </c>
      <c r="C14652" t="s">
        <v>2408</v>
      </c>
      <c r="D14652" t="s">
        <v>1019</v>
      </c>
      <c r="E14652">
        <v>0</v>
      </c>
      <c r="F14652" t="s">
        <v>1052</v>
      </c>
      <c r="G14652" s="1">
        <v>43511</v>
      </c>
    </row>
    <row r="14653" spans="1:7" x14ac:dyDescent="0.25">
      <c r="B14653" t="s">
        <v>2409</v>
      </c>
      <c r="C14653" t="s">
        <v>2410</v>
      </c>
      <c r="D14653" t="s">
        <v>1022</v>
      </c>
      <c r="E14653">
        <v>-6.1717370000000003</v>
      </c>
      <c r="F14653" t="s">
        <v>1023</v>
      </c>
      <c r="G14653" s="1">
        <v>43511</v>
      </c>
    </row>
    <row r="14654" spans="1:7" x14ac:dyDescent="0.25">
      <c r="B14654" t="s">
        <v>1017</v>
      </c>
      <c r="C14654" t="s">
        <v>1018</v>
      </c>
      <c r="D14654" t="s">
        <v>1026</v>
      </c>
      <c r="E14654">
        <v>-24.296389999999999</v>
      </c>
      <c r="F14654" t="s">
        <v>1020</v>
      </c>
      <c r="G14654" s="1">
        <v>43461</v>
      </c>
    </row>
    <row r="14655" spans="1:7" x14ac:dyDescent="0.25">
      <c r="B14655" t="s">
        <v>1061</v>
      </c>
      <c r="C14655" t="s">
        <v>2411</v>
      </c>
      <c r="D14655" t="s">
        <v>1037</v>
      </c>
      <c r="E14655">
        <v>-25</v>
      </c>
      <c r="F14655" t="s">
        <v>1063</v>
      </c>
      <c r="G14655" s="1">
        <v>43511</v>
      </c>
    </row>
    <row r="14656" spans="1:7" x14ac:dyDescent="0.25">
      <c r="B14656" t="s">
        <v>58</v>
      </c>
      <c r="C14656" t="s">
        <v>2412</v>
      </c>
      <c r="D14656" t="s">
        <v>1037</v>
      </c>
      <c r="E14656">
        <v>-25</v>
      </c>
      <c r="F14656" t="s">
        <v>1149</v>
      </c>
      <c r="G14656" s="1">
        <v>43511</v>
      </c>
    </row>
    <row r="14657" spans="2:7" x14ac:dyDescent="0.25">
      <c r="B14657" t="s">
        <v>1021</v>
      </c>
      <c r="C14657" t="s">
        <v>1021</v>
      </c>
      <c r="D14657" t="s">
        <v>1037</v>
      </c>
      <c r="E14657">
        <v>-25</v>
      </c>
      <c r="F14657" t="s">
        <v>1023</v>
      </c>
      <c r="G14657" s="1">
        <v>43511</v>
      </c>
    </row>
    <row r="14658" spans="2:7" x14ac:dyDescent="0.25">
      <c r="B14658" t="s">
        <v>2413</v>
      </c>
      <c r="C14658" t="s">
        <v>2414</v>
      </c>
      <c r="D14658" t="s">
        <v>1037</v>
      </c>
      <c r="E14658">
        <v>-25</v>
      </c>
      <c r="F14658" t="s">
        <v>1023</v>
      </c>
      <c r="G14658" s="1">
        <v>43509</v>
      </c>
    </row>
    <row r="14659" spans="2:7" x14ac:dyDescent="0.25">
      <c r="B14659" t="s">
        <v>1071</v>
      </c>
      <c r="C14659" t="s">
        <v>2415</v>
      </c>
      <c r="D14659" t="s">
        <v>1037</v>
      </c>
      <c r="E14659">
        <v>-25</v>
      </c>
      <c r="F14659" t="s">
        <v>1238</v>
      </c>
      <c r="G14659" s="1">
        <v>43496</v>
      </c>
    </row>
    <row r="14660" spans="2:7" x14ac:dyDescent="0.25">
      <c r="B14660" t="s">
        <v>1021</v>
      </c>
      <c r="C14660" t="s">
        <v>1021</v>
      </c>
      <c r="D14660" t="s">
        <v>1037</v>
      </c>
      <c r="E14660">
        <v>-25</v>
      </c>
      <c r="F14660" t="s">
        <v>1023</v>
      </c>
      <c r="G14660" s="1">
        <v>43496</v>
      </c>
    </row>
    <row r="14661" spans="2:7" x14ac:dyDescent="0.25">
      <c r="B14661" t="s">
        <v>2416</v>
      </c>
      <c r="C14661" t="s">
        <v>2417</v>
      </c>
      <c r="D14661" t="s">
        <v>1037</v>
      </c>
      <c r="E14661">
        <v>-25</v>
      </c>
      <c r="F14661" t="s">
        <v>1023</v>
      </c>
      <c r="G14661" s="1">
        <v>43416</v>
      </c>
    </row>
    <row r="14662" spans="2:7" x14ac:dyDescent="0.25">
      <c r="B14662" t="s">
        <v>1021</v>
      </c>
      <c r="C14662" t="s">
        <v>1021</v>
      </c>
      <c r="D14662" t="s">
        <v>1037</v>
      </c>
      <c r="E14662">
        <v>-25</v>
      </c>
      <c r="F14662" t="s">
        <v>1023</v>
      </c>
      <c r="G14662" s="1">
        <v>43403</v>
      </c>
    </row>
    <row r="14701" spans="1:7" x14ac:dyDescent="0.25">
      <c r="A14701" t="s">
        <v>809</v>
      </c>
      <c r="B14701" t="str">
        <f ca="1">_xll.BDS(OFFSET(INDIRECT(ADDRESS(ROW(), COLUMN())),0,-1),"TOP_ANALYST_PERFORM_RANK_TRR","cols=6;rows=5")</f>
        <v>Jefferies</v>
      </c>
      <c r="C14701" t="s">
        <v>1336</v>
      </c>
      <c r="D14701" t="s">
        <v>1015</v>
      </c>
      <c r="E14701">
        <v>50.721418999999997</v>
      </c>
      <c r="F14701" t="s">
        <v>1020</v>
      </c>
      <c r="G14701" s="1">
        <v>43412</v>
      </c>
    </row>
    <row r="14702" spans="1:7" x14ac:dyDescent="0.25">
      <c r="B14702" t="s">
        <v>1017</v>
      </c>
      <c r="C14702" t="s">
        <v>1018</v>
      </c>
      <c r="D14702" t="s">
        <v>1019</v>
      </c>
      <c r="E14702">
        <v>48.02084</v>
      </c>
      <c r="F14702" t="s">
        <v>1279</v>
      </c>
      <c r="G14702" s="1">
        <v>43321</v>
      </c>
    </row>
    <row r="14703" spans="1:7" x14ac:dyDescent="0.25">
      <c r="B14703" t="s">
        <v>1055</v>
      </c>
      <c r="C14703" t="s">
        <v>1333</v>
      </c>
      <c r="D14703" t="s">
        <v>1022</v>
      </c>
      <c r="E14703">
        <v>44.55556</v>
      </c>
      <c r="F14703" t="s">
        <v>1038</v>
      </c>
      <c r="G14703" s="1">
        <v>43411</v>
      </c>
    </row>
    <row r="14704" spans="1:7" x14ac:dyDescent="0.25">
      <c r="B14704" t="s">
        <v>1752</v>
      </c>
      <c r="C14704" t="s">
        <v>2418</v>
      </c>
      <c r="D14704" t="s">
        <v>1026</v>
      </c>
      <c r="E14704">
        <v>22.91667</v>
      </c>
      <c r="F14704" t="s">
        <v>1027</v>
      </c>
      <c r="G14704" s="1">
        <v>43511</v>
      </c>
    </row>
    <row r="14705" spans="2:7" x14ac:dyDescent="0.25">
      <c r="B14705" t="s">
        <v>1024</v>
      </c>
      <c r="C14705" t="s">
        <v>1847</v>
      </c>
      <c r="D14705" t="s">
        <v>1037</v>
      </c>
      <c r="E14705">
        <v>19.190290999999998</v>
      </c>
      <c r="F14705" t="s">
        <v>1016</v>
      </c>
      <c r="G14705" s="1">
        <v>43494</v>
      </c>
    </row>
    <row r="14751" spans="1:7" x14ac:dyDescent="0.25">
      <c r="A14751" t="s">
        <v>810</v>
      </c>
      <c r="B14751" t="str">
        <f ca="1">_xll.BDS(OFFSET(INDIRECT(ADDRESS(ROW(), COLUMN())),0,-1),"TOP_ANALYST_PERFORM_RANK_TRR","cols=6;rows=6")</f>
        <v>ISS-EVA</v>
      </c>
      <c r="C14751" t="s">
        <v>1268</v>
      </c>
      <c r="D14751" t="s">
        <v>1015</v>
      </c>
      <c r="E14751">
        <v>46.189079</v>
      </c>
      <c r="F14751" t="s">
        <v>1020</v>
      </c>
      <c r="G14751" s="1">
        <v>43371</v>
      </c>
    </row>
    <row r="14752" spans="1:7" x14ac:dyDescent="0.25">
      <c r="B14752" t="s">
        <v>1071</v>
      </c>
      <c r="C14752" t="s">
        <v>1564</v>
      </c>
      <c r="D14752" t="s">
        <v>1019</v>
      </c>
      <c r="E14752">
        <v>0</v>
      </c>
      <c r="F14752" t="s">
        <v>1320</v>
      </c>
      <c r="G14752" s="1">
        <v>43404</v>
      </c>
    </row>
    <row r="14753" spans="2:7" x14ac:dyDescent="0.25">
      <c r="B14753" t="s">
        <v>1021</v>
      </c>
      <c r="C14753" t="s">
        <v>1021</v>
      </c>
      <c r="D14753" t="s">
        <v>1022</v>
      </c>
      <c r="E14753">
        <v>-52.460897000000003</v>
      </c>
      <c r="F14753" t="s">
        <v>1023</v>
      </c>
      <c r="G14753" s="1">
        <v>43508</v>
      </c>
    </row>
    <row r="14754" spans="2:7" x14ac:dyDescent="0.25">
      <c r="B14754" t="s">
        <v>1167</v>
      </c>
      <c r="C14754" t="s">
        <v>2419</v>
      </c>
      <c r="D14754" t="s">
        <v>1026</v>
      </c>
      <c r="E14754">
        <v>-53.297907000000002</v>
      </c>
      <c r="F14754" t="s">
        <v>1023</v>
      </c>
      <c r="G14754" s="1">
        <v>43508</v>
      </c>
    </row>
    <row r="14755" spans="2:7" x14ac:dyDescent="0.25">
      <c r="B14755" t="s">
        <v>1623</v>
      </c>
      <c r="C14755" t="s">
        <v>2093</v>
      </c>
      <c r="D14755" t="s">
        <v>1026</v>
      </c>
      <c r="E14755">
        <v>-53.297907000000002</v>
      </c>
      <c r="F14755" t="s">
        <v>1023</v>
      </c>
      <c r="G14755" s="1">
        <v>43445</v>
      </c>
    </row>
    <row r="14756" spans="2:7" x14ac:dyDescent="0.25">
      <c r="B14756" t="s">
        <v>1040</v>
      </c>
      <c r="C14756" t="s">
        <v>2056</v>
      </c>
      <c r="D14756" t="s">
        <v>1037</v>
      </c>
      <c r="E14756">
        <v>-53.595489000000001</v>
      </c>
      <c r="F14756" t="s">
        <v>1042</v>
      </c>
      <c r="G14756" s="1">
        <v>43506</v>
      </c>
    </row>
    <row r="14801" spans="1:7" x14ac:dyDescent="0.25">
      <c r="A14801" t="s">
        <v>811</v>
      </c>
      <c r="B14801" t="str">
        <f ca="1">_xll.BDS(OFFSET(INDIRECT(ADDRESS(ROW(), COLUMN())),0,-1),"TOP_ANALYST_PERFORM_RANK_TRR","cols=6;rows=7")</f>
        <v>PERM DENIED</v>
      </c>
      <c r="C14801" t="s">
        <v>1021</v>
      </c>
      <c r="D14801" t="s">
        <v>1015</v>
      </c>
      <c r="E14801">
        <v>20.957540000000002</v>
      </c>
      <c r="F14801" t="s">
        <v>1038</v>
      </c>
      <c r="G14801" s="1">
        <v>43481</v>
      </c>
    </row>
    <row r="14802" spans="1:7" x14ac:dyDescent="0.25">
      <c r="B14802" t="s">
        <v>1263</v>
      </c>
      <c r="C14802" t="s">
        <v>1264</v>
      </c>
      <c r="D14802" t="s">
        <v>1019</v>
      </c>
      <c r="E14802">
        <v>0</v>
      </c>
      <c r="F14802" t="s">
        <v>1052</v>
      </c>
      <c r="G14802" s="1">
        <v>43508</v>
      </c>
    </row>
    <row r="14803" spans="1:7" x14ac:dyDescent="0.25">
      <c r="B14803" t="s">
        <v>1028</v>
      </c>
      <c r="C14803" t="s">
        <v>1386</v>
      </c>
      <c r="D14803" t="s">
        <v>1022</v>
      </c>
      <c r="E14803">
        <v>-22.452829999999999</v>
      </c>
      <c r="F14803" t="s">
        <v>1027</v>
      </c>
      <c r="G14803" s="1">
        <v>43510</v>
      </c>
    </row>
    <row r="14804" spans="1:7" x14ac:dyDescent="0.25">
      <c r="B14804" t="s">
        <v>1057</v>
      </c>
      <c r="C14804" t="s">
        <v>1255</v>
      </c>
      <c r="D14804" t="s">
        <v>1026</v>
      </c>
      <c r="E14804">
        <v>-23.041979999999999</v>
      </c>
      <c r="F14804" t="s">
        <v>1042</v>
      </c>
      <c r="G14804" s="1">
        <v>43509</v>
      </c>
    </row>
    <row r="14805" spans="1:7" x14ac:dyDescent="0.25">
      <c r="B14805" t="s">
        <v>1124</v>
      </c>
      <c r="C14805" t="s">
        <v>1841</v>
      </c>
      <c r="D14805" t="s">
        <v>1026</v>
      </c>
      <c r="E14805">
        <v>-23.041979999999999</v>
      </c>
      <c r="F14805" t="s">
        <v>1023</v>
      </c>
      <c r="G14805" s="1">
        <v>43398</v>
      </c>
    </row>
    <row r="14806" spans="1:7" x14ac:dyDescent="0.25">
      <c r="B14806" t="s">
        <v>1090</v>
      </c>
      <c r="C14806" t="s">
        <v>1252</v>
      </c>
      <c r="D14806" t="s">
        <v>1026</v>
      </c>
      <c r="E14806">
        <v>-23.041979999999999</v>
      </c>
      <c r="F14806" t="s">
        <v>1023</v>
      </c>
      <c r="G14806" s="1">
        <v>42704</v>
      </c>
    </row>
    <row r="14807" spans="1:7" x14ac:dyDescent="0.25">
      <c r="B14807" t="s">
        <v>1084</v>
      </c>
      <c r="C14807" t="s">
        <v>1474</v>
      </c>
      <c r="D14807" t="s">
        <v>1037</v>
      </c>
      <c r="E14807">
        <v>-28.34639</v>
      </c>
      <c r="F14807" t="s">
        <v>1020</v>
      </c>
      <c r="G14807" s="1">
        <v>43467</v>
      </c>
    </row>
    <row r="14851" spans="1:7" x14ac:dyDescent="0.25">
      <c r="A14851" t="s">
        <v>812</v>
      </c>
      <c r="B14851" t="str">
        <f ca="1">_xll.BDS(OFFSET(INDIRECT(ADDRESS(ROW(), COLUMN())),0,-1),"TOP_ANALYST_PERFORM_RANK_TRR","cols=6;rows=7")</f>
        <v>PERM DENIED</v>
      </c>
      <c r="C14851" t="s">
        <v>1021</v>
      </c>
      <c r="D14851" t="s">
        <v>1015</v>
      </c>
      <c r="E14851">
        <v>57.490098000000003</v>
      </c>
      <c r="F14851" t="s">
        <v>1023</v>
      </c>
      <c r="G14851" s="1">
        <v>43467</v>
      </c>
    </row>
    <row r="14852" spans="1:7" x14ac:dyDescent="0.25">
      <c r="B14852" t="s">
        <v>1105</v>
      </c>
      <c r="C14852" t="s">
        <v>2420</v>
      </c>
      <c r="D14852" t="s">
        <v>1019</v>
      </c>
      <c r="E14852">
        <v>14.48141</v>
      </c>
      <c r="F14852" t="s">
        <v>1023</v>
      </c>
      <c r="G14852" s="1">
        <v>43494</v>
      </c>
    </row>
    <row r="14853" spans="1:7" x14ac:dyDescent="0.25">
      <c r="B14853" t="s">
        <v>1648</v>
      </c>
      <c r="C14853" t="s">
        <v>1783</v>
      </c>
      <c r="D14853" t="s">
        <v>1022</v>
      </c>
      <c r="E14853">
        <v>3.631532</v>
      </c>
      <c r="F14853" t="s">
        <v>1042</v>
      </c>
      <c r="G14853" s="1">
        <v>43488</v>
      </c>
    </row>
    <row r="14854" spans="1:7" x14ac:dyDescent="0.25">
      <c r="B14854" t="s">
        <v>1076</v>
      </c>
      <c r="C14854" t="s">
        <v>2091</v>
      </c>
      <c r="D14854" t="s">
        <v>1022</v>
      </c>
      <c r="E14854">
        <v>3.631532</v>
      </c>
      <c r="F14854" t="s">
        <v>1023</v>
      </c>
      <c r="G14854" s="1">
        <v>43466</v>
      </c>
    </row>
    <row r="14855" spans="1:7" x14ac:dyDescent="0.25">
      <c r="B14855" t="s">
        <v>1135</v>
      </c>
      <c r="C14855" t="s">
        <v>2059</v>
      </c>
      <c r="D14855" t="s">
        <v>1022</v>
      </c>
      <c r="E14855">
        <v>3.631532</v>
      </c>
      <c r="F14855" t="s">
        <v>1042</v>
      </c>
      <c r="G14855" s="1">
        <v>43454</v>
      </c>
    </row>
    <row r="14856" spans="1:7" x14ac:dyDescent="0.25">
      <c r="B14856" t="s">
        <v>1071</v>
      </c>
      <c r="C14856" t="s">
        <v>1564</v>
      </c>
      <c r="D14856" t="s">
        <v>1026</v>
      </c>
      <c r="E14856">
        <v>0</v>
      </c>
      <c r="F14856" t="s">
        <v>1320</v>
      </c>
      <c r="G14856" s="1">
        <v>43409</v>
      </c>
    </row>
    <row r="14857" spans="1:7" x14ac:dyDescent="0.25">
      <c r="B14857" t="s">
        <v>1017</v>
      </c>
      <c r="C14857" t="s">
        <v>1268</v>
      </c>
      <c r="D14857" t="s">
        <v>1037</v>
      </c>
      <c r="E14857">
        <v>-3.631532</v>
      </c>
      <c r="F14857" t="s">
        <v>1279</v>
      </c>
      <c r="G14857" s="1">
        <v>43181</v>
      </c>
    </row>
    <row r="14901" spans="1:7" x14ac:dyDescent="0.25">
      <c r="A14901" t="s">
        <v>813</v>
      </c>
      <c r="B14901" t="str">
        <f ca="1">_xll.BDS(OFFSET(INDIRECT(ADDRESS(ROW(), COLUMN())),0,-1),"TOP_ANALYST_PERFORM_RANK_TRR","cols=6;rows=12")</f>
        <v>PERM DENIED</v>
      </c>
      <c r="C14901" t="s">
        <v>1021</v>
      </c>
      <c r="D14901" t="s">
        <v>1015</v>
      </c>
      <c r="E14901">
        <v>14.4335</v>
      </c>
      <c r="F14901" t="s">
        <v>1027</v>
      </c>
      <c r="G14901" s="1">
        <v>43476</v>
      </c>
    </row>
    <row r="14902" spans="1:7" x14ac:dyDescent="0.25">
      <c r="B14902" t="s">
        <v>1074</v>
      </c>
      <c r="C14902" t="s">
        <v>1788</v>
      </c>
      <c r="D14902" t="s">
        <v>1019</v>
      </c>
      <c r="E14902">
        <v>11.350960000000001</v>
      </c>
      <c r="F14902" t="s">
        <v>1279</v>
      </c>
      <c r="G14902" s="1">
        <v>43424</v>
      </c>
    </row>
    <row r="14903" spans="1:7" x14ac:dyDescent="0.25">
      <c r="B14903" t="s">
        <v>1017</v>
      </c>
      <c r="C14903" t="s">
        <v>1018</v>
      </c>
      <c r="D14903" t="s">
        <v>1022</v>
      </c>
      <c r="E14903">
        <v>8.5861800000000006</v>
      </c>
      <c r="F14903" t="s">
        <v>1023</v>
      </c>
      <c r="G14903" s="1">
        <v>43181</v>
      </c>
    </row>
    <row r="14904" spans="1:7" x14ac:dyDescent="0.25">
      <c r="B14904" t="s">
        <v>1113</v>
      </c>
      <c r="C14904" t="s">
        <v>1828</v>
      </c>
      <c r="D14904" t="s">
        <v>1026</v>
      </c>
      <c r="E14904">
        <v>8.3659759999999999</v>
      </c>
      <c r="F14904" t="s">
        <v>1042</v>
      </c>
      <c r="G14904" s="1">
        <v>43488</v>
      </c>
    </row>
    <row r="14905" spans="1:7" x14ac:dyDescent="0.25">
      <c r="B14905" t="s">
        <v>1539</v>
      </c>
      <c r="C14905" t="s">
        <v>1540</v>
      </c>
      <c r="D14905" t="s">
        <v>1037</v>
      </c>
      <c r="E14905">
        <v>4.739916</v>
      </c>
      <c r="F14905" t="s">
        <v>1976</v>
      </c>
      <c r="G14905" s="1">
        <v>43510</v>
      </c>
    </row>
    <row r="14906" spans="1:7" x14ac:dyDescent="0.25">
      <c r="B14906" t="s">
        <v>1043</v>
      </c>
      <c r="C14906" t="s">
        <v>2129</v>
      </c>
      <c r="D14906" t="s">
        <v>1037</v>
      </c>
      <c r="E14906">
        <v>4.739916</v>
      </c>
      <c r="F14906" t="s">
        <v>1042</v>
      </c>
      <c r="G14906" s="1">
        <v>43508</v>
      </c>
    </row>
    <row r="14907" spans="1:7" x14ac:dyDescent="0.25">
      <c r="B14907" t="s">
        <v>1202</v>
      </c>
      <c r="C14907" t="s">
        <v>1827</v>
      </c>
      <c r="D14907" t="s">
        <v>1037</v>
      </c>
      <c r="E14907">
        <v>4.739916</v>
      </c>
      <c r="F14907" t="s">
        <v>1042</v>
      </c>
      <c r="G14907" s="1">
        <v>43496</v>
      </c>
    </row>
    <row r="14908" spans="1:7" x14ac:dyDescent="0.25">
      <c r="B14908" t="s">
        <v>1076</v>
      </c>
      <c r="C14908" t="s">
        <v>1829</v>
      </c>
      <c r="D14908" t="s">
        <v>1037</v>
      </c>
      <c r="E14908">
        <v>4.739916</v>
      </c>
      <c r="F14908" t="s">
        <v>1023</v>
      </c>
      <c r="G14908" s="1">
        <v>43480</v>
      </c>
    </row>
    <row r="14909" spans="1:7" x14ac:dyDescent="0.25">
      <c r="B14909" t="s">
        <v>1021</v>
      </c>
      <c r="C14909" t="s">
        <v>1021</v>
      </c>
      <c r="D14909" t="s">
        <v>1037</v>
      </c>
      <c r="E14909">
        <v>4.739916</v>
      </c>
      <c r="F14909" t="s">
        <v>1023</v>
      </c>
      <c r="G14909" s="1">
        <v>43475</v>
      </c>
    </row>
    <row r="14910" spans="1:7" x14ac:dyDescent="0.25">
      <c r="B14910" t="s">
        <v>1133</v>
      </c>
      <c r="C14910" t="s">
        <v>1166</v>
      </c>
      <c r="D14910" t="s">
        <v>1037</v>
      </c>
      <c r="E14910">
        <v>4.739916</v>
      </c>
      <c r="F14910" t="s">
        <v>1023</v>
      </c>
      <c r="G14910" s="1">
        <v>43475</v>
      </c>
    </row>
    <row r="14911" spans="1:7" x14ac:dyDescent="0.25">
      <c r="B14911" t="s">
        <v>1061</v>
      </c>
      <c r="C14911" t="s">
        <v>1830</v>
      </c>
      <c r="D14911" t="s">
        <v>1037</v>
      </c>
      <c r="E14911">
        <v>4.739916</v>
      </c>
      <c r="F14911" t="s">
        <v>1063</v>
      </c>
      <c r="G14911" s="1">
        <v>43475</v>
      </c>
    </row>
    <row r="14912" spans="1:7" x14ac:dyDescent="0.25">
      <c r="B14912" t="s">
        <v>1813</v>
      </c>
      <c r="C14912" t="s">
        <v>1814</v>
      </c>
      <c r="D14912" t="s">
        <v>1037</v>
      </c>
      <c r="E14912">
        <v>4.739916</v>
      </c>
      <c r="F14912" t="s">
        <v>1023</v>
      </c>
      <c r="G14912" s="1">
        <v>42594</v>
      </c>
    </row>
    <row r="14951" spans="1:7" x14ac:dyDescent="0.25">
      <c r="A14951" t="s">
        <v>814</v>
      </c>
      <c r="B14951" t="str">
        <f ca="1">_xll.BDS(OFFSET(INDIRECT(ADDRESS(ROW(), COLUMN())),0,-1),"TOP_ANALYST_PERFORM_RANK_TRR","cols=6;rows=9")</f>
        <v>BTIG LLC</v>
      </c>
      <c r="C14951" t="s">
        <v>2421</v>
      </c>
      <c r="D14951" t="s">
        <v>1015</v>
      </c>
      <c r="E14951">
        <v>21.438690000000001</v>
      </c>
      <c r="F14951" t="s">
        <v>1016</v>
      </c>
      <c r="G14951" s="1">
        <v>43502</v>
      </c>
    </row>
    <row r="14952" spans="1:7" x14ac:dyDescent="0.25">
      <c r="B14952" t="s">
        <v>1057</v>
      </c>
      <c r="C14952" t="s">
        <v>2422</v>
      </c>
      <c r="D14952" t="s">
        <v>1019</v>
      </c>
      <c r="E14952">
        <v>17.600819000000001</v>
      </c>
      <c r="F14952" t="s">
        <v>1042</v>
      </c>
      <c r="G14952" s="1">
        <v>43495</v>
      </c>
    </row>
    <row r="14953" spans="1:7" x14ac:dyDescent="0.25">
      <c r="B14953" t="s">
        <v>1124</v>
      </c>
      <c r="C14953" t="s">
        <v>2211</v>
      </c>
      <c r="D14953" t="s">
        <v>1022</v>
      </c>
      <c r="E14953">
        <v>6.9072810000000002</v>
      </c>
      <c r="F14953" t="s">
        <v>1023</v>
      </c>
      <c r="G14953" s="1">
        <v>43500</v>
      </c>
    </row>
    <row r="14954" spans="1:7" x14ac:dyDescent="0.25">
      <c r="B14954" t="s">
        <v>1178</v>
      </c>
      <c r="C14954" t="s">
        <v>2423</v>
      </c>
      <c r="D14954" t="s">
        <v>1026</v>
      </c>
      <c r="E14954">
        <v>0</v>
      </c>
      <c r="F14954" t="s">
        <v>1027</v>
      </c>
      <c r="G14954" s="1">
        <v>43500</v>
      </c>
    </row>
    <row r="14955" spans="1:7" x14ac:dyDescent="0.25">
      <c r="B14955" t="s">
        <v>1059</v>
      </c>
      <c r="C14955" t="s">
        <v>2209</v>
      </c>
      <c r="D14955" t="s">
        <v>1026</v>
      </c>
      <c r="E14955">
        <v>0</v>
      </c>
      <c r="F14955" t="s">
        <v>1032</v>
      </c>
      <c r="G14955" s="1">
        <v>43497</v>
      </c>
    </row>
    <row r="14956" spans="1:7" x14ac:dyDescent="0.25">
      <c r="B14956" t="s">
        <v>1184</v>
      </c>
      <c r="C14956" t="s">
        <v>2424</v>
      </c>
      <c r="D14956" t="s">
        <v>1026</v>
      </c>
      <c r="E14956">
        <v>0</v>
      </c>
      <c r="F14956" t="s">
        <v>1032</v>
      </c>
      <c r="G14956" s="1">
        <v>43495</v>
      </c>
    </row>
    <row r="14957" spans="1:7" x14ac:dyDescent="0.25">
      <c r="B14957" t="s">
        <v>1050</v>
      </c>
      <c r="C14957" t="s">
        <v>2425</v>
      </c>
      <c r="D14957" t="s">
        <v>1026</v>
      </c>
      <c r="E14957">
        <v>0</v>
      </c>
      <c r="F14957" t="s">
        <v>1052</v>
      </c>
      <c r="G14957" s="1">
        <v>43494</v>
      </c>
    </row>
    <row r="14958" spans="1:7" x14ac:dyDescent="0.25">
      <c r="B14958" t="s">
        <v>1189</v>
      </c>
      <c r="C14958" t="s">
        <v>2250</v>
      </c>
      <c r="D14958" t="s">
        <v>1026</v>
      </c>
      <c r="E14958">
        <v>0</v>
      </c>
      <c r="F14958" t="s">
        <v>1027</v>
      </c>
      <c r="G14958" s="1">
        <v>43494</v>
      </c>
    </row>
    <row r="14959" spans="1:7" x14ac:dyDescent="0.25">
      <c r="B14959" t="s">
        <v>1105</v>
      </c>
      <c r="C14959" t="s">
        <v>2248</v>
      </c>
      <c r="D14959" t="s">
        <v>1037</v>
      </c>
      <c r="E14959">
        <v>-2.0594570000000001</v>
      </c>
      <c r="F14959" t="s">
        <v>1027</v>
      </c>
      <c r="G14959" s="1">
        <v>43496</v>
      </c>
    </row>
    <row r="15001" spans="1:7" x14ac:dyDescent="0.25">
      <c r="A15001" t="s">
        <v>815</v>
      </c>
      <c r="B15001" t="str">
        <f ca="1">_xll.BDS(OFFSET(INDIRECT(ADDRESS(ROW(), COLUMN())),0,-1),"TOP_ANALYST_PERFORM_RANK_TRR","cols=6;rows=5")</f>
        <v>PERM DENIED</v>
      </c>
      <c r="C15001" t="s">
        <v>1021</v>
      </c>
      <c r="D15001" t="s">
        <v>1015</v>
      </c>
      <c r="E15001">
        <v>16.225750999999999</v>
      </c>
      <c r="F15001" t="s">
        <v>1042</v>
      </c>
      <c r="G15001" s="1">
        <v>43511</v>
      </c>
    </row>
    <row r="15002" spans="1:7" x14ac:dyDescent="0.25">
      <c r="B15002" t="s">
        <v>1150</v>
      </c>
      <c r="C15002" t="s">
        <v>2294</v>
      </c>
      <c r="D15002" t="s">
        <v>1019</v>
      </c>
      <c r="E15002">
        <v>7.5040760000000004</v>
      </c>
      <c r="F15002" t="s">
        <v>1063</v>
      </c>
      <c r="G15002" s="1">
        <v>43453</v>
      </c>
    </row>
    <row r="15003" spans="1:7" x14ac:dyDescent="0.25">
      <c r="B15003" t="s">
        <v>1074</v>
      </c>
      <c r="C15003" t="s">
        <v>1549</v>
      </c>
      <c r="D15003" t="s">
        <v>1022</v>
      </c>
      <c r="E15003">
        <v>6.3246190000000002</v>
      </c>
      <c r="F15003" t="s">
        <v>1063</v>
      </c>
      <c r="G15003" s="1">
        <v>43479</v>
      </c>
    </row>
    <row r="15004" spans="1:7" x14ac:dyDescent="0.25">
      <c r="B15004" t="s">
        <v>58</v>
      </c>
      <c r="C15004" t="s">
        <v>2426</v>
      </c>
      <c r="D15004" t="s">
        <v>1026</v>
      </c>
      <c r="E15004">
        <v>0</v>
      </c>
      <c r="F15004" t="s">
        <v>1389</v>
      </c>
      <c r="G15004" s="1">
        <v>43433</v>
      </c>
    </row>
    <row r="15005" spans="1:7" x14ac:dyDescent="0.25">
      <c r="B15005" t="s">
        <v>1086</v>
      </c>
      <c r="C15005" t="s">
        <v>2427</v>
      </c>
      <c r="D15005" t="s">
        <v>1037</v>
      </c>
      <c r="E15005">
        <v>-2.0230000000000001E-2</v>
      </c>
      <c r="F15005" t="s">
        <v>1042</v>
      </c>
      <c r="G15005" s="1">
        <v>43472</v>
      </c>
    </row>
    <row r="15051" spans="1:7" x14ac:dyDescent="0.25">
      <c r="A15051" t="s">
        <v>816</v>
      </c>
      <c r="B15051" t="str">
        <f ca="1">_xll.BDS(OFFSET(INDIRECT(ADDRESS(ROW(), COLUMN())),0,-1),"TOP_ANALYST_PERFORM_RANK_TRR","cols=6;rows=15")</f>
        <v>PERM DENIED</v>
      </c>
      <c r="C15051" t="s">
        <v>1021</v>
      </c>
      <c r="D15051" t="s">
        <v>1015</v>
      </c>
      <c r="E15051">
        <v>65.699207999999999</v>
      </c>
      <c r="F15051" t="s">
        <v>1016</v>
      </c>
      <c r="G15051" s="1">
        <v>43474</v>
      </c>
    </row>
    <row r="15052" spans="1:7" x14ac:dyDescent="0.25">
      <c r="B15052" t="s">
        <v>1426</v>
      </c>
      <c r="C15052" t="s">
        <v>2428</v>
      </c>
      <c r="D15052" t="s">
        <v>1015</v>
      </c>
      <c r="E15052">
        <v>65.699207999999999</v>
      </c>
      <c r="F15052" t="s">
        <v>1038</v>
      </c>
      <c r="G15052" s="1">
        <v>42342</v>
      </c>
    </row>
    <row r="15053" spans="1:7" x14ac:dyDescent="0.25">
      <c r="B15053" t="s">
        <v>1086</v>
      </c>
      <c r="C15053" t="s">
        <v>1787</v>
      </c>
      <c r="D15053" t="s">
        <v>1019</v>
      </c>
      <c r="E15053">
        <v>60.000002000000002</v>
      </c>
      <c r="F15053" t="s">
        <v>1038</v>
      </c>
      <c r="G15053" s="1">
        <v>43419</v>
      </c>
    </row>
    <row r="15054" spans="1:7" x14ac:dyDescent="0.25">
      <c r="B15054" t="s">
        <v>1061</v>
      </c>
      <c r="C15054" t="s">
        <v>1830</v>
      </c>
      <c r="D15054" t="s">
        <v>1022</v>
      </c>
      <c r="E15054">
        <v>26.136368999999998</v>
      </c>
      <c r="F15054" t="s">
        <v>1279</v>
      </c>
      <c r="G15054" s="1">
        <v>43473</v>
      </c>
    </row>
    <row r="15055" spans="1:7" x14ac:dyDescent="0.25">
      <c r="B15055" t="s">
        <v>1539</v>
      </c>
      <c r="C15055" t="s">
        <v>1540</v>
      </c>
      <c r="D15055" t="s">
        <v>1026</v>
      </c>
      <c r="E15055">
        <v>0</v>
      </c>
      <c r="F15055" t="s">
        <v>1020</v>
      </c>
      <c r="G15055" s="1">
        <v>43510</v>
      </c>
    </row>
    <row r="15056" spans="1:7" x14ac:dyDescent="0.25">
      <c r="B15056" t="s">
        <v>1043</v>
      </c>
      <c r="C15056" t="s">
        <v>2129</v>
      </c>
      <c r="D15056" t="s">
        <v>1026</v>
      </c>
      <c r="E15056">
        <v>0</v>
      </c>
      <c r="F15056" t="s">
        <v>1027</v>
      </c>
      <c r="G15056" s="1">
        <v>43508</v>
      </c>
    </row>
    <row r="15057" spans="2:7" x14ac:dyDescent="0.25">
      <c r="B15057" t="s">
        <v>1202</v>
      </c>
      <c r="C15057" t="s">
        <v>1827</v>
      </c>
      <c r="D15057" t="s">
        <v>1026</v>
      </c>
      <c r="E15057">
        <v>0</v>
      </c>
      <c r="F15057" t="s">
        <v>1032</v>
      </c>
      <c r="G15057" s="1">
        <v>43502</v>
      </c>
    </row>
    <row r="15058" spans="2:7" x14ac:dyDescent="0.25">
      <c r="B15058" t="s">
        <v>1133</v>
      </c>
      <c r="C15058" t="s">
        <v>1166</v>
      </c>
      <c r="D15058" t="s">
        <v>1026</v>
      </c>
      <c r="E15058">
        <v>0</v>
      </c>
      <c r="F15058" t="s">
        <v>1027</v>
      </c>
      <c r="G15058" s="1">
        <v>43500</v>
      </c>
    </row>
    <row r="15059" spans="2:7" x14ac:dyDescent="0.25">
      <c r="B15059" t="s">
        <v>1113</v>
      </c>
      <c r="C15059" t="s">
        <v>1828</v>
      </c>
      <c r="D15059" t="s">
        <v>1026</v>
      </c>
      <c r="E15059">
        <v>0</v>
      </c>
      <c r="F15059" t="s">
        <v>1032</v>
      </c>
      <c r="G15059" s="1">
        <v>43488</v>
      </c>
    </row>
    <row r="15060" spans="2:7" x14ac:dyDescent="0.25">
      <c r="B15060" t="s">
        <v>1021</v>
      </c>
      <c r="C15060" t="s">
        <v>1021</v>
      </c>
      <c r="D15060" t="s">
        <v>1026</v>
      </c>
      <c r="E15060">
        <v>0</v>
      </c>
      <c r="F15060" t="s">
        <v>1020</v>
      </c>
      <c r="G15060" s="1">
        <v>43475</v>
      </c>
    </row>
    <row r="15061" spans="2:7" x14ac:dyDescent="0.25">
      <c r="B15061" t="s">
        <v>1109</v>
      </c>
      <c r="C15061" t="s">
        <v>1891</v>
      </c>
      <c r="D15061" t="s">
        <v>1026</v>
      </c>
      <c r="E15061">
        <v>0</v>
      </c>
      <c r="F15061" t="s">
        <v>1020</v>
      </c>
      <c r="G15061" s="1">
        <v>43474</v>
      </c>
    </row>
    <row r="15062" spans="2:7" x14ac:dyDescent="0.25">
      <c r="B15062" t="s">
        <v>1150</v>
      </c>
      <c r="C15062" t="s">
        <v>2121</v>
      </c>
      <c r="D15062" t="s">
        <v>1026</v>
      </c>
      <c r="E15062">
        <v>0</v>
      </c>
      <c r="F15062" t="s">
        <v>1027</v>
      </c>
      <c r="G15062" s="1">
        <v>43453</v>
      </c>
    </row>
    <row r="15063" spans="2:7" x14ac:dyDescent="0.25">
      <c r="B15063" t="s">
        <v>1752</v>
      </c>
      <c r="C15063" t="s">
        <v>2429</v>
      </c>
      <c r="D15063" t="s">
        <v>1026</v>
      </c>
      <c r="E15063">
        <v>0</v>
      </c>
      <c r="F15063" t="s">
        <v>1027</v>
      </c>
      <c r="G15063" s="1">
        <v>43420</v>
      </c>
    </row>
    <row r="15064" spans="2:7" x14ac:dyDescent="0.25">
      <c r="B15064" t="s">
        <v>1057</v>
      </c>
      <c r="C15064" t="s">
        <v>1790</v>
      </c>
      <c r="D15064" t="s">
        <v>1026</v>
      </c>
      <c r="E15064">
        <v>0</v>
      </c>
      <c r="F15064" t="s">
        <v>2347</v>
      </c>
      <c r="G15064" s="1">
        <v>43328</v>
      </c>
    </row>
    <row r="15065" spans="2:7" x14ac:dyDescent="0.25">
      <c r="B15065" t="s">
        <v>1084</v>
      </c>
      <c r="C15065" t="s">
        <v>1474</v>
      </c>
      <c r="D15065" t="s">
        <v>1037</v>
      </c>
      <c r="E15065">
        <v>-0.77519000000000005</v>
      </c>
      <c r="F15065" t="s">
        <v>1016</v>
      </c>
      <c r="G15065" s="1">
        <v>43420</v>
      </c>
    </row>
    <row r="15101" spans="1:7" x14ac:dyDescent="0.25">
      <c r="A15101" t="s">
        <v>817</v>
      </c>
      <c r="B15101" t="str">
        <f ca="1">_xll.BDS(OFFSET(INDIRECT(ADDRESS(ROW(), COLUMN())),0,-1),"TOP_ANALYST_PERFORM_RANK_TRR","cols=6;rows=6")</f>
        <v>Morningstar, Inc</v>
      </c>
      <c r="C15101" t="s">
        <v>1725</v>
      </c>
      <c r="D15101" t="s">
        <v>1015</v>
      </c>
      <c r="E15101">
        <v>26.620975000000001</v>
      </c>
      <c r="F15101" t="s">
        <v>1020</v>
      </c>
      <c r="G15101" s="1">
        <v>43502</v>
      </c>
    </row>
    <row r="15102" spans="1:7" x14ac:dyDescent="0.25">
      <c r="B15102" t="s">
        <v>1170</v>
      </c>
      <c r="C15102" t="s">
        <v>2169</v>
      </c>
      <c r="D15102" t="s">
        <v>1019</v>
      </c>
      <c r="E15102">
        <v>4.0325199999999999</v>
      </c>
      <c r="F15102" t="s">
        <v>1023</v>
      </c>
      <c r="G15102" s="1">
        <v>43502</v>
      </c>
    </row>
    <row r="15103" spans="1:7" x14ac:dyDescent="0.25">
      <c r="B15103" t="s">
        <v>1017</v>
      </c>
      <c r="C15103" t="s">
        <v>1018</v>
      </c>
      <c r="D15103" t="s">
        <v>1019</v>
      </c>
      <c r="E15103">
        <v>4.0325199999999999</v>
      </c>
      <c r="F15103" t="s">
        <v>1063</v>
      </c>
      <c r="G15103" s="1">
        <v>43424</v>
      </c>
    </row>
    <row r="15104" spans="1:7" x14ac:dyDescent="0.25">
      <c r="B15104" t="s">
        <v>1084</v>
      </c>
      <c r="C15104" t="s">
        <v>1107</v>
      </c>
      <c r="D15104" t="s">
        <v>1022</v>
      </c>
      <c r="E15104">
        <v>0</v>
      </c>
      <c r="F15104" t="s">
        <v>1020</v>
      </c>
      <c r="G15104" s="1">
        <v>43397</v>
      </c>
    </row>
    <row r="15105" spans="2:7" x14ac:dyDescent="0.25">
      <c r="B15105" t="s">
        <v>1290</v>
      </c>
      <c r="C15105" t="s">
        <v>1291</v>
      </c>
      <c r="D15105" t="s">
        <v>1026</v>
      </c>
      <c r="E15105">
        <v>-4.5240220000000004</v>
      </c>
      <c r="F15105" t="s">
        <v>1020</v>
      </c>
      <c r="G15105" s="1">
        <v>43502</v>
      </c>
    </row>
    <row r="15106" spans="2:7" x14ac:dyDescent="0.25">
      <c r="B15106" t="s">
        <v>1061</v>
      </c>
      <c r="C15106" t="s">
        <v>2271</v>
      </c>
      <c r="D15106" t="s">
        <v>1026</v>
      </c>
      <c r="E15106">
        <v>-4.5240220000000004</v>
      </c>
      <c r="F15106" t="s">
        <v>1027</v>
      </c>
      <c r="G15106" s="1">
        <v>43502</v>
      </c>
    </row>
    <row r="15151" spans="1:7" x14ac:dyDescent="0.25">
      <c r="A15151" t="s">
        <v>818</v>
      </c>
      <c r="B15151" t="str">
        <f ca="1">_xll.BDS(OFFSET(INDIRECT(ADDRESS(ROW(), COLUMN())),0,-1),"TOP_ANALYST_PERFORM_RANK_TRR","cols=6;rows=12")</f>
        <v>Morningstar, Inc</v>
      </c>
      <c r="C15151" t="s">
        <v>2430</v>
      </c>
      <c r="D15151" t="s">
        <v>1015</v>
      </c>
      <c r="E15151">
        <v>30.871480999999999</v>
      </c>
      <c r="F15151" t="s">
        <v>1016</v>
      </c>
      <c r="G15151" s="1">
        <v>43499</v>
      </c>
    </row>
    <row r="15152" spans="1:7" x14ac:dyDescent="0.25">
      <c r="B15152" t="s">
        <v>1310</v>
      </c>
      <c r="C15152" t="s">
        <v>2431</v>
      </c>
      <c r="D15152" t="s">
        <v>1019</v>
      </c>
      <c r="E15152">
        <v>0</v>
      </c>
      <c r="F15152" t="s">
        <v>1312</v>
      </c>
      <c r="G15152" s="1">
        <v>43507</v>
      </c>
    </row>
    <row r="15153" spans="2:7" x14ac:dyDescent="0.25">
      <c r="B15153" t="s">
        <v>1030</v>
      </c>
      <c r="C15153" t="s">
        <v>2432</v>
      </c>
      <c r="D15153" t="s">
        <v>1019</v>
      </c>
      <c r="E15153">
        <v>0</v>
      </c>
      <c r="F15153" t="s">
        <v>1032</v>
      </c>
      <c r="G15153" s="1">
        <v>43500</v>
      </c>
    </row>
    <row r="15154" spans="2:7" x14ac:dyDescent="0.25">
      <c r="B15154" t="s">
        <v>1422</v>
      </c>
      <c r="C15154" t="s">
        <v>2383</v>
      </c>
      <c r="D15154" t="s">
        <v>1019</v>
      </c>
      <c r="E15154">
        <v>0</v>
      </c>
      <c r="F15154" t="s">
        <v>1052</v>
      </c>
      <c r="G15154" s="1">
        <v>43497</v>
      </c>
    </row>
    <row r="15155" spans="2:7" x14ac:dyDescent="0.25">
      <c r="B15155" t="s">
        <v>1099</v>
      </c>
      <c r="C15155" t="s">
        <v>2433</v>
      </c>
      <c r="D15155" t="s">
        <v>1022</v>
      </c>
      <c r="E15155">
        <v>-2.1386949999999998</v>
      </c>
      <c r="F15155" t="s">
        <v>1023</v>
      </c>
      <c r="G15155" s="1">
        <v>43500</v>
      </c>
    </row>
    <row r="15156" spans="2:7" x14ac:dyDescent="0.25">
      <c r="B15156" t="s">
        <v>1126</v>
      </c>
      <c r="C15156" t="s">
        <v>2434</v>
      </c>
      <c r="D15156" t="s">
        <v>1026</v>
      </c>
      <c r="E15156">
        <v>-9.1827850000000009</v>
      </c>
      <c r="F15156" t="s">
        <v>1023</v>
      </c>
      <c r="G15156" s="1">
        <v>43500</v>
      </c>
    </row>
    <row r="15157" spans="2:7" x14ac:dyDescent="0.25">
      <c r="B15157" t="s">
        <v>1040</v>
      </c>
      <c r="C15157" t="s">
        <v>2435</v>
      </c>
      <c r="D15157" t="s">
        <v>1037</v>
      </c>
      <c r="E15157">
        <v>-23.933879999999998</v>
      </c>
      <c r="F15157" t="s">
        <v>1042</v>
      </c>
      <c r="G15157" s="1">
        <v>43507</v>
      </c>
    </row>
    <row r="15158" spans="2:7" x14ac:dyDescent="0.25">
      <c r="B15158" t="s">
        <v>1055</v>
      </c>
      <c r="C15158" t="s">
        <v>2436</v>
      </c>
      <c r="D15158" t="s">
        <v>1037</v>
      </c>
      <c r="E15158">
        <v>-23.933879999999998</v>
      </c>
      <c r="F15158" t="s">
        <v>1141</v>
      </c>
      <c r="G15158" s="1">
        <v>43501</v>
      </c>
    </row>
    <row r="15159" spans="2:7" x14ac:dyDescent="0.25">
      <c r="B15159" t="s">
        <v>1021</v>
      </c>
      <c r="C15159" t="s">
        <v>1021</v>
      </c>
      <c r="D15159" t="s">
        <v>1037</v>
      </c>
      <c r="E15159">
        <v>-23.933879999999998</v>
      </c>
      <c r="F15159" t="s">
        <v>1023</v>
      </c>
      <c r="G15159" s="1">
        <v>43500</v>
      </c>
    </row>
    <row r="15160" spans="2:7" x14ac:dyDescent="0.25">
      <c r="B15160" t="s">
        <v>1071</v>
      </c>
      <c r="C15160" t="s">
        <v>2437</v>
      </c>
      <c r="D15160" t="s">
        <v>1037</v>
      </c>
      <c r="E15160">
        <v>-23.933879999999998</v>
      </c>
      <c r="F15160" t="s">
        <v>1238</v>
      </c>
      <c r="G15160" s="1">
        <v>43474</v>
      </c>
    </row>
    <row r="15161" spans="2:7" x14ac:dyDescent="0.25">
      <c r="B15161" t="s">
        <v>1084</v>
      </c>
      <c r="C15161" t="s">
        <v>2302</v>
      </c>
      <c r="D15161" t="s">
        <v>1037</v>
      </c>
      <c r="E15161">
        <v>-23.933879999999998</v>
      </c>
      <c r="F15161" t="s">
        <v>1023</v>
      </c>
      <c r="G15161" s="1">
        <v>43424</v>
      </c>
    </row>
    <row r="15162" spans="2:7" x14ac:dyDescent="0.25">
      <c r="B15162" t="s">
        <v>1531</v>
      </c>
      <c r="C15162" t="s">
        <v>1532</v>
      </c>
      <c r="D15162" t="s">
        <v>1037</v>
      </c>
      <c r="E15162">
        <v>-23.933879999999998</v>
      </c>
      <c r="F15162" t="s">
        <v>1533</v>
      </c>
      <c r="G15162" s="1">
        <v>42426</v>
      </c>
    </row>
    <row r="15201" spans="1:7" x14ac:dyDescent="0.25">
      <c r="A15201" t="s">
        <v>819</v>
      </c>
      <c r="B15201" t="str">
        <f ca="1">_xll.BDS(OFFSET(INDIRECT(ADDRESS(ROW(), COLUMN())),0,-1),"TOP_ANALYST_PERFORM_RANK_TRR","cols=6;rows=5")</f>
        <v>ISS-EVA</v>
      </c>
      <c r="C15201" t="s">
        <v>1018</v>
      </c>
      <c r="D15201" t="s">
        <v>1015</v>
      </c>
      <c r="E15201">
        <v>58.419240000000002</v>
      </c>
      <c r="F15201" t="s">
        <v>1020</v>
      </c>
      <c r="G15201" s="1">
        <v>43505</v>
      </c>
    </row>
    <row r="15202" spans="1:7" x14ac:dyDescent="0.25">
      <c r="B15202" t="s">
        <v>1021</v>
      </c>
      <c r="C15202" t="s">
        <v>1021</v>
      </c>
      <c r="D15202" t="s">
        <v>1019</v>
      </c>
      <c r="E15202">
        <v>56.357402</v>
      </c>
      <c r="F15202" t="s">
        <v>1023</v>
      </c>
      <c r="G15202" s="1">
        <v>43404</v>
      </c>
    </row>
    <row r="15203" spans="1:7" x14ac:dyDescent="0.25">
      <c r="B15203" t="s">
        <v>1363</v>
      </c>
      <c r="C15203" t="s">
        <v>2438</v>
      </c>
      <c r="D15203" t="s">
        <v>1022</v>
      </c>
      <c r="E15203">
        <v>0</v>
      </c>
      <c r="F15203" t="s">
        <v>1032</v>
      </c>
      <c r="G15203" s="1">
        <v>43508</v>
      </c>
    </row>
    <row r="15204" spans="1:7" x14ac:dyDescent="0.25">
      <c r="B15204" t="s">
        <v>1061</v>
      </c>
      <c r="C15204" t="s">
        <v>2439</v>
      </c>
      <c r="D15204" t="s">
        <v>1022</v>
      </c>
      <c r="E15204">
        <v>0</v>
      </c>
      <c r="F15204" t="s">
        <v>1027</v>
      </c>
      <c r="G15204" s="1">
        <v>43502</v>
      </c>
    </row>
    <row r="15205" spans="1:7" x14ac:dyDescent="0.25">
      <c r="B15205" t="s">
        <v>1145</v>
      </c>
      <c r="C15205" t="s">
        <v>1745</v>
      </c>
      <c r="D15205" t="s">
        <v>1022</v>
      </c>
      <c r="E15205">
        <v>0</v>
      </c>
      <c r="F15205" t="s">
        <v>1027</v>
      </c>
      <c r="G15205" s="1">
        <v>43501</v>
      </c>
    </row>
    <row r="15251" spans="1:7" x14ac:dyDescent="0.25">
      <c r="A15251" t="s">
        <v>820</v>
      </c>
      <c r="B15251" t="str">
        <f ca="1">_xll.BDS(OFFSET(INDIRECT(ADDRESS(ROW(), COLUMN())),0,-1),"TOP_ANALYST_PERFORM_RANK_TRR","cols=6;rows=16")</f>
        <v>Morningstar, Inc</v>
      </c>
      <c r="C15251" t="s">
        <v>2014</v>
      </c>
      <c r="D15251" t="s">
        <v>1015</v>
      </c>
      <c r="E15251">
        <v>10.7004</v>
      </c>
      <c r="F15251" t="s">
        <v>1020</v>
      </c>
      <c r="G15251" s="1">
        <v>43495</v>
      </c>
    </row>
    <row r="15252" spans="1:7" x14ac:dyDescent="0.25">
      <c r="B15252" t="s">
        <v>1021</v>
      </c>
      <c r="C15252" t="s">
        <v>1021</v>
      </c>
      <c r="D15252" t="s">
        <v>1019</v>
      </c>
      <c r="E15252">
        <v>2.0900210000000001</v>
      </c>
      <c r="F15252" t="s">
        <v>1020</v>
      </c>
      <c r="G15252" s="1">
        <v>43490</v>
      </c>
    </row>
    <row r="15253" spans="1:7" x14ac:dyDescent="0.25">
      <c r="B15253" t="s">
        <v>1021</v>
      </c>
      <c r="C15253" t="s">
        <v>1021</v>
      </c>
      <c r="D15253" t="s">
        <v>1022</v>
      </c>
      <c r="E15253">
        <v>0.37828200000000001</v>
      </c>
      <c r="F15253" t="s">
        <v>1042</v>
      </c>
      <c r="G15253" s="1">
        <v>43500</v>
      </c>
    </row>
    <row r="15254" spans="1:7" x14ac:dyDescent="0.25">
      <c r="B15254" t="s">
        <v>1363</v>
      </c>
      <c r="C15254" t="s">
        <v>2372</v>
      </c>
      <c r="D15254" t="s">
        <v>1026</v>
      </c>
      <c r="E15254">
        <v>0</v>
      </c>
      <c r="F15254" t="s">
        <v>1032</v>
      </c>
      <c r="G15254" s="1">
        <v>43503</v>
      </c>
    </row>
    <row r="15255" spans="1:7" x14ac:dyDescent="0.25">
      <c r="B15255" t="s">
        <v>1069</v>
      </c>
      <c r="C15255" t="s">
        <v>1070</v>
      </c>
      <c r="D15255" t="s">
        <v>1026</v>
      </c>
      <c r="E15255">
        <v>0</v>
      </c>
      <c r="F15255" t="s">
        <v>1032</v>
      </c>
      <c r="G15255" s="1">
        <v>43489</v>
      </c>
    </row>
    <row r="15256" spans="1:7" x14ac:dyDescent="0.25">
      <c r="B15256" t="s">
        <v>1021</v>
      </c>
      <c r="C15256" t="s">
        <v>1021</v>
      </c>
      <c r="D15256" t="s">
        <v>1026</v>
      </c>
      <c r="E15256">
        <v>0</v>
      </c>
      <c r="F15256" t="s">
        <v>1027</v>
      </c>
      <c r="G15256" s="1">
        <v>43488</v>
      </c>
    </row>
    <row r="15257" spans="1:7" x14ac:dyDescent="0.25">
      <c r="B15257" t="s">
        <v>1422</v>
      </c>
      <c r="C15257" t="s">
        <v>2180</v>
      </c>
      <c r="D15257" t="s">
        <v>1026</v>
      </c>
      <c r="E15257">
        <v>0</v>
      </c>
      <c r="F15257" t="s">
        <v>1052</v>
      </c>
      <c r="G15257" s="1">
        <v>43487</v>
      </c>
    </row>
    <row r="15258" spans="1:7" x14ac:dyDescent="0.25">
      <c r="B15258" t="s">
        <v>58</v>
      </c>
      <c r="C15258" t="s">
        <v>1080</v>
      </c>
      <c r="D15258" t="s">
        <v>1026</v>
      </c>
      <c r="E15258">
        <v>0</v>
      </c>
      <c r="F15258" t="s">
        <v>1585</v>
      </c>
      <c r="G15258" s="1">
        <v>43482</v>
      </c>
    </row>
    <row r="15259" spans="1:7" x14ac:dyDescent="0.25">
      <c r="B15259" t="s">
        <v>1076</v>
      </c>
      <c r="C15259" t="s">
        <v>1077</v>
      </c>
      <c r="D15259" t="s">
        <v>1026</v>
      </c>
      <c r="E15259">
        <v>0</v>
      </c>
      <c r="F15259" t="s">
        <v>1020</v>
      </c>
      <c r="G15259" s="1">
        <v>43482</v>
      </c>
    </row>
    <row r="15260" spans="1:7" x14ac:dyDescent="0.25">
      <c r="B15260" t="s">
        <v>1055</v>
      </c>
      <c r="C15260" t="s">
        <v>1056</v>
      </c>
      <c r="D15260" t="s">
        <v>1026</v>
      </c>
      <c r="E15260">
        <v>0</v>
      </c>
      <c r="F15260" t="s">
        <v>1032</v>
      </c>
      <c r="G15260" s="1">
        <v>43482</v>
      </c>
    </row>
    <row r="15261" spans="1:7" x14ac:dyDescent="0.25">
      <c r="B15261" t="s">
        <v>1086</v>
      </c>
      <c r="C15261" t="s">
        <v>1087</v>
      </c>
      <c r="D15261" t="s">
        <v>1026</v>
      </c>
      <c r="E15261">
        <v>0</v>
      </c>
      <c r="F15261" t="s">
        <v>1027</v>
      </c>
      <c r="G15261" s="1">
        <v>43481</v>
      </c>
    </row>
    <row r="15262" spans="1:7" x14ac:dyDescent="0.25">
      <c r="B15262" t="s">
        <v>1050</v>
      </c>
      <c r="C15262" t="s">
        <v>1051</v>
      </c>
      <c r="D15262" t="s">
        <v>1026</v>
      </c>
      <c r="E15262">
        <v>0</v>
      </c>
      <c r="F15262" t="s">
        <v>1052</v>
      </c>
      <c r="G15262" s="1">
        <v>43481</v>
      </c>
    </row>
    <row r="15263" spans="1:7" x14ac:dyDescent="0.25">
      <c r="B15263" t="s">
        <v>1059</v>
      </c>
      <c r="C15263" t="s">
        <v>1060</v>
      </c>
      <c r="D15263" t="s">
        <v>1026</v>
      </c>
      <c r="E15263">
        <v>0</v>
      </c>
      <c r="F15263" t="s">
        <v>1032</v>
      </c>
      <c r="G15263" s="1">
        <v>43481</v>
      </c>
    </row>
    <row r="15264" spans="1:7" x14ac:dyDescent="0.25">
      <c r="B15264" t="s">
        <v>1021</v>
      </c>
      <c r="C15264" t="s">
        <v>1021</v>
      </c>
      <c r="D15264" t="s">
        <v>1026</v>
      </c>
      <c r="E15264">
        <v>0</v>
      </c>
      <c r="F15264" t="s">
        <v>1027</v>
      </c>
      <c r="G15264" s="1">
        <v>43474</v>
      </c>
    </row>
    <row r="15265" spans="2:7" x14ac:dyDescent="0.25">
      <c r="B15265" t="s">
        <v>1163</v>
      </c>
      <c r="C15265" t="s">
        <v>1704</v>
      </c>
      <c r="D15265" t="s">
        <v>1026</v>
      </c>
      <c r="E15265">
        <v>0</v>
      </c>
      <c r="F15265" t="s">
        <v>1027</v>
      </c>
      <c r="G15265" s="1">
        <v>43444</v>
      </c>
    </row>
    <row r="15266" spans="2:7" x14ac:dyDescent="0.25">
      <c r="B15266" t="s">
        <v>1017</v>
      </c>
      <c r="C15266" t="s">
        <v>1018</v>
      </c>
      <c r="D15266" t="s">
        <v>1037</v>
      </c>
      <c r="E15266">
        <v>-12.381183</v>
      </c>
      <c r="F15266" t="s">
        <v>1063</v>
      </c>
      <c r="G15266" s="1">
        <v>43502</v>
      </c>
    </row>
    <row r="15301" spans="1:7" x14ac:dyDescent="0.25">
      <c r="A15301" t="s">
        <v>821</v>
      </c>
      <c r="B15301" t="str">
        <f ca="1">_xll.BDS(OFFSET(INDIRECT(ADDRESS(ROW(), COLUMN())),0,-1),"TOP_ANALYST_PERFORM_RANK_TRR","cols=6;rows=2")</f>
        <v>B Riley FBR, Inc.</v>
      </c>
      <c r="C15301" t="s">
        <v>2440</v>
      </c>
      <c r="D15301" t="s">
        <v>1015</v>
      </c>
      <c r="E15301">
        <v>-6.4761490000000004</v>
      </c>
      <c r="F15301" t="s">
        <v>1023</v>
      </c>
      <c r="G15301" s="1">
        <v>43488</v>
      </c>
    </row>
    <row r="15302" spans="1:7" x14ac:dyDescent="0.25">
      <c r="B15302" t="s">
        <v>1017</v>
      </c>
      <c r="C15302" t="s">
        <v>1018</v>
      </c>
      <c r="D15302" t="s">
        <v>1019</v>
      </c>
      <c r="E15302">
        <v>-7.0193989999999999</v>
      </c>
      <c r="F15302" t="s">
        <v>1023</v>
      </c>
      <c r="G15302" s="1">
        <v>43214</v>
      </c>
    </row>
    <row r="15351" spans="1:7" x14ac:dyDescent="0.25">
      <c r="A15351" t="s">
        <v>822</v>
      </c>
      <c r="B15351" t="str">
        <f ca="1">_xll.BDS(OFFSET(INDIRECT(ADDRESS(ROW(), COLUMN())),0,-1),"TOP_ANALYST_PERFORM_RANK_TRR","cols=6;rows=7")</f>
        <v>Northland Securities Inc</v>
      </c>
      <c r="C15351" t="s">
        <v>2441</v>
      </c>
      <c r="D15351" t="s">
        <v>1015</v>
      </c>
      <c r="E15351">
        <v>61.467891999999999</v>
      </c>
      <c r="F15351" t="s">
        <v>1038</v>
      </c>
      <c r="G15351" s="1">
        <v>43496</v>
      </c>
    </row>
    <row r="15352" spans="1:7" x14ac:dyDescent="0.25">
      <c r="B15352" t="s">
        <v>58</v>
      </c>
      <c r="C15352" t="s">
        <v>1817</v>
      </c>
      <c r="D15352" t="s">
        <v>1015</v>
      </c>
      <c r="E15352">
        <v>61.467891999999999</v>
      </c>
      <c r="F15352" t="s">
        <v>1450</v>
      </c>
      <c r="G15352" s="1">
        <v>43410</v>
      </c>
    </row>
    <row r="15353" spans="1:7" x14ac:dyDescent="0.25">
      <c r="B15353" t="s">
        <v>1017</v>
      </c>
      <c r="C15353" t="s">
        <v>1018</v>
      </c>
      <c r="D15353" t="s">
        <v>1015</v>
      </c>
      <c r="E15353">
        <v>61.467891999999999</v>
      </c>
      <c r="F15353" t="s">
        <v>1016</v>
      </c>
      <c r="G15353" s="1">
        <v>43390</v>
      </c>
    </row>
    <row r="15354" spans="1:7" x14ac:dyDescent="0.25">
      <c r="B15354" t="s">
        <v>1133</v>
      </c>
      <c r="C15354" t="s">
        <v>2442</v>
      </c>
      <c r="D15354" t="s">
        <v>1019</v>
      </c>
      <c r="E15354">
        <v>-7.1355760000000004</v>
      </c>
      <c r="F15354" t="s">
        <v>1027</v>
      </c>
      <c r="G15354" s="1">
        <v>43290</v>
      </c>
    </row>
    <row r="15355" spans="1:7" x14ac:dyDescent="0.25">
      <c r="B15355" t="s">
        <v>1061</v>
      </c>
      <c r="C15355" t="s">
        <v>1818</v>
      </c>
      <c r="D15355" t="s">
        <v>1022</v>
      </c>
      <c r="E15355">
        <v>-9.4801230000000007</v>
      </c>
      <c r="F15355" t="s">
        <v>1027</v>
      </c>
      <c r="G15355" s="1">
        <v>43411</v>
      </c>
    </row>
    <row r="15356" spans="1:7" x14ac:dyDescent="0.25">
      <c r="B15356" t="s">
        <v>1135</v>
      </c>
      <c r="C15356" t="s">
        <v>2443</v>
      </c>
      <c r="D15356" t="s">
        <v>1026</v>
      </c>
      <c r="E15356">
        <v>-61.671757999999997</v>
      </c>
      <c r="F15356" t="s">
        <v>1032</v>
      </c>
      <c r="G15356" s="1">
        <v>43488</v>
      </c>
    </row>
    <row r="15357" spans="1:7" x14ac:dyDescent="0.25">
      <c r="B15357" t="s">
        <v>1055</v>
      </c>
      <c r="C15357" t="s">
        <v>1961</v>
      </c>
      <c r="D15357" t="s">
        <v>1037</v>
      </c>
      <c r="E15357">
        <v>-62.385320999999998</v>
      </c>
      <c r="F15357" t="s">
        <v>1032</v>
      </c>
      <c r="G15357" s="1">
        <v>43474</v>
      </c>
    </row>
    <row r="15401" spans="1:7" x14ac:dyDescent="0.25">
      <c r="A15401" t="s">
        <v>823</v>
      </c>
      <c r="B15401" t="str">
        <f ca="1">_xll.BDS(OFFSET(INDIRECT(ADDRESS(ROW(), COLUMN())),0,-1),"TOP_ANALYST_PERFORM_RANK_TRR","cols=6;rows=6")</f>
        <v>Morningstar, Inc</v>
      </c>
      <c r="C15401" t="s">
        <v>1851</v>
      </c>
      <c r="D15401" t="s">
        <v>1015</v>
      </c>
      <c r="E15401">
        <v>20.598113999999999</v>
      </c>
      <c r="F15401" t="s">
        <v>1020</v>
      </c>
      <c r="G15401" s="1">
        <v>43507</v>
      </c>
    </row>
    <row r="15402" spans="1:7" x14ac:dyDescent="0.25">
      <c r="B15402" t="s">
        <v>58</v>
      </c>
      <c r="C15402" t="s">
        <v>2444</v>
      </c>
      <c r="D15402" t="s">
        <v>1019</v>
      </c>
      <c r="E15402">
        <v>19.814999</v>
      </c>
      <c r="F15402" t="s">
        <v>2015</v>
      </c>
      <c r="G15402" s="1">
        <v>43509</v>
      </c>
    </row>
    <row r="15403" spans="1:7" x14ac:dyDescent="0.25">
      <c r="B15403" t="s">
        <v>1055</v>
      </c>
      <c r="C15403" t="s">
        <v>1962</v>
      </c>
      <c r="D15403" t="s">
        <v>1019</v>
      </c>
      <c r="E15403">
        <v>19.814999</v>
      </c>
      <c r="F15403" t="s">
        <v>1038</v>
      </c>
      <c r="G15403" s="1">
        <v>43507</v>
      </c>
    </row>
    <row r="15404" spans="1:7" x14ac:dyDescent="0.25">
      <c r="B15404" t="s">
        <v>1017</v>
      </c>
      <c r="C15404" t="s">
        <v>1018</v>
      </c>
      <c r="D15404" t="s">
        <v>1022</v>
      </c>
      <c r="E15404">
        <v>12.745756999999999</v>
      </c>
      <c r="F15404" t="s">
        <v>1020</v>
      </c>
      <c r="G15404" s="1">
        <v>43414</v>
      </c>
    </row>
    <row r="15405" spans="1:7" x14ac:dyDescent="0.25">
      <c r="B15405" t="s">
        <v>1057</v>
      </c>
      <c r="C15405" t="s">
        <v>1852</v>
      </c>
      <c r="D15405" t="s">
        <v>1026</v>
      </c>
      <c r="E15405">
        <v>11.66544</v>
      </c>
      <c r="F15405" t="s">
        <v>1309</v>
      </c>
      <c r="G15405" s="1">
        <v>43507</v>
      </c>
    </row>
    <row r="15406" spans="1:7" x14ac:dyDescent="0.25">
      <c r="B15406" t="s">
        <v>1021</v>
      </c>
      <c r="C15406" t="s">
        <v>1021</v>
      </c>
      <c r="D15406" t="s">
        <v>1037</v>
      </c>
      <c r="E15406">
        <v>11.08229</v>
      </c>
      <c r="F15406" t="s">
        <v>1032</v>
      </c>
      <c r="G15406" s="1">
        <v>43500</v>
      </c>
    </row>
    <row r="15451" spans="1:7" x14ac:dyDescent="0.25">
      <c r="A15451" t="s">
        <v>824</v>
      </c>
      <c r="B15451" t="str">
        <f ca="1">_xll.BDS(OFFSET(INDIRECT(ADDRESS(ROW(), COLUMN())),0,-1),"TOP_ANALYST_PERFORM_RANK_TRR","cols=6;rows=9")</f>
        <v>Tudor Pickering &amp; Co</v>
      </c>
      <c r="C15451" t="s">
        <v>1963</v>
      </c>
      <c r="D15451" t="s">
        <v>1015</v>
      </c>
      <c r="E15451">
        <v>10.64</v>
      </c>
      <c r="F15451" t="s">
        <v>1020</v>
      </c>
      <c r="G15451" s="1">
        <v>43511</v>
      </c>
    </row>
    <row r="15452" spans="1:7" x14ac:dyDescent="0.25">
      <c r="B15452" t="s">
        <v>1040</v>
      </c>
      <c r="C15452" t="s">
        <v>1968</v>
      </c>
      <c r="D15452" t="s">
        <v>1019</v>
      </c>
      <c r="E15452">
        <v>6.3099379999999998</v>
      </c>
      <c r="F15452" t="s">
        <v>1042</v>
      </c>
      <c r="G15452" s="1">
        <v>43503</v>
      </c>
    </row>
    <row r="15453" spans="1:7" x14ac:dyDescent="0.25">
      <c r="B15453" t="s">
        <v>1124</v>
      </c>
      <c r="C15453" t="s">
        <v>2152</v>
      </c>
      <c r="D15453" t="s">
        <v>1022</v>
      </c>
      <c r="E15453">
        <v>6.073728</v>
      </c>
      <c r="F15453" t="s">
        <v>1020</v>
      </c>
      <c r="G15453" s="1">
        <v>43503</v>
      </c>
    </row>
    <row r="15454" spans="1:7" x14ac:dyDescent="0.25">
      <c r="B15454" t="s">
        <v>1178</v>
      </c>
      <c r="C15454" t="s">
        <v>1853</v>
      </c>
      <c r="D15454" t="s">
        <v>1026</v>
      </c>
      <c r="E15454">
        <v>0</v>
      </c>
      <c r="F15454" t="s">
        <v>1027</v>
      </c>
      <c r="G15454" s="1">
        <v>43504</v>
      </c>
    </row>
    <row r="15455" spans="1:7" x14ac:dyDescent="0.25">
      <c r="B15455" t="s">
        <v>1076</v>
      </c>
      <c r="C15455" t="s">
        <v>1589</v>
      </c>
      <c r="D15455" t="s">
        <v>1026</v>
      </c>
      <c r="E15455">
        <v>0</v>
      </c>
      <c r="F15455" t="s">
        <v>1020</v>
      </c>
      <c r="G15455" s="1">
        <v>43495</v>
      </c>
    </row>
    <row r="15456" spans="1:7" x14ac:dyDescent="0.25">
      <c r="B15456" t="s">
        <v>1028</v>
      </c>
      <c r="C15456" t="s">
        <v>1588</v>
      </c>
      <c r="D15456" t="s">
        <v>1026</v>
      </c>
      <c r="E15456">
        <v>0</v>
      </c>
      <c r="F15456" t="s">
        <v>1027</v>
      </c>
      <c r="G15456" s="1">
        <v>43494</v>
      </c>
    </row>
    <row r="15457" spans="2:7" x14ac:dyDescent="0.25">
      <c r="B15457" t="s">
        <v>1974</v>
      </c>
      <c r="C15457" t="s">
        <v>1975</v>
      </c>
      <c r="D15457" t="s">
        <v>1026</v>
      </c>
      <c r="E15457">
        <v>0</v>
      </c>
      <c r="F15457" t="s">
        <v>1020</v>
      </c>
      <c r="G15457" s="1">
        <v>43473</v>
      </c>
    </row>
    <row r="15458" spans="2:7" x14ac:dyDescent="0.25">
      <c r="B15458" t="s">
        <v>1971</v>
      </c>
      <c r="C15458" t="s">
        <v>1972</v>
      </c>
      <c r="D15458" t="s">
        <v>1026</v>
      </c>
      <c r="E15458">
        <v>0</v>
      </c>
      <c r="F15458" t="s">
        <v>1312</v>
      </c>
      <c r="G15458" s="1">
        <v>43454</v>
      </c>
    </row>
    <row r="15459" spans="2:7" x14ac:dyDescent="0.25">
      <c r="B15459" t="s">
        <v>1021</v>
      </c>
      <c r="C15459" t="s">
        <v>1021</v>
      </c>
      <c r="D15459" t="s">
        <v>1037</v>
      </c>
      <c r="E15459">
        <v>-3.7886999999999997E-2</v>
      </c>
      <c r="F15459" t="s">
        <v>1023</v>
      </c>
      <c r="G15459" s="1">
        <v>43472</v>
      </c>
    </row>
    <row r="15501" spans="1:7" x14ac:dyDescent="0.25">
      <c r="A15501" t="s">
        <v>825</v>
      </c>
      <c r="B15501" t="str">
        <f ca="1">_xll.BDS(OFFSET(INDIRECT(ADDRESS(ROW(), COLUMN())),0,-1),"TOP_ANALYST_PERFORM_RANK_TRR","cols=6;rows=4")</f>
        <v>ISS-EVA</v>
      </c>
      <c r="C15501" t="s">
        <v>1018</v>
      </c>
      <c r="D15501" t="s">
        <v>1015</v>
      </c>
      <c r="E15501">
        <v>27.764710999999998</v>
      </c>
      <c r="F15501" t="s">
        <v>1020</v>
      </c>
      <c r="G15501" s="1">
        <v>43348</v>
      </c>
    </row>
    <row r="15502" spans="1:7" x14ac:dyDescent="0.25">
      <c r="B15502" t="s">
        <v>1021</v>
      </c>
      <c r="C15502" t="s">
        <v>1021</v>
      </c>
      <c r="D15502" t="s">
        <v>1019</v>
      </c>
      <c r="E15502">
        <v>0</v>
      </c>
      <c r="F15502" t="s">
        <v>1032</v>
      </c>
      <c r="G15502" s="1">
        <v>43507</v>
      </c>
    </row>
    <row r="15503" spans="1:7" x14ac:dyDescent="0.25">
      <c r="B15503" t="s">
        <v>1124</v>
      </c>
      <c r="C15503" t="s">
        <v>2445</v>
      </c>
      <c r="D15503" t="s">
        <v>1022</v>
      </c>
      <c r="E15503">
        <v>-60.190689999999996</v>
      </c>
      <c r="F15503" t="s">
        <v>1023</v>
      </c>
      <c r="G15503" s="1">
        <v>43504</v>
      </c>
    </row>
    <row r="15504" spans="1:7" x14ac:dyDescent="0.25">
      <c r="B15504" t="s">
        <v>1021</v>
      </c>
      <c r="C15504" t="s">
        <v>1021</v>
      </c>
      <c r="D15504" t="s">
        <v>1026</v>
      </c>
      <c r="E15504">
        <v>-61.012309999999999</v>
      </c>
      <c r="F15504" t="s">
        <v>1027</v>
      </c>
      <c r="G15504" s="1">
        <v>43503</v>
      </c>
    </row>
    <row r="15551" spans="1:7" x14ac:dyDescent="0.25">
      <c r="A15551" t="s">
        <v>826</v>
      </c>
      <c r="B15551" t="str">
        <f ca="1">_xll.BDS(OFFSET(INDIRECT(ADDRESS(ROW(), COLUMN())),0,-1),"TOP_ANALYST_PERFORM_RANK_TRR","cols=6;rows=5")</f>
        <v>ISS-EVA</v>
      </c>
      <c r="C15551" t="s">
        <v>1268</v>
      </c>
      <c r="D15551" t="s">
        <v>1015</v>
      </c>
      <c r="E15551">
        <v>33.247428999999997</v>
      </c>
      <c r="F15551" t="s">
        <v>1016</v>
      </c>
      <c r="G15551" s="1">
        <v>43182</v>
      </c>
    </row>
    <row r="15552" spans="1:7" x14ac:dyDescent="0.25">
      <c r="B15552" t="s">
        <v>1061</v>
      </c>
      <c r="C15552" t="s">
        <v>2446</v>
      </c>
      <c r="D15552" t="s">
        <v>1019</v>
      </c>
      <c r="E15552">
        <v>26.210830000000001</v>
      </c>
      <c r="F15552" t="s">
        <v>1279</v>
      </c>
      <c r="G15552" s="1">
        <v>43416</v>
      </c>
    </row>
    <row r="15553" spans="2:7" x14ac:dyDescent="0.25">
      <c r="B15553" t="s">
        <v>1059</v>
      </c>
      <c r="C15553" t="s">
        <v>1809</v>
      </c>
      <c r="D15553" t="s">
        <v>1022</v>
      </c>
      <c r="E15553">
        <v>0</v>
      </c>
      <c r="F15553" t="s">
        <v>1032</v>
      </c>
      <c r="G15553" s="1">
        <v>43501</v>
      </c>
    </row>
    <row r="15554" spans="2:7" x14ac:dyDescent="0.25">
      <c r="B15554" t="s">
        <v>1055</v>
      </c>
      <c r="C15554" t="s">
        <v>2447</v>
      </c>
      <c r="D15554" t="s">
        <v>1026</v>
      </c>
      <c r="E15554">
        <v>-15.909091</v>
      </c>
      <c r="F15554" t="s">
        <v>1042</v>
      </c>
      <c r="G15554" s="1">
        <v>43502</v>
      </c>
    </row>
    <row r="15555" spans="2:7" x14ac:dyDescent="0.25">
      <c r="B15555" t="s">
        <v>1632</v>
      </c>
      <c r="C15555" t="s">
        <v>2448</v>
      </c>
      <c r="D15555" t="s">
        <v>1037</v>
      </c>
      <c r="E15555">
        <v>-33.247428999999997</v>
      </c>
      <c r="F15555" t="s">
        <v>1023</v>
      </c>
      <c r="G15555" s="1">
        <v>43454</v>
      </c>
    </row>
    <row r="15601" spans="1:7" x14ac:dyDescent="0.25">
      <c r="A15601" t="s">
        <v>827</v>
      </c>
      <c r="B15601" t="str">
        <f ca="1">_xll.BDS(OFFSET(INDIRECT(ADDRESS(ROW(), COLUMN())),0,-1),"TOP_ANALYST_PERFORM_RANK_TRR","cols=6;rows=3")</f>
        <v>ISS-EVA</v>
      </c>
      <c r="C15601" t="s">
        <v>1018</v>
      </c>
      <c r="D15601" t="s">
        <v>1015</v>
      </c>
      <c r="E15601">
        <v>20.464805999999999</v>
      </c>
      <c r="F15601" t="s">
        <v>1016</v>
      </c>
      <c r="G15601" s="1">
        <v>43431</v>
      </c>
    </row>
    <row r="15602" spans="1:7" x14ac:dyDescent="0.25">
      <c r="B15602" t="s">
        <v>1752</v>
      </c>
      <c r="C15602" t="s">
        <v>2041</v>
      </c>
      <c r="D15602" t="s">
        <v>1019</v>
      </c>
      <c r="E15602">
        <v>-5.882352</v>
      </c>
      <c r="F15602" t="s">
        <v>1023</v>
      </c>
      <c r="G15602" s="1">
        <v>43508</v>
      </c>
    </row>
    <row r="15603" spans="1:7" x14ac:dyDescent="0.25">
      <c r="B15603" t="s">
        <v>1632</v>
      </c>
      <c r="C15603" t="s">
        <v>2042</v>
      </c>
      <c r="D15603" t="s">
        <v>1019</v>
      </c>
      <c r="E15603">
        <v>-5.882352</v>
      </c>
      <c r="F15603" t="s">
        <v>1023</v>
      </c>
      <c r="G15603" s="1">
        <v>43501</v>
      </c>
    </row>
    <row r="15651" spans="1:7" x14ac:dyDescent="0.25">
      <c r="A15651" t="s">
        <v>828</v>
      </c>
      <c r="B15651" t="str">
        <f ca="1">_xll.BDS(OFFSET(INDIRECT(ADDRESS(ROW(), COLUMN())),0,-1),"TOP_ANALYST_PERFORM_RANK_TRR","cols=6;rows=18")</f>
        <v>Morningstar, Inc</v>
      </c>
      <c r="C15651" t="s">
        <v>1205</v>
      </c>
      <c r="D15651" t="s">
        <v>1015</v>
      </c>
      <c r="E15651">
        <v>21.363348999999999</v>
      </c>
      <c r="F15651" t="s">
        <v>1020</v>
      </c>
      <c r="G15651" s="1">
        <v>43430</v>
      </c>
    </row>
    <row r="15652" spans="1:7" x14ac:dyDescent="0.25">
      <c r="B15652" t="s">
        <v>1021</v>
      </c>
      <c r="C15652" t="s">
        <v>1021</v>
      </c>
      <c r="D15652" t="s">
        <v>1019</v>
      </c>
      <c r="E15652">
        <v>15.747320999999999</v>
      </c>
      <c r="F15652" t="s">
        <v>1038</v>
      </c>
      <c r="G15652" s="1">
        <v>43511</v>
      </c>
    </row>
    <row r="15653" spans="1:7" x14ac:dyDescent="0.25">
      <c r="B15653" t="s">
        <v>1189</v>
      </c>
      <c r="C15653" t="s">
        <v>1190</v>
      </c>
      <c r="D15653" t="s">
        <v>1022</v>
      </c>
      <c r="E15653">
        <v>13.735068999999999</v>
      </c>
      <c r="F15653" t="s">
        <v>1027</v>
      </c>
      <c r="G15653" s="1">
        <v>43425</v>
      </c>
    </row>
    <row r="15654" spans="1:7" x14ac:dyDescent="0.25">
      <c r="B15654" t="s">
        <v>1202</v>
      </c>
      <c r="C15654" t="s">
        <v>1203</v>
      </c>
      <c r="D15654" t="s">
        <v>1026</v>
      </c>
      <c r="E15654">
        <v>0</v>
      </c>
      <c r="F15654" t="s">
        <v>1032</v>
      </c>
      <c r="G15654" s="1">
        <v>43511</v>
      </c>
    </row>
    <row r="15655" spans="1:7" x14ac:dyDescent="0.25">
      <c r="B15655" t="s">
        <v>1069</v>
      </c>
      <c r="C15655" t="s">
        <v>1541</v>
      </c>
      <c r="D15655" t="s">
        <v>1026</v>
      </c>
      <c r="E15655">
        <v>0</v>
      </c>
      <c r="F15655" t="s">
        <v>1032</v>
      </c>
      <c r="G15655" s="1">
        <v>43504</v>
      </c>
    </row>
    <row r="15656" spans="1:7" x14ac:dyDescent="0.25">
      <c r="B15656" t="s">
        <v>1059</v>
      </c>
      <c r="C15656" t="s">
        <v>1535</v>
      </c>
      <c r="D15656" t="s">
        <v>1026</v>
      </c>
      <c r="E15656">
        <v>0</v>
      </c>
      <c r="F15656" t="s">
        <v>1032</v>
      </c>
      <c r="G15656" s="1">
        <v>43493</v>
      </c>
    </row>
    <row r="15657" spans="1:7" x14ac:dyDescent="0.25">
      <c r="B15657" t="s">
        <v>1021</v>
      </c>
      <c r="C15657" t="s">
        <v>1021</v>
      </c>
      <c r="D15657" t="s">
        <v>1026</v>
      </c>
      <c r="E15657">
        <v>0</v>
      </c>
      <c r="F15657" t="s">
        <v>1027</v>
      </c>
      <c r="G15657" s="1">
        <v>43479</v>
      </c>
    </row>
    <row r="15658" spans="1:7" x14ac:dyDescent="0.25">
      <c r="B15658" t="s">
        <v>1021</v>
      </c>
      <c r="C15658" t="s">
        <v>1021</v>
      </c>
      <c r="D15658" t="s">
        <v>1026</v>
      </c>
      <c r="E15658">
        <v>0</v>
      </c>
      <c r="F15658" t="s">
        <v>1020</v>
      </c>
      <c r="G15658" s="1">
        <v>43476</v>
      </c>
    </row>
    <row r="15659" spans="1:7" x14ac:dyDescent="0.25">
      <c r="B15659" t="s">
        <v>1040</v>
      </c>
      <c r="C15659" t="s">
        <v>1544</v>
      </c>
      <c r="D15659" t="s">
        <v>1026</v>
      </c>
      <c r="E15659">
        <v>0</v>
      </c>
      <c r="F15659" t="s">
        <v>1312</v>
      </c>
      <c r="G15659" s="1">
        <v>43474</v>
      </c>
    </row>
    <row r="15660" spans="1:7" x14ac:dyDescent="0.25">
      <c r="B15660" t="s">
        <v>1200</v>
      </c>
      <c r="C15660" t="s">
        <v>1201</v>
      </c>
      <c r="D15660" t="s">
        <v>1026</v>
      </c>
      <c r="E15660">
        <v>0</v>
      </c>
      <c r="F15660" t="s">
        <v>1810</v>
      </c>
      <c r="G15660" s="1">
        <v>43474</v>
      </c>
    </row>
    <row r="15661" spans="1:7" x14ac:dyDescent="0.25">
      <c r="B15661" t="s">
        <v>1021</v>
      </c>
      <c r="C15661" t="s">
        <v>1021</v>
      </c>
      <c r="D15661" t="s">
        <v>1026</v>
      </c>
      <c r="E15661">
        <v>0</v>
      </c>
      <c r="F15661" t="s">
        <v>1027</v>
      </c>
      <c r="G15661" s="1">
        <v>43468</v>
      </c>
    </row>
    <row r="15662" spans="1:7" x14ac:dyDescent="0.25">
      <c r="B15662" t="s">
        <v>1160</v>
      </c>
      <c r="C15662" t="s">
        <v>1769</v>
      </c>
      <c r="D15662" t="s">
        <v>1026</v>
      </c>
      <c r="E15662">
        <v>0</v>
      </c>
      <c r="F15662" t="s">
        <v>1162</v>
      </c>
      <c r="G15662" s="1">
        <v>43460</v>
      </c>
    </row>
    <row r="15663" spans="1:7" x14ac:dyDescent="0.25">
      <c r="B15663" t="s">
        <v>1084</v>
      </c>
      <c r="C15663" t="s">
        <v>1411</v>
      </c>
      <c r="D15663" t="s">
        <v>1026</v>
      </c>
      <c r="E15663">
        <v>0</v>
      </c>
      <c r="F15663" t="s">
        <v>1020</v>
      </c>
      <c r="G15663" s="1">
        <v>43438</v>
      </c>
    </row>
    <row r="15664" spans="1:7" x14ac:dyDescent="0.25">
      <c r="B15664" t="s">
        <v>1175</v>
      </c>
      <c r="C15664" t="s">
        <v>1812</v>
      </c>
      <c r="D15664" t="s">
        <v>1026</v>
      </c>
      <c r="E15664">
        <v>0</v>
      </c>
      <c r="F15664" t="s">
        <v>1027</v>
      </c>
      <c r="G15664" s="1">
        <v>43431</v>
      </c>
    </row>
    <row r="15665" spans="2:7" x14ac:dyDescent="0.25">
      <c r="B15665" t="s">
        <v>58</v>
      </c>
      <c r="C15665" t="s">
        <v>1412</v>
      </c>
      <c r="D15665" t="s">
        <v>1026</v>
      </c>
      <c r="E15665">
        <v>0</v>
      </c>
      <c r="F15665" t="s">
        <v>1389</v>
      </c>
      <c r="G15665" s="1">
        <v>43425</v>
      </c>
    </row>
    <row r="15666" spans="2:7" x14ac:dyDescent="0.25">
      <c r="B15666" t="s">
        <v>1061</v>
      </c>
      <c r="C15666" t="s">
        <v>1545</v>
      </c>
      <c r="D15666" t="s">
        <v>1026</v>
      </c>
      <c r="E15666">
        <v>0</v>
      </c>
      <c r="F15666" t="s">
        <v>1027</v>
      </c>
      <c r="G15666" s="1">
        <v>43425</v>
      </c>
    </row>
    <row r="15667" spans="2:7" x14ac:dyDescent="0.25">
      <c r="B15667" t="s">
        <v>1086</v>
      </c>
      <c r="C15667" t="s">
        <v>1773</v>
      </c>
      <c r="D15667" t="s">
        <v>1026</v>
      </c>
      <c r="E15667">
        <v>0</v>
      </c>
      <c r="F15667" t="s">
        <v>1027</v>
      </c>
      <c r="G15667" s="1">
        <v>43424</v>
      </c>
    </row>
    <row r="15668" spans="2:7" x14ac:dyDescent="0.25">
      <c r="B15668" t="s">
        <v>1017</v>
      </c>
      <c r="C15668" t="s">
        <v>1018</v>
      </c>
      <c r="D15668" t="s">
        <v>1037</v>
      </c>
      <c r="E15668">
        <v>-11.62509</v>
      </c>
      <c r="F15668" t="s">
        <v>1023</v>
      </c>
      <c r="G15668" s="1">
        <v>43181</v>
      </c>
    </row>
    <row r="15701" spans="1:7" x14ac:dyDescent="0.25">
      <c r="A15701" t="s">
        <v>829</v>
      </c>
      <c r="B15701" t="str">
        <f ca="1">_xll.BDS(OFFSET(INDIRECT(ADDRESS(ROW(), COLUMN())),0,-1),"TOP_ANALYST_PERFORM_RANK_TRR","cols=6;rows=17")</f>
        <v>PERM DENIED</v>
      </c>
      <c r="C15701" t="s">
        <v>1021</v>
      </c>
      <c r="D15701" t="s">
        <v>1015</v>
      </c>
      <c r="E15701">
        <v>6.57681</v>
      </c>
      <c r="F15701" t="s">
        <v>1023</v>
      </c>
      <c r="G15701" s="1">
        <v>43507</v>
      </c>
    </row>
    <row r="15702" spans="1:7" x14ac:dyDescent="0.25">
      <c r="B15702" t="s">
        <v>1648</v>
      </c>
      <c r="C15702" t="s">
        <v>1783</v>
      </c>
      <c r="D15702" t="s">
        <v>1019</v>
      </c>
      <c r="E15702">
        <v>5.4681749999999996</v>
      </c>
      <c r="F15702" t="s">
        <v>1042</v>
      </c>
      <c r="G15702" s="1">
        <v>43511</v>
      </c>
    </row>
    <row r="15703" spans="1:7" x14ac:dyDescent="0.25">
      <c r="B15703" t="s">
        <v>58</v>
      </c>
      <c r="C15703" t="s">
        <v>1785</v>
      </c>
      <c r="D15703" t="s">
        <v>1019</v>
      </c>
      <c r="E15703">
        <v>5.4681749999999996</v>
      </c>
      <c r="F15703" t="s">
        <v>1149</v>
      </c>
      <c r="G15703" s="1">
        <v>43507</v>
      </c>
    </row>
    <row r="15704" spans="1:7" x14ac:dyDescent="0.25">
      <c r="B15704" t="s">
        <v>1040</v>
      </c>
      <c r="C15704" t="s">
        <v>2056</v>
      </c>
      <c r="D15704" t="s">
        <v>1019</v>
      </c>
      <c r="E15704">
        <v>5.4681749999999996</v>
      </c>
      <c r="F15704" t="s">
        <v>1042</v>
      </c>
      <c r="G15704" s="1">
        <v>43506</v>
      </c>
    </row>
    <row r="15705" spans="1:7" x14ac:dyDescent="0.25">
      <c r="B15705" t="s">
        <v>1061</v>
      </c>
      <c r="C15705" t="s">
        <v>2218</v>
      </c>
      <c r="D15705" t="s">
        <v>1019</v>
      </c>
      <c r="E15705">
        <v>5.4681749999999996</v>
      </c>
      <c r="F15705" t="s">
        <v>1063</v>
      </c>
      <c r="G15705" s="1">
        <v>43503</v>
      </c>
    </row>
    <row r="15706" spans="1:7" x14ac:dyDescent="0.25">
      <c r="B15706" t="s">
        <v>1086</v>
      </c>
      <c r="C15706" t="s">
        <v>2449</v>
      </c>
      <c r="D15706" t="s">
        <v>1019</v>
      </c>
      <c r="E15706">
        <v>5.4681749999999996</v>
      </c>
      <c r="F15706" t="s">
        <v>1042</v>
      </c>
      <c r="G15706" s="1">
        <v>43501</v>
      </c>
    </row>
    <row r="15707" spans="1:7" x14ac:dyDescent="0.25">
      <c r="B15707" t="s">
        <v>1021</v>
      </c>
      <c r="C15707" t="s">
        <v>1021</v>
      </c>
      <c r="D15707" t="s">
        <v>1019</v>
      </c>
      <c r="E15707">
        <v>5.4681749999999996</v>
      </c>
      <c r="F15707" t="s">
        <v>1023</v>
      </c>
      <c r="G15707" s="1">
        <v>43501</v>
      </c>
    </row>
    <row r="15708" spans="1:7" x14ac:dyDescent="0.25">
      <c r="B15708" t="s">
        <v>1163</v>
      </c>
      <c r="C15708" t="s">
        <v>2215</v>
      </c>
      <c r="D15708" t="s">
        <v>1019</v>
      </c>
      <c r="E15708">
        <v>5.4681749999999996</v>
      </c>
      <c r="F15708" t="s">
        <v>1023</v>
      </c>
      <c r="G15708" s="1">
        <v>43501</v>
      </c>
    </row>
    <row r="15709" spans="1:7" x14ac:dyDescent="0.25">
      <c r="B15709" t="s">
        <v>1150</v>
      </c>
      <c r="C15709" t="s">
        <v>1802</v>
      </c>
      <c r="D15709" t="s">
        <v>1019</v>
      </c>
      <c r="E15709">
        <v>5.4681749999999996</v>
      </c>
      <c r="F15709" t="s">
        <v>1063</v>
      </c>
      <c r="G15709" s="1">
        <v>43500</v>
      </c>
    </row>
    <row r="15710" spans="1:7" x14ac:dyDescent="0.25">
      <c r="B15710" t="s">
        <v>1050</v>
      </c>
      <c r="C15710" t="s">
        <v>1265</v>
      </c>
      <c r="D15710" t="s">
        <v>1019</v>
      </c>
      <c r="E15710">
        <v>5.4681749999999996</v>
      </c>
      <c r="F15710" t="s">
        <v>1063</v>
      </c>
      <c r="G15710" s="1">
        <v>43500</v>
      </c>
    </row>
    <row r="15711" spans="1:7" x14ac:dyDescent="0.25">
      <c r="B15711" t="s">
        <v>1057</v>
      </c>
      <c r="C15711" t="s">
        <v>2450</v>
      </c>
      <c r="D15711" t="s">
        <v>1019</v>
      </c>
      <c r="E15711">
        <v>5.4681749999999996</v>
      </c>
      <c r="F15711" t="s">
        <v>1042</v>
      </c>
      <c r="G15711" s="1">
        <v>43500</v>
      </c>
    </row>
    <row r="15712" spans="1:7" x14ac:dyDescent="0.25">
      <c r="B15712" t="s">
        <v>1071</v>
      </c>
      <c r="C15712" t="s">
        <v>1564</v>
      </c>
      <c r="D15712" t="s">
        <v>1019</v>
      </c>
      <c r="E15712">
        <v>5.4681749999999996</v>
      </c>
      <c r="F15712" t="s">
        <v>1238</v>
      </c>
      <c r="G15712" s="1">
        <v>43500</v>
      </c>
    </row>
    <row r="15713" spans="2:7" x14ac:dyDescent="0.25">
      <c r="B15713" t="s">
        <v>1069</v>
      </c>
      <c r="C15713" t="s">
        <v>1781</v>
      </c>
      <c r="D15713" t="s">
        <v>1019</v>
      </c>
      <c r="E15713">
        <v>5.4681749999999996</v>
      </c>
      <c r="F15713" t="s">
        <v>1042</v>
      </c>
      <c r="G15713" s="1">
        <v>43500</v>
      </c>
    </row>
    <row r="15714" spans="2:7" x14ac:dyDescent="0.25">
      <c r="B15714" t="s">
        <v>1043</v>
      </c>
      <c r="C15714" t="s">
        <v>2451</v>
      </c>
      <c r="D15714" t="s">
        <v>1019</v>
      </c>
      <c r="E15714">
        <v>5.4681749999999996</v>
      </c>
      <c r="F15714" t="s">
        <v>1042</v>
      </c>
      <c r="G15714" s="1">
        <v>43500</v>
      </c>
    </row>
    <row r="15715" spans="2:7" x14ac:dyDescent="0.25">
      <c r="B15715" t="s">
        <v>1017</v>
      </c>
      <c r="C15715" t="s">
        <v>1268</v>
      </c>
      <c r="D15715" t="s">
        <v>1019</v>
      </c>
      <c r="E15715">
        <v>5.4681749999999996</v>
      </c>
      <c r="F15715" t="s">
        <v>1063</v>
      </c>
      <c r="G15715" s="1">
        <v>43181</v>
      </c>
    </row>
    <row r="15716" spans="2:7" x14ac:dyDescent="0.25">
      <c r="B15716" t="s">
        <v>1090</v>
      </c>
      <c r="C15716" t="s">
        <v>1420</v>
      </c>
      <c r="D15716" t="s">
        <v>1019</v>
      </c>
      <c r="E15716">
        <v>5.4681749999999996</v>
      </c>
      <c r="F15716" t="s">
        <v>1023</v>
      </c>
      <c r="G15716" s="1">
        <v>43147</v>
      </c>
    </row>
    <row r="15717" spans="2:7" x14ac:dyDescent="0.25">
      <c r="B15717" t="s">
        <v>1076</v>
      </c>
      <c r="C15717" t="s">
        <v>2452</v>
      </c>
      <c r="D15717" t="s">
        <v>1022</v>
      </c>
      <c r="E15717">
        <v>0</v>
      </c>
      <c r="F15717" t="s">
        <v>1020</v>
      </c>
      <c r="G15717" s="1">
        <v>43500</v>
      </c>
    </row>
    <row r="15751" spans="1:7" x14ac:dyDescent="0.25">
      <c r="A15751" t="s">
        <v>830</v>
      </c>
      <c r="B15751" t="str">
        <f ca="1">_xll.BDS(OFFSET(INDIRECT(ADDRESS(ROW(), COLUMN())),0,-1),"TOP_ANALYST_PERFORM_RANK_TRR","cols=6;rows=14")</f>
        <v>Nomura Instinet</v>
      </c>
      <c r="C15751" t="s">
        <v>1342</v>
      </c>
      <c r="D15751" t="s">
        <v>1015</v>
      </c>
      <c r="E15751">
        <v>73.543369999999996</v>
      </c>
      <c r="F15751" t="s">
        <v>1023</v>
      </c>
      <c r="G15751" s="1">
        <v>43511</v>
      </c>
    </row>
    <row r="15752" spans="1:7" x14ac:dyDescent="0.25">
      <c r="B15752" t="s">
        <v>1752</v>
      </c>
      <c r="C15752" t="s">
        <v>2418</v>
      </c>
      <c r="D15752" t="s">
        <v>1015</v>
      </c>
      <c r="E15752">
        <v>73.543369999999996</v>
      </c>
      <c r="F15752" t="s">
        <v>1023</v>
      </c>
      <c r="G15752" s="1">
        <v>43497</v>
      </c>
    </row>
    <row r="15753" spans="1:7" x14ac:dyDescent="0.25">
      <c r="B15753" t="s">
        <v>1055</v>
      </c>
      <c r="C15753" t="s">
        <v>1333</v>
      </c>
      <c r="D15753" t="s">
        <v>1015</v>
      </c>
      <c r="E15753">
        <v>73.543369999999996</v>
      </c>
      <c r="F15753" t="s">
        <v>1042</v>
      </c>
      <c r="G15753" s="1">
        <v>43496</v>
      </c>
    </row>
    <row r="15754" spans="1:7" x14ac:dyDescent="0.25">
      <c r="B15754" t="s">
        <v>1030</v>
      </c>
      <c r="C15754" t="s">
        <v>1402</v>
      </c>
      <c r="D15754" t="s">
        <v>1015</v>
      </c>
      <c r="E15754">
        <v>73.543369999999996</v>
      </c>
      <c r="F15754" t="s">
        <v>1042</v>
      </c>
      <c r="G15754" s="1">
        <v>43495</v>
      </c>
    </row>
    <row r="15755" spans="1:7" x14ac:dyDescent="0.25">
      <c r="B15755" t="s">
        <v>1113</v>
      </c>
      <c r="C15755" t="s">
        <v>1332</v>
      </c>
      <c r="D15755" t="s">
        <v>1015</v>
      </c>
      <c r="E15755">
        <v>73.543369999999996</v>
      </c>
      <c r="F15755" t="s">
        <v>1042</v>
      </c>
      <c r="G15755" s="1">
        <v>43494</v>
      </c>
    </row>
    <row r="15756" spans="1:7" x14ac:dyDescent="0.25">
      <c r="B15756" t="s">
        <v>1024</v>
      </c>
      <c r="C15756" t="s">
        <v>1847</v>
      </c>
      <c r="D15756" t="s">
        <v>1015</v>
      </c>
      <c r="E15756">
        <v>73.543369999999996</v>
      </c>
      <c r="F15756" t="s">
        <v>1023</v>
      </c>
      <c r="G15756" s="1">
        <v>43494</v>
      </c>
    </row>
    <row r="15757" spans="1:7" x14ac:dyDescent="0.25">
      <c r="B15757" t="s">
        <v>1076</v>
      </c>
      <c r="C15757" t="s">
        <v>1336</v>
      </c>
      <c r="D15757" t="s">
        <v>1015</v>
      </c>
      <c r="E15757">
        <v>73.543369999999996</v>
      </c>
      <c r="F15757" t="s">
        <v>1023</v>
      </c>
      <c r="G15757" s="1">
        <v>43487</v>
      </c>
    </row>
    <row r="15758" spans="1:7" x14ac:dyDescent="0.25">
      <c r="B15758" t="s">
        <v>1599</v>
      </c>
      <c r="C15758" t="s">
        <v>1600</v>
      </c>
      <c r="D15758" t="s">
        <v>1015</v>
      </c>
      <c r="E15758">
        <v>73.543369999999996</v>
      </c>
      <c r="F15758" t="s">
        <v>1023</v>
      </c>
      <c r="G15758" s="1">
        <v>43460</v>
      </c>
    </row>
    <row r="15759" spans="1:7" x14ac:dyDescent="0.25">
      <c r="B15759" t="s">
        <v>1084</v>
      </c>
      <c r="C15759" t="s">
        <v>1107</v>
      </c>
      <c r="D15759" t="s">
        <v>1015</v>
      </c>
      <c r="E15759">
        <v>73.543369999999996</v>
      </c>
      <c r="F15759" t="s">
        <v>1023</v>
      </c>
      <c r="G15759" s="1">
        <v>43448</v>
      </c>
    </row>
    <row r="15760" spans="1:7" x14ac:dyDescent="0.25">
      <c r="B15760" t="s">
        <v>1017</v>
      </c>
      <c r="C15760" t="s">
        <v>1018</v>
      </c>
      <c r="D15760" t="s">
        <v>1015</v>
      </c>
      <c r="E15760">
        <v>73.543369999999996</v>
      </c>
      <c r="F15760" t="s">
        <v>1023</v>
      </c>
      <c r="G15760" s="1">
        <v>43181</v>
      </c>
    </row>
    <row r="15761" spans="2:7" x14ac:dyDescent="0.25">
      <c r="B15761" t="s">
        <v>1021</v>
      </c>
      <c r="C15761" t="s">
        <v>1021</v>
      </c>
      <c r="D15761" t="s">
        <v>1019</v>
      </c>
      <c r="E15761">
        <v>62.192487999999997</v>
      </c>
      <c r="F15761" t="s">
        <v>1027</v>
      </c>
      <c r="G15761" s="1">
        <v>43495</v>
      </c>
    </row>
    <row r="15762" spans="2:7" x14ac:dyDescent="0.25">
      <c r="B15762" t="s">
        <v>1061</v>
      </c>
      <c r="C15762" t="s">
        <v>1340</v>
      </c>
      <c r="D15762" t="s">
        <v>1022</v>
      </c>
      <c r="E15762">
        <v>53.297752000000003</v>
      </c>
      <c r="F15762" t="s">
        <v>1063</v>
      </c>
      <c r="G15762" s="1">
        <v>43483</v>
      </c>
    </row>
    <row r="15763" spans="2:7" x14ac:dyDescent="0.25">
      <c r="B15763" t="s">
        <v>1021</v>
      </c>
      <c r="C15763" t="s">
        <v>1021</v>
      </c>
      <c r="D15763" t="s">
        <v>1026</v>
      </c>
      <c r="E15763">
        <v>48.650640000000003</v>
      </c>
      <c r="F15763" t="s">
        <v>1023</v>
      </c>
      <c r="G15763" s="1">
        <v>43454</v>
      </c>
    </row>
    <row r="15764" spans="2:7" x14ac:dyDescent="0.25">
      <c r="B15764" t="s">
        <v>1448</v>
      </c>
      <c r="C15764" t="s">
        <v>2362</v>
      </c>
      <c r="D15764" t="s">
        <v>1037</v>
      </c>
      <c r="E15764">
        <v>32.239970999999997</v>
      </c>
      <c r="F15764" t="s">
        <v>1020</v>
      </c>
      <c r="G15764" s="1">
        <v>43447</v>
      </c>
    </row>
    <row r="15801" spans="1:7" x14ac:dyDescent="0.25">
      <c r="A15801" t="s">
        <v>831</v>
      </c>
      <c r="B15801" t="str">
        <f ca="1">_xll.BDS(OFFSET(INDIRECT(ADDRESS(ROW(), COLUMN())),0,-1),"TOP_ANALYST_PERFORM_RANK_TRR","cols=6;rows=11")</f>
        <v>William Blair &amp; Co</v>
      </c>
      <c r="C15801" t="s">
        <v>2453</v>
      </c>
      <c r="D15801" t="s">
        <v>1015</v>
      </c>
      <c r="E15801">
        <v>22.257069999999999</v>
      </c>
      <c r="F15801" t="s">
        <v>1042</v>
      </c>
      <c r="G15801" s="1">
        <v>43511</v>
      </c>
    </row>
    <row r="15802" spans="1:7" x14ac:dyDescent="0.25">
      <c r="B15802" t="s">
        <v>1623</v>
      </c>
      <c r="C15802" t="s">
        <v>2454</v>
      </c>
      <c r="D15802" t="s">
        <v>1015</v>
      </c>
      <c r="E15802">
        <v>22.257069999999999</v>
      </c>
      <c r="F15802" t="s">
        <v>1023</v>
      </c>
      <c r="G15802" s="1">
        <v>43511</v>
      </c>
    </row>
    <row r="15803" spans="1:7" x14ac:dyDescent="0.25">
      <c r="B15803" t="s">
        <v>1021</v>
      </c>
      <c r="C15803" t="s">
        <v>1021</v>
      </c>
      <c r="D15803" t="s">
        <v>1015</v>
      </c>
      <c r="E15803">
        <v>22.257069999999999</v>
      </c>
      <c r="F15803" t="s">
        <v>1023</v>
      </c>
      <c r="G15803" s="1">
        <v>43510</v>
      </c>
    </row>
    <row r="15804" spans="1:7" x14ac:dyDescent="0.25">
      <c r="B15804" t="s">
        <v>1086</v>
      </c>
      <c r="C15804" t="s">
        <v>1494</v>
      </c>
      <c r="D15804" t="s">
        <v>1015</v>
      </c>
      <c r="E15804">
        <v>22.257069999999999</v>
      </c>
      <c r="F15804" t="s">
        <v>1042</v>
      </c>
      <c r="G15804" s="1">
        <v>43510</v>
      </c>
    </row>
    <row r="15805" spans="1:7" x14ac:dyDescent="0.25">
      <c r="B15805" t="s">
        <v>1109</v>
      </c>
      <c r="C15805" t="s">
        <v>2455</v>
      </c>
      <c r="D15805" t="s">
        <v>1015</v>
      </c>
      <c r="E15805">
        <v>22.257069999999999</v>
      </c>
      <c r="F15805" t="s">
        <v>1023</v>
      </c>
      <c r="G15805" s="1">
        <v>43510</v>
      </c>
    </row>
    <row r="15806" spans="1:7" x14ac:dyDescent="0.25">
      <c r="B15806" t="s">
        <v>1453</v>
      </c>
      <c r="C15806" t="s">
        <v>1627</v>
      </c>
      <c r="D15806" t="s">
        <v>1015</v>
      </c>
      <c r="E15806">
        <v>22.257069999999999</v>
      </c>
      <c r="F15806" t="s">
        <v>1063</v>
      </c>
      <c r="G15806" s="1">
        <v>43510</v>
      </c>
    </row>
    <row r="15807" spans="1:7" x14ac:dyDescent="0.25">
      <c r="B15807" t="s">
        <v>1113</v>
      </c>
      <c r="C15807" t="s">
        <v>1266</v>
      </c>
      <c r="D15807" t="s">
        <v>1015</v>
      </c>
      <c r="E15807">
        <v>22.257069999999999</v>
      </c>
      <c r="F15807" t="s">
        <v>1042</v>
      </c>
      <c r="G15807" s="1">
        <v>43510</v>
      </c>
    </row>
    <row r="15808" spans="1:7" x14ac:dyDescent="0.25">
      <c r="B15808" t="s">
        <v>1017</v>
      </c>
      <c r="C15808" t="s">
        <v>1268</v>
      </c>
      <c r="D15808" t="s">
        <v>1019</v>
      </c>
      <c r="E15808">
        <v>21.248650999999999</v>
      </c>
      <c r="F15808" t="s">
        <v>1020</v>
      </c>
      <c r="G15808" s="1">
        <v>43412</v>
      </c>
    </row>
    <row r="15809" spans="2:7" x14ac:dyDescent="0.25">
      <c r="B15809" t="s">
        <v>1033</v>
      </c>
      <c r="C15809" t="s">
        <v>2370</v>
      </c>
      <c r="D15809" t="s">
        <v>1022</v>
      </c>
      <c r="E15809">
        <v>17.658460000000002</v>
      </c>
      <c r="F15809" t="s">
        <v>1020</v>
      </c>
      <c r="G15809" s="1">
        <v>43510</v>
      </c>
    </row>
    <row r="15810" spans="2:7" x14ac:dyDescent="0.25">
      <c r="B15810" t="s">
        <v>1061</v>
      </c>
      <c r="C15810" t="s">
        <v>1419</v>
      </c>
      <c r="D15810" t="s">
        <v>1026</v>
      </c>
      <c r="E15810">
        <v>6.2269959999999998</v>
      </c>
      <c r="F15810" t="s">
        <v>1063</v>
      </c>
      <c r="G15810" s="1">
        <v>43510</v>
      </c>
    </row>
    <row r="15811" spans="2:7" x14ac:dyDescent="0.25">
      <c r="B15811" t="s">
        <v>58</v>
      </c>
      <c r="C15811" t="s">
        <v>1421</v>
      </c>
      <c r="D15811" t="s">
        <v>1037</v>
      </c>
      <c r="E15811">
        <v>5.9235670000000002</v>
      </c>
      <c r="F15811" t="s">
        <v>1389</v>
      </c>
      <c r="G15811" s="1">
        <v>43510</v>
      </c>
    </row>
    <row r="15851" spans="1:7" x14ac:dyDescent="0.25">
      <c r="A15851" t="s">
        <v>832</v>
      </c>
      <c r="B15851" t="str">
        <f ca="1">_xll.BDS(OFFSET(INDIRECT(ADDRESS(ROW(), COLUMN())),0,-1),"TOP_ANALYST_PERFORM_RANK_TRR","cols=6;rows=14")</f>
        <v>Stephens Inc</v>
      </c>
      <c r="C15851" t="s">
        <v>2456</v>
      </c>
      <c r="D15851" t="s">
        <v>1015</v>
      </c>
      <c r="E15851">
        <v>0</v>
      </c>
      <c r="F15851" t="s">
        <v>1063</v>
      </c>
      <c r="G15851" s="1">
        <v>43511</v>
      </c>
    </row>
    <row r="15852" spans="1:7" x14ac:dyDescent="0.25">
      <c r="B15852" t="s">
        <v>1099</v>
      </c>
      <c r="C15852" t="s">
        <v>2457</v>
      </c>
      <c r="D15852" t="s">
        <v>1015</v>
      </c>
      <c r="E15852">
        <v>0</v>
      </c>
      <c r="F15852" t="s">
        <v>1027</v>
      </c>
      <c r="G15852" s="1">
        <v>43509</v>
      </c>
    </row>
    <row r="15853" spans="1:7" x14ac:dyDescent="0.25">
      <c r="B15853" t="s">
        <v>1050</v>
      </c>
      <c r="C15853" t="s">
        <v>2458</v>
      </c>
      <c r="D15853" t="s">
        <v>1015</v>
      </c>
      <c r="E15853">
        <v>0</v>
      </c>
      <c r="F15853" t="s">
        <v>1052</v>
      </c>
      <c r="G15853" s="1">
        <v>43508</v>
      </c>
    </row>
    <row r="15854" spans="1:7" x14ac:dyDescent="0.25">
      <c r="B15854" t="s">
        <v>1071</v>
      </c>
      <c r="C15854" t="s">
        <v>2207</v>
      </c>
      <c r="D15854" t="s">
        <v>1015</v>
      </c>
      <c r="E15854">
        <v>0</v>
      </c>
      <c r="F15854" t="s">
        <v>1320</v>
      </c>
      <c r="G15854" s="1">
        <v>43410</v>
      </c>
    </row>
    <row r="15855" spans="1:7" x14ac:dyDescent="0.25">
      <c r="B15855" t="s">
        <v>1537</v>
      </c>
      <c r="C15855" t="s">
        <v>2459</v>
      </c>
      <c r="D15855" t="s">
        <v>1019</v>
      </c>
      <c r="E15855">
        <v>-13.83806</v>
      </c>
      <c r="F15855" t="s">
        <v>1023</v>
      </c>
      <c r="G15855" s="1">
        <v>43511</v>
      </c>
    </row>
    <row r="15856" spans="1:7" x14ac:dyDescent="0.25">
      <c r="B15856" t="s">
        <v>1021</v>
      </c>
      <c r="C15856" t="s">
        <v>1021</v>
      </c>
      <c r="D15856" t="s">
        <v>1019</v>
      </c>
      <c r="E15856">
        <v>-13.83806</v>
      </c>
      <c r="F15856" t="s">
        <v>1023</v>
      </c>
      <c r="G15856" s="1">
        <v>43509</v>
      </c>
    </row>
    <row r="15857" spans="2:7" x14ac:dyDescent="0.25">
      <c r="B15857" t="s">
        <v>2460</v>
      </c>
      <c r="C15857" t="s">
        <v>2461</v>
      </c>
      <c r="D15857" t="s">
        <v>1019</v>
      </c>
      <c r="E15857">
        <v>-13.83806</v>
      </c>
      <c r="F15857" t="s">
        <v>1066</v>
      </c>
      <c r="G15857" s="1">
        <v>43509</v>
      </c>
    </row>
    <row r="15858" spans="2:7" x14ac:dyDescent="0.25">
      <c r="B15858" t="s">
        <v>1124</v>
      </c>
      <c r="C15858" t="s">
        <v>1833</v>
      </c>
      <c r="D15858" t="s">
        <v>1019</v>
      </c>
      <c r="E15858">
        <v>-13.83806</v>
      </c>
      <c r="F15858" t="s">
        <v>1023</v>
      </c>
      <c r="G15858" s="1">
        <v>43508</v>
      </c>
    </row>
    <row r="15859" spans="2:7" x14ac:dyDescent="0.25">
      <c r="B15859" t="s">
        <v>1033</v>
      </c>
      <c r="C15859" t="s">
        <v>1560</v>
      </c>
      <c r="D15859" t="s">
        <v>1019</v>
      </c>
      <c r="E15859">
        <v>-13.83806</v>
      </c>
      <c r="F15859" t="s">
        <v>1023</v>
      </c>
      <c r="G15859" s="1">
        <v>43508</v>
      </c>
    </row>
    <row r="15860" spans="2:7" x14ac:dyDescent="0.25">
      <c r="B15860" t="s">
        <v>1076</v>
      </c>
      <c r="C15860" t="s">
        <v>2462</v>
      </c>
      <c r="D15860" t="s">
        <v>1019</v>
      </c>
      <c r="E15860">
        <v>-13.83806</v>
      </c>
      <c r="F15860" t="s">
        <v>1023</v>
      </c>
      <c r="G15860" s="1">
        <v>43508</v>
      </c>
    </row>
    <row r="15861" spans="2:7" x14ac:dyDescent="0.25">
      <c r="B15861" t="s">
        <v>2463</v>
      </c>
      <c r="C15861" t="s">
        <v>2464</v>
      </c>
      <c r="D15861" t="s">
        <v>1019</v>
      </c>
      <c r="E15861">
        <v>-13.83806</v>
      </c>
      <c r="F15861" t="s">
        <v>1023</v>
      </c>
      <c r="G15861" s="1">
        <v>43508</v>
      </c>
    </row>
    <row r="15862" spans="2:7" x14ac:dyDescent="0.25">
      <c r="B15862" t="s">
        <v>1167</v>
      </c>
      <c r="C15862" t="s">
        <v>2465</v>
      </c>
      <c r="D15862" t="s">
        <v>1019</v>
      </c>
      <c r="E15862">
        <v>-13.83806</v>
      </c>
      <c r="F15862" t="s">
        <v>1023</v>
      </c>
      <c r="G15862" s="1">
        <v>43488</v>
      </c>
    </row>
    <row r="15863" spans="2:7" x14ac:dyDescent="0.25">
      <c r="B15863" t="s">
        <v>1021</v>
      </c>
      <c r="C15863" t="s">
        <v>1021</v>
      </c>
      <c r="D15863" t="s">
        <v>1022</v>
      </c>
      <c r="E15863">
        <v>-15.26235</v>
      </c>
      <c r="F15863" t="s">
        <v>1027</v>
      </c>
      <c r="G15863" s="1">
        <v>43508</v>
      </c>
    </row>
    <row r="15864" spans="2:7" x14ac:dyDescent="0.25">
      <c r="B15864" t="s">
        <v>1691</v>
      </c>
      <c r="C15864" t="s">
        <v>2466</v>
      </c>
      <c r="D15864" t="s">
        <v>1026</v>
      </c>
      <c r="E15864">
        <v>-20.030691000000001</v>
      </c>
      <c r="F15864" t="s">
        <v>1020</v>
      </c>
      <c r="G15864" s="1">
        <v>43509</v>
      </c>
    </row>
    <row r="15901" spans="1:7" x14ac:dyDescent="0.25">
      <c r="A15901" t="s">
        <v>833</v>
      </c>
      <c r="B15901" t="str">
        <f ca="1">_xll.BDS(OFFSET(INDIRECT(ADDRESS(ROW(), COLUMN())),0,-1),"TOP_ANALYST_PERFORM_RANK_TRR","cols=6;rows=7")</f>
        <v>Morgan Stanley</v>
      </c>
      <c r="C15901" t="s">
        <v>2097</v>
      </c>
      <c r="D15901" t="s">
        <v>1015</v>
      </c>
      <c r="E15901">
        <v>29.75319</v>
      </c>
      <c r="F15901" t="s">
        <v>1123</v>
      </c>
      <c r="G15901" s="1">
        <v>43502</v>
      </c>
    </row>
    <row r="15902" spans="1:7" x14ac:dyDescent="0.25">
      <c r="B15902" t="s">
        <v>1124</v>
      </c>
      <c r="C15902" t="s">
        <v>2019</v>
      </c>
      <c r="D15902" t="s">
        <v>1019</v>
      </c>
      <c r="E15902">
        <v>8.5464070000000003</v>
      </c>
      <c r="F15902" t="s">
        <v>1023</v>
      </c>
      <c r="G15902" s="1">
        <v>43501</v>
      </c>
    </row>
    <row r="15903" spans="1:7" x14ac:dyDescent="0.25">
      <c r="B15903" t="s">
        <v>1021</v>
      </c>
      <c r="C15903" t="s">
        <v>1021</v>
      </c>
      <c r="D15903" t="s">
        <v>1022</v>
      </c>
      <c r="E15903">
        <v>0</v>
      </c>
      <c r="F15903" t="s">
        <v>1027</v>
      </c>
      <c r="G15903" s="1">
        <v>43503</v>
      </c>
    </row>
    <row r="15904" spans="1:7" x14ac:dyDescent="0.25">
      <c r="B15904" t="s">
        <v>1061</v>
      </c>
      <c r="C15904" t="s">
        <v>2467</v>
      </c>
      <c r="D15904" t="s">
        <v>1022</v>
      </c>
      <c r="E15904">
        <v>0</v>
      </c>
      <c r="F15904" t="s">
        <v>1027</v>
      </c>
      <c r="G15904" s="1">
        <v>43502</v>
      </c>
    </row>
    <row r="15905" spans="2:7" x14ac:dyDescent="0.25">
      <c r="B15905" t="s">
        <v>1113</v>
      </c>
      <c r="C15905" t="s">
        <v>2005</v>
      </c>
      <c r="D15905" t="s">
        <v>1022</v>
      </c>
      <c r="E15905">
        <v>0</v>
      </c>
      <c r="F15905" t="s">
        <v>1032</v>
      </c>
      <c r="G15905" s="1">
        <v>43501</v>
      </c>
    </row>
    <row r="15906" spans="2:7" x14ac:dyDescent="0.25">
      <c r="B15906" t="s">
        <v>1071</v>
      </c>
      <c r="C15906" t="s">
        <v>1501</v>
      </c>
      <c r="D15906" t="s">
        <v>1026</v>
      </c>
      <c r="E15906">
        <v>-1.546821</v>
      </c>
      <c r="F15906" t="s">
        <v>1238</v>
      </c>
      <c r="G15906" s="1">
        <v>43502</v>
      </c>
    </row>
    <row r="15907" spans="2:7" x14ac:dyDescent="0.25">
      <c r="B15907" t="s">
        <v>1055</v>
      </c>
      <c r="C15907" t="s">
        <v>2024</v>
      </c>
      <c r="D15907" t="s">
        <v>1037</v>
      </c>
      <c r="E15907">
        <v>-5.3443889999999996</v>
      </c>
      <c r="F15907" t="s">
        <v>1032</v>
      </c>
      <c r="G15907" s="1">
        <v>43502</v>
      </c>
    </row>
    <row r="15951" spans="1:7" x14ac:dyDescent="0.25">
      <c r="A15951" t="s">
        <v>834</v>
      </c>
      <c r="B15951" t="str">
        <f ca="1">_xll.BDS(OFFSET(INDIRECT(ADDRESS(ROW(), COLUMN())),0,-1),"TOP_ANALYST_PERFORM_RANK_TRR","cols=6;rows=11")</f>
        <v>SunTrust Robinson Humphrey</v>
      </c>
      <c r="C15951" t="s">
        <v>1168</v>
      </c>
      <c r="D15951" t="s">
        <v>1015</v>
      </c>
      <c r="E15951">
        <v>227.30278999999999</v>
      </c>
      <c r="F15951" t="s">
        <v>1023</v>
      </c>
      <c r="G15951" s="1">
        <v>43507</v>
      </c>
    </row>
    <row r="15952" spans="1:7" x14ac:dyDescent="0.25">
      <c r="B15952" t="s">
        <v>1033</v>
      </c>
      <c r="C15952" t="s">
        <v>1799</v>
      </c>
      <c r="D15952" t="s">
        <v>1015</v>
      </c>
      <c r="E15952">
        <v>227.30278999999999</v>
      </c>
      <c r="F15952" t="s">
        <v>1023</v>
      </c>
      <c r="G15952" s="1">
        <v>43507</v>
      </c>
    </row>
    <row r="15953" spans="2:7" x14ac:dyDescent="0.25">
      <c r="B15953" t="s">
        <v>1055</v>
      </c>
      <c r="C15953" t="s">
        <v>1172</v>
      </c>
      <c r="D15953" t="s">
        <v>1015</v>
      </c>
      <c r="E15953">
        <v>227.30278999999999</v>
      </c>
      <c r="F15953" t="s">
        <v>1042</v>
      </c>
      <c r="G15953" s="1">
        <v>43507</v>
      </c>
    </row>
    <row r="15954" spans="2:7" x14ac:dyDescent="0.25">
      <c r="B15954" t="s">
        <v>1028</v>
      </c>
      <c r="C15954" t="s">
        <v>1139</v>
      </c>
      <c r="D15954" t="s">
        <v>1015</v>
      </c>
      <c r="E15954">
        <v>227.30278999999999</v>
      </c>
      <c r="F15954" t="s">
        <v>1042</v>
      </c>
      <c r="G15954" s="1">
        <v>43496</v>
      </c>
    </row>
    <row r="15955" spans="2:7" x14ac:dyDescent="0.25">
      <c r="B15955" t="s">
        <v>1076</v>
      </c>
      <c r="C15955" t="s">
        <v>1183</v>
      </c>
      <c r="D15955" t="s">
        <v>1015</v>
      </c>
      <c r="E15955">
        <v>227.30278999999999</v>
      </c>
      <c r="F15955" t="s">
        <v>1023</v>
      </c>
      <c r="G15955" s="1">
        <v>43485</v>
      </c>
    </row>
    <row r="15956" spans="2:7" x14ac:dyDescent="0.25">
      <c r="B15956" t="s">
        <v>1178</v>
      </c>
      <c r="C15956" t="s">
        <v>1179</v>
      </c>
      <c r="D15956" t="s">
        <v>1015</v>
      </c>
      <c r="E15956">
        <v>227.30278999999999</v>
      </c>
      <c r="F15956" t="s">
        <v>1180</v>
      </c>
      <c r="G15956" s="1">
        <v>43482</v>
      </c>
    </row>
    <row r="15957" spans="2:7" x14ac:dyDescent="0.25">
      <c r="B15957" t="s">
        <v>1184</v>
      </c>
      <c r="C15957" t="s">
        <v>2468</v>
      </c>
      <c r="D15957" t="s">
        <v>1015</v>
      </c>
      <c r="E15957">
        <v>227.30278999999999</v>
      </c>
      <c r="F15957" t="s">
        <v>1066</v>
      </c>
      <c r="G15957" s="1">
        <v>43124</v>
      </c>
    </row>
    <row r="15958" spans="2:7" x14ac:dyDescent="0.25">
      <c r="B15958" t="s">
        <v>1069</v>
      </c>
      <c r="C15958" t="s">
        <v>1612</v>
      </c>
      <c r="D15958" t="s">
        <v>1019</v>
      </c>
      <c r="E15958">
        <v>206.90989500000001</v>
      </c>
      <c r="F15958" t="s">
        <v>1042</v>
      </c>
      <c r="G15958" s="1">
        <v>43489</v>
      </c>
    </row>
    <row r="15959" spans="2:7" x14ac:dyDescent="0.25">
      <c r="B15959" t="s">
        <v>1040</v>
      </c>
      <c r="C15959" t="s">
        <v>1159</v>
      </c>
      <c r="D15959" t="s">
        <v>1022</v>
      </c>
      <c r="E15959">
        <v>177.84219999999999</v>
      </c>
      <c r="F15959" t="s">
        <v>1042</v>
      </c>
      <c r="G15959" s="1">
        <v>43480</v>
      </c>
    </row>
    <row r="15960" spans="2:7" x14ac:dyDescent="0.25">
      <c r="B15960" t="s">
        <v>1017</v>
      </c>
      <c r="C15960" t="s">
        <v>1018</v>
      </c>
      <c r="D15960" t="s">
        <v>1026</v>
      </c>
      <c r="E15960">
        <v>57.496268000000001</v>
      </c>
      <c r="F15960" t="s">
        <v>1020</v>
      </c>
      <c r="G15960" s="1">
        <v>43327</v>
      </c>
    </row>
    <row r="15961" spans="2:7" x14ac:dyDescent="0.25">
      <c r="B15961" t="s">
        <v>1021</v>
      </c>
      <c r="C15961" t="s">
        <v>1021</v>
      </c>
      <c r="D15961" t="s">
        <v>1037</v>
      </c>
      <c r="E15961">
        <v>-13.477819999999999</v>
      </c>
      <c r="F15961" t="s">
        <v>1016</v>
      </c>
      <c r="G15961" s="1">
        <v>43501</v>
      </c>
    </row>
    <row r="16001" spans="1:7" x14ac:dyDescent="0.25">
      <c r="A16001" t="s">
        <v>835</v>
      </c>
      <c r="B16001" t="str">
        <f ca="1">_xll.BDS(OFFSET(INDIRECT(ADDRESS(ROW(), COLUMN())),0,-1),"TOP_ANALYST_PERFORM_RANK_TRR","cols=6;rows=23")</f>
        <v>SunTrust Robinson Humphrey</v>
      </c>
      <c r="C16001" t="s">
        <v>2006</v>
      </c>
      <c r="D16001" t="s">
        <v>1015</v>
      </c>
      <c r="E16001">
        <v>25.616299999999999</v>
      </c>
      <c r="F16001" t="s">
        <v>1023</v>
      </c>
      <c r="G16001" s="1">
        <v>43507</v>
      </c>
    </row>
    <row r="16002" spans="1:7" x14ac:dyDescent="0.25">
      <c r="B16002" t="s">
        <v>1021</v>
      </c>
      <c r="C16002" t="s">
        <v>1021</v>
      </c>
      <c r="D16002" t="s">
        <v>1015</v>
      </c>
      <c r="E16002">
        <v>25.616299999999999</v>
      </c>
      <c r="F16002" t="s">
        <v>1023</v>
      </c>
      <c r="G16002" s="1">
        <v>43507</v>
      </c>
    </row>
    <row r="16003" spans="1:7" x14ac:dyDescent="0.25">
      <c r="B16003" t="s">
        <v>1113</v>
      </c>
      <c r="C16003" t="s">
        <v>2007</v>
      </c>
      <c r="D16003" t="s">
        <v>1015</v>
      </c>
      <c r="E16003">
        <v>25.616299999999999</v>
      </c>
      <c r="F16003" t="s">
        <v>1042</v>
      </c>
      <c r="G16003" s="1">
        <v>43507</v>
      </c>
    </row>
    <row r="16004" spans="1:7" x14ac:dyDescent="0.25">
      <c r="B16004" t="s">
        <v>1124</v>
      </c>
      <c r="C16004" t="s">
        <v>1857</v>
      </c>
      <c r="D16004" t="s">
        <v>1015</v>
      </c>
      <c r="E16004">
        <v>25.616299999999999</v>
      </c>
      <c r="F16004" t="s">
        <v>1023</v>
      </c>
      <c r="G16004" s="1">
        <v>43506</v>
      </c>
    </row>
    <row r="16005" spans="1:7" x14ac:dyDescent="0.25">
      <c r="B16005" t="s">
        <v>1178</v>
      </c>
      <c r="C16005" t="s">
        <v>1179</v>
      </c>
      <c r="D16005" t="s">
        <v>1015</v>
      </c>
      <c r="E16005">
        <v>25.616299999999999</v>
      </c>
      <c r="F16005" t="s">
        <v>1180</v>
      </c>
      <c r="G16005" s="1">
        <v>43504</v>
      </c>
    </row>
    <row r="16006" spans="1:7" x14ac:dyDescent="0.25">
      <c r="B16006" t="s">
        <v>1021</v>
      </c>
      <c r="C16006" t="s">
        <v>1021</v>
      </c>
      <c r="D16006" t="s">
        <v>1015</v>
      </c>
      <c r="E16006">
        <v>25.616299999999999</v>
      </c>
      <c r="F16006" t="s">
        <v>1023</v>
      </c>
      <c r="G16006" s="1">
        <v>43504</v>
      </c>
    </row>
    <row r="16007" spans="1:7" x14ac:dyDescent="0.25">
      <c r="B16007" t="s">
        <v>1074</v>
      </c>
      <c r="C16007" t="s">
        <v>1182</v>
      </c>
      <c r="D16007" t="s">
        <v>1015</v>
      </c>
      <c r="E16007">
        <v>25.616299999999999</v>
      </c>
      <c r="F16007" t="s">
        <v>1063</v>
      </c>
      <c r="G16007" s="1">
        <v>43504</v>
      </c>
    </row>
    <row r="16008" spans="1:7" x14ac:dyDescent="0.25">
      <c r="B16008" t="s">
        <v>2010</v>
      </c>
      <c r="C16008" t="s">
        <v>2011</v>
      </c>
      <c r="D16008" t="s">
        <v>1015</v>
      </c>
      <c r="E16008">
        <v>25.616299999999999</v>
      </c>
      <c r="F16008" t="s">
        <v>1023</v>
      </c>
      <c r="G16008" s="1">
        <v>43504</v>
      </c>
    </row>
    <row r="16009" spans="1:7" x14ac:dyDescent="0.25">
      <c r="B16009" t="s">
        <v>1150</v>
      </c>
      <c r="C16009" t="s">
        <v>1151</v>
      </c>
      <c r="D16009" t="s">
        <v>1015</v>
      </c>
      <c r="E16009">
        <v>25.616299999999999</v>
      </c>
      <c r="F16009" t="s">
        <v>1063</v>
      </c>
      <c r="G16009" s="1">
        <v>43504</v>
      </c>
    </row>
    <row r="16010" spans="1:7" x14ac:dyDescent="0.25">
      <c r="B16010" t="s">
        <v>1050</v>
      </c>
      <c r="C16010" t="s">
        <v>1798</v>
      </c>
      <c r="D16010" t="s">
        <v>1015</v>
      </c>
      <c r="E16010">
        <v>25.616299999999999</v>
      </c>
      <c r="F16010" t="s">
        <v>1063</v>
      </c>
      <c r="G16010" s="1">
        <v>43504</v>
      </c>
    </row>
    <row r="16011" spans="1:7" x14ac:dyDescent="0.25">
      <c r="B16011" t="s">
        <v>1021</v>
      </c>
      <c r="C16011" t="s">
        <v>1021</v>
      </c>
      <c r="D16011" t="s">
        <v>1015</v>
      </c>
      <c r="E16011">
        <v>25.616299999999999</v>
      </c>
      <c r="F16011" t="s">
        <v>1023</v>
      </c>
      <c r="G16011" s="1">
        <v>43504</v>
      </c>
    </row>
    <row r="16012" spans="1:7" x14ac:dyDescent="0.25">
      <c r="B16012" t="s">
        <v>1021</v>
      </c>
      <c r="C16012" t="s">
        <v>1021</v>
      </c>
      <c r="D16012" t="s">
        <v>1015</v>
      </c>
      <c r="E16012">
        <v>25.616299999999999</v>
      </c>
      <c r="F16012" t="s">
        <v>1023</v>
      </c>
      <c r="G16012" s="1">
        <v>43504</v>
      </c>
    </row>
    <row r="16013" spans="1:7" x14ac:dyDescent="0.25">
      <c r="B16013" t="s">
        <v>1184</v>
      </c>
      <c r="C16013" t="s">
        <v>1185</v>
      </c>
      <c r="D16013" t="s">
        <v>1015</v>
      </c>
      <c r="E16013">
        <v>25.616299999999999</v>
      </c>
      <c r="F16013" t="s">
        <v>1066</v>
      </c>
      <c r="G16013" s="1">
        <v>43504</v>
      </c>
    </row>
    <row r="16014" spans="1:7" x14ac:dyDescent="0.25">
      <c r="B16014" t="s">
        <v>1133</v>
      </c>
      <c r="C16014" t="s">
        <v>1796</v>
      </c>
      <c r="D16014" t="s">
        <v>1015</v>
      </c>
      <c r="E16014">
        <v>25.616299999999999</v>
      </c>
      <c r="F16014" t="s">
        <v>1023</v>
      </c>
      <c r="G16014" s="1">
        <v>43504</v>
      </c>
    </row>
    <row r="16015" spans="1:7" x14ac:dyDescent="0.25">
      <c r="B16015" t="s">
        <v>1076</v>
      </c>
      <c r="C16015" t="s">
        <v>1183</v>
      </c>
      <c r="D16015" t="s">
        <v>1015</v>
      </c>
      <c r="E16015">
        <v>25.616299999999999</v>
      </c>
      <c r="F16015" t="s">
        <v>1023</v>
      </c>
      <c r="G16015" s="1">
        <v>43504</v>
      </c>
    </row>
    <row r="16016" spans="1:7" x14ac:dyDescent="0.25">
      <c r="B16016" t="s">
        <v>1069</v>
      </c>
      <c r="C16016" t="s">
        <v>1747</v>
      </c>
      <c r="D16016" t="s">
        <v>1015</v>
      </c>
      <c r="E16016">
        <v>25.616299999999999</v>
      </c>
      <c r="F16016" t="s">
        <v>1042</v>
      </c>
      <c r="G16016" s="1">
        <v>43504</v>
      </c>
    </row>
    <row r="16017" spans="2:7" x14ac:dyDescent="0.25">
      <c r="B16017" t="s">
        <v>1040</v>
      </c>
      <c r="C16017" t="s">
        <v>1159</v>
      </c>
      <c r="D16017" t="s">
        <v>1015</v>
      </c>
      <c r="E16017">
        <v>25.616299999999999</v>
      </c>
      <c r="F16017" t="s">
        <v>1042</v>
      </c>
      <c r="G16017" s="1">
        <v>43503</v>
      </c>
    </row>
    <row r="16018" spans="2:7" x14ac:dyDescent="0.25">
      <c r="B16018" t="s">
        <v>1438</v>
      </c>
      <c r="C16018" t="s">
        <v>2008</v>
      </c>
      <c r="D16018" t="s">
        <v>1015</v>
      </c>
      <c r="E16018">
        <v>25.616299999999999</v>
      </c>
      <c r="F16018" t="s">
        <v>1023</v>
      </c>
      <c r="G16018" s="1">
        <v>43453</v>
      </c>
    </row>
    <row r="16019" spans="2:7" x14ac:dyDescent="0.25">
      <c r="B16019" t="s">
        <v>1813</v>
      </c>
      <c r="C16019" t="s">
        <v>2012</v>
      </c>
      <c r="D16019" t="s">
        <v>1015</v>
      </c>
      <c r="E16019">
        <v>25.616299999999999</v>
      </c>
      <c r="F16019" t="s">
        <v>1141</v>
      </c>
      <c r="G16019" s="1">
        <v>42765</v>
      </c>
    </row>
    <row r="16020" spans="2:7" x14ac:dyDescent="0.25">
      <c r="B16020" t="s">
        <v>1099</v>
      </c>
      <c r="C16020" t="s">
        <v>2469</v>
      </c>
      <c r="D16020" t="s">
        <v>1019</v>
      </c>
      <c r="E16020">
        <v>19.727488999999998</v>
      </c>
      <c r="F16020" t="s">
        <v>1023</v>
      </c>
      <c r="G16020" s="1">
        <v>43504</v>
      </c>
    </row>
    <row r="16021" spans="2:7" x14ac:dyDescent="0.25">
      <c r="B16021" t="s">
        <v>1086</v>
      </c>
      <c r="C16021" t="s">
        <v>1169</v>
      </c>
      <c r="D16021" t="s">
        <v>1022</v>
      </c>
      <c r="E16021">
        <v>16.081289999999999</v>
      </c>
      <c r="F16021" t="s">
        <v>1042</v>
      </c>
      <c r="G16021" s="1">
        <v>43504</v>
      </c>
    </row>
    <row r="16022" spans="2:7" x14ac:dyDescent="0.25">
      <c r="B16022" t="s">
        <v>1017</v>
      </c>
      <c r="C16022" t="s">
        <v>1018</v>
      </c>
      <c r="D16022" t="s">
        <v>1026</v>
      </c>
      <c r="E16022">
        <v>16.068449999999999</v>
      </c>
      <c r="F16022" t="s">
        <v>1023</v>
      </c>
      <c r="G16022" s="1">
        <v>43509</v>
      </c>
    </row>
    <row r="16023" spans="2:7" x14ac:dyDescent="0.25">
      <c r="B16023" t="s">
        <v>58</v>
      </c>
      <c r="C16023" t="s">
        <v>1186</v>
      </c>
      <c r="D16023" t="s">
        <v>1037</v>
      </c>
      <c r="E16023">
        <v>13.290900000000001</v>
      </c>
      <c r="F16023" t="s">
        <v>1389</v>
      </c>
      <c r="G16023" s="1">
        <v>43504</v>
      </c>
    </row>
    <row r="16051" spans="1:7" x14ac:dyDescent="0.25">
      <c r="A16051" t="s">
        <v>836</v>
      </c>
      <c r="B16051" t="str">
        <f ca="1">_xll.BDS(OFFSET(INDIRECT(ADDRESS(ROW(), COLUMN())),0,-1),"TOP_ANALYST_PERFORM_RANK_TRR","cols=6;rows=7")</f>
        <v>ISS-EVA</v>
      </c>
      <c r="C16051" t="s">
        <v>1268</v>
      </c>
      <c r="D16051" t="s">
        <v>1015</v>
      </c>
      <c r="E16051">
        <v>30.567008000000001</v>
      </c>
      <c r="F16051" t="s">
        <v>1020</v>
      </c>
      <c r="G16051" s="1">
        <v>43473</v>
      </c>
    </row>
    <row r="16052" spans="1:7" x14ac:dyDescent="0.25">
      <c r="B16052" t="s">
        <v>1021</v>
      </c>
      <c r="C16052" t="s">
        <v>1021</v>
      </c>
      <c r="D16052" t="s">
        <v>1019</v>
      </c>
      <c r="E16052">
        <v>0</v>
      </c>
      <c r="F16052" t="s">
        <v>1027</v>
      </c>
      <c r="G16052" s="1">
        <v>43472</v>
      </c>
    </row>
    <row r="16053" spans="1:7" x14ac:dyDescent="0.25">
      <c r="B16053" t="s">
        <v>1040</v>
      </c>
      <c r="C16053" t="s">
        <v>2065</v>
      </c>
      <c r="D16053" t="s">
        <v>1022</v>
      </c>
      <c r="E16053">
        <v>-6.8639070000000002</v>
      </c>
      <c r="F16053" t="s">
        <v>1042</v>
      </c>
      <c r="G16053" s="1">
        <v>43507</v>
      </c>
    </row>
    <row r="16054" spans="1:7" x14ac:dyDescent="0.25">
      <c r="B16054" t="s">
        <v>1059</v>
      </c>
      <c r="C16054" t="s">
        <v>1486</v>
      </c>
      <c r="D16054" t="s">
        <v>1022</v>
      </c>
      <c r="E16054">
        <v>-6.8639070000000002</v>
      </c>
      <c r="F16054" t="s">
        <v>1042</v>
      </c>
      <c r="G16054" s="1">
        <v>43479</v>
      </c>
    </row>
    <row r="16055" spans="1:7" x14ac:dyDescent="0.25">
      <c r="B16055" t="s">
        <v>1187</v>
      </c>
      <c r="C16055" t="s">
        <v>2470</v>
      </c>
      <c r="D16055" t="s">
        <v>1022</v>
      </c>
      <c r="E16055">
        <v>-6.8639070000000002</v>
      </c>
      <c r="F16055" t="s">
        <v>1023</v>
      </c>
      <c r="G16055" s="1">
        <v>43473</v>
      </c>
    </row>
    <row r="16056" spans="1:7" x14ac:dyDescent="0.25">
      <c r="B16056" t="s">
        <v>1184</v>
      </c>
      <c r="C16056" t="s">
        <v>2424</v>
      </c>
      <c r="D16056" t="s">
        <v>1026</v>
      </c>
      <c r="E16056">
        <v>-11.242599999999999</v>
      </c>
      <c r="F16056" t="s">
        <v>1032</v>
      </c>
      <c r="G16056" s="1">
        <v>43501</v>
      </c>
    </row>
    <row r="16057" spans="1:7" x14ac:dyDescent="0.25">
      <c r="B16057" t="s">
        <v>1043</v>
      </c>
      <c r="C16057" t="s">
        <v>2319</v>
      </c>
      <c r="D16057" t="s">
        <v>1037</v>
      </c>
      <c r="E16057">
        <v>-13.27824</v>
      </c>
      <c r="F16057" t="s">
        <v>1042</v>
      </c>
      <c r="G16057" s="1">
        <v>43511</v>
      </c>
    </row>
    <row r="16101" spans="1:7" x14ac:dyDescent="0.25">
      <c r="A16101" t="s">
        <v>837</v>
      </c>
      <c r="B16101" t="str">
        <f ca="1">_xll.BDS(OFFSET(INDIRECT(ADDRESS(ROW(), COLUMN())),0,-1),"TOP_ANALYST_PERFORM_RANK_TRR","cols=6;rows=7")</f>
        <v>Goldman Sachs</v>
      </c>
      <c r="C16101" t="s">
        <v>2110</v>
      </c>
      <c r="D16101" t="s">
        <v>1015</v>
      </c>
      <c r="E16101">
        <v>35.667109000000004</v>
      </c>
      <c r="F16101" t="s">
        <v>1238</v>
      </c>
      <c r="G16101" s="1">
        <v>43502</v>
      </c>
    </row>
    <row r="16102" spans="1:7" x14ac:dyDescent="0.25">
      <c r="B16102" t="s">
        <v>1069</v>
      </c>
      <c r="C16102" t="s">
        <v>2038</v>
      </c>
      <c r="D16102" t="s">
        <v>1019</v>
      </c>
      <c r="E16102">
        <v>29.426599</v>
      </c>
      <c r="F16102" t="s">
        <v>1042</v>
      </c>
      <c r="G16102" s="1">
        <v>43493</v>
      </c>
    </row>
    <row r="16103" spans="1:7" x14ac:dyDescent="0.25">
      <c r="B16103" t="s">
        <v>1325</v>
      </c>
      <c r="C16103" t="s">
        <v>2040</v>
      </c>
      <c r="D16103" t="s">
        <v>1019</v>
      </c>
      <c r="E16103">
        <v>29.426599</v>
      </c>
      <c r="F16103" t="s">
        <v>1023</v>
      </c>
      <c r="G16103" s="1">
        <v>43487</v>
      </c>
    </row>
    <row r="16104" spans="1:7" x14ac:dyDescent="0.25">
      <c r="B16104" t="s">
        <v>1061</v>
      </c>
      <c r="C16104" t="s">
        <v>2271</v>
      </c>
      <c r="D16104" t="s">
        <v>1022</v>
      </c>
      <c r="E16104">
        <v>16.474215999999998</v>
      </c>
      <c r="F16104" t="s">
        <v>1027</v>
      </c>
      <c r="G16104" s="1">
        <v>43502</v>
      </c>
    </row>
    <row r="16105" spans="1:7" x14ac:dyDescent="0.25">
      <c r="B16105" t="s">
        <v>1017</v>
      </c>
      <c r="C16105" t="s">
        <v>1018</v>
      </c>
      <c r="D16105" t="s">
        <v>1026</v>
      </c>
      <c r="E16105">
        <v>3.8020719999999999</v>
      </c>
      <c r="F16105" t="s">
        <v>1063</v>
      </c>
      <c r="G16105" s="1">
        <v>43434</v>
      </c>
    </row>
    <row r="16106" spans="1:7" x14ac:dyDescent="0.25">
      <c r="B16106" t="s">
        <v>1752</v>
      </c>
      <c r="C16106" t="s">
        <v>2041</v>
      </c>
      <c r="D16106" t="s">
        <v>1037</v>
      </c>
      <c r="E16106">
        <v>0</v>
      </c>
      <c r="F16106" t="s">
        <v>1027</v>
      </c>
      <c r="G16106" s="1">
        <v>43502</v>
      </c>
    </row>
    <row r="16107" spans="1:7" x14ac:dyDescent="0.25">
      <c r="B16107" t="s">
        <v>1184</v>
      </c>
      <c r="C16107" t="s">
        <v>2112</v>
      </c>
      <c r="D16107" t="s">
        <v>1037</v>
      </c>
      <c r="E16107">
        <v>0</v>
      </c>
      <c r="F16107" t="s">
        <v>1032</v>
      </c>
      <c r="G16107" s="1">
        <v>43227</v>
      </c>
    </row>
    <row r="16151" spans="1:7" x14ac:dyDescent="0.25">
      <c r="A16151" t="s">
        <v>838</v>
      </c>
      <c r="B16151" t="str">
        <f ca="1">_xll.BDS(OFFSET(INDIRECT(ADDRESS(ROW(), COLUMN())),0,-1),"TOP_ANALYST_PERFORM_RANK_TRR","cols=6;rows=3")</f>
        <v>Cormark Securities Inc.</v>
      </c>
      <c r="C16151" t="s">
        <v>2323</v>
      </c>
      <c r="D16151" t="s">
        <v>1015</v>
      </c>
      <c r="E16151">
        <v>23.68394</v>
      </c>
      <c r="F16151" t="s">
        <v>1023</v>
      </c>
      <c r="G16151" s="1">
        <v>43511</v>
      </c>
    </row>
    <row r="16152" spans="1:7" x14ac:dyDescent="0.25">
      <c r="B16152" t="s">
        <v>1629</v>
      </c>
      <c r="C16152" t="s">
        <v>1832</v>
      </c>
      <c r="D16152" t="s">
        <v>1019</v>
      </c>
      <c r="E16152">
        <v>17.942019999999999</v>
      </c>
      <c r="F16152" t="s">
        <v>1023</v>
      </c>
      <c r="G16152" s="1">
        <v>43511</v>
      </c>
    </row>
    <row r="16153" spans="1:7" x14ac:dyDescent="0.25">
      <c r="B16153" t="s">
        <v>1354</v>
      </c>
      <c r="C16153" t="s">
        <v>1475</v>
      </c>
      <c r="D16153" t="s">
        <v>1022</v>
      </c>
      <c r="E16153">
        <v>17.716840000000001</v>
      </c>
      <c r="F16153" t="s">
        <v>1023</v>
      </c>
      <c r="G16153" s="1">
        <v>43511</v>
      </c>
    </row>
    <row r="16201" spans="1:7" x14ac:dyDescent="0.25">
      <c r="A16201" t="s">
        <v>839</v>
      </c>
      <c r="B16201" t="str">
        <f ca="1">_xll.BDS(OFFSET(INDIRECT(ADDRESS(ROW(), COLUMN())),0,-1),"TOP_ANALYST_PERFORM_RANK_TRR","cols=6;rows=4")</f>
        <v>ISS-EVA</v>
      </c>
      <c r="C16201" t="s">
        <v>1018</v>
      </c>
      <c r="D16201" t="s">
        <v>1015</v>
      </c>
      <c r="E16201">
        <v>22.721018999999998</v>
      </c>
      <c r="F16201" t="s">
        <v>1063</v>
      </c>
      <c r="G16201" s="1">
        <v>43411</v>
      </c>
    </row>
    <row r="16202" spans="1:7" x14ac:dyDescent="0.25">
      <c r="B16202" t="s">
        <v>1061</v>
      </c>
      <c r="C16202" t="s">
        <v>1824</v>
      </c>
      <c r="D16202" t="s">
        <v>1019</v>
      </c>
      <c r="E16202">
        <v>22.073070999999999</v>
      </c>
      <c r="F16202" t="s">
        <v>1027</v>
      </c>
      <c r="G16202" s="1">
        <v>43502</v>
      </c>
    </row>
    <row r="16203" spans="1:7" x14ac:dyDescent="0.25">
      <c r="B16203" t="s">
        <v>2345</v>
      </c>
      <c r="C16203" t="s">
        <v>2346</v>
      </c>
      <c r="D16203" t="s">
        <v>1022</v>
      </c>
      <c r="E16203">
        <v>18.801852</v>
      </c>
      <c r="F16203" t="s">
        <v>1973</v>
      </c>
      <c r="G16203" s="1">
        <v>43502</v>
      </c>
    </row>
    <row r="16204" spans="1:7" x14ac:dyDescent="0.25">
      <c r="B16204" t="s">
        <v>1836</v>
      </c>
      <c r="C16204" t="s">
        <v>2471</v>
      </c>
      <c r="D16204" t="s">
        <v>1037</v>
      </c>
      <c r="E16204">
        <v>11.412705000000001</v>
      </c>
      <c r="F16204" t="s">
        <v>1023</v>
      </c>
      <c r="G16204" s="1">
        <v>43503</v>
      </c>
    </row>
    <row r="16251" spans="1:7" x14ac:dyDescent="0.25">
      <c r="A16251" t="s">
        <v>840</v>
      </c>
      <c r="B16251" t="str">
        <f ca="1">_xll.BDS(OFFSET(INDIRECT(ADDRESS(ROW(), COLUMN())),0,-1),"TOP_ANALYST_PERFORM_RANK_TRR","cols=6;rows=3")</f>
        <v>Jefferies</v>
      </c>
      <c r="C16251" t="s">
        <v>1954</v>
      </c>
      <c r="D16251" t="s">
        <v>1015</v>
      </c>
      <c r="E16251">
        <v>0</v>
      </c>
      <c r="F16251" t="s">
        <v>1020</v>
      </c>
      <c r="G16251" s="1">
        <v>43476</v>
      </c>
    </row>
    <row r="16252" spans="1:7" x14ac:dyDescent="0.25">
      <c r="B16252" t="s">
        <v>2472</v>
      </c>
      <c r="C16252" t="s">
        <v>2473</v>
      </c>
      <c r="D16252" t="s">
        <v>1019</v>
      </c>
      <c r="E16252">
        <v>-27.777778999999999</v>
      </c>
      <c r="F16252" t="s">
        <v>1042</v>
      </c>
      <c r="G16252" s="1">
        <v>43497</v>
      </c>
    </row>
    <row r="16253" spans="1:7" x14ac:dyDescent="0.25">
      <c r="B16253" t="s">
        <v>2159</v>
      </c>
      <c r="C16253" t="s">
        <v>2160</v>
      </c>
      <c r="D16253" t="s">
        <v>1019</v>
      </c>
      <c r="E16253">
        <v>-27.777778999999999</v>
      </c>
      <c r="F16253" t="s">
        <v>1023</v>
      </c>
      <c r="G16253" s="1">
        <v>43462</v>
      </c>
    </row>
    <row r="16301" spans="1:7" x14ac:dyDescent="0.25">
      <c r="A16301" t="s">
        <v>841</v>
      </c>
      <c r="B16301" t="str">
        <f ca="1">_xll.BDS(OFFSET(INDIRECT(ADDRESS(ROW(), COLUMN())),0,-1),"TOP_ANALYST_PERFORM_RANK_TRR","cols=6;rows=22")</f>
        <v>Oppenheimer &amp; Co</v>
      </c>
      <c r="C16301" t="s">
        <v>1781</v>
      </c>
      <c r="D16301" t="s">
        <v>1015</v>
      </c>
      <c r="E16301">
        <v>16.857220000000002</v>
      </c>
      <c r="F16301" t="s">
        <v>1042</v>
      </c>
      <c r="G16301" s="1">
        <v>43511</v>
      </c>
    </row>
    <row r="16302" spans="1:7" x14ac:dyDescent="0.25">
      <c r="B16302" t="s">
        <v>1043</v>
      </c>
      <c r="C16302" t="s">
        <v>1565</v>
      </c>
      <c r="D16302" t="s">
        <v>1015</v>
      </c>
      <c r="E16302">
        <v>16.857220000000002</v>
      </c>
      <c r="F16302" t="s">
        <v>1042</v>
      </c>
      <c r="G16302" s="1">
        <v>43511</v>
      </c>
    </row>
    <row r="16303" spans="1:7" x14ac:dyDescent="0.25">
      <c r="B16303" t="s">
        <v>1030</v>
      </c>
      <c r="C16303" t="s">
        <v>2474</v>
      </c>
      <c r="D16303" t="s">
        <v>1015</v>
      </c>
      <c r="E16303">
        <v>16.857220000000002</v>
      </c>
      <c r="F16303" t="s">
        <v>1042</v>
      </c>
      <c r="G16303" s="1">
        <v>43510</v>
      </c>
    </row>
    <row r="16304" spans="1:7" x14ac:dyDescent="0.25">
      <c r="B16304" t="s">
        <v>58</v>
      </c>
      <c r="C16304" t="s">
        <v>1785</v>
      </c>
      <c r="D16304" t="s">
        <v>1015</v>
      </c>
      <c r="E16304">
        <v>16.857220000000002</v>
      </c>
      <c r="F16304" t="s">
        <v>1149</v>
      </c>
      <c r="G16304" s="1">
        <v>43510</v>
      </c>
    </row>
    <row r="16305" spans="2:7" x14ac:dyDescent="0.25">
      <c r="B16305" t="s">
        <v>1021</v>
      </c>
      <c r="C16305" t="s">
        <v>1021</v>
      </c>
      <c r="D16305" t="s">
        <v>1015</v>
      </c>
      <c r="E16305">
        <v>16.857220000000002</v>
      </c>
      <c r="F16305" t="s">
        <v>1023</v>
      </c>
      <c r="G16305" s="1">
        <v>43510</v>
      </c>
    </row>
    <row r="16306" spans="2:7" x14ac:dyDescent="0.25">
      <c r="B16306" t="s">
        <v>1184</v>
      </c>
      <c r="C16306" t="s">
        <v>2214</v>
      </c>
      <c r="D16306" t="s">
        <v>1015</v>
      </c>
      <c r="E16306">
        <v>16.857220000000002</v>
      </c>
      <c r="F16306" t="s">
        <v>1066</v>
      </c>
      <c r="G16306" s="1">
        <v>43510</v>
      </c>
    </row>
    <row r="16307" spans="2:7" x14ac:dyDescent="0.25">
      <c r="B16307" t="s">
        <v>1021</v>
      </c>
      <c r="C16307" t="s">
        <v>1021</v>
      </c>
      <c r="D16307" t="s">
        <v>1015</v>
      </c>
      <c r="E16307">
        <v>16.857220000000002</v>
      </c>
      <c r="F16307" t="s">
        <v>1023</v>
      </c>
      <c r="G16307" s="1">
        <v>43510</v>
      </c>
    </row>
    <row r="16308" spans="2:7" x14ac:dyDescent="0.25">
      <c r="B16308" t="s">
        <v>1084</v>
      </c>
      <c r="C16308" t="s">
        <v>2475</v>
      </c>
      <c r="D16308" t="s">
        <v>1015</v>
      </c>
      <c r="E16308">
        <v>16.857220000000002</v>
      </c>
      <c r="F16308" t="s">
        <v>1023</v>
      </c>
      <c r="G16308" s="1">
        <v>43507</v>
      </c>
    </row>
    <row r="16309" spans="2:7" x14ac:dyDescent="0.25">
      <c r="B16309" t="s">
        <v>1648</v>
      </c>
      <c r="C16309" t="s">
        <v>1783</v>
      </c>
      <c r="D16309" t="s">
        <v>1015</v>
      </c>
      <c r="E16309">
        <v>16.857220000000002</v>
      </c>
      <c r="F16309" t="s">
        <v>1042</v>
      </c>
      <c r="G16309" s="1">
        <v>43502</v>
      </c>
    </row>
    <row r="16310" spans="2:7" x14ac:dyDescent="0.25">
      <c r="B16310" t="s">
        <v>1448</v>
      </c>
      <c r="C16310" t="s">
        <v>1784</v>
      </c>
      <c r="D16310" t="s">
        <v>1015</v>
      </c>
      <c r="E16310">
        <v>16.857220000000002</v>
      </c>
      <c r="F16310" t="s">
        <v>1023</v>
      </c>
      <c r="G16310" s="1">
        <v>43502</v>
      </c>
    </row>
    <row r="16311" spans="2:7" x14ac:dyDescent="0.25">
      <c r="B16311" t="s">
        <v>1040</v>
      </c>
      <c r="C16311" t="s">
        <v>2217</v>
      </c>
      <c r="D16311" t="s">
        <v>1015</v>
      </c>
      <c r="E16311">
        <v>16.857220000000002</v>
      </c>
      <c r="F16311" t="s">
        <v>1042</v>
      </c>
      <c r="G16311" s="1">
        <v>43501</v>
      </c>
    </row>
    <row r="16312" spans="2:7" x14ac:dyDescent="0.25">
      <c r="B16312" t="s">
        <v>1076</v>
      </c>
      <c r="C16312" t="s">
        <v>2091</v>
      </c>
      <c r="D16312" t="s">
        <v>1015</v>
      </c>
      <c r="E16312">
        <v>16.857220000000002</v>
      </c>
      <c r="F16312" t="s">
        <v>1023</v>
      </c>
      <c r="G16312" s="1">
        <v>43501</v>
      </c>
    </row>
    <row r="16313" spans="2:7" x14ac:dyDescent="0.25">
      <c r="B16313" t="s">
        <v>1150</v>
      </c>
      <c r="C16313" t="s">
        <v>1749</v>
      </c>
      <c r="D16313" t="s">
        <v>1015</v>
      </c>
      <c r="E16313">
        <v>16.857220000000002</v>
      </c>
      <c r="F16313" t="s">
        <v>1063</v>
      </c>
      <c r="G16313" s="1">
        <v>43501</v>
      </c>
    </row>
    <row r="16314" spans="2:7" x14ac:dyDescent="0.25">
      <c r="B16314" t="s">
        <v>1050</v>
      </c>
      <c r="C16314" t="s">
        <v>1265</v>
      </c>
      <c r="D16314" t="s">
        <v>1015</v>
      </c>
      <c r="E16314">
        <v>16.857220000000002</v>
      </c>
      <c r="F16314" t="s">
        <v>1063</v>
      </c>
      <c r="G16314" s="1">
        <v>43501</v>
      </c>
    </row>
    <row r="16315" spans="2:7" x14ac:dyDescent="0.25">
      <c r="B16315" t="s">
        <v>1113</v>
      </c>
      <c r="C16315" t="s">
        <v>1808</v>
      </c>
      <c r="D16315" t="s">
        <v>1015</v>
      </c>
      <c r="E16315">
        <v>16.857220000000002</v>
      </c>
      <c r="F16315" t="s">
        <v>1042</v>
      </c>
      <c r="G16315" s="1">
        <v>43501</v>
      </c>
    </row>
    <row r="16316" spans="2:7" x14ac:dyDescent="0.25">
      <c r="B16316" t="s">
        <v>1061</v>
      </c>
      <c r="C16316" t="s">
        <v>2094</v>
      </c>
      <c r="D16316" t="s">
        <v>1015</v>
      </c>
      <c r="E16316">
        <v>16.857220000000002</v>
      </c>
      <c r="F16316" t="s">
        <v>1063</v>
      </c>
      <c r="G16316" s="1">
        <v>43501</v>
      </c>
    </row>
    <row r="16317" spans="2:7" x14ac:dyDescent="0.25">
      <c r="B16317" t="s">
        <v>1017</v>
      </c>
      <c r="C16317" t="s">
        <v>1268</v>
      </c>
      <c r="D16317" t="s">
        <v>1015</v>
      </c>
      <c r="E16317">
        <v>16.857220000000002</v>
      </c>
      <c r="F16317" t="s">
        <v>1063</v>
      </c>
      <c r="G16317" s="1">
        <v>43181</v>
      </c>
    </row>
    <row r="16318" spans="2:7" x14ac:dyDescent="0.25">
      <c r="B16318" t="s">
        <v>1097</v>
      </c>
      <c r="C16318" t="s">
        <v>1782</v>
      </c>
      <c r="D16318" t="s">
        <v>1019</v>
      </c>
      <c r="E16318">
        <v>13.32795</v>
      </c>
      <c r="F16318" t="s">
        <v>1020</v>
      </c>
      <c r="G16318" s="1">
        <v>43502</v>
      </c>
    </row>
    <row r="16319" spans="2:7" x14ac:dyDescent="0.25">
      <c r="B16319" t="s">
        <v>1632</v>
      </c>
      <c r="C16319" t="s">
        <v>1757</v>
      </c>
      <c r="D16319" t="s">
        <v>1022</v>
      </c>
      <c r="E16319">
        <v>10.96885</v>
      </c>
      <c r="F16319" t="s">
        <v>1023</v>
      </c>
      <c r="G16319" s="1">
        <v>43502</v>
      </c>
    </row>
    <row r="16320" spans="2:7" x14ac:dyDescent="0.25">
      <c r="B16320" t="s">
        <v>1021</v>
      </c>
      <c r="C16320" t="s">
        <v>1021</v>
      </c>
      <c r="D16320" t="s">
        <v>1026</v>
      </c>
      <c r="E16320">
        <v>0</v>
      </c>
      <c r="F16320" t="s">
        <v>1027</v>
      </c>
      <c r="G16320" s="1">
        <v>43502</v>
      </c>
    </row>
    <row r="16321" spans="2:7" x14ac:dyDescent="0.25">
      <c r="B16321" t="s">
        <v>1071</v>
      </c>
      <c r="C16321" t="s">
        <v>1564</v>
      </c>
      <c r="D16321" t="s">
        <v>1026</v>
      </c>
      <c r="E16321">
        <v>0</v>
      </c>
      <c r="F16321" t="s">
        <v>1320</v>
      </c>
      <c r="G16321" s="1">
        <v>43501</v>
      </c>
    </row>
    <row r="16322" spans="2:7" x14ac:dyDescent="0.25">
      <c r="B16322" t="s">
        <v>1135</v>
      </c>
      <c r="C16322" t="s">
        <v>2476</v>
      </c>
      <c r="D16322" t="s">
        <v>1026</v>
      </c>
      <c r="E16322">
        <v>0</v>
      </c>
      <c r="F16322" t="s">
        <v>1032</v>
      </c>
      <c r="G16322" s="1">
        <v>43501</v>
      </c>
    </row>
    <row r="16351" spans="1:7" x14ac:dyDescent="0.25">
      <c r="A16351" t="s">
        <v>842</v>
      </c>
      <c r="B16351" t="str">
        <f ca="1">_xll.BDS(OFFSET(INDIRECT(ADDRESS(ROW(), COLUMN())),0,-1),"TOP_ANALYST_PERFORM_RANK_TRR","cols=6;rows=5")</f>
        <v>ISS-EVA</v>
      </c>
      <c r="C16351" t="s">
        <v>1018</v>
      </c>
      <c r="D16351" t="s">
        <v>1015</v>
      </c>
      <c r="E16351">
        <v>33.756211</v>
      </c>
      <c r="F16351" t="s">
        <v>1020</v>
      </c>
      <c r="G16351" s="1">
        <v>43427</v>
      </c>
    </row>
    <row r="16352" spans="1:7" x14ac:dyDescent="0.25">
      <c r="B16352" t="s">
        <v>1150</v>
      </c>
      <c r="C16352" t="s">
        <v>2477</v>
      </c>
      <c r="D16352" t="s">
        <v>1019</v>
      </c>
      <c r="E16352">
        <v>0</v>
      </c>
      <c r="F16352" t="s">
        <v>1027</v>
      </c>
      <c r="G16352" s="1">
        <v>43497</v>
      </c>
    </row>
    <row r="16353" spans="2:7" x14ac:dyDescent="0.25">
      <c r="B16353" t="s">
        <v>1057</v>
      </c>
      <c r="C16353" t="s">
        <v>1673</v>
      </c>
      <c r="D16353" t="s">
        <v>1019</v>
      </c>
      <c r="E16353">
        <v>0</v>
      </c>
      <c r="F16353" t="s">
        <v>1309</v>
      </c>
      <c r="G16353" s="1">
        <v>43496</v>
      </c>
    </row>
    <row r="16354" spans="2:7" x14ac:dyDescent="0.25">
      <c r="B16354" t="s">
        <v>2154</v>
      </c>
      <c r="C16354" t="s">
        <v>2478</v>
      </c>
      <c r="D16354" t="s">
        <v>1019</v>
      </c>
      <c r="E16354">
        <v>0</v>
      </c>
      <c r="F16354" t="s">
        <v>1052</v>
      </c>
      <c r="G16354" s="1">
        <v>43496</v>
      </c>
    </row>
    <row r="16355" spans="2:7" x14ac:dyDescent="0.25">
      <c r="B16355" t="s">
        <v>1113</v>
      </c>
      <c r="C16355" t="s">
        <v>1645</v>
      </c>
      <c r="D16355" t="s">
        <v>1019</v>
      </c>
      <c r="E16355">
        <v>0</v>
      </c>
      <c r="F16355" t="s">
        <v>1032</v>
      </c>
      <c r="G16355" s="1">
        <v>43482</v>
      </c>
    </row>
    <row r="16401" spans="1:7" x14ac:dyDescent="0.25">
      <c r="A16401" t="s">
        <v>843</v>
      </c>
      <c r="B16401" t="str">
        <f ca="1">_xll.BDS(OFFSET(INDIRECT(ADDRESS(ROW(), COLUMN())),0,-1),"TOP_ANALYST_PERFORM_RANK_TRR","cols=6;rows=5")</f>
        <v>PERM DENIED</v>
      </c>
      <c r="C16401" t="s">
        <v>1021</v>
      </c>
      <c r="D16401" t="s">
        <v>1015</v>
      </c>
      <c r="E16401">
        <v>24.316980000000001</v>
      </c>
      <c r="F16401" t="s">
        <v>1023</v>
      </c>
      <c r="G16401" s="1">
        <v>43495</v>
      </c>
    </row>
    <row r="16402" spans="1:7" x14ac:dyDescent="0.25">
      <c r="B16402" t="s">
        <v>1189</v>
      </c>
      <c r="C16402" t="s">
        <v>2250</v>
      </c>
      <c r="D16402" t="s">
        <v>1019</v>
      </c>
      <c r="E16402">
        <v>19.345510000000001</v>
      </c>
      <c r="F16402" t="s">
        <v>1042</v>
      </c>
      <c r="G16402" s="1">
        <v>43493</v>
      </c>
    </row>
    <row r="16403" spans="1:7" x14ac:dyDescent="0.25">
      <c r="B16403" t="s">
        <v>1017</v>
      </c>
      <c r="C16403" t="s">
        <v>1018</v>
      </c>
      <c r="D16403" t="s">
        <v>1022</v>
      </c>
      <c r="E16403">
        <v>18.092269999999999</v>
      </c>
      <c r="F16403" t="s">
        <v>1279</v>
      </c>
      <c r="G16403" s="1">
        <v>43291</v>
      </c>
    </row>
    <row r="16404" spans="1:7" x14ac:dyDescent="0.25">
      <c r="B16404" t="s">
        <v>1160</v>
      </c>
      <c r="C16404" t="s">
        <v>2479</v>
      </c>
      <c r="D16404" t="s">
        <v>1026</v>
      </c>
      <c r="E16404">
        <v>15.48748</v>
      </c>
      <c r="F16404" t="s">
        <v>1063</v>
      </c>
      <c r="G16404" s="1">
        <v>43479</v>
      </c>
    </row>
    <row r="16405" spans="1:7" x14ac:dyDescent="0.25">
      <c r="B16405" t="s">
        <v>1057</v>
      </c>
      <c r="C16405" t="s">
        <v>2422</v>
      </c>
      <c r="D16405" t="s">
        <v>1037</v>
      </c>
      <c r="E16405">
        <v>-16.031609</v>
      </c>
      <c r="F16405" t="s">
        <v>1042</v>
      </c>
      <c r="G16405" s="1">
        <v>43500</v>
      </c>
    </row>
    <row r="16451" spans="1:7" x14ac:dyDescent="0.25">
      <c r="A16451" t="s">
        <v>844</v>
      </c>
      <c r="B16451" t="str">
        <f ca="1">_xll.BDS(OFFSET(INDIRECT(ADDRESS(ROW(), COLUMN())),0,-1),"TOP_ANALYST_PERFORM_RANK_TRR","cols=6;rows=5")</f>
        <v>Oppenheimer &amp; Co</v>
      </c>
      <c r="C16451" t="s">
        <v>2033</v>
      </c>
      <c r="D16451" t="s">
        <v>1015</v>
      </c>
      <c r="E16451">
        <v>1561.289978</v>
      </c>
      <c r="F16451" t="s">
        <v>1042</v>
      </c>
      <c r="G16451" s="1">
        <v>43413</v>
      </c>
    </row>
    <row r="16452" spans="1:7" x14ac:dyDescent="0.25">
      <c r="B16452" t="s">
        <v>1043</v>
      </c>
      <c r="C16452" t="s">
        <v>2480</v>
      </c>
      <c r="D16452" t="s">
        <v>1019</v>
      </c>
      <c r="E16452">
        <v>1151.5645979999999</v>
      </c>
      <c r="F16452" t="s">
        <v>1042</v>
      </c>
      <c r="G16452" s="1">
        <v>43511</v>
      </c>
    </row>
    <row r="16453" spans="1:7" x14ac:dyDescent="0.25">
      <c r="B16453" t="s">
        <v>1113</v>
      </c>
      <c r="C16453" t="s">
        <v>1951</v>
      </c>
      <c r="D16453" t="s">
        <v>1022</v>
      </c>
      <c r="E16453">
        <v>981.93283099999996</v>
      </c>
      <c r="F16453" t="s">
        <v>1042</v>
      </c>
      <c r="G16453" s="1">
        <v>43510</v>
      </c>
    </row>
    <row r="16454" spans="1:7" x14ac:dyDescent="0.25">
      <c r="B16454" t="s">
        <v>1150</v>
      </c>
      <c r="C16454" t="s">
        <v>2481</v>
      </c>
      <c r="D16454" t="s">
        <v>1026</v>
      </c>
      <c r="E16454">
        <v>362.09061100000002</v>
      </c>
      <c r="F16454" t="s">
        <v>1063</v>
      </c>
      <c r="G16454" s="1">
        <v>43510</v>
      </c>
    </row>
    <row r="16455" spans="1:7" x14ac:dyDescent="0.25">
      <c r="B16455" t="s">
        <v>1017</v>
      </c>
      <c r="C16455" t="s">
        <v>1268</v>
      </c>
      <c r="D16455" t="s">
        <v>1037</v>
      </c>
      <c r="E16455">
        <v>-231.14202</v>
      </c>
      <c r="F16455" t="s">
        <v>1016</v>
      </c>
      <c r="G16455" s="1">
        <v>43292</v>
      </c>
    </row>
    <row r="16501" spans="1:7" x14ac:dyDescent="0.25">
      <c r="A16501" t="s">
        <v>845</v>
      </c>
      <c r="B16501" t="str">
        <f ca="1">_xll.BDS(OFFSET(INDIRECT(ADDRESS(ROW(), COLUMN())),0,-1),"TOP_ANALYST_PERFORM_RANK_TRR","cols=6;rows=5")</f>
        <v>PERM DENIED</v>
      </c>
      <c r="C16501" t="s">
        <v>1021</v>
      </c>
      <c r="D16501" t="s">
        <v>1015</v>
      </c>
      <c r="E16501">
        <v>24.193031000000001</v>
      </c>
      <c r="F16501" t="s">
        <v>1038</v>
      </c>
      <c r="G16501" s="1">
        <v>43504</v>
      </c>
    </row>
    <row r="16502" spans="1:7" x14ac:dyDescent="0.25">
      <c r="B16502" t="s">
        <v>1124</v>
      </c>
      <c r="C16502" t="s">
        <v>1253</v>
      </c>
      <c r="D16502" t="s">
        <v>1019</v>
      </c>
      <c r="E16502">
        <v>-23.678598999999998</v>
      </c>
      <c r="F16502" t="s">
        <v>1023</v>
      </c>
      <c r="G16502" s="1">
        <v>43455</v>
      </c>
    </row>
    <row r="16503" spans="1:7" x14ac:dyDescent="0.25">
      <c r="B16503" t="s">
        <v>1021</v>
      </c>
      <c r="C16503" t="s">
        <v>1021</v>
      </c>
      <c r="D16503" t="s">
        <v>1022</v>
      </c>
      <c r="E16503">
        <v>-28.164950000000001</v>
      </c>
      <c r="F16503" t="s">
        <v>1023</v>
      </c>
      <c r="G16503" s="1">
        <v>43455</v>
      </c>
    </row>
    <row r="16504" spans="1:7" x14ac:dyDescent="0.25">
      <c r="B16504" t="s">
        <v>1118</v>
      </c>
      <c r="C16504" t="s">
        <v>1385</v>
      </c>
      <c r="D16504" t="s">
        <v>1026</v>
      </c>
      <c r="E16504">
        <v>-30.126380999999999</v>
      </c>
      <c r="F16504" t="s">
        <v>1023</v>
      </c>
      <c r="G16504" s="1">
        <v>43509</v>
      </c>
    </row>
    <row r="16505" spans="1:7" x14ac:dyDescent="0.25">
      <c r="B16505" t="s">
        <v>1021</v>
      </c>
      <c r="C16505" t="s">
        <v>1021</v>
      </c>
      <c r="D16505" t="s">
        <v>1037</v>
      </c>
      <c r="E16505">
        <v>-30.471081000000002</v>
      </c>
      <c r="F16505" t="s">
        <v>1023</v>
      </c>
      <c r="G16505" s="1">
        <v>43472</v>
      </c>
    </row>
    <row r="16551" spans="1:7" x14ac:dyDescent="0.25">
      <c r="A16551" t="s">
        <v>846</v>
      </c>
      <c r="B16551" t="str">
        <f ca="1">_xll.BDS(OFFSET(INDIRECT(ADDRESS(ROW(), COLUMN())),0,-1),"TOP_ANALYST_PERFORM_RANK_TRR","cols=6;rows=4")</f>
        <v>J.P. Morgan</v>
      </c>
      <c r="C16551" t="s">
        <v>1217</v>
      </c>
      <c r="D16551" t="s">
        <v>1015</v>
      </c>
      <c r="E16551">
        <v>77.577579</v>
      </c>
      <c r="F16551" t="s">
        <v>1063</v>
      </c>
      <c r="G16551" s="1">
        <v>43506</v>
      </c>
    </row>
    <row r="16552" spans="1:7" x14ac:dyDescent="0.25">
      <c r="B16552" t="s">
        <v>1250</v>
      </c>
      <c r="C16552" t="s">
        <v>2482</v>
      </c>
      <c r="D16552" t="s">
        <v>1019</v>
      </c>
      <c r="E16552">
        <v>77.399992999999995</v>
      </c>
      <c r="F16552" t="s">
        <v>1023</v>
      </c>
      <c r="G16552" s="1">
        <v>43430</v>
      </c>
    </row>
    <row r="16553" spans="1:7" x14ac:dyDescent="0.25">
      <c r="B16553" t="s">
        <v>1021</v>
      </c>
      <c r="C16553" t="s">
        <v>1021</v>
      </c>
      <c r="D16553" t="s">
        <v>1022</v>
      </c>
      <c r="E16553">
        <v>46.975969999999997</v>
      </c>
      <c r="F16553" t="s">
        <v>1023</v>
      </c>
      <c r="G16553" s="1">
        <v>43510</v>
      </c>
    </row>
    <row r="16554" spans="1:7" x14ac:dyDescent="0.25">
      <c r="B16554" t="s">
        <v>58</v>
      </c>
      <c r="C16554" t="s">
        <v>2402</v>
      </c>
      <c r="D16554" t="s">
        <v>1026</v>
      </c>
      <c r="E16554">
        <v>31.555354999999999</v>
      </c>
      <c r="F16554" t="s">
        <v>1149</v>
      </c>
      <c r="G16554" s="1">
        <v>43509</v>
      </c>
    </row>
    <row r="16601" spans="1:7" x14ac:dyDescent="0.25">
      <c r="A16601" t="s">
        <v>847</v>
      </c>
      <c r="B16601" t="str">
        <f ca="1">_xll.BDS(OFFSET(INDIRECT(ADDRESS(ROW(), COLUMN())),0,-1),"TOP_ANALYST_PERFORM_RANK_TRR","cols=6;rows=19")</f>
        <v>ISS-EVA</v>
      </c>
      <c r="C16601" t="s">
        <v>1018</v>
      </c>
      <c r="D16601" t="s">
        <v>1015</v>
      </c>
      <c r="E16601">
        <v>15.331547</v>
      </c>
      <c r="F16601" t="s">
        <v>1016</v>
      </c>
      <c r="G16601" s="1">
        <v>43319</v>
      </c>
    </row>
    <row r="16602" spans="1:7" x14ac:dyDescent="0.25">
      <c r="B16602" t="s">
        <v>1124</v>
      </c>
      <c r="C16602" t="s">
        <v>2152</v>
      </c>
      <c r="D16602" t="s">
        <v>1019</v>
      </c>
      <c r="E16602">
        <v>7.3560910000000002</v>
      </c>
      <c r="F16602" t="s">
        <v>1020</v>
      </c>
      <c r="G16602" s="1">
        <v>43509</v>
      </c>
    </row>
    <row r="16603" spans="1:7" x14ac:dyDescent="0.25">
      <c r="B16603" t="s">
        <v>1378</v>
      </c>
      <c r="C16603" t="s">
        <v>2260</v>
      </c>
      <c r="D16603" t="s">
        <v>1022</v>
      </c>
      <c r="E16603">
        <v>2.092155</v>
      </c>
      <c r="F16603" t="s">
        <v>1023</v>
      </c>
      <c r="G16603" s="1">
        <v>43494</v>
      </c>
    </row>
    <row r="16604" spans="1:7" x14ac:dyDescent="0.25">
      <c r="B16604" t="s">
        <v>1028</v>
      </c>
      <c r="C16604" t="s">
        <v>1588</v>
      </c>
      <c r="D16604" t="s">
        <v>1026</v>
      </c>
      <c r="E16604">
        <v>0</v>
      </c>
      <c r="F16604" t="s">
        <v>1027</v>
      </c>
      <c r="G16604" s="1">
        <v>43508</v>
      </c>
    </row>
    <row r="16605" spans="1:7" x14ac:dyDescent="0.25">
      <c r="B16605" t="s">
        <v>1086</v>
      </c>
      <c r="C16605" t="s">
        <v>1590</v>
      </c>
      <c r="D16605" t="s">
        <v>1026</v>
      </c>
      <c r="E16605">
        <v>0</v>
      </c>
      <c r="F16605" t="s">
        <v>1027</v>
      </c>
      <c r="G16605" s="1">
        <v>43476</v>
      </c>
    </row>
    <row r="16606" spans="1:7" x14ac:dyDescent="0.25">
      <c r="B16606" t="s">
        <v>1200</v>
      </c>
      <c r="C16606" t="s">
        <v>1587</v>
      </c>
      <c r="D16606" t="s">
        <v>1037</v>
      </c>
      <c r="E16606">
        <v>-15.797040000000001</v>
      </c>
      <c r="F16606" t="s">
        <v>1042</v>
      </c>
      <c r="G16606" s="1">
        <v>43506</v>
      </c>
    </row>
    <row r="16607" spans="1:7" x14ac:dyDescent="0.25">
      <c r="B16607" t="s">
        <v>1040</v>
      </c>
      <c r="C16607" t="s">
        <v>1968</v>
      </c>
      <c r="D16607" t="s">
        <v>1037</v>
      </c>
      <c r="E16607">
        <v>-15.797040000000001</v>
      </c>
      <c r="F16607" t="s">
        <v>1042</v>
      </c>
      <c r="G16607" s="1">
        <v>43503</v>
      </c>
    </row>
    <row r="16608" spans="1:7" x14ac:dyDescent="0.25">
      <c r="B16608" t="s">
        <v>1021</v>
      </c>
      <c r="C16608" t="s">
        <v>1021</v>
      </c>
      <c r="D16608" t="s">
        <v>1037</v>
      </c>
      <c r="E16608">
        <v>-15.797040000000001</v>
      </c>
      <c r="F16608" t="s">
        <v>1023</v>
      </c>
      <c r="G16608" s="1">
        <v>43503</v>
      </c>
    </row>
    <row r="16609" spans="2:7" x14ac:dyDescent="0.25">
      <c r="B16609" t="s">
        <v>2154</v>
      </c>
      <c r="C16609" t="s">
        <v>2483</v>
      </c>
      <c r="D16609" t="s">
        <v>1037</v>
      </c>
      <c r="E16609">
        <v>-15.797040000000001</v>
      </c>
      <c r="F16609" t="s">
        <v>1063</v>
      </c>
      <c r="G16609" s="1">
        <v>43502</v>
      </c>
    </row>
    <row r="16610" spans="2:7" x14ac:dyDescent="0.25">
      <c r="B16610" t="s">
        <v>1997</v>
      </c>
      <c r="C16610" t="s">
        <v>2336</v>
      </c>
      <c r="D16610" t="s">
        <v>1037</v>
      </c>
      <c r="E16610">
        <v>-15.797040000000001</v>
      </c>
      <c r="F16610" t="s">
        <v>1023</v>
      </c>
      <c r="G16610" s="1">
        <v>43502</v>
      </c>
    </row>
    <row r="16611" spans="2:7" x14ac:dyDescent="0.25">
      <c r="B16611" t="s">
        <v>1966</v>
      </c>
      <c r="C16611" t="s">
        <v>1967</v>
      </c>
      <c r="D16611" t="s">
        <v>1037</v>
      </c>
      <c r="E16611">
        <v>-15.797040000000001</v>
      </c>
      <c r="F16611" t="s">
        <v>1023</v>
      </c>
      <c r="G16611" s="1">
        <v>43501</v>
      </c>
    </row>
    <row r="16612" spans="2:7" x14ac:dyDescent="0.25">
      <c r="B16612" t="s">
        <v>1057</v>
      </c>
      <c r="C16612" t="s">
        <v>1852</v>
      </c>
      <c r="D16612" t="s">
        <v>1037</v>
      </c>
      <c r="E16612">
        <v>-15.797040000000001</v>
      </c>
      <c r="F16612" t="s">
        <v>1042</v>
      </c>
      <c r="G16612" s="1">
        <v>43499</v>
      </c>
    </row>
    <row r="16613" spans="2:7" x14ac:dyDescent="0.25">
      <c r="B16613" t="s">
        <v>1076</v>
      </c>
      <c r="C16613" t="s">
        <v>1589</v>
      </c>
      <c r="D16613" t="s">
        <v>1037</v>
      </c>
      <c r="E16613">
        <v>-15.797040000000001</v>
      </c>
      <c r="F16613" t="s">
        <v>1023</v>
      </c>
      <c r="G16613" s="1">
        <v>43495</v>
      </c>
    </row>
    <row r="16614" spans="2:7" x14ac:dyDescent="0.25">
      <c r="B16614" t="s">
        <v>1030</v>
      </c>
      <c r="C16614" t="s">
        <v>1965</v>
      </c>
      <c r="D16614" t="s">
        <v>1037</v>
      </c>
      <c r="E16614">
        <v>-15.797040000000001</v>
      </c>
      <c r="F16614" t="s">
        <v>1042</v>
      </c>
      <c r="G16614" s="1">
        <v>43493</v>
      </c>
    </row>
    <row r="16615" spans="2:7" x14ac:dyDescent="0.25">
      <c r="B16615" t="s">
        <v>1055</v>
      </c>
      <c r="C16615" t="s">
        <v>1962</v>
      </c>
      <c r="D16615" t="s">
        <v>1037</v>
      </c>
      <c r="E16615">
        <v>-15.797040000000001</v>
      </c>
      <c r="F16615" t="s">
        <v>1141</v>
      </c>
      <c r="G16615" s="1">
        <v>43488</v>
      </c>
    </row>
    <row r="16616" spans="2:7" x14ac:dyDescent="0.25">
      <c r="B16616" t="s">
        <v>1061</v>
      </c>
      <c r="C16616" t="s">
        <v>1964</v>
      </c>
      <c r="D16616" t="s">
        <v>1037</v>
      </c>
      <c r="E16616">
        <v>-15.797040000000001</v>
      </c>
      <c r="F16616" t="s">
        <v>1063</v>
      </c>
      <c r="G16616" s="1">
        <v>43483</v>
      </c>
    </row>
    <row r="16617" spans="2:7" x14ac:dyDescent="0.25">
      <c r="B16617" t="s">
        <v>1974</v>
      </c>
      <c r="C16617" t="s">
        <v>1975</v>
      </c>
      <c r="D16617" t="s">
        <v>1037</v>
      </c>
      <c r="E16617">
        <v>-15.797040000000001</v>
      </c>
      <c r="F16617" t="s">
        <v>1976</v>
      </c>
      <c r="G16617" s="1">
        <v>43473</v>
      </c>
    </row>
    <row r="16618" spans="2:7" x14ac:dyDescent="0.25">
      <c r="B16618" t="s">
        <v>1021</v>
      </c>
      <c r="C16618" t="s">
        <v>1021</v>
      </c>
      <c r="D16618" t="s">
        <v>1037</v>
      </c>
      <c r="E16618">
        <v>-15.797040000000001</v>
      </c>
      <c r="F16618" t="s">
        <v>1023</v>
      </c>
      <c r="G16618" s="1">
        <v>43469</v>
      </c>
    </row>
    <row r="16619" spans="2:7" x14ac:dyDescent="0.25">
      <c r="B16619" t="s">
        <v>1580</v>
      </c>
      <c r="C16619" t="s">
        <v>1970</v>
      </c>
      <c r="D16619" t="s">
        <v>1037</v>
      </c>
      <c r="E16619">
        <v>-15.797040000000001</v>
      </c>
      <c r="F16619" t="s">
        <v>1063</v>
      </c>
      <c r="G16619" s="1">
        <v>43467</v>
      </c>
    </row>
    <row r="16651" spans="1:7" x14ac:dyDescent="0.25">
      <c r="A16651" t="s">
        <v>848</v>
      </c>
      <c r="B16651" t="str">
        <f ca="1">_xll.BDS(OFFSET(INDIRECT(ADDRESS(ROW(), COLUMN())),0,-1),"TOP_ANALYST_PERFORM_RANK_TRR","cols=6;rows=15")</f>
        <v>PERM DENIED</v>
      </c>
      <c r="C16651" t="s">
        <v>1021</v>
      </c>
      <c r="D16651" t="s">
        <v>1015</v>
      </c>
      <c r="E16651">
        <v>11.21977</v>
      </c>
      <c r="F16651" t="s">
        <v>1042</v>
      </c>
      <c r="G16651" s="1">
        <v>43502</v>
      </c>
    </row>
    <row r="16652" spans="1:7" x14ac:dyDescent="0.25">
      <c r="B16652" t="s">
        <v>1170</v>
      </c>
      <c r="C16652" t="s">
        <v>2169</v>
      </c>
      <c r="D16652" t="s">
        <v>1015</v>
      </c>
      <c r="E16652">
        <v>11.21977</v>
      </c>
      <c r="F16652" t="s">
        <v>1023</v>
      </c>
      <c r="G16652" s="1">
        <v>43481</v>
      </c>
    </row>
    <row r="16653" spans="1:7" x14ac:dyDescent="0.25">
      <c r="B16653" t="s">
        <v>1290</v>
      </c>
      <c r="C16653" t="s">
        <v>1291</v>
      </c>
      <c r="D16653" t="s">
        <v>1015</v>
      </c>
      <c r="E16653">
        <v>11.21977</v>
      </c>
      <c r="F16653" t="s">
        <v>1023</v>
      </c>
      <c r="G16653" s="1">
        <v>43479</v>
      </c>
    </row>
    <row r="16654" spans="1:7" x14ac:dyDescent="0.25">
      <c r="B16654" t="s">
        <v>1021</v>
      </c>
      <c r="C16654" t="s">
        <v>1021</v>
      </c>
      <c r="D16654" t="s">
        <v>1015</v>
      </c>
      <c r="E16654">
        <v>11.21977</v>
      </c>
      <c r="F16654" t="s">
        <v>1023</v>
      </c>
      <c r="G16654" s="1">
        <v>43476</v>
      </c>
    </row>
    <row r="16655" spans="1:7" x14ac:dyDescent="0.25">
      <c r="B16655" t="s">
        <v>1021</v>
      </c>
      <c r="C16655" t="s">
        <v>1021</v>
      </c>
      <c r="D16655" t="s">
        <v>1015</v>
      </c>
      <c r="E16655">
        <v>11.21977</v>
      </c>
      <c r="F16655" t="s">
        <v>1023</v>
      </c>
      <c r="G16655" s="1">
        <v>43454</v>
      </c>
    </row>
    <row r="16656" spans="1:7" x14ac:dyDescent="0.25">
      <c r="B16656" t="s">
        <v>1084</v>
      </c>
      <c r="C16656" t="s">
        <v>1107</v>
      </c>
      <c r="D16656" t="s">
        <v>1015</v>
      </c>
      <c r="E16656">
        <v>11.21977</v>
      </c>
      <c r="F16656" t="s">
        <v>1023</v>
      </c>
      <c r="G16656" s="1">
        <v>43437</v>
      </c>
    </row>
    <row r="16657" spans="2:7" x14ac:dyDescent="0.25">
      <c r="B16657" t="s">
        <v>1017</v>
      </c>
      <c r="C16657" t="s">
        <v>1018</v>
      </c>
      <c r="D16657" t="s">
        <v>1015</v>
      </c>
      <c r="E16657">
        <v>11.21977</v>
      </c>
      <c r="F16657" t="s">
        <v>1023</v>
      </c>
      <c r="G16657" s="1">
        <v>43181</v>
      </c>
    </row>
    <row r="16658" spans="2:7" x14ac:dyDescent="0.25">
      <c r="B16658" t="s">
        <v>1061</v>
      </c>
      <c r="C16658" t="s">
        <v>2271</v>
      </c>
      <c r="D16658" t="s">
        <v>1019</v>
      </c>
      <c r="E16658">
        <v>9.908296</v>
      </c>
      <c r="F16658" t="s">
        <v>1027</v>
      </c>
      <c r="G16658" s="1">
        <v>43487</v>
      </c>
    </row>
    <row r="16659" spans="2:7" x14ac:dyDescent="0.25">
      <c r="B16659" t="s">
        <v>1118</v>
      </c>
      <c r="C16659" t="s">
        <v>2077</v>
      </c>
      <c r="D16659" t="s">
        <v>1022</v>
      </c>
      <c r="E16659">
        <v>0</v>
      </c>
      <c r="F16659" t="s">
        <v>1020</v>
      </c>
      <c r="G16659" s="1">
        <v>43509</v>
      </c>
    </row>
    <row r="16660" spans="2:7" x14ac:dyDescent="0.25">
      <c r="B16660" t="s">
        <v>1030</v>
      </c>
      <c r="C16660" t="s">
        <v>1402</v>
      </c>
      <c r="D16660" t="s">
        <v>1022</v>
      </c>
      <c r="E16660">
        <v>0</v>
      </c>
      <c r="F16660" t="s">
        <v>1032</v>
      </c>
      <c r="G16660" s="1">
        <v>43509</v>
      </c>
    </row>
    <row r="16661" spans="2:7" x14ac:dyDescent="0.25">
      <c r="B16661" t="s">
        <v>1059</v>
      </c>
      <c r="C16661" t="s">
        <v>1335</v>
      </c>
      <c r="D16661" t="s">
        <v>1022</v>
      </c>
      <c r="E16661">
        <v>0</v>
      </c>
      <c r="F16661" t="s">
        <v>1032</v>
      </c>
      <c r="G16661" s="1">
        <v>43504</v>
      </c>
    </row>
    <row r="16662" spans="2:7" x14ac:dyDescent="0.25">
      <c r="B16662" t="s">
        <v>58</v>
      </c>
      <c r="C16662" t="s">
        <v>1982</v>
      </c>
      <c r="D16662" t="s">
        <v>1022</v>
      </c>
      <c r="E16662">
        <v>0</v>
      </c>
      <c r="F16662" t="s">
        <v>1389</v>
      </c>
      <c r="G16662" s="1">
        <v>43480</v>
      </c>
    </row>
    <row r="16663" spans="2:7" x14ac:dyDescent="0.25">
      <c r="B16663" t="s">
        <v>1178</v>
      </c>
      <c r="C16663" t="s">
        <v>2484</v>
      </c>
      <c r="D16663" t="s">
        <v>1022</v>
      </c>
      <c r="E16663">
        <v>0</v>
      </c>
      <c r="F16663" t="s">
        <v>1027</v>
      </c>
      <c r="G16663" s="1">
        <v>43434</v>
      </c>
    </row>
    <row r="16664" spans="2:7" x14ac:dyDescent="0.25">
      <c r="B16664" t="s">
        <v>1071</v>
      </c>
      <c r="C16664" t="s">
        <v>1330</v>
      </c>
      <c r="D16664" t="s">
        <v>1022</v>
      </c>
      <c r="E16664">
        <v>0</v>
      </c>
      <c r="F16664" t="s">
        <v>1361</v>
      </c>
      <c r="G16664" s="1">
        <v>43377</v>
      </c>
    </row>
    <row r="16665" spans="2:7" x14ac:dyDescent="0.25">
      <c r="B16665" t="s">
        <v>1195</v>
      </c>
      <c r="C16665" t="s">
        <v>1196</v>
      </c>
      <c r="D16665" t="s">
        <v>1022</v>
      </c>
      <c r="E16665">
        <v>0</v>
      </c>
      <c r="F16665" t="s">
        <v>1027</v>
      </c>
      <c r="G16665" s="1">
        <v>42466</v>
      </c>
    </row>
    <row r="16701" spans="1:7" x14ac:dyDescent="0.25">
      <c r="A16701" t="s">
        <v>849</v>
      </c>
      <c r="B16701" t="str">
        <f ca="1">_xll.BDS(OFFSET(INDIRECT(ADDRESS(ROW(), COLUMN())),0,-1),"TOP_ANALYST_PERFORM_RANK_TRR","cols=6;rows=18")</f>
        <v>PERM DENIED</v>
      </c>
      <c r="C16701" t="s">
        <v>1021</v>
      </c>
      <c r="D16701" t="s">
        <v>1015</v>
      </c>
      <c r="E16701">
        <v>11.94665</v>
      </c>
      <c r="F16701" t="s">
        <v>1027</v>
      </c>
      <c r="G16701" s="1">
        <v>43511</v>
      </c>
    </row>
    <row r="16702" spans="1:7" x14ac:dyDescent="0.25">
      <c r="B16702" t="s">
        <v>1053</v>
      </c>
      <c r="C16702" t="s">
        <v>2485</v>
      </c>
      <c r="D16702" t="s">
        <v>1019</v>
      </c>
      <c r="E16702">
        <v>2.237762</v>
      </c>
      <c r="F16702" t="s">
        <v>1020</v>
      </c>
      <c r="G16702" s="1">
        <v>43420</v>
      </c>
    </row>
    <row r="16703" spans="1:7" x14ac:dyDescent="0.25">
      <c r="B16703" t="s">
        <v>1135</v>
      </c>
      <c r="C16703" t="s">
        <v>2109</v>
      </c>
      <c r="D16703" t="s">
        <v>1022</v>
      </c>
      <c r="E16703">
        <v>0</v>
      </c>
      <c r="F16703" t="s">
        <v>1032</v>
      </c>
      <c r="G16703" s="1">
        <v>43510</v>
      </c>
    </row>
    <row r="16704" spans="1:7" x14ac:dyDescent="0.25">
      <c r="B16704" t="s">
        <v>1043</v>
      </c>
      <c r="C16704" t="s">
        <v>2486</v>
      </c>
      <c r="D16704" t="s">
        <v>1022</v>
      </c>
      <c r="E16704">
        <v>0</v>
      </c>
      <c r="F16704" t="s">
        <v>1027</v>
      </c>
      <c r="G16704" s="1">
        <v>43510</v>
      </c>
    </row>
    <row r="16705" spans="2:7" x14ac:dyDescent="0.25">
      <c r="B16705" t="s">
        <v>1059</v>
      </c>
      <c r="C16705" t="s">
        <v>2487</v>
      </c>
      <c r="D16705" t="s">
        <v>1022</v>
      </c>
      <c r="E16705">
        <v>0</v>
      </c>
      <c r="F16705" t="s">
        <v>1032</v>
      </c>
      <c r="G16705" s="1">
        <v>43510</v>
      </c>
    </row>
    <row r="16706" spans="2:7" x14ac:dyDescent="0.25">
      <c r="B16706" t="s">
        <v>1118</v>
      </c>
      <c r="C16706" t="s">
        <v>1374</v>
      </c>
      <c r="D16706" t="s">
        <v>1022</v>
      </c>
      <c r="E16706">
        <v>0</v>
      </c>
      <c r="F16706" t="s">
        <v>1020</v>
      </c>
      <c r="G16706" s="1">
        <v>43509</v>
      </c>
    </row>
    <row r="16707" spans="2:7" x14ac:dyDescent="0.25">
      <c r="B16707" t="s">
        <v>1537</v>
      </c>
      <c r="C16707" t="s">
        <v>2488</v>
      </c>
      <c r="D16707" t="s">
        <v>1022</v>
      </c>
      <c r="E16707">
        <v>0</v>
      </c>
      <c r="F16707" t="s">
        <v>1027</v>
      </c>
      <c r="G16707" s="1">
        <v>43507</v>
      </c>
    </row>
    <row r="16708" spans="2:7" x14ac:dyDescent="0.25">
      <c r="B16708" t="s">
        <v>1069</v>
      </c>
      <c r="C16708" t="s">
        <v>1131</v>
      </c>
      <c r="D16708" t="s">
        <v>1022</v>
      </c>
      <c r="E16708">
        <v>0</v>
      </c>
      <c r="F16708" t="s">
        <v>1032</v>
      </c>
      <c r="G16708" s="1">
        <v>43504</v>
      </c>
    </row>
    <row r="16709" spans="2:7" x14ac:dyDescent="0.25">
      <c r="B16709" t="s">
        <v>1074</v>
      </c>
      <c r="C16709" t="s">
        <v>1562</v>
      </c>
      <c r="D16709" t="s">
        <v>1022</v>
      </c>
      <c r="E16709">
        <v>0</v>
      </c>
      <c r="F16709" t="s">
        <v>1027</v>
      </c>
      <c r="G16709" s="1">
        <v>43503</v>
      </c>
    </row>
    <row r="16710" spans="2:7" x14ac:dyDescent="0.25">
      <c r="B16710" t="s">
        <v>1071</v>
      </c>
      <c r="C16710" t="s">
        <v>2240</v>
      </c>
      <c r="D16710" t="s">
        <v>1022</v>
      </c>
      <c r="E16710">
        <v>0</v>
      </c>
      <c r="F16710" t="s">
        <v>1320</v>
      </c>
      <c r="G16710" s="1">
        <v>43501</v>
      </c>
    </row>
    <row r="16711" spans="2:7" x14ac:dyDescent="0.25">
      <c r="B16711" t="s">
        <v>1113</v>
      </c>
      <c r="C16711" t="s">
        <v>2290</v>
      </c>
      <c r="D16711" t="s">
        <v>1026</v>
      </c>
      <c r="E16711">
        <v>-1.7789250000000001</v>
      </c>
      <c r="F16711" t="s">
        <v>1042</v>
      </c>
      <c r="G16711" s="1">
        <v>43511</v>
      </c>
    </row>
    <row r="16712" spans="2:7" x14ac:dyDescent="0.25">
      <c r="B16712" t="s">
        <v>1061</v>
      </c>
      <c r="C16712" t="s">
        <v>1125</v>
      </c>
      <c r="D16712" t="s">
        <v>1026</v>
      </c>
      <c r="E16712">
        <v>-1.7789250000000001</v>
      </c>
      <c r="F16712" t="s">
        <v>1063</v>
      </c>
      <c r="G16712" s="1">
        <v>43511</v>
      </c>
    </row>
    <row r="16713" spans="2:7" x14ac:dyDescent="0.25">
      <c r="B16713" t="s">
        <v>1021</v>
      </c>
      <c r="C16713" t="s">
        <v>1021</v>
      </c>
      <c r="D16713" t="s">
        <v>1026</v>
      </c>
      <c r="E16713">
        <v>-1.7789250000000001</v>
      </c>
      <c r="F16713" t="s">
        <v>1023</v>
      </c>
      <c r="G16713" s="1">
        <v>43511</v>
      </c>
    </row>
    <row r="16714" spans="2:7" x14ac:dyDescent="0.25">
      <c r="B16714" t="s">
        <v>1126</v>
      </c>
      <c r="C16714" t="s">
        <v>1127</v>
      </c>
      <c r="D16714" t="s">
        <v>1026</v>
      </c>
      <c r="E16714">
        <v>-1.7789250000000001</v>
      </c>
      <c r="F16714" t="s">
        <v>1023</v>
      </c>
      <c r="G16714" s="1">
        <v>43510</v>
      </c>
    </row>
    <row r="16715" spans="2:7" x14ac:dyDescent="0.25">
      <c r="B16715" t="s">
        <v>1084</v>
      </c>
      <c r="C16715" t="s">
        <v>1382</v>
      </c>
      <c r="D16715" t="s">
        <v>1026</v>
      </c>
      <c r="E16715">
        <v>-1.7789250000000001</v>
      </c>
      <c r="F16715" t="s">
        <v>1023</v>
      </c>
      <c r="G16715" s="1">
        <v>43502</v>
      </c>
    </row>
    <row r="16716" spans="2:7" x14ac:dyDescent="0.25">
      <c r="B16716" t="s">
        <v>1372</v>
      </c>
      <c r="C16716" t="s">
        <v>2241</v>
      </c>
      <c r="D16716" t="s">
        <v>1026</v>
      </c>
      <c r="E16716">
        <v>-1.7789250000000001</v>
      </c>
      <c r="F16716" t="s">
        <v>1023</v>
      </c>
      <c r="G16716" s="1">
        <v>43501</v>
      </c>
    </row>
    <row r="16717" spans="2:7" x14ac:dyDescent="0.25">
      <c r="B16717" t="s">
        <v>1090</v>
      </c>
      <c r="C16717" t="s">
        <v>2187</v>
      </c>
      <c r="D16717" t="s">
        <v>1026</v>
      </c>
      <c r="E16717">
        <v>-1.7789250000000001</v>
      </c>
      <c r="F16717" t="s">
        <v>1023</v>
      </c>
      <c r="G16717" s="1">
        <v>43138</v>
      </c>
    </row>
    <row r="16718" spans="2:7" x14ac:dyDescent="0.25">
      <c r="B16718" t="s">
        <v>1050</v>
      </c>
      <c r="C16718" t="s">
        <v>2107</v>
      </c>
      <c r="D16718" t="s">
        <v>1037</v>
      </c>
      <c r="E16718">
        <v>-16.185880000000001</v>
      </c>
      <c r="F16718" t="s">
        <v>1052</v>
      </c>
      <c r="G16718" s="1">
        <v>43510</v>
      </c>
    </row>
    <row r="16751" spans="1:7" x14ac:dyDescent="0.25">
      <c r="A16751" t="s">
        <v>850</v>
      </c>
      <c r="B16751" t="str">
        <f ca="1">_xll.BDS(OFFSET(INDIRECT(ADDRESS(ROW(), COLUMN())),0,-1),"TOP_ANALYST_PERFORM_RANK_TRR","cols=6;rows=12")</f>
        <v>Wolfe Research</v>
      </c>
      <c r="C16751" t="s">
        <v>2184</v>
      </c>
      <c r="D16751" t="s">
        <v>1015</v>
      </c>
      <c r="E16751">
        <v>30.973291</v>
      </c>
      <c r="F16751" t="s">
        <v>1042</v>
      </c>
      <c r="G16751" s="1">
        <v>43511</v>
      </c>
    </row>
    <row r="16752" spans="1:7" x14ac:dyDescent="0.25">
      <c r="B16752" t="s">
        <v>1113</v>
      </c>
      <c r="C16752" t="s">
        <v>1688</v>
      </c>
      <c r="D16752" t="s">
        <v>1015</v>
      </c>
      <c r="E16752">
        <v>30.973291</v>
      </c>
      <c r="F16752" t="s">
        <v>1042</v>
      </c>
      <c r="G16752" s="1">
        <v>43510</v>
      </c>
    </row>
    <row r="16753" spans="2:7" x14ac:dyDescent="0.25">
      <c r="B16753" t="s">
        <v>1021</v>
      </c>
      <c r="C16753" t="s">
        <v>1021</v>
      </c>
      <c r="D16753" t="s">
        <v>1015</v>
      </c>
      <c r="E16753">
        <v>30.973291</v>
      </c>
      <c r="F16753" t="s">
        <v>1023</v>
      </c>
      <c r="G16753" s="1">
        <v>43508</v>
      </c>
    </row>
    <row r="16754" spans="2:7" x14ac:dyDescent="0.25">
      <c r="B16754" t="s">
        <v>1086</v>
      </c>
      <c r="C16754" t="s">
        <v>1690</v>
      </c>
      <c r="D16754" t="s">
        <v>1015</v>
      </c>
      <c r="E16754">
        <v>30.973291</v>
      </c>
      <c r="F16754" t="s">
        <v>1042</v>
      </c>
      <c r="G16754" s="1">
        <v>43508</v>
      </c>
    </row>
    <row r="16755" spans="2:7" x14ac:dyDescent="0.25">
      <c r="B16755" t="s">
        <v>1422</v>
      </c>
      <c r="C16755" t="s">
        <v>2186</v>
      </c>
      <c r="D16755" t="s">
        <v>1015</v>
      </c>
      <c r="E16755">
        <v>30.973291</v>
      </c>
      <c r="F16755" t="s">
        <v>1063</v>
      </c>
      <c r="G16755" s="1">
        <v>43508</v>
      </c>
    </row>
    <row r="16756" spans="2:7" x14ac:dyDescent="0.25">
      <c r="B16756" t="s">
        <v>1310</v>
      </c>
      <c r="C16756" t="s">
        <v>2189</v>
      </c>
      <c r="D16756" t="s">
        <v>1015</v>
      </c>
      <c r="E16756">
        <v>30.973291</v>
      </c>
      <c r="F16756" t="s">
        <v>1973</v>
      </c>
      <c r="G16756" s="1">
        <v>43508</v>
      </c>
    </row>
    <row r="16757" spans="2:7" x14ac:dyDescent="0.25">
      <c r="B16757" t="s">
        <v>1178</v>
      </c>
      <c r="C16757" t="s">
        <v>1694</v>
      </c>
      <c r="D16757" t="s">
        <v>1015</v>
      </c>
      <c r="E16757">
        <v>30.973291</v>
      </c>
      <c r="F16757" t="s">
        <v>1180</v>
      </c>
      <c r="G16757" s="1">
        <v>43507</v>
      </c>
    </row>
    <row r="16758" spans="2:7" x14ac:dyDescent="0.25">
      <c r="B16758" t="s">
        <v>1084</v>
      </c>
      <c r="C16758" t="s">
        <v>1382</v>
      </c>
      <c r="D16758" t="s">
        <v>1015</v>
      </c>
      <c r="E16758">
        <v>30.973291</v>
      </c>
      <c r="F16758" t="s">
        <v>1023</v>
      </c>
      <c r="G16758" s="1">
        <v>43496</v>
      </c>
    </row>
    <row r="16759" spans="2:7" x14ac:dyDescent="0.25">
      <c r="B16759" t="s">
        <v>1118</v>
      </c>
      <c r="C16759" t="s">
        <v>2156</v>
      </c>
      <c r="D16759" t="s">
        <v>1019</v>
      </c>
      <c r="E16759">
        <v>28.01502</v>
      </c>
      <c r="F16759" t="s">
        <v>1020</v>
      </c>
      <c r="G16759" s="1">
        <v>43509</v>
      </c>
    </row>
    <row r="16760" spans="2:7" x14ac:dyDescent="0.25">
      <c r="B16760" t="s">
        <v>1061</v>
      </c>
      <c r="C16760" t="s">
        <v>1687</v>
      </c>
      <c r="D16760" t="s">
        <v>1022</v>
      </c>
      <c r="E16760">
        <v>23.886268999999999</v>
      </c>
      <c r="F16760" t="s">
        <v>1063</v>
      </c>
      <c r="G16760" s="1">
        <v>43507</v>
      </c>
    </row>
    <row r="16761" spans="2:7" x14ac:dyDescent="0.25">
      <c r="B16761" t="s">
        <v>1021</v>
      </c>
      <c r="C16761" t="s">
        <v>1021</v>
      </c>
      <c r="D16761" t="s">
        <v>1026</v>
      </c>
      <c r="E16761">
        <v>21.876089</v>
      </c>
      <c r="F16761" t="s">
        <v>1023</v>
      </c>
      <c r="G16761" s="1">
        <v>43508</v>
      </c>
    </row>
    <row r="16762" spans="2:7" x14ac:dyDescent="0.25">
      <c r="B16762" t="s">
        <v>1021</v>
      </c>
      <c r="C16762" t="s">
        <v>1021</v>
      </c>
      <c r="D16762" t="s">
        <v>1037</v>
      </c>
      <c r="E16762">
        <v>16.426290999999999</v>
      </c>
      <c r="F16762" t="s">
        <v>1027</v>
      </c>
      <c r="G16762" s="1">
        <v>43508</v>
      </c>
    </row>
    <row r="16801" spans="1:7" x14ac:dyDescent="0.25">
      <c r="A16801" t="s">
        <v>851</v>
      </c>
      <c r="B16801" t="str">
        <f ca="1">_xll.BDS(OFFSET(INDIRECT(ADDRESS(ROW(), COLUMN())),0,-1),"TOP_ANALYST_PERFORM_RANK_TRR","cols=6;rows=6")</f>
        <v>Pivotal Research Group LLC</v>
      </c>
      <c r="C16801" t="s">
        <v>2153</v>
      </c>
      <c r="D16801" t="s">
        <v>1015</v>
      </c>
      <c r="E16801">
        <v>7.3418530000000004</v>
      </c>
      <c r="F16801" t="s">
        <v>1016</v>
      </c>
      <c r="G16801" s="1">
        <v>43503</v>
      </c>
    </row>
    <row r="16802" spans="1:7" x14ac:dyDescent="0.25">
      <c r="B16802" t="s">
        <v>1634</v>
      </c>
      <c r="C16802" t="s">
        <v>2489</v>
      </c>
      <c r="D16802" t="s">
        <v>1019</v>
      </c>
      <c r="E16802">
        <v>0.33790799999999999</v>
      </c>
      <c r="F16802" t="s">
        <v>1023</v>
      </c>
      <c r="G16802" s="1">
        <v>43510</v>
      </c>
    </row>
    <row r="16803" spans="1:7" x14ac:dyDescent="0.25">
      <c r="B16803" t="s">
        <v>1082</v>
      </c>
      <c r="C16803" t="s">
        <v>1907</v>
      </c>
      <c r="D16803" t="s">
        <v>1022</v>
      </c>
      <c r="E16803">
        <v>0</v>
      </c>
      <c r="F16803" t="s">
        <v>1027</v>
      </c>
      <c r="G16803" s="1">
        <v>43507</v>
      </c>
    </row>
    <row r="16804" spans="1:7" x14ac:dyDescent="0.25">
      <c r="B16804" t="s">
        <v>1086</v>
      </c>
      <c r="C16804" t="s">
        <v>1910</v>
      </c>
      <c r="D16804" t="s">
        <v>1022</v>
      </c>
      <c r="E16804">
        <v>0</v>
      </c>
      <c r="F16804" t="s">
        <v>1027</v>
      </c>
      <c r="G16804" s="1">
        <v>43504</v>
      </c>
    </row>
    <row r="16805" spans="1:7" x14ac:dyDescent="0.25">
      <c r="B16805" t="s">
        <v>1021</v>
      </c>
      <c r="C16805" t="s">
        <v>1021</v>
      </c>
      <c r="D16805" t="s">
        <v>1026</v>
      </c>
      <c r="E16805">
        <v>-6.0830599999999997</v>
      </c>
      <c r="F16805" t="s">
        <v>1042</v>
      </c>
      <c r="G16805" s="1">
        <v>43504</v>
      </c>
    </row>
    <row r="16806" spans="1:7" x14ac:dyDescent="0.25">
      <c r="B16806" t="s">
        <v>1017</v>
      </c>
      <c r="C16806" t="s">
        <v>1018</v>
      </c>
      <c r="D16806" t="s">
        <v>1037</v>
      </c>
      <c r="E16806">
        <v>-15.626749</v>
      </c>
      <c r="F16806" t="s">
        <v>1023</v>
      </c>
      <c r="G16806" s="1">
        <v>43181</v>
      </c>
    </row>
    <row r="16851" spans="1:7" x14ac:dyDescent="0.25">
      <c r="A16851" t="s">
        <v>852</v>
      </c>
      <c r="B16851" t="str">
        <f ca="1">_xll.BDS(OFFSET(INDIRECT(ADDRESS(ROW(), COLUMN())),0,-1),"TOP_ANALYST_PERFORM_RANK_TRR","cols=6;rows=6")</f>
        <v>SunTrust Robinson Humphrey</v>
      </c>
      <c r="C16851" t="s">
        <v>1257</v>
      </c>
      <c r="D16851" t="s">
        <v>1015</v>
      </c>
      <c r="E16851">
        <v>11.14897</v>
      </c>
      <c r="F16851" t="s">
        <v>1023</v>
      </c>
      <c r="G16851" s="1">
        <v>43496</v>
      </c>
    </row>
    <row r="16852" spans="1:7" x14ac:dyDescent="0.25">
      <c r="B16852" t="s">
        <v>1124</v>
      </c>
      <c r="C16852" t="s">
        <v>1253</v>
      </c>
      <c r="D16852" t="s">
        <v>1019</v>
      </c>
      <c r="E16852">
        <v>10.588679000000001</v>
      </c>
      <c r="F16852" t="s">
        <v>1016</v>
      </c>
      <c r="G16852" s="1">
        <v>43509</v>
      </c>
    </row>
    <row r="16853" spans="1:7" x14ac:dyDescent="0.25">
      <c r="B16853" t="s">
        <v>1021</v>
      </c>
      <c r="C16853" t="s">
        <v>1021</v>
      </c>
      <c r="D16853" t="s">
        <v>1022</v>
      </c>
      <c r="E16853">
        <v>8.4194999999999993</v>
      </c>
      <c r="F16853" t="s">
        <v>1023</v>
      </c>
      <c r="G16853" s="1">
        <v>43483</v>
      </c>
    </row>
    <row r="16854" spans="1:7" x14ac:dyDescent="0.25">
      <c r="B16854" t="s">
        <v>1059</v>
      </c>
      <c r="C16854" t="s">
        <v>1258</v>
      </c>
      <c r="D16854" t="s">
        <v>1026</v>
      </c>
      <c r="E16854">
        <v>0</v>
      </c>
      <c r="F16854" t="s">
        <v>1032</v>
      </c>
      <c r="G16854" s="1">
        <v>43502</v>
      </c>
    </row>
    <row r="16855" spans="1:7" x14ac:dyDescent="0.25">
      <c r="B16855" t="s">
        <v>1263</v>
      </c>
      <c r="C16855" t="s">
        <v>1264</v>
      </c>
      <c r="D16855" t="s">
        <v>1026</v>
      </c>
      <c r="E16855">
        <v>0</v>
      </c>
      <c r="F16855" t="s">
        <v>1052</v>
      </c>
      <c r="G16855" s="1">
        <v>43495</v>
      </c>
    </row>
    <row r="16856" spans="1:7" x14ac:dyDescent="0.25">
      <c r="B16856" t="s">
        <v>1017</v>
      </c>
      <c r="C16856" t="s">
        <v>1018</v>
      </c>
      <c r="D16856" t="s">
        <v>1037</v>
      </c>
      <c r="E16856">
        <v>-1.7024999999999998E-2</v>
      </c>
      <c r="F16856" t="s">
        <v>1023</v>
      </c>
      <c r="G16856" s="1">
        <v>43398</v>
      </c>
    </row>
    <row r="16901" spans="1:7" x14ac:dyDescent="0.25">
      <c r="A16901" t="s">
        <v>853</v>
      </c>
      <c r="B16901" t="str">
        <f ca="1">_xll.BDS(OFFSET(INDIRECT(ADDRESS(ROW(), COLUMN())),0,-1),"TOP_ANALYST_PERFORM_RANK_TRR","cols=6;rows=14")</f>
        <v>CIBC Capital Markets</v>
      </c>
      <c r="C16901" t="s">
        <v>2490</v>
      </c>
      <c r="D16901" t="s">
        <v>1015</v>
      </c>
      <c r="E16901">
        <v>15.898230999999999</v>
      </c>
      <c r="F16901" t="s">
        <v>1042</v>
      </c>
      <c r="G16901" s="1">
        <v>43511</v>
      </c>
    </row>
    <row r="16902" spans="1:7" x14ac:dyDescent="0.25">
      <c r="B16902" t="s">
        <v>1040</v>
      </c>
      <c r="C16902" t="s">
        <v>2322</v>
      </c>
      <c r="D16902" t="s">
        <v>1015</v>
      </c>
      <c r="E16902">
        <v>15.898230999999999</v>
      </c>
      <c r="F16902" t="s">
        <v>1042</v>
      </c>
      <c r="G16902" s="1">
        <v>43510</v>
      </c>
    </row>
    <row r="16903" spans="1:7" x14ac:dyDescent="0.25">
      <c r="B16903" t="s">
        <v>1310</v>
      </c>
      <c r="C16903" t="s">
        <v>2491</v>
      </c>
      <c r="D16903" t="s">
        <v>1015</v>
      </c>
      <c r="E16903">
        <v>15.898230999999999</v>
      </c>
      <c r="F16903" t="s">
        <v>1973</v>
      </c>
      <c r="G16903" s="1">
        <v>43507</v>
      </c>
    </row>
    <row r="16904" spans="1:7" x14ac:dyDescent="0.25">
      <c r="B16904" t="s">
        <v>1350</v>
      </c>
      <c r="C16904" t="s">
        <v>2353</v>
      </c>
      <c r="D16904" t="s">
        <v>1015</v>
      </c>
      <c r="E16904">
        <v>15.898230999999999</v>
      </c>
      <c r="F16904" t="s">
        <v>1023</v>
      </c>
      <c r="G16904" s="1">
        <v>43501</v>
      </c>
    </row>
    <row r="16905" spans="1:7" x14ac:dyDescent="0.25">
      <c r="B16905" t="s">
        <v>1869</v>
      </c>
      <c r="C16905" t="s">
        <v>2492</v>
      </c>
      <c r="D16905" t="s">
        <v>1015</v>
      </c>
      <c r="E16905">
        <v>15.898230999999999</v>
      </c>
      <c r="F16905" t="s">
        <v>1042</v>
      </c>
      <c r="G16905" s="1">
        <v>43499</v>
      </c>
    </row>
    <row r="16906" spans="1:7" x14ac:dyDescent="0.25">
      <c r="B16906" t="s">
        <v>1021</v>
      </c>
      <c r="C16906" t="s">
        <v>1021</v>
      </c>
      <c r="D16906" t="s">
        <v>1015</v>
      </c>
      <c r="E16906">
        <v>15.898230999999999</v>
      </c>
      <c r="F16906" t="s">
        <v>1023</v>
      </c>
      <c r="G16906" s="1">
        <v>43495</v>
      </c>
    </row>
    <row r="16907" spans="1:7" x14ac:dyDescent="0.25">
      <c r="B16907" t="s">
        <v>1512</v>
      </c>
      <c r="C16907" t="s">
        <v>1835</v>
      </c>
      <c r="D16907" t="s">
        <v>1015</v>
      </c>
      <c r="E16907">
        <v>15.898230999999999</v>
      </c>
      <c r="F16907" t="s">
        <v>1023</v>
      </c>
      <c r="G16907" s="1">
        <v>43493</v>
      </c>
    </row>
    <row r="16908" spans="1:7" x14ac:dyDescent="0.25">
      <c r="B16908" t="s">
        <v>1028</v>
      </c>
      <c r="C16908" t="s">
        <v>2355</v>
      </c>
      <c r="D16908" t="s">
        <v>1015</v>
      </c>
      <c r="E16908">
        <v>15.898230999999999</v>
      </c>
      <c r="F16908" t="s">
        <v>1042</v>
      </c>
      <c r="G16908" s="1">
        <v>43493</v>
      </c>
    </row>
    <row r="16909" spans="1:7" x14ac:dyDescent="0.25">
      <c r="B16909" t="s">
        <v>1864</v>
      </c>
      <c r="C16909" t="s">
        <v>1865</v>
      </c>
      <c r="D16909" t="s">
        <v>1015</v>
      </c>
      <c r="E16909">
        <v>15.898230999999999</v>
      </c>
      <c r="F16909" t="s">
        <v>1023</v>
      </c>
      <c r="G16909" s="1">
        <v>43491</v>
      </c>
    </row>
    <row r="16910" spans="1:7" x14ac:dyDescent="0.25">
      <c r="B16910" t="s">
        <v>1354</v>
      </c>
      <c r="C16910" t="s">
        <v>1475</v>
      </c>
      <c r="D16910" t="s">
        <v>1015</v>
      </c>
      <c r="E16910">
        <v>15.898230999999999</v>
      </c>
      <c r="F16910" t="s">
        <v>1023</v>
      </c>
      <c r="G16910" s="1">
        <v>43489</v>
      </c>
    </row>
    <row r="16911" spans="1:7" x14ac:dyDescent="0.25">
      <c r="B16911" t="s">
        <v>1055</v>
      </c>
      <c r="C16911" t="s">
        <v>1473</v>
      </c>
      <c r="D16911" t="s">
        <v>1015</v>
      </c>
      <c r="E16911">
        <v>15.898230999999999</v>
      </c>
      <c r="F16911" t="s">
        <v>1042</v>
      </c>
      <c r="G16911" s="1">
        <v>43482</v>
      </c>
    </row>
    <row r="16912" spans="1:7" x14ac:dyDescent="0.25">
      <c r="B16912" t="s">
        <v>1021</v>
      </c>
      <c r="C16912" t="s">
        <v>1021</v>
      </c>
      <c r="D16912" t="s">
        <v>1015</v>
      </c>
      <c r="E16912">
        <v>15.898230999999999</v>
      </c>
      <c r="F16912" t="s">
        <v>1023</v>
      </c>
      <c r="G16912" s="1">
        <v>43453</v>
      </c>
    </row>
    <row r="16913" spans="2:7" x14ac:dyDescent="0.25">
      <c r="B16913" t="s">
        <v>1629</v>
      </c>
      <c r="C16913" t="s">
        <v>2493</v>
      </c>
      <c r="D16913" t="s">
        <v>1019</v>
      </c>
      <c r="E16913">
        <v>12.594362</v>
      </c>
      <c r="F16913" t="s">
        <v>1023</v>
      </c>
      <c r="G16913" s="1">
        <v>43502</v>
      </c>
    </row>
    <row r="16914" spans="2:7" x14ac:dyDescent="0.25">
      <c r="B16914" t="s">
        <v>1142</v>
      </c>
      <c r="C16914" t="s">
        <v>1884</v>
      </c>
      <c r="D16914" t="s">
        <v>1022</v>
      </c>
      <c r="E16914">
        <v>2.4766189999999999</v>
      </c>
      <c r="F16914" t="s">
        <v>1023</v>
      </c>
      <c r="G16914" s="1">
        <v>43508</v>
      </c>
    </row>
    <row r="16951" spans="1:7" x14ac:dyDescent="0.25">
      <c r="A16951" t="s">
        <v>854</v>
      </c>
      <c r="B16951" t="str">
        <f ca="1">_xll.BDS(OFFSET(INDIRECT(ADDRESS(ROW(), COLUMN())),0,-1),"TOP_ANALYST_PERFORM_RANK_TRR","cols=6;rows=4")</f>
        <v>SunTrust Robinson Humphrey</v>
      </c>
      <c r="C16951" t="s">
        <v>2494</v>
      </c>
      <c r="D16951" t="s">
        <v>1015</v>
      </c>
      <c r="E16951">
        <v>45.632478999999996</v>
      </c>
      <c r="F16951" t="s">
        <v>1023</v>
      </c>
      <c r="G16951" s="1">
        <v>43483</v>
      </c>
    </row>
    <row r="16952" spans="1:7" x14ac:dyDescent="0.25">
      <c r="B16952" t="s">
        <v>2495</v>
      </c>
      <c r="C16952" t="s">
        <v>2496</v>
      </c>
      <c r="D16952" t="s">
        <v>1015</v>
      </c>
      <c r="E16952">
        <v>45.632478999999996</v>
      </c>
      <c r="F16952" t="s">
        <v>1023</v>
      </c>
      <c r="G16952" s="1">
        <v>43465</v>
      </c>
    </row>
    <row r="16953" spans="1:7" x14ac:dyDescent="0.25">
      <c r="B16953" t="s">
        <v>1076</v>
      </c>
      <c r="C16953" t="s">
        <v>2497</v>
      </c>
      <c r="D16953" t="s">
        <v>1019</v>
      </c>
      <c r="E16953">
        <v>0</v>
      </c>
      <c r="F16953" t="s">
        <v>1020</v>
      </c>
      <c r="G16953" s="1">
        <v>43511</v>
      </c>
    </row>
    <row r="16954" spans="1:7" x14ac:dyDescent="0.25">
      <c r="B16954" t="s">
        <v>1372</v>
      </c>
      <c r="C16954" t="s">
        <v>1373</v>
      </c>
      <c r="D16954" t="s">
        <v>1022</v>
      </c>
      <c r="E16954">
        <v>-45.632478999999996</v>
      </c>
      <c r="F16954" t="s">
        <v>1279</v>
      </c>
      <c r="G16954" s="1">
        <v>43475</v>
      </c>
    </row>
    <row r="17001" spans="1:7" x14ac:dyDescent="0.25">
      <c r="A17001" t="s">
        <v>855</v>
      </c>
      <c r="B17001" t="str">
        <f ca="1">_xll.BDS(OFFSET(INDIRECT(ADDRESS(ROW(), COLUMN())),0,-1),"TOP_ANALYST_PERFORM_RANK_TRR","cols=6;rows=7")</f>
        <v>Morningstar, Inc</v>
      </c>
      <c r="C17001" t="s">
        <v>2498</v>
      </c>
      <c r="D17001" t="s">
        <v>1015</v>
      </c>
      <c r="E17001">
        <v>7.494936</v>
      </c>
      <c r="F17001" t="s">
        <v>1023</v>
      </c>
      <c r="G17001" s="1">
        <v>43508</v>
      </c>
    </row>
    <row r="17002" spans="1:7" x14ac:dyDescent="0.25">
      <c r="B17002" t="s">
        <v>1453</v>
      </c>
      <c r="C17002" t="s">
        <v>1627</v>
      </c>
      <c r="D17002" t="s">
        <v>1019</v>
      </c>
      <c r="E17002">
        <v>0</v>
      </c>
      <c r="F17002" t="s">
        <v>1027</v>
      </c>
      <c r="G17002" s="1">
        <v>43503</v>
      </c>
    </row>
    <row r="17003" spans="1:7" x14ac:dyDescent="0.25">
      <c r="B17003" t="s">
        <v>1113</v>
      </c>
      <c r="C17003" t="s">
        <v>2499</v>
      </c>
      <c r="D17003" t="s">
        <v>1019</v>
      </c>
      <c r="E17003">
        <v>0</v>
      </c>
      <c r="F17003" t="s">
        <v>1032</v>
      </c>
      <c r="G17003" s="1">
        <v>43496</v>
      </c>
    </row>
    <row r="17004" spans="1:7" x14ac:dyDescent="0.25">
      <c r="B17004" t="s">
        <v>1084</v>
      </c>
      <c r="C17004" t="s">
        <v>2475</v>
      </c>
      <c r="D17004" t="s">
        <v>1022</v>
      </c>
      <c r="E17004">
        <v>-9.3910070000000001</v>
      </c>
      <c r="F17004" t="s">
        <v>1023</v>
      </c>
      <c r="G17004" s="1">
        <v>43431</v>
      </c>
    </row>
    <row r="17005" spans="1:7" x14ac:dyDescent="0.25">
      <c r="B17005" t="s">
        <v>1059</v>
      </c>
      <c r="C17005" t="s">
        <v>2500</v>
      </c>
      <c r="D17005" t="s">
        <v>1026</v>
      </c>
      <c r="E17005">
        <v>-12.59951</v>
      </c>
      <c r="F17005" t="s">
        <v>1042</v>
      </c>
      <c r="G17005" s="1">
        <v>43501</v>
      </c>
    </row>
    <row r="17006" spans="1:7" x14ac:dyDescent="0.25">
      <c r="B17006" t="s">
        <v>1021</v>
      </c>
      <c r="C17006" t="s">
        <v>1021</v>
      </c>
      <c r="D17006" t="s">
        <v>1026</v>
      </c>
      <c r="E17006">
        <v>-12.59951</v>
      </c>
      <c r="F17006" t="s">
        <v>1023</v>
      </c>
      <c r="G17006" s="1">
        <v>43495</v>
      </c>
    </row>
    <row r="17007" spans="1:7" x14ac:dyDescent="0.25">
      <c r="B17007" t="s">
        <v>1040</v>
      </c>
      <c r="C17007" t="s">
        <v>1921</v>
      </c>
      <c r="D17007" t="s">
        <v>1037</v>
      </c>
      <c r="E17007">
        <v>-15.1838</v>
      </c>
      <c r="F17007" t="s">
        <v>1042</v>
      </c>
      <c r="G17007" s="1">
        <v>43511</v>
      </c>
    </row>
    <row r="17051" spans="1:7" x14ac:dyDescent="0.25">
      <c r="A17051" t="s">
        <v>856</v>
      </c>
      <c r="B17051" t="str">
        <f ca="1">_xll.BDS(OFFSET(INDIRECT(ADDRESS(ROW(), COLUMN())),0,-1),"TOP_ANALYST_PERFORM_RANK_TRR","cols=6;rows=16")</f>
        <v>ISS-EVA</v>
      </c>
      <c r="C17051" t="s">
        <v>1018</v>
      </c>
      <c r="D17051" t="s">
        <v>1015</v>
      </c>
      <c r="E17051">
        <v>21.356280000000002</v>
      </c>
      <c r="F17051" t="s">
        <v>1016</v>
      </c>
      <c r="G17051" s="1">
        <v>43181</v>
      </c>
    </row>
    <row r="17052" spans="1:7" x14ac:dyDescent="0.25">
      <c r="B17052" t="s">
        <v>2501</v>
      </c>
      <c r="C17052" t="s">
        <v>2502</v>
      </c>
      <c r="D17052" t="s">
        <v>1019</v>
      </c>
      <c r="E17052">
        <v>0</v>
      </c>
      <c r="F17052" t="s">
        <v>1027</v>
      </c>
      <c r="G17052" s="1">
        <v>43384</v>
      </c>
    </row>
    <row r="17053" spans="1:7" x14ac:dyDescent="0.25">
      <c r="B17053" t="s">
        <v>1680</v>
      </c>
      <c r="C17053" t="s">
        <v>2503</v>
      </c>
      <c r="D17053" t="s">
        <v>1022</v>
      </c>
      <c r="E17053">
        <v>-14.632999999999999</v>
      </c>
      <c r="F17053" t="s">
        <v>1023</v>
      </c>
      <c r="G17053" s="1">
        <v>43475</v>
      </c>
    </row>
    <row r="17054" spans="1:7" x14ac:dyDescent="0.25">
      <c r="B17054" t="s">
        <v>1021</v>
      </c>
      <c r="C17054" t="s">
        <v>1021</v>
      </c>
      <c r="D17054" t="s">
        <v>1026</v>
      </c>
      <c r="E17054">
        <v>-18.073681000000001</v>
      </c>
      <c r="F17054" t="s">
        <v>1023</v>
      </c>
      <c r="G17054" s="1">
        <v>43452</v>
      </c>
    </row>
    <row r="17055" spans="1:7" x14ac:dyDescent="0.25">
      <c r="B17055" t="s">
        <v>1059</v>
      </c>
      <c r="C17055" t="s">
        <v>2133</v>
      </c>
      <c r="D17055" t="s">
        <v>1037</v>
      </c>
      <c r="E17055">
        <v>-20.401440999999998</v>
      </c>
      <c r="F17055" t="s">
        <v>1042</v>
      </c>
      <c r="G17055" s="1">
        <v>43510</v>
      </c>
    </row>
    <row r="17056" spans="1:7" x14ac:dyDescent="0.25">
      <c r="B17056" t="s">
        <v>1674</v>
      </c>
      <c r="C17056" t="s">
        <v>2001</v>
      </c>
      <c r="D17056" t="s">
        <v>1037</v>
      </c>
      <c r="E17056">
        <v>-20.401440999999998</v>
      </c>
      <c r="F17056" t="s">
        <v>1023</v>
      </c>
      <c r="G17056" s="1">
        <v>43507</v>
      </c>
    </row>
    <row r="17057" spans="2:7" x14ac:dyDescent="0.25">
      <c r="B17057" t="s">
        <v>1033</v>
      </c>
      <c r="C17057" t="s">
        <v>2134</v>
      </c>
      <c r="D17057" t="s">
        <v>1037</v>
      </c>
      <c r="E17057">
        <v>-20.401440999999998</v>
      </c>
      <c r="F17057" t="s">
        <v>1023</v>
      </c>
      <c r="G17057" s="1">
        <v>43500</v>
      </c>
    </row>
    <row r="17058" spans="2:7" x14ac:dyDescent="0.25">
      <c r="B17058" t="s">
        <v>1076</v>
      </c>
      <c r="C17058" t="s">
        <v>2504</v>
      </c>
      <c r="D17058" t="s">
        <v>1037</v>
      </c>
      <c r="E17058">
        <v>-20.401440999999998</v>
      </c>
      <c r="F17058" t="s">
        <v>1023</v>
      </c>
      <c r="G17058" s="1">
        <v>43489</v>
      </c>
    </row>
    <row r="17059" spans="2:7" x14ac:dyDescent="0.25">
      <c r="B17059" t="s">
        <v>58</v>
      </c>
      <c r="C17059" t="s">
        <v>2505</v>
      </c>
      <c r="D17059" t="s">
        <v>1037</v>
      </c>
      <c r="E17059">
        <v>-20.401440999999998</v>
      </c>
      <c r="F17059" t="s">
        <v>1149</v>
      </c>
      <c r="G17059" s="1">
        <v>43483</v>
      </c>
    </row>
    <row r="17060" spans="2:7" x14ac:dyDescent="0.25">
      <c r="B17060" t="s">
        <v>1057</v>
      </c>
      <c r="C17060" t="s">
        <v>2506</v>
      </c>
      <c r="D17060" t="s">
        <v>1037</v>
      </c>
      <c r="E17060">
        <v>-20.401440999999998</v>
      </c>
      <c r="F17060" t="s">
        <v>1042</v>
      </c>
      <c r="G17060" s="1">
        <v>43481</v>
      </c>
    </row>
    <row r="17061" spans="2:7" x14ac:dyDescent="0.25">
      <c r="B17061" t="s">
        <v>1378</v>
      </c>
      <c r="C17061" t="s">
        <v>2507</v>
      </c>
      <c r="D17061" t="s">
        <v>1037</v>
      </c>
      <c r="E17061">
        <v>-20.401440999999998</v>
      </c>
      <c r="F17061" t="s">
        <v>1023</v>
      </c>
      <c r="G17061" s="1">
        <v>43472</v>
      </c>
    </row>
    <row r="17062" spans="2:7" x14ac:dyDescent="0.25">
      <c r="B17062" t="s">
        <v>2391</v>
      </c>
      <c r="C17062" t="s">
        <v>2508</v>
      </c>
      <c r="D17062" t="s">
        <v>1037</v>
      </c>
      <c r="E17062">
        <v>-20.401440999999998</v>
      </c>
      <c r="F17062" t="s">
        <v>1023</v>
      </c>
      <c r="G17062" s="1">
        <v>43418</v>
      </c>
    </row>
    <row r="17063" spans="2:7" x14ac:dyDescent="0.25">
      <c r="B17063" t="s">
        <v>1021</v>
      </c>
      <c r="C17063" t="s">
        <v>1021</v>
      </c>
      <c r="D17063" t="s">
        <v>1037</v>
      </c>
      <c r="E17063">
        <v>-20.401440999999998</v>
      </c>
      <c r="F17063" t="s">
        <v>1023</v>
      </c>
      <c r="G17063" s="1">
        <v>43412</v>
      </c>
    </row>
    <row r="17064" spans="2:7" x14ac:dyDescent="0.25">
      <c r="B17064" t="s">
        <v>1676</v>
      </c>
      <c r="C17064" t="s">
        <v>2509</v>
      </c>
      <c r="D17064" t="s">
        <v>1037</v>
      </c>
      <c r="E17064">
        <v>-20.401440999999998</v>
      </c>
      <c r="F17064" t="s">
        <v>1023</v>
      </c>
      <c r="G17064" s="1">
        <v>43410</v>
      </c>
    </row>
    <row r="17065" spans="2:7" x14ac:dyDescent="0.25">
      <c r="B17065" t="s">
        <v>2510</v>
      </c>
      <c r="C17065" t="s">
        <v>2511</v>
      </c>
      <c r="D17065" t="s">
        <v>1037</v>
      </c>
      <c r="E17065">
        <v>-20.401440999999998</v>
      </c>
      <c r="F17065" t="s">
        <v>1023</v>
      </c>
      <c r="G17065" s="1">
        <v>43347</v>
      </c>
    </row>
    <row r="17066" spans="2:7" x14ac:dyDescent="0.25">
      <c r="B17066" t="s">
        <v>2512</v>
      </c>
      <c r="C17066" t="s">
        <v>2513</v>
      </c>
      <c r="D17066" t="s">
        <v>1037</v>
      </c>
      <c r="E17066">
        <v>-20.401440999999998</v>
      </c>
      <c r="F17066" t="s">
        <v>1023</v>
      </c>
      <c r="G17066" s="1">
        <v>43335</v>
      </c>
    </row>
    <row r="17101" spans="1:7" x14ac:dyDescent="0.25">
      <c r="A17101" t="s">
        <v>857</v>
      </c>
      <c r="B17101" t="str">
        <f ca="1">_xll.BDS(OFFSET(INDIRECT(ADDRESS(ROW(), COLUMN())),0,-1),"TOP_ANALYST_PERFORM_RANK_TRR","cols=6;rows=5")</f>
        <v>ISS-EVA</v>
      </c>
      <c r="C17101" t="s">
        <v>1018</v>
      </c>
      <c r="D17101" t="s">
        <v>1015</v>
      </c>
      <c r="E17101">
        <v>14.004859</v>
      </c>
      <c r="F17101" t="s">
        <v>1279</v>
      </c>
      <c r="G17101" s="1">
        <v>43414</v>
      </c>
    </row>
    <row r="17102" spans="1:7" x14ac:dyDescent="0.25">
      <c r="B17102" t="s">
        <v>2514</v>
      </c>
      <c r="C17102" t="s">
        <v>2515</v>
      </c>
      <c r="D17102" t="s">
        <v>1019</v>
      </c>
      <c r="E17102">
        <v>3.555148</v>
      </c>
      <c r="F17102" t="s">
        <v>1023</v>
      </c>
      <c r="G17102" s="1">
        <v>43510</v>
      </c>
    </row>
    <row r="17103" spans="1:7" x14ac:dyDescent="0.25">
      <c r="B17103" t="s">
        <v>1028</v>
      </c>
      <c r="C17103" t="s">
        <v>1588</v>
      </c>
      <c r="D17103" t="s">
        <v>1022</v>
      </c>
      <c r="E17103">
        <v>0</v>
      </c>
      <c r="F17103" t="s">
        <v>1027</v>
      </c>
      <c r="G17103" s="1">
        <v>43511</v>
      </c>
    </row>
    <row r="17104" spans="1:7" x14ac:dyDescent="0.25">
      <c r="B17104" t="s">
        <v>1124</v>
      </c>
      <c r="C17104" t="s">
        <v>1851</v>
      </c>
      <c r="D17104" t="s">
        <v>1026</v>
      </c>
      <c r="E17104">
        <v>-1.4736009999999999</v>
      </c>
      <c r="F17104" t="s">
        <v>1023</v>
      </c>
      <c r="G17104" s="1">
        <v>43510</v>
      </c>
    </row>
    <row r="17105" spans="2:7" x14ac:dyDescent="0.25">
      <c r="B17105" t="s">
        <v>1483</v>
      </c>
      <c r="C17105" t="s">
        <v>1963</v>
      </c>
      <c r="D17105" t="s">
        <v>1037</v>
      </c>
      <c r="E17105">
        <v>-14.022501</v>
      </c>
      <c r="F17105" t="s">
        <v>1023</v>
      </c>
      <c r="G17105" s="1">
        <v>43511</v>
      </c>
    </row>
    <row r="17151" spans="1:7" x14ac:dyDescent="0.25">
      <c r="A17151" t="s">
        <v>858</v>
      </c>
      <c r="B17151" t="str">
        <f ca="1">_xll.BDS(OFFSET(INDIRECT(ADDRESS(ROW(), COLUMN())),0,-1),"TOP_ANALYST_PERFORM_RANK_TRR","cols=6;rows=3")</f>
        <v>Argus Research Corp</v>
      </c>
      <c r="C17151" t="s">
        <v>1474</v>
      </c>
      <c r="D17151" t="s">
        <v>1015</v>
      </c>
      <c r="E17151">
        <v>6.9809460000000003</v>
      </c>
      <c r="F17151" t="s">
        <v>1023</v>
      </c>
      <c r="G17151" s="1">
        <v>43333</v>
      </c>
    </row>
    <row r="17152" spans="1:7" x14ac:dyDescent="0.25">
      <c r="B17152" t="s">
        <v>1124</v>
      </c>
      <c r="C17152" t="s">
        <v>1841</v>
      </c>
      <c r="D17152" t="s">
        <v>1019</v>
      </c>
      <c r="E17152">
        <v>4.1080560000000004</v>
      </c>
      <c r="F17152" t="s">
        <v>1023</v>
      </c>
      <c r="G17152" s="1">
        <v>43496</v>
      </c>
    </row>
    <row r="17153" spans="2:7" x14ac:dyDescent="0.25">
      <c r="B17153" t="s">
        <v>1021</v>
      </c>
      <c r="C17153" t="s">
        <v>1021</v>
      </c>
      <c r="D17153" t="s">
        <v>1022</v>
      </c>
      <c r="E17153">
        <v>0</v>
      </c>
      <c r="F17153" t="s">
        <v>1027</v>
      </c>
      <c r="G17153" s="1">
        <v>43496</v>
      </c>
    </row>
    <row r="17201" spans="1:7" x14ac:dyDescent="0.25">
      <c r="A17201" t="s">
        <v>859</v>
      </c>
      <c r="B17201" t="str">
        <f ca="1">_xll.BDS(OFFSET(INDIRECT(ADDRESS(ROW(), COLUMN())),0,-1),"TOP_ANALYST_PERFORM_RANK_TRR","cols=6;rows=5")</f>
        <v>Jefferies</v>
      </c>
      <c r="C17201" t="s">
        <v>1829</v>
      </c>
      <c r="D17201" t="s">
        <v>1015</v>
      </c>
      <c r="E17201">
        <v>40.717449999999999</v>
      </c>
      <c r="F17201" t="s">
        <v>1038</v>
      </c>
      <c r="G17201" s="1">
        <v>43503</v>
      </c>
    </row>
    <row r="17202" spans="1:7" x14ac:dyDescent="0.25">
      <c r="B17202" t="s">
        <v>1021</v>
      </c>
      <c r="C17202" t="s">
        <v>1021</v>
      </c>
      <c r="D17202" t="s">
        <v>1019</v>
      </c>
      <c r="E17202">
        <v>37.165680999999999</v>
      </c>
      <c r="F17202" t="s">
        <v>1027</v>
      </c>
      <c r="G17202" s="1">
        <v>43503</v>
      </c>
    </row>
    <row r="17203" spans="1:7" x14ac:dyDescent="0.25">
      <c r="B17203" t="s">
        <v>1017</v>
      </c>
      <c r="C17203" t="s">
        <v>1018</v>
      </c>
      <c r="D17203" t="s">
        <v>1022</v>
      </c>
      <c r="E17203">
        <v>29.793751</v>
      </c>
      <c r="F17203" t="s">
        <v>1279</v>
      </c>
      <c r="G17203" s="1">
        <v>43181</v>
      </c>
    </row>
    <row r="17204" spans="1:7" x14ac:dyDescent="0.25">
      <c r="B17204" t="s">
        <v>1160</v>
      </c>
      <c r="C17204" t="s">
        <v>1204</v>
      </c>
      <c r="D17204" t="s">
        <v>1026</v>
      </c>
      <c r="E17204">
        <v>21.462420000000002</v>
      </c>
      <c r="F17204" t="s">
        <v>1162</v>
      </c>
      <c r="G17204" s="1">
        <v>43503</v>
      </c>
    </row>
    <row r="17205" spans="1:7" x14ac:dyDescent="0.25">
      <c r="B17205" t="s">
        <v>1057</v>
      </c>
      <c r="C17205" t="s">
        <v>1790</v>
      </c>
      <c r="D17205" t="s">
        <v>1037</v>
      </c>
      <c r="E17205">
        <v>9.1194109999999995</v>
      </c>
      <c r="F17205" t="s">
        <v>2516</v>
      </c>
      <c r="G17205" s="1">
        <v>43507</v>
      </c>
    </row>
    <row r="17251" spans="1:7" x14ac:dyDescent="0.25">
      <c r="A17251" t="s">
        <v>860</v>
      </c>
      <c r="B17251" t="str">
        <f ca="1">_xll.BDS(OFFSET(INDIRECT(ADDRESS(ROW(), COLUMN())),0,-1),"TOP_ANALYST_PERFORM_RANK_TRR","cols=6;rows=13")</f>
        <v>Morgan Stanley</v>
      </c>
      <c r="C17251" t="s">
        <v>2517</v>
      </c>
      <c r="D17251" t="s">
        <v>1015</v>
      </c>
      <c r="E17251">
        <v>9.6055700000000002</v>
      </c>
      <c r="F17251" t="s">
        <v>1585</v>
      </c>
      <c r="G17251" s="1">
        <v>43495</v>
      </c>
    </row>
    <row r="17252" spans="1:7" x14ac:dyDescent="0.25">
      <c r="B17252" t="s">
        <v>1053</v>
      </c>
      <c r="C17252" t="s">
        <v>2518</v>
      </c>
      <c r="D17252" t="s">
        <v>1019</v>
      </c>
      <c r="E17252">
        <v>3.1934300000000002</v>
      </c>
      <c r="F17252" t="s">
        <v>1023</v>
      </c>
      <c r="G17252" s="1">
        <v>43495</v>
      </c>
    </row>
    <row r="17253" spans="1:7" x14ac:dyDescent="0.25">
      <c r="B17253" t="s">
        <v>1135</v>
      </c>
      <c r="C17253" t="s">
        <v>2453</v>
      </c>
      <c r="D17253" t="s">
        <v>1022</v>
      </c>
      <c r="E17253">
        <v>0.86640300000000003</v>
      </c>
      <c r="F17253" t="s">
        <v>1042</v>
      </c>
      <c r="G17253" s="1">
        <v>43495</v>
      </c>
    </row>
    <row r="17254" spans="1:7" x14ac:dyDescent="0.25">
      <c r="B17254" t="s">
        <v>1043</v>
      </c>
      <c r="C17254" t="s">
        <v>2480</v>
      </c>
      <c r="D17254" t="s">
        <v>1022</v>
      </c>
      <c r="E17254">
        <v>0.86640300000000003</v>
      </c>
      <c r="F17254" t="s">
        <v>1042</v>
      </c>
      <c r="G17254" s="1">
        <v>43495</v>
      </c>
    </row>
    <row r="17255" spans="1:7" x14ac:dyDescent="0.25">
      <c r="B17255" t="s">
        <v>1076</v>
      </c>
      <c r="C17255" t="s">
        <v>1954</v>
      </c>
      <c r="D17255" t="s">
        <v>1022</v>
      </c>
      <c r="E17255">
        <v>0.86640300000000003</v>
      </c>
      <c r="F17255" t="s">
        <v>1023</v>
      </c>
      <c r="G17255" s="1">
        <v>43495</v>
      </c>
    </row>
    <row r="17256" spans="1:7" x14ac:dyDescent="0.25">
      <c r="B17256" t="s">
        <v>1648</v>
      </c>
      <c r="C17256" t="s">
        <v>2386</v>
      </c>
      <c r="D17256" t="s">
        <v>1022</v>
      </c>
      <c r="E17256">
        <v>0.86640300000000003</v>
      </c>
      <c r="F17256" t="s">
        <v>1042</v>
      </c>
      <c r="G17256" s="1">
        <v>43495</v>
      </c>
    </row>
    <row r="17257" spans="1:7" x14ac:dyDescent="0.25">
      <c r="B17257" t="s">
        <v>1033</v>
      </c>
      <c r="C17257" t="s">
        <v>2370</v>
      </c>
      <c r="D17257" t="s">
        <v>1022</v>
      </c>
      <c r="E17257">
        <v>0.86640300000000003</v>
      </c>
      <c r="F17257" t="s">
        <v>1023</v>
      </c>
      <c r="G17257" s="1">
        <v>43494</v>
      </c>
    </row>
    <row r="17258" spans="1:7" x14ac:dyDescent="0.25">
      <c r="B17258" t="s">
        <v>1086</v>
      </c>
      <c r="C17258" t="s">
        <v>1494</v>
      </c>
      <c r="D17258" t="s">
        <v>1022</v>
      </c>
      <c r="E17258">
        <v>0.86640300000000003</v>
      </c>
      <c r="F17258" t="s">
        <v>1042</v>
      </c>
      <c r="G17258" s="1">
        <v>43494</v>
      </c>
    </row>
    <row r="17259" spans="1:7" x14ac:dyDescent="0.25">
      <c r="B17259" t="s">
        <v>1150</v>
      </c>
      <c r="C17259" t="s">
        <v>2031</v>
      </c>
      <c r="D17259" t="s">
        <v>1022</v>
      </c>
      <c r="E17259">
        <v>0.86640300000000003</v>
      </c>
      <c r="F17259" t="s">
        <v>1063</v>
      </c>
      <c r="G17259" s="1">
        <v>43494</v>
      </c>
    </row>
    <row r="17260" spans="1:7" x14ac:dyDescent="0.25">
      <c r="B17260" t="s">
        <v>1071</v>
      </c>
      <c r="C17260" t="s">
        <v>2232</v>
      </c>
      <c r="D17260" t="s">
        <v>1022</v>
      </c>
      <c r="E17260">
        <v>0.86640300000000003</v>
      </c>
      <c r="F17260" t="s">
        <v>1238</v>
      </c>
      <c r="G17260" s="1">
        <v>43488</v>
      </c>
    </row>
    <row r="17261" spans="1:7" x14ac:dyDescent="0.25">
      <c r="B17261" t="s">
        <v>1017</v>
      </c>
      <c r="C17261" t="s">
        <v>1268</v>
      </c>
      <c r="D17261" t="s">
        <v>1022</v>
      </c>
      <c r="E17261">
        <v>0.86640300000000003</v>
      </c>
      <c r="F17261" t="s">
        <v>1063</v>
      </c>
      <c r="G17261" s="1">
        <v>43181</v>
      </c>
    </row>
    <row r="17262" spans="1:7" x14ac:dyDescent="0.25">
      <c r="B17262" t="s">
        <v>1422</v>
      </c>
      <c r="C17262" t="s">
        <v>2364</v>
      </c>
      <c r="D17262" t="s">
        <v>1026</v>
      </c>
      <c r="E17262">
        <v>0</v>
      </c>
      <c r="F17262" t="s">
        <v>1052</v>
      </c>
      <c r="G17262" s="1">
        <v>43507</v>
      </c>
    </row>
    <row r="17263" spans="1:7" x14ac:dyDescent="0.25">
      <c r="B17263" t="s">
        <v>1050</v>
      </c>
      <c r="C17263" t="s">
        <v>2075</v>
      </c>
      <c r="D17263" t="s">
        <v>1037</v>
      </c>
      <c r="E17263">
        <v>-3.0201570000000002</v>
      </c>
      <c r="F17263" t="s">
        <v>1063</v>
      </c>
      <c r="G17263" s="1">
        <v>43494</v>
      </c>
    </row>
    <row r="17301" spans="1:7" x14ac:dyDescent="0.25">
      <c r="A17301" t="s">
        <v>861</v>
      </c>
      <c r="B17301" t="str">
        <f ca="1">_xll.BDS(OFFSET(INDIRECT(ADDRESS(ROW(), COLUMN())),0,-1),"TOP_ANALYST_PERFORM_RANK_TRR","cols=6;rows=5")</f>
        <v>PERM DENIED</v>
      </c>
      <c r="C17301" t="s">
        <v>1021</v>
      </c>
      <c r="D17301" t="s">
        <v>1015</v>
      </c>
      <c r="E17301">
        <v>33.556151</v>
      </c>
      <c r="F17301" t="s">
        <v>1027</v>
      </c>
      <c r="G17301" s="1">
        <v>43501</v>
      </c>
    </row>
    <row r="17302" spans="1:7" x14ac:dyDescent="0.25">
      <c r="B17302" t="s">
        <v>1035</v>
      </c>
      <c r="C17302" t="s">
        <v>2519</v>
      </c>
      <c r="D17302" t="s">
        <v>1019</v>
      </c>
      <c r="E17302">
        <v>23.960070000000002</v>
      </c>
      <c r="F17302" t="s">
        <v>1027</v>
      </c>
      <c r="G17302" s="1">
        <v>43504</v>
      </c>
    </row>
    <row r="17303" spans="1:7" x14ac:dyDescent="0.25">
      <c r="B17303" t="s">
        <v>1691</v>
      </c>
      <c r="C17303" t="s">
        <v>2466</v>
      </c>
      <c r="D17303" t="s">
        <v>1022</v>
      </c>
      <c r="E17303">
        <v>0</v>
      </c>
      <c r="F17303" t="s">
        <v>1020</v>
      </c>
      <c r="G17303" s="1">
        <v>43507</v>
      </c>
    </row>
    <row r="17304" spans="1:7" x14ac:dyDescent="0.25">
      <c r="B17304" t="s">
        <v>1259</v>
      </c>
      <c r="C17304" t="s">
        <v>2520</v>
      </c>
      <c r="D17304" t="s">
        <v>1026</v>
      </c>
      <c r="E17304">
        <v>-12.03209</v>
      </c>
      <c r="F17304" t="s">
        <v>1020</v>
      </c>
      <c r="G17304" s="1">
        <v>43328</v>
      </c>
    </row>
    <row r="17305" spans="1:7" x14ac:dyDescent="0.25">
      <c r="B17305" t="s">
        <v>1537</v>
      </c>
      <c r="C17305" t="s">
        <v>2459</v>
      </c>
      <c r="D17305" t="s">
        <v>1037</v>
      </c>
      <c r="E17305">
        <v>-16.844919000000001</v>
      </c>
      <c r="F17305" t="s">
        <v>1027</v>
      </c>
      <c r="G17305" s="1">
        <v>43504</v>
      </c>
    </row>
    <row r="17351" spans="1:7" x14ac:dyDescent="0.25">
      <c r="A17351" t="s">
        <v>862</v>
      </c>
      <c r="B17351" t="str">
        <f ca="1">_xll.BDS(OFFSET(INDIRECT(ADDRESS(ROW(), COLUMN())),0,-1),"TOP_ANALYST_PERFORM_RANK_TRR","cols=6;rows=9")</f>
        <v>ISS-EVA</v>
      </c>
      <c r="C17351" t="s">
        <v>1018</v>
      </c>
      <c r="D17351" t="s">
        <v>1015</v>
      </c>
      <c r="E17351">
        <v>49.604880999999999</v>
      </c>
      <c r="F17351" t="s">
        <v>1016</v>
      </c>
      <c r="G17351" s="1">
        <v>43497</v>
      </c>
    </row>
    <row r="17352" spans="1:7" x14ac:dyDescent="0.25">
      <c r="B17352" t="s">
        <v>1223</v>
      </c>
      <c r="C17352" t="s">
        <v>1224</v>
      </c>
      <c r="D17352" t="s">
        <v>1019</v>
      </c>
      <c r="E17352">
        <v>15.70248</v>
      </c>
      <c r="F17352" t="s">
        <v>1023</v>
      </c>
      <c r="G17352" s="1">
        <v>43487</v>
      </c>
    </row>
    <row r="17353" spans="1:7" x14ac:dyDescent="0.25">
      <c r="B17353" t="s">
        <v>1221</v>
      </c>
      <c r="C17353" t="s">
        <v>1222</v>
      </c>
      <c r="D17353" t="s">
        <v>1022</v>
      </c>
      <c r="E17353">
        <v>0</v>
      </c>
      <c r="F17353" t="s">
        <v>1020</v>
      </c>
      <c r="G17353" s="1">
        <v>43490</v>
      </c>
    </row>
    <row r="17354" spans="1:7" x14ac:dyDescent="0.25">
      <c r="B17354" t="s">
        <v>1207</v>
      </c>
      <c r="C17354" t="s">
        <v>1208</v>
      </c>
      <c r="D17354" t="s">
        <v>1022</v>
      </c>
      <c r="E17354">
        <v>0</v>
      </c>
      <c r="F17354" t="s">
        <v>1020</v>
      </c>
      <c r="G17354" s="1">
        <v>43487</v>
      </c>
    </row>
    <row r="17355" spans="1:7" x14ac:dyDescent="0.25">
      <c r="B17355" t="s">
        <v>1086</v>
      </c>
      <c r="C17355" t="s">
        <v>2521</v>
      </c>
      <c r="D17355" t="s">
        <v>1022</v>
      </c>
      <c r="E17355">
        <v>0</v>
      </c>
      <c r="F17355" t="s">
        <v>1027</v>
      </c>
      <c r="G17355" s="1">
        <v>43423</v>
      </c>
    </row>
    <row r="17356" spans="1:7" x14ac:dyDescent="0.25">
      <c r="B17356" t="s">
        <v>1021</v>
      </c>
      <c r="C17356" t="s">
        <v>1021</v>
      </c>
      <c r="D17356" t="s">
        <v>1022</v>
      </c>
      <c r="E17356">
        <v>0</v>
      </c>
      <c r="F17356" t="s">
        <v>1027</v>
      </c>
      <c r="G17356" s="1">
        <v>43422</v>
      </c>
    </row>
    <row r="17357" spans="1:7" x14ac:dyDescent="0.25">
      <c r="B17357" t="s">
        <v>2522</v>
      </c>
      <c r="C17357" t="s">
        <v>2523</v>
      </c>
      <c r="D17357" t="s">
        <v>1022</v>
      </c>
      <c r="E17357">
        <v>0</v>
      </c>
      <c r="F17357" t="s">
        <v>1020</v>
      </c>
      <c r="G17357" s="1">
        <v>43420</v>
      </c>
    </row>
    <row r="17358" spans="1:7" x14ac:dyDescent="0.25">
      <c r="B17358" t="s">
        <v>1175</v>
      </c>
      <c r="C17358" t="s">
        <v>1235</v>
      </c>
      <c r="D17358" t="s">
        <v>1026</v>
      </c>
      <c r="E17358">
        <v>-23.001571999999999</v>
      </c>
      <c r="F17358" t="s">
        <v>1038</v>
      </c>
      <c r="G17358" s="1">
        <v>43420</v>
      </c>
    </row>
    <row r="17359" spans="1:7" x14ac:dyDescent="0.25">
      <c r="B17359" t="s">
        <v>1160</v>
      </c>
      <c r="C17359" t="s">
        <v>1239</v>
      </c>
      <c r="D17359" t="s">
        <v>1037</v>
      </c>
      <c r="E17359">
        <v>-34.610121999999997</v>
      </c>
      <c r="F17359" t="s">
        <v>1063</v>
      </c>
      <c r="G17359" s="1">
        <v>43488</v>
      </c>
    </row>
    <row r="17401" spans="1:7" x14ac:dyDescent="0.25">
      <c r="A17401" t="s">
        <v>863</v>
      </c>
      <c r="B17401" t="str">
        <f ca="1">_xll.BDS(OFFSET(INDIRECT(ADDRESS(ROW(), COLUMN())),0,-1),"TOP_ANALYST_PERFORM_RANK_TRR","cols=6;rows=11")</f>
        <v>ISS-EVA</v>
      </c>
      <c r="C17401" t="s">
        <v>1268</v>
      </c>
      <c r="D17401" t="s">
        <v>1015</v>
      </c>
      <c r="E17401">
        <v>23.407540000000001</v>
      </c>
      <c r="F17401" t="s">
        <v>1016</v>
      </c>
      <c r="G17401" s="1">
        <v>43330</v>
      </c>
    </row>
    <row r="17402" spans="1:7" x14ac:dyDescent="0.25">
      <c r="B17402" t="s">
        <v>1133</v>
      </c>
      <c r="C17402" t="s">
        <v>2376</v>
      </c>
      <c r="D17402" t="s">
        <v>1019</v>
      </c>
      <c r="E17402">
        <v>-23.407540000000001</v>
      </c>
      <c r="F17402" t="s">
        <v>1023</v>
      </c>
      <c r="G17402" s="1">
        <v>43502</v>
      </c>
    </row>
    <row r="17403" spans="1:7" x14ac:dyDescent="0.25">
      <c r="B17403" t="s">
        <v>1750</v>
      </c>
      <c r="C17403" t="s">
        <v>2524</v>
      </c>
      <c r="D17403" t="s">
        <v>1019</v>
      </c>
      <c r="E17403">
        <v>-23.407540000000001</v>
      </c>
      <c r="F17403" t="s">
        <v>1023</v>
      </c>
      <c r="G17403" s="1">
        <v>43500</v>
      </c>
    </row>
    <row r="17404" spans="1:7" x14ac:dyDescent="0.25">
      <c r="B17404" t="s">
        <v>1021</v>
      </c>
      <c r="C17404" t="s">
        <v>1021</v>
      </c>
      <c r="D17404" t="s">
        <v>1019</v>
      </c>
      <c r="E17404">
        <v>-23.407540000000001</v>
      </c>
      <c r="F17404" t="s">
        <v>1023</v>
      </c>
      <c r="G17404" s="1">
        <v>43494</v>
      </c>
    </row>
    <row r="17405" spans="1:7" x14ac:dyDescent="0.25">
      <c r="B17405" t="s">
        <v>1648</v>
      </c>
      <c r="C17405" t="s">
        <v>2220</v>
      </c>
      <c r="D17405" t="s">
        <v>1019</v>
      </c>
      <c r="E17405">
        <v>-23.407540000000001</v>
      </c>
      <c r="F17405" t="s">
        <v>1042</v>
      </c>
      <c r="G17405" s="1">
        <v>43482</v>
      </c>
    </row>
    <row r="17406" spans="1:7" x14ac:dyDescent="0.25">
      <c r="B17406" t="s">
        <v>1076</v>
      </c>
      <c r="C17406" t="s">
        <v>2057</v>
      </c>
      <c r="D17406" t="s">
        <v>1019</v>
      </c>
      <c r="E17406">
        <v>-23.407540000000001</v>
      </c>
      <c r="F17406" t="s">
        <v>1023</v>
      </c>
      <c r="G17406" s="1">
        <v>43472</v>
      </c>
    </row>
    <row r="17407" spans="1:7" x14ac:dyDescent="0.25">
      <c r="B17407" t="s">
        <v>1113</v>
      </c>
      <c r="C17407" t="s">
        <v>2525</v>
      </c>
      <c r="D17407" t="s">
        <v>1019</v>
      </c>
      <c r="E17407">
        <v>-23.407540000000001</v>
      </c>
      <c r="F17407" t="s">
        <v>1042</v>
      </c>
      <c r="G17407" s="1">
        <v>43415</v>
      </c>
    </row>
    <row r="17408" spans="1:7" x14ac:dyDescent="0.25">
      <c r="B17408" t="s">
        <v>1061</v>
      </c>
      <c r="C17408" t="s">
        <v>2053</v>
      </c>
      <c r="D17408" t="s">
        <v>1019</v>
      </c>
      <c r="E17408">
        <v>-23.407540000000001</v>
      </c>
      <c r="F17408" t="s">
        <v>1063</v>
      </c>
      <c r="G17408" s="1">
        <v>43413</v>
      </c>
    </row>
    <row r="17409" spans="2:7" x14ac:dyDescent="0.25">
      <c r="B17409" t="s">
        <v>1069</v>
      </c>
      <c r="C17409" t="s">
        <v>2228</v>
      </c>
      <c r="D17409" t="s">
        <v>1019</v>
      </c>
      <c r="E17409">
        <v>-23.407540000000001</v>
      </c>
      <c r="F17409" t="s">
        <v>1042</v>
      </c>
      <c r="G17409" s="1">
        <v>43413</v>
      </c>
    </row>
    <row r="17410" spans="2:7" x14ac:dyDescent="0.25">
      <c r="B17410" t="s">
        <v>1021</v>
      </c>
      <c r="C17410" t="s">
        <v>1021</v>
      </c>
      <c r="D17410" t="s">
        <v>1019</v>
      </c>
      <c r="E17410">
        <v>-23.407540000000001</v>
      </c>
      <c r="F17410" t="s">
        <v>1023</v>
      </c>
      <c r="G17410" s="1">
        <v>43374</v>
      </c>
    </row>
    <row r="17411" spans="2:7" x14ac:dyDescent="0.25">
      <c r="B17411" t="s">
        <v>1057</v>
      </c>
      <c r="C17411" t="s">
        <v>1418</v>
      </c>
      <c r="D17411" t="s">
        <v>1019</v>
      </c>
      <c r="E17411">
        <v>-23.407540000000001</v>
      </c>
      <c r="F17411" t="s">
        <v>1042</v>
      </c>
      <c r="G17411" s="1">
        <v>43374</v>
      </c>
    </row>
    <row r="17451" spans="1:7" x14ac:dyDescent="0.25">
      <c r="A17451" t="s">
        <v>864</v>
      </c>
      <c r="B17451" t="str">
        <f ca="1">_xll.BDS(OFFSET(INDIRECT(ADDRESS(ROW(), COLUMN())),0,-1),"TOP_ANALYST_PERFORM_RANK_TRR","cols=6;rows=13")</f>
        <v>Morningstar, Inc</v>
      </c>
      <c r="C17451" t="s">
        <v>1434</v>
      </c>
      <c r="D17451" t="s">
        <v>1015</v>
      </c>
      <c r="E17451">
        <v>8</v>
      </c>
      <c r="F17451" t="s">
        <v>1020</v>
      </c>
      <c r="G17451" s="1">
        <v>43509</v>
      </c>
    </row>
    <row r="17452" spans="1:7" x14ac:dyDescent="0.25">
      <c r="B17452" t="s">
        <v>1084</v>
      </c>
      <c r="C17452" t="s">
        <v>1437</v>
      </c>
      <c r="D17452" t="s">
        <v>1019</v>
      </c>
      <c r="E17452">
        <v>7.4378359999999999</v>
      </c>
      <c r="F17452" t="s">
        <v>1023</v>
      </c>
      <c r="G17452" s="1">
        <v>43510</v>
      </c>
    </row>
    <row r="17453" spans="1:7" x14ac:dyDescent="0.25">
      <c r="B17453" t="s">
        <v>1057</v>
      </c>
      <c r="C17453" t="s">
        <v>1821</v>
      </c>
      <c r="D17453" t="s">
        <v>1019</v>
      </c>
      <c r="E17453">
        <v>7.4378359999999999</v>
      </c>
      <c r="F17453" t="s">
        <v>1042</v>
      </c>
      <c r="G17453" s="1">
        <v>43507</v>
      </c>
    </row>
    <row r="17454" spans="1:7" x14ac:dyDescent="0.25">
      <c r="B17454" t="s">
        <v>1055</v>
      </c>
      <c r="C17454" t="s">
        <v>1999</v>
      </c>
      <c r="D17454" t="s">
        <v>1019</v>
      </c>
      <c r="E17454">
        <v>7.4378359999999999</v>
      </c>
      <c r="F17454" t="s">
        <v>1042</v>
      </c>
      <c r="G17454" s="1">
        <v>43507</v>
      </c>
    </row>
    <row r="17455" spans="1:7" x14ac:dyDescent="0.25">
      <c r="B17455" t="s">
        <v>1071</v>
      </c>
      <c r="C17455" t="s">
        <v>1822</v>
      </c>
      <c r="D17455" t="s">
        <v>1019</v>
      </c>
      <c r="E17455">
        <v>7.4378359999999999</v>
      </c>
      <c r="F17455" t="s">
        <v>1073</v>
      </c>
      <c r="G17455" s="1">
        <v>43506</v>
      </c>
    </row>
    <row r="17456" spans="1:7" x14ac:dyDescent="0.25">
      <c r="B17456" t="s">
        <v>1040</v>
      </c>
      <c r="C17456" t="s">
        <v>1995</v>
      </c>
      <c r="D17456" t="s">
        <v>1022</v>
      </c>
      <c r="E17456">
        <v>0</v>
      </c>
      <c r="F17456" t="s">
        <v>1312</v>
      </c>
      <c r="G17456" s="1">
        <v>43509</v>
      </c>
    </row>
    <row r="17457" spans="2:7" x14ac:dyDescent="0.25">
      <c r="B17457" t="s">
        <v>1118</v>
      </c>
      <c r="C17457" t="s">
        <v>1996</v>
      </c>
      <c r="D17457" t="s">
        <v>1022</v>
      </c>
      <c r="E17457">
        <v>0</v>
      </c>
      <c r="F17457" t="s">
        <v>1020</v>
      </c>
      <c r="G17457" s="1">
        <v>43509</v>
      </c>
    </row>
    <row r="17458" spans="2:7" x14ac:dyDescent="0.25">
      <c r="B17458" t="s">
        <v>1086</v>
      </c>
      <c r="C17458" t="s">
        <v>2002</v>
      </c>
      <c r="D17458" t="s">
        <v>1022</v>
      </c>
      <c r="E17458">
        <v>0</v>
      </c>
      <c r="F17458" t="s">
        <v>1027</v>
      </c>
      <c r="G17458" s="1">
        <v>43509</v>
      </c>
    </row>
    <row r="17459" spans="2:7" x14ac:dyDescent="0.25">
      <c r="B17459" t="s">
        <v>1021</v>
      </c>
      <c r="C17459" t="s">
        <v>1021</v>
      </c>
      <c r="D17459" t="s">
        <v>1022</v>
      </c>
      <c r="E17459">
        <v>0</v>
      </c>
      <c r="F17459" t="s">
        <v>1027</v>
      </c>
      <c r="G17459" s="1">
        <v>43508</v>
      </c>
    </row>
    <row r="17460" spans="2:7" x14ac:dyDescent="0.25">
      <c r="B17460" t="s">
        <v>1021</v>
      </c>
      <c r="C17460" t="s">
        <v>1021</v>
      </c>
      <c r="D17460" t="s">
        <v>1022</v>
      </c>
      <c r="E17460">
        <v>0</v>
      </c>
      <c r="F17460" t="s">
        <v>1027</v>
      </c>
      <c r="G17460" s="1">
        <v>43504</v>
      </c>
    </row>
    <row r="17461" spans="2:7" x14ac:dyDescent="0.25">
      <c r="B17461" t="s">
        <v>58</v>
      </c>
      <c r="C17461" t="s">
        <v>2000</v>
      </c>
      <c r="D17461" t="s">
        <v>1022</v>
      </c>
      <c r="E17461">
        <v>0</v>
      </c>
      <c r="F17461" t="s">
        <v>1585</v>
      </c>
      <c r="G17461" s="1">
        <v>43504</v>
      </c>
    </row>
    <row r="17462" spans="2:7" x14ac:dyDescent="0.25">
      <c r="B17462" t="s">
        <v>1017</v>
      </c>
      <c r="C17462" t="s">
        <v>1018</v>
      </c>
      <c r="D17462" t="s">
        <v>1026</v>
      </c>
      <c r="E17462">
        <v>-3.5649000000000002</v>
      </c>
      <c r="F17462" t="s">
        <v>1063</v>
      </c>
      <c r="G17462" s="1">
        <v>43312</v>
      </c>
    </row>
    <row r="17463" spans="2:7" x14ac:dyDescent="0.25">
      <c r="B17463" t="s">
        <v>1061</v>
      </c>
      <c r="C17463" t="s">
        <v>1824</v>
      </c>
      <c r="D17463" t="s">
        <v>1037</v>
      </c>
      <c r="E17463">
        <v>-4.3783180000000002</v>
      </c>
      <c r="F17463" t="s">
        <v>1063</v>
      </c>
      <c r="G17463" s="1">
        <v>43504</v>
      </c>
    </row>
    <row r="17501" spans="1:7" x14ac:dyDescent="0.25">
      <c r="A17501" t="s">
        <v>865</v>
      </c>
      <c r="B17501" t="str">
        <f ca="1">_xll.BDS(OFFSET(INDIRECT(ADDRESS(ROW(), COLUMN())),0,-1),"TOP_ANALYST_PERFORM_RANK_TRR","cols=6;rows=13")</f>
        <v>Guggenheim Securities</v>
      </c>
      <c r="C17501" t="s">
        <v>2526</v>
      </c>
      <c r="D17501" t="s">
        <v>1015</v>
      </c>
      <c r="E17501">
        <v>0</v>
      </c>
      <c r="F17501" t="s">
        <v>1027</v>
      </c>
      <c r="G17501" s="1">
        <v>43479</v>
      </c>
    </row>
    <row r="17502" spans="1:7" x14ac:dyDescent="0.25">
      <c r="B17502" t="s">
        <v>1124</v>
      </c>
      <c r="C17502" t="s">
        <v>2445</v>
      </c>
      <c r="D17502" t="s">
        <v>1019</v>
      </c>
      <c r="E17502">
        <v>-10.749510000000001</v>
      </c>
      <c r="F17502" t="s">
        <v>1023</v>
      </c>
      <c r="G17502" s="1">
        <v>43440</v>
      </c>
    </row>
    <row r="17503" spans="1:7" x14ac:dyDescent="0.25">
      <c r="B17503" t="s">
        <v>2527</v>
      </c>
      <c r="C17503" t="s">
        <v>2528</v>
      </c>
      <c r="D17503" t="s">
        <v>1022</v>
      </c>
      <c r="E17503">
        <v>-12.475820000000001</v>
      </c>
      <c r="F17503" t="s">
        <v>1023</v>
      </c>
      <c r="G17503" s="1">
        <v>43497</v>
      </c>
    </row>
    <row r="17504" spans="1:7" x14ac:dyDescent="0.25">
      <c r="B17504" t="s">
        <v>1621</v>
      </c>
      <c r="C17504" t="s">
        <v>2203</v>
      </c>
      <c r="D17504" t="s">
        <v>1026</v>
      </c>
      <c r="E17504">
        <v>-35.001199999999997</v>
      </c>
      <c r="F17504" t="s">
        <v>1023</v>
      </c>
      <c r="G17504" s="1">
        <v>43509</v>
      </c>
    </row>
    <row r="17505" spans="2:7" x14ac:dyDescent="0.25">
      <c r="B17505" t="s">
        <v>1055</v>
      </c>
      <c r="C17505" t="s">
        <v>2529</v>
      </c>
      <c r="D17505" t="s">
        <v>1026</v>
      </c>
      <c r="E17505">
        <v>-35.001199999999997</v>
      </c>
      <c r="F17505" t="s">
        <v>1042</v>
      </c>
      <c r="G17505" s="1">
        <v>43508</v>
      </c>
    </row>
    <row r="17506" spans="2:7" x14ac:dyDescent="0.25">
      <c r="B17506" t="s">
        <v>1076</v>
      </c>
      <c r="C17506" t="s">
        <v>2530</v>
      </c>
      <c r="D17506" t="s">
        <v>1026</v>
      </c>
      <c r="E17506">
        <v>-35.001199999999997</v>
      </c>
      <c r="F17506" t="s">
        <v>1023</v>
      </c>
      <c r="G17506" s="1">
        <v>43480</v>
      </c>
    </row>
    <row r="17507" spans="2:7" x14ac:dyDescent="0.25">
      <c r="B17507" t="s">
        <v>1043</v>
      </c>
      <c r="C17507" t="s">
        <v>2531</v>
      </c>
      <c r="D17507" t="s">
        <v>1026</v>
      </c>
      <c r="E17507">
        <v>-35.001199999999997</v>
      </c>
      <c r="F17507" t="s">
        <v>1042</v>
      </c>
      <c r="G17507" s="1">
        <v>43455</v>
      </c>
    </row>
    <row r="17508" spans="2:7" x14ac:dyDescent="0.25">
      <c r="B17508" t="s">
        <v>1033</v>
      </c>
      <c r="C17508" t="s">
        <v>2532</v>
      </c>
      <c r="D17508" t="s">
        <v>1026</v>
      </c>
      <c r="E17508">
        <v>-35.001199999999997</v>
      </c>
      <c r="F17508" t="s">
        <v>1023</v>
      </c>
      <c r="G17508" s="1">
        <v>43452</v>
      </c>
    </row>
    <row r="17509" spans="2:7" x14ac:dyDescent="0.25">
      <c r="B17509" t="s">
        <v>2472</v>
      </c>
      <c r="C17509" t="s">
        <v>2274</v>
      </c>
      <c r="D17509" t="s">
        <v>1026</v>
      </c>
      <c r="E17509">
        <v>-35.001199999999997</v>
      </c>
      <c r="F17509" t="s">
        <v>1042</v>
      </c>
      <c r="G17509" s="1">
        <v>43448</v>
      </c>
    </row>
    <row r="17510" spans="2:7" x14ac:dyDescent="0.25">
      <c r="B17510" t="s">
        <v>1200</v>
      </c>
      <c r="C17510" t="s">
        <v>2533</v>
      </c>
      <c r="D17510" t="s">
        <v>1026</v>
      </c>
      <c r="E17510">
        <v>-35.001199999999997</v>
      </c>
      <c r="F17510" t="s">
        <v>1042</v>
      </c>
      <c r="G17510" s="1">
        <v>43417</v>
      </c>
    </row>
    <row r="17511" spans="2:7" x14ac:dyDescent="0.25">
      <c r="B17511" t="s">
        <v>1061</v>
      </c>
      <c r="C17511" t="s">
        <v>1278</v>
      </c>
      <c r="D17511" t="s">
        <v>1026</v>
      </c>
      <c r="E17511">
        <v>-35.001199999999997</v>
      </c>
      <c r="F17511" t="s">
        <v>1063</v>
      </c>
      <c r="G17511" s="1">
        <v>43402</v>
      </c>
    </row>
    <row r="17512" spans="2:7" x14ac:dyDescent="0.25">
      <c r="B17512" t="s">
        <v>2495</v>
      </c>
      <c r="C17512" t="s">
        <v>2534</v>
      </c>
      <c r="D17512" t="s">
        <v>1026</v>
      </c>
      <c r="E17512">
        <v>-35.001199999999997</v>
      </c>
      <c r="F17512" t="s">
        <v>1023</v>
      </c>
      <c r="G17512" s="1">
        <v>43399</v>
      </c>
    </row>
    <row r="17513" spans="2:7" x14ac:dyDescent="0.25">
      <c r="B17513" t="s">
        <v>1135</v>
      </c>
      <c r="C17513" t="s">
        <v>2535</v>
      </c>
      <c r="D17513" t="s">
        <v>1037</v>
      </c>
      <c r="E17513">
        <v>-37.155849000000003</v>
      </c>
      <c r="F17513" t="s">
        <v>1032</v>
      </c>
      <c r="G17513" s="1">
        <v>43483</v>
      </c>
    </row>
    <row r="17551" spans="1:7" x14ac:dyDescent="0.25">
      <c r="A17551" t="s">
        <v>866</v>
      </c>
      <c r="B17551" t="str">
        <f ca="1">_xll.BDS(OFFSET(INDIRECT(ADDRESS(ROW(), COLUMN())),0,-1),"TOP_ANALYST_PERFORM_RANK_TRR","cols=6;rows=10")</f>
        <v>Guggenheim Securities</v>
      </c>
      <c r="C17551" t="s">
        <v>1166</v>
      </c>
      <c r="D17551" t="s">
        <v>1015</v>
      </c>
      <c r="E17551">
        <v>26.620000999999998</v>
      </c>
      <c r="F17551" t="s">
        <v>1027</v>
      </c>
      <c r="G17551" s="1">
        <v>43510</v>
      </c>
    </row>
    <row r="17552" spans="1:7" x14ac:dyDescent="0.25">
      <c r="B17552" t="s">
        <v>1021</v>
      </c>
      <c r="C17552" t="s">
        <v>1021</v>
      </c>
      <c r="D17552" t="s">
        <v>1019</v>
      </c>
      <c r="E17552">
        <v>4.4515669999999998</v>
      </c>
      <c r="F17552" t="s">
        <v>1027</v>
      </c>
      <c r="G17552" s="1">
        <v>43511</v>
      </c>
    </row>
    <row r="17553" spans="2:7" x14ac:dyDescent="0.25">
      <c r="B17553" t="s">
        <v>1189</v>
      </c>
      <c r="C17553" t="s">
        <v>1771</v>
      </c>
      <c r="D17553" t="s">
        <v>1022</v>
      </c>
      <c r="E17553">
        <v>1.4779230000000001</v>
      </c>
      <c r="F17553" t="s">
        <v>1042</v>
      </c>
      <c r="G17553" s="1">
        <v>43511</v>
      </c>
    </row>
    <row r="17554" spans="2:7" x14ac:dyDescent="0.25">
      <c r="B17554" t="s">
        <v>1033</v>
      </c>
      <c r="C17554" t="s">
        <v>1542</v>
      </c>
      <c r="D17554" t="s">
        <v>1022</v>
      </c>
      <c r="E17554">
        <v>1.4779230000000001</v>
      </c>
      <c r="F17554" t="s">
        <v>1023</v>
      </c>
      <c r="G17554" s="1">
        <v>43510</v>
      </c>
    </row>
    <row r="17555" spans="2:7" x14ac:dyDescent="0.25">
      <c r="B17555" t="s">
        <v>1021</v>
      </c>
      <c r="C17555" t="s">
        <v>1021</v>
      </c>
      <c r="D17555" t="s">
        <v>1022</v>
      </c>
      <c r="E17555">
        <v>1.4779230000000001</v>
      </c>
      <c r="F17555" t="s">
        <v>1023</v>
      </c>
      <c r="G17555" s="1">
        <v>43510</v>
      </c>
    </row>
    <row r="17556" spans="2:7" x14ac:dyDescent="0.25">
      <c r="B17556" t="s">
        <v>1150</v>
      </c>
      <c r="C17556" t="s">
        <v>2294</v>
      </c>
      <c r="D17556" t="s">
        <v>1022</v>
      </c>
      <c r="E17556">
        <v>1.4779230000000001</v>
      </c>
      <c r="F17556" t="s">
        <v>1063</v>
      </c>
      <c r="G17556" s="1">
        <v>43510</v>
      </c>
    </row>
    <row r="17557" spans="2:7" x14ac:dyDescent="0.25">
      <c r="B17557" t="s">
        <v>1160</v>
      </c>
      <c r="C17557" t="s">
        <v>1769</v>
      </c>
      <c r="D17557" t="s">
        <v>1026</v>
      </c>
      <c r="E17557">
        <v>0.14057600000000001</v>
      </c>
      <c r="F17557" t="s">
        <v>1063</v>
      </c>
      <c r="G17557" s="1">
        <v>43511</v>
      </c>
    </row>
    <row r="17558" spans="2:7" x14ac:dyDescent="0.25">
      <c r="B17558" t="s">
        <v>1167</v>
      </c>
      <c r="C17558" t="s">
        <v>2536</v>
      </c>
      <c r="D17558" t="s">
        <v>1037</v>
      </c>
      <c r="E17558">
        <v>0</v>
      </c>
      <c r="F17558" t="s">
        <v>1020</v>
      </c>
      <c r="G17558" s="1">
        <v>43510</v>
      </c>
    </row>
    <row r="17559" spans="2:7" x14ac:dyDescent="0.25">
      <c r="B17559" t="s">
        <v>1135</v>
      </c>
      <c r="C17559" t="s">
        <v>1772</v>
      </c>
      <c r="D17559" t="s">
        <v>1037</v>
      </c>
      <c r="E17559">
        <v>0</v>
      </c>
      <c r="F17559" t="s">
        <v>1032</v>
      </c>
      <c r="G17559" s="1">
        <v>43510</v>
      </c>
    </row>
    <row r="17560" spans="2:7" x14ac:dyDescent="0.25">
      <c r="B17560" t="s">
        <v>1195</v>
      </c>
      <c r="C17560" t="s">
        <v>1196</v>
      </c>
      <c r="D17560" t="s">
        <v>1037</v>
      </c>
      <c r="E17560">
        <v>0</v>
      </c>
      <c r="F17560" t="s">
        <v>1027</v>
      </c>
      <c r="G17560" s="1">
        <v>42873</v>
      </c>
    </row>
    <row r="17601" spans="1:7" x14ac:dyDescent="0.25">
      <c r="A17601" t="s">
        <v>867</v>
      </c>
      <c r="B17601" t="str">
        <f ca="1">_xll.BDS(OFFSET(INDIRECT(ADDRESS(ROW(), COLUMN())),0,-1),"TOP_ANALYST_PERFORM_RANK_TRR","cols=6;rows=11")</f>
        <v>ISS-EVA</v>
      </c>
      <c r="C17601" t="s">
        <v>1018</v>
      </c>
      <c r="D17601" t="s">
        <v>1015</v>
      </c>
      <c r="E17601">
        <v>37.479120000000002</v>
      </c>
      <c r="F17601" t="s">
        <v>1020</v>
      </c>
      <c r="G17601" s="1">
        <v>43501</v>
      </c>
    </row>
    <row r="17602" spans="1:7" x14ac:dyDescent="0.25">
      <c r="B17602" t="s">
        <v>1069</v>
      </c>
      <c r="C17602" t="s">
        <v>2229</v>
      </c>
      <c r="D17602" t="s">
        <v>1019</v>
      </c>
      <c r="E17602">
        <v>-5.3963859999999997</v>
      </c>
      <c r="F17602" t="s">
        <v>1032</v>
      </c>
      <c r="G17602" s="1">
        <v>43511</v>
      </c>
    </row>
    <row r="17603" spans="1:7" x14ac:dyDescent="0.25">
      <c r="B17603" t="s">
        <v>1160</v>
      </c>
      <c r="C17603" t="s">
        <v>1331</v>
      </c>
      <c r="D17603" t="s">
        <v>1022</v>
      </c>
      <c r="E17603">
        <v>-26.69276</v>
      </c>
      <c r="F17603" t="s">
        <v>1063</v>
      </c>
      <c r="G17603" s="1">
        <v>43510</v>
      </c>
    </row>
    <row r="17604" spans="1:7" x14ac:dyDescent="0.25">
      <c r="B17604" t="s">
        <v>1595</v>
      </c>
      <c r="C17604" t="s">
        <v>2297</v>
      </c>
      <c r="D17604" t="s">
        <v>1026</v>
      </c>
      <c r="E17604">
        <v>-37.458739000000001</v>
      </c>
      <c r="F17604" t="s">
        <v>1042</v>
      </c>
      <c r="G17604" s="1">
        <v>43511</v>
      </c>
    </row>
    <row r="17605" spans="1:7" x14ac:dyDescent="0.25">
      <c r="B17605" t="s">
        <v>1448</v>
      </c>
      <c r="C17605" t="s">
        <v>2537</v>
      </c>
      <c r="D17605" t="s">
        <v>1026</v>
      </c>
      <c r="E17605">
        <v>-37.458739000000001</v>
      </c>
      <c r="F17605" t="s">
        <v>1020</v>
      </c>
      <c r="G17605" s="1">
        <v>43511</v>
      </c>
    </row>
    <row r="17606" spans="1:7" x14ac:dyDescent="0.25">
      <c r="B17606" t="s">
        <v>1050</v>
      </c>
      <c r="C17606" t="s">
        <v>1288</v>
      </c>
      <c r="D17606" t="s">
        <v>1026</v>
      </c>
      <c r="E17606">
        <v>-37.458739000000001</v>
      </c>
      <c r="F17606" t="s">
        <v>1063</v>
      </c>
      <c r="G17606" s="1">
        <v>43511</v>
      </c>
    </row>
    <row r="17607" spans="1:7" x14ac:dyDescent="0.25">
      <c r="B17607" t="s">
        <v>1531</v>
      </c>
      <c r="C17607" t="s">
        <v>1532</v>
      </c>
      <c r="D17607" t="s">
        <v>1026</v>
      </c>
      <c r="E17607">
        <v>-37.458739000000001</v>
      </c>
      <c r="F17607" t="s">
        <v>1533</v>
      </c>
      <c r="G17607" s="1">
        <v>42772</v>
      </c>
    </row>
    <row r="17608" spans="1:7" x14ac:dyDescent="0.25">
      <c r="B17608" t="s">
        <v>1043</v>
      </c>
      <c r="C17608" t="s">
        <v>1594</v>
      </c>
      <c r="D17608" t="s">
        <v>1037</v>
      </c>
      <c r="E17608">
        <v>-41.666511</v>
      </c>
      <c r="F17608" t="s">
        <v>1027</v>
      </c>
      <c r="G17608" s="1">
        <v>43511</v>
      </c>
    </row>
    <row r="17609" spans="1:7" x14ac:dyDescent="0.25">
      <c r="B17609" t="s">
        <v>1061</v>
      </c>
      <c r="C17609" t="s">
        <v>2298</v>
      </c>
      <c r="D17609" t="s">
        <v>1037</v>
      </c>
      <c r="E17609">
        <v>-41.666511</v>
      </c>
      <c r="F17609" t="s">
        <v>1027</v>
      </c>
      <c r="G17609" s="1">
        <v>43511</v>
      </c>
    </row>
    <row r="17610" spans="1:7" x14ac:dyDescent="0.25">
      <c r="B17610" t="s">
        <v>1040</v>
      </c>
      <c r="C17610" t="s">
        <v>1947</v>
      </c>
      <c r="D17610" t="s">
        <v>1037</v>
      </c>
      <c r="E17610">
        <v>-41.666511</v>
      </c>
      <c r="F17610" t="s">
        <v>1312</v>
      </c>
      <c r="G17610" s="1">
        <v>43510</v>
      </c>
    </row>
    <row r="17611" spans="1:7" x14ac:dyDescent="0.25">
      <c r="B17611" t="s">
        <v>1150</v>
      </c>
      <c r="C17611" t="s">
        <v>1284</v>
      </c>
      <c r="D17611" t="s">
        <v>1037</v>
      </c>
      <c r="E17611">
        <v>-41.666511</v>
      </c>
      <c r="F17611" t="s">
        <v>1027</v>
      </c>
      <c r="G17611" s="1">
        <v>43510</v>
      </c>
    </row>
    <row r="17651" spans="1:7" x14ac:dyDescent="0.25">
      <c r="A17651" t="s">
        <v>868</v>
      </c>
      <c r="B17651" t="str">
        <f ca="1">_xll.BDS(OFFSET(INDIRECT(ADDRESS(ROW(), COLUMN())),0,-1),"TOP_ANALYST_PERFORM_RANK_TRR","cols=6;rows=1")</f>
        <v>Morningstar, Inc</v>
      </c>
      <c r="C17651" t="s">
        <v>2538</v>
      </c>
      <c r="D17651" t="s">
        <v>1015</v>
      </c>
      <c r="E17651">
        <v>-29.048269999999999</v>
      </c>
      <c r="F17651" t="s">
        <v>1023</v>
      </c>
      <c r="G17651" s="1">
        <v>43511</v>
      </c>
    </row>
    <row r="17701" spans="1:7" x14ac:dyDescent="0.25">
      <c r="A17701" t="s">
        <v>869</v>
      </c>
      <c r="B17701" t="str">
        <f ca="1">_xll.BDS(OFFSET(INDIRECT(ADDRESS(ROW(), COLUMN())),0,-1),"TOP_ANALYST_PERFORM_RANK_TRR","cols=6;rows=13")</f>
        <v>Capital One Securities, Inc.</v>
      </c>
      <c r="C17701" t="s">
        <v>2539</v>
      </c>
      <c r="D17701" t="s">
        <v>1015</v>
      </c>
      <c r="E17701">
        <v>36.387509000000001</v>
      </c>
      <c r="F17701" t="s">
        <v>1063</v>
      </c>
      <c r="G17701" s="1">
        <v>43509</v>
      </c>
    </row>
    <row r="17702" spans="1:7" x14ac:dyDescent="0.25">
      <c r="B17702" t="s">
        <v>1040</v>
      </c>
      <c r="C17702" t="s">
        <v>2540</v>
      </c>
      <c r="D17702" t="s">
        <v>1019</v>
      </c>
      <c r="E17702">
        <v>16.779098999999999</v>
      </c>
      <c r="F17702" t="s">
        <v>1312</v>
      </c>
      <c r="G17702" s="1">
        <v>43507</v>
      </c>
    </row>
    <row r="17703" spans="1:7" x14ac:dyDescent="0.25">
      <c r="B17703" t="s">
        <v>1021</v>
      </c>
      <c r="C17703" t="s">
        <v>1021</v>
      </c>
      <c r="D17703" t="s">
        <v>1022</v>
      </c>
      <c r="E17703">
        <v>0</v>
      </c>
      <c r="F17703" t="s">
        <v>1027</v>
      </c>
      <c r="G17703" s="1">
        <v>43508</v>
      </c>
    </row>
    <row r="17704" spans="1:7" x14ac:dyDescent="0.25">
      <c r="B17704" t="s">
        <v>1167</v>
      </c>
      <c r="C17704" t="s">
        <v>2541</v>
      </c>
      <c r="D17704" t="s">
        <v>1022</v>
      </c>
      <c r="E17704">
        <v>0</v>
      </c>
      <c r="F17704" t="s">
        <v>1020</v>
      </c>
      <c r="G17704" s="1">
        <v>43507</v>
      </c>
    </row>
    <row r="17705" spans="1:7" x14ac:dyDescent="0.25">
      <c r="B17705" t="s">
        <v>1033</v>
      </c>
      <c r="C17705" t="s">
        <v>2542</v>
      </c>
      <c r="D17705" t="s">
        <v>1022</v>
      </c>
      <c r="E17705">
        <v>0</v>
      </c>
      <c r="F17705" t="s">
        <v>1020</v>
      </c>
      <c r="G17705" s="1">
        <v>43507</v>
      </c>
    </row>
    <row r="17706" spans="1:7" x14ac:dyDescent="0.25">
      <c r="B17706" t="s">
        <v>1059</v>
      </c>
      <c r="C17706" t="s">
        <v>2543</v>
      </c>
      <c r="D17706" t="s">
        <v>1022</v>
      </c>
      <c r="E17706">
        <v>0</v>
      </c>
      <c r="F17706" t="s">
        <v>1032</v>
      </c>
      <c r="G17706" s="1">
        <v>43504</v>
      </c>
    </row>
    <row r="17707" spans="1:7" x14ac:dyDescent="0.25">
      <c r="B17707" t="s">
        <v>1021</v>
      </c>
      <c r="C17707" t="s">
        <v>1021</v>
      </c>
      <c r="D17707" t="s">
        <v>1022</v>
      </c>
      <c r="E17707">
        <v>0</v>
      </c>
      <c r="F17707" t="s">
        <v>1027</v>
      </c>
      <c r="G17707" s="1">
        <v>43504</v>
      </c>
    </row>
    <row r="17708" spans="1:7" x14ac:dyDescent="0.25">
      <c r="B17708" t="s">
        <v>1580</v>
      </c>
      <c r="C17708" t="s">
        <v>2544</v>
      </c>
      <c r="D17708" t="s">
        <v>1022</v>
      </c>
      <c r="E17708">
        <v>0</v>
      </c>
      <c r="F17708" t="s">
        <v>1027</v>
      </c>
      <c r="G17708" s="1">
        <v>43502</v>
      </c>
    </row>
    <row r="17709" spans="1:7" x14ac:dyDescent="0.25">
      <c r="B17709" t="s">
        <v>1076</v>
      </c>
      <c r="C17709" t="s">
        <v>2545</v>
      </c>
      <c r="D17709" t="s">
        <v>1022</v>
      </c>
      <c r="E17709">
        <v>0</v>
      </c>
      <c r="F17709" t="s">
        <v>1020</v>
      </c>
      <c r="G17709" s="1">
        <v>43496</v>
      </c>
    </row>
    <row r="17710" spans="1:7" x14ac:dyDescent="0.25">
      <c r="B17710" t="s">
        <v>1145</v>
      </c>
      <c r="C17710" t="s">
        <v>2546</v>
      </c>
      <c r="D17710" t="s">
        <v>1022</v>
      </c>
      <c r="E17710">
        <v>0</v>
      </c>
      <c r="F17710" t="s">
        <v>1027</v>
      </c>
      <c r="G17710" s="1">
        <v>43479</v>
      </c>
    </row>
    <row r="17711" spans="1:7" x14ac:dyDescent="0.25">
      <c r="B17711" t="s">
        <v>1084</v>
      </c>
      <c r="C17711" t="s">
        <v>2302</v>
      </c>
      <c r="D17711" t="s">
        <v>1022</v>
      </c>
      <c r="E17711">
        <v>0</v>
      </c>
      <c r="F17711" t="s">
        <v>1020</v>
      </c>
      <c r="G17711" s="1">
        <v>43333</v>
      </c>
    </row>
    <row r="17712" spans="1:7" x14ac:dyDescent="0.25">
      <c r="B17712" t="s">
        <v>1030</v>
      </c>
      <c r="C17712" t="s">
        <v>2547</v>
      </c>
      <c r="D17712" t="s">
        <v>1026</v>
      </c>
      <c r="E17712">
        <v>-3.1598449999999998</v>
      </c>
      <c r="F17712" t="s">
        <v>1032</v>
      </c>
      <c r="G17712" s="1">
        <v>43507</v>
      </c>
    </row>
    <row r="17713" spans="2:7" x14ac:dyDescent="0.25">
      <c r="B17713" t="s">
        <v>1017</v>
      </c>
      <c r="C17713" t="s">
        <v>1018</v>
      </c>
      <c r="D17713" t="s">
        <v>1037</v>
      </c>
      <c r="E17713">
        <v>-31.416284999999998</v>
      </c>
      <c r="F17713" t="s">
        <v>1279</v>
      </c>
      <c r="G17713" s="1">
        <v>43509</v>
      </c>
    </row>
    <row r="17751" spans="1:7" x14ac:dyDescent="0.25">
      <c r="A17751" t="s">
        <v>870</v>
      </c>
      <c r="B17751" t="str">
        <f ca="1">_xll.BDS(OFFSET(INDIRECT(ADDRESS(ROW(), COLUMN())),0,-1),"TOP_ANALYST_PERFORM_RANK_TRR","cols=6;rows=8")</f>
        <v>Morningstar, Inc</v>
      </c>
      <c r="C17751" t="s">
        <v>2430</v>
      </c>
      <c r="D17751" t="s">
        <v>1015</v>
      </c>
      <c r="E17751">
        <v>19.860132</v>
      </c>
      <c r="F17751" t="s">
        <v>1020</v>
      </c>
      <c r="G17751" s="1">
        <v>43496</v>
      </c>
    </row>
    <row r="17752" spans="1:7" x14ac:dyDescent="0.25">
      <c r="B17752" t="s">
        <v>1050</v>
      </c>
      <c r="C17752" t="s">
        <v>2548</v>
      </c>
      <c r="D17752" t="s">
        <v>1019</v>
      </c>
      <c r="E17752">
        <v>16.518920999999999</v>
      </c>
      <c r="F17752" t="s">
        <v>1279</v>
      </c>
      <c r="G17752" s="1">
        <v>43500</v>
      </c>
    </row>
    <row r="17753" spans="1:7" x14ac:dyDescent="0.25">
      <c r="B17753" t="s">
        <v>1422</v>
      </c>
      <c r="C17753" t="s">
        <v>2383</v>
      </c>
      <c r="D17753" t="s">
        <v>1022</v>
      </c>
      <c r="E17753">
        <v>2.8802129999999999</v>
      </c>
      <c r="F17753" t="s">
        <v>1063</v>
      </c>
      <c r="G17753" s="1">
        <v>43496</v>
      </c>
    </row>
    <row r="17754" spans="1:7" x14ac:dyDescent="0.25">
      <c r="B17754" t="s">
        <v>1160</v>
      </c>
      <c r="C17754" t="s">
        <v>2549</v>
      </c>
      <c r="D17754" t="s">
        <v>1026</v>
      </c>
      <c r="E17754">
        <v>0</v>
      </c>
      <c r="F17754" t="s">
        <v>1162</v>
      </c>
      <c r="G17754" s="1">
        <v>43496</v>
      </c>
    </row>
    <row r="17755" spans="1:7" x14ac:dyDescent="0.25">
      <c r="B17755" t="s">
        <v>1126</v>
      </c>
      <c r="C17755" t="s">
        <v>2434</v>
      </c>
      <c r="D17755" t="s">
        <v>1037</v>
      </c>
      <c r="E17755">
        <v>-16.518920999999999</v>
      </c>
      <c r="F17755" t="s">
        <v>1023</v>
      </c>
      <c r="G17755" s="1">
        <v>43501</v>
      </c>
    </row>
    <row r="17756" spans="1:7" x14ac:dyDescent="0.25">
      <c r="B17756" t="s">
        <v>1099</v>
      </c>
      <c r="C17756" t="s">
        <v>2433</v>
      </c>
      <c r="D17756" t="s">
        <v>1037</v>
      </c>
      <c r="E17756">
        <v>-16.518920999999999</v>
      </c>
      <c r="F17756" t="s">
        <v>1023</v>
      </c>
      <c r="G17756" s="1">
        <v>43497</v>
      </c>
    </row>
    <row r="17757" spans="1:7" x14ac:dyDescent="0.25">
      <c r="B17757" t="s">
        <v>1084</v>
      </c>
      <c r="C17757" t="s">
        <v>1474</v>
      </c>
      <c r="D17757" t="s">
        <v>1037</v>
      </c>
      <c r="E17757">
        <v>-16.518920999999999</v>
      </c>
      <c r="F17757" t="s">
        <v>1023</v>
      </c>
      <c r="G17757" s="1">
        <v>43497</v>
      </c>
    </row>
    <row r="17758" spans="1:7" x14ac:dyDescent="0.25">
      <c r="B17758" t="s">
        <v>1021</v>
      </c>
      <c r="C17758" t="s">
        <v>1021</v>
      </c>
      <c r="D17758" t="s">
        <v>1037</v>
      </c>
      <c r="E17758">
        <v>-16.518920999999999</v>
      </c>
      <c r="F17758" t="s">
        <v>1023</v>
      </c>
      <c r="G17758" s="1">
        <v>43496</v>
      </c>
    </row>
    <row r="17801" spans="1:7" x14ac:dyDescent="0.25">
      <c r="A17801" t="s">
        <v>871</v>
      </c>
      <c r="B17801" t="str">
        <f ca="1">_xll.BDS(OFFSET(INDIRECT(ADDRESS(ROW(), COLUMN())),0,-1),"TOP_ANALYST_PERFORM_RANK_TRR","cols=6;rows=10")</f>
        <v>Morgan Stanley</v>
      </c>
      <c r="C17801" t="s">
        <v>1488</v>
      </c>
      <c r="D17801" t="s">
        <v>1015</v>
      </c>
      <c r="E17801">
        <v>17.722370000000002</v>
      </c>
      <c r="F17801" t="s">
        <v>1450</v>
      </c>
      <c r="G17801" s="1">
        <v>43224</v>
      </c>
    </row>
    <row r="17802" spans="1:7" x14ac:dyDescent="0.25">
      <c r="B17802" t="s">
        <v>1124</v>
      </c>
      <c r="C17802" t="s">
        <v>2230</v>
      </c>
      <c r="D17802" t="s">
        <v>1019</v>
      </c>
      <c r="E17802">
        <v>14.961499999999999</v>
      </c>
      <c r="F17802" t="s">
        <v>1020</v>
      </c>
      <c r="G17802" s="1">
        <v>43472</v>
      </c>
    </row>
    <row r="17803" spans="1:7" x14ac:dyDescent="0.25">
      <c r="B17803" t="s">
        <v>1160</v>
      </c>
      <c r="C17803" t="s">
        <v>2550</v>
      </c>
      <c r="D17803" t="s">
        <v>1022</v>
      </c>
      <c r="E17803">
        <v>4.6272500000000001</v>
      </c>
      <c r="F17803" t="s">
        <v>1063</v>
      </c>
      <c r="G17803" s="1">
        <v>43482</v>
      </c>
    </row>
    <row r="17804" spans="1:7" x14ac:dyDescent="0.25">
      <c r="B17804" t="s">
        <v>1135</v>
      </c>
      <c r="C17804" t="s">
        <v>2551</v>
      </c>
      <c r="D17804" t="s">
        <v>1026</v>
      </c>
      <c r="E17804">
        <v>0</v>
      </c>
      <c r="F17804" t="s">
        <v>1032</v>
      </c>
      <c r="G17804" s="1">
        <v>43511</v>
      </c>
    </row>
    <row r="17805" spans="1:7" x14ac:dyDescent="0.25">
      <c r="B17805" t="s">
        <v>1492</v>
      </c>
      <c r="C17805" t="s">
        <v>1493</v>
      </c>
      <c r="D17805" t="s">
        <v>1026</v>
      </c>
      <c r="E17805">
        <v>0</v>
      </c>
      <c r="F17805" t="s">
        <v>1020</v>
      </c>
      <c r="G17805" s="1">
        <v>43508</v>
      </c>
    </row>
    <row r="17806" spans="1:7" x14ac:dyDescent="0.25">
      <c r="B17806" t="s">
        <v>1071</v>
      </c>
      <c r="C17806" t="s">
        <v>2232</v>
      </c>
      <c r="D17806" t="s">
        <v>1026</v>
      </c>
      <c r="E17806">
        <v>0</v>
      </c>
      <c r="F17806" t="s">
        <v>1320</v>
      </c>
      <c r="G17806" s="1">
        <v>43497</v>
      </c>
    </row>
    <row r="17807" spans="1:7" x14ac:dyDescent="0.25">
      <c r="B17807" t="s">
        <v>1069</v>
      </c>
      <c r="C17807" t="s">
        <v>2552</v>
      </c>
      <c r="D17807" t="s">
        <v>1026</v>
      </c>
      <c r="E17807">
        <v>0</v>
      </c>
      <c r="F17807" t="s">
        <v>1032</v>
      </c>
      <c r="G17807" s="1">
        <v>43493</v>
      </c>
    </row>
    <row r="17808" spans="1:7" x14ac:dyDescent="0.25">
      <c r="B17808" t="s">
        <v>1648</v>
      </c>
      <c r="C17808" t="s">
        <v>2233</v>
      </c>
      <c r="D17808" t="s">
        <v>1026</v>
      </c>
      <c r="E17808">
        <v>0</v>
      </c>
      <c r="F17808" t="s">
        <v>1032</v>
      </c>
      <c r="G17808" s="1">
        <v>43490</v>
      </c>
    </row>
    <row r="17809" spans="2:7" x14ac:dyDescent="0.25">
      <c r="B17809" t="s">
        <v>1150</v>
      </c>
      <c r="C17809" t="s">
        <v>2553</v>
      </c>
      <c r="D17809" t="s">
        <v>1026</v>
      </c>
      <c r="E17809">
        <v>0</v>
      </c>
      <c r="F17809" t="s">
        <v>1027</v>
      </c>
      <c r="G17809" s="1">
        <v>43406</v>
      </c>
    </row>
    <row r="17810" spans="2:7" x14ac:dyDescent="0.25">
      <c r="B17810" t="s">
        <v>1057</v>
      </c>
      <c r="C17810" t="s">
        <v>2554</v>
      </c>
      <c r="D17810" t="s">
        <v>1037</v>
      </c>
      <c r="E17810">
        <v>-9.8382749999999994</v>
      </c>
      <c r="F17810" t="s">
        <v>1309</v>
      </c>
      <c r="G17810" s="1">
        <v>43472</v>
      </c>
    </row>
    <row r="17851" spans="1:7" x14ac:dyDescent="0.25">
      <c r="A17851" t="s">
        <v>872</v>
      </c>
      <c r="B17851" t="str">
        <f ca="1">_xll.BDS(OFFSET(INDIRECT(ADDRESS(ROW(), COLUMN())),0,-1),"TOP_ANALYST_PERFORM_RANK_TRR","cols=6;rows=17")</f>
        <v>Goldman Sachs</v>
      </c>
      <c r="C17851" t="s">
        <v>1237</v>
      </c>
      <c r="D17851" t="s">
        <v>1015</v>
      </c>
      <c r="E17851">
        <v>0</v>
      </c>
      <c r="F17851" t="s">
        <v>1320</v>
      </c>
      <c r="G17851" s="1">
        <v>43423</v>
      </c>
    </row>
    <row r="17852" spans="1:7" x14ac:dyDescent="0.25">
      <c r="B17852" t="s">
        <v>1017</v>
      </c>
      <c r="C17852" t="s">
        <v>1018</v>
      </c>
      <c r="D17852" t="s">
        <v>1015</v>
      </c>
      <c r="E17852">
        <v>0</v>
      </c>
      <c r="F17852" t="s">
        <v>1020</v>
      </c>
      <c r="G17852" s="1">
        <v>43182</v>
      </c>
    </row>
    <row r="17853" spans="1:7" x14ac:dyDescent="0.25">
      <c r="B17853" t="s">
        <v>1090</v>
      </c>
      <c r="C17853" t="s">
        <v>1252</v>
      </c>
      <c r="D17853" t="s">
        <v>1015</v>
      </c>
      <c r="E17853">
        <v>0</v>
      </c>
      <c r="F17853" t="s">
        <v>2098</v>
      </c>
      <c r="G17853" s="1">
        <v>42914</v>
      </c>
    </row>
    <row r="17854" spans="1:7" x14ac:dyDescent="0.25">
      <c r="B17854" t="s">
        <v>1124</v>
      </c>
      <c r="C17854" t="s">
        <v>2236</v>
      </c>
      <c r="D17854" t="s">
        <v>1019</v>
      </c>
      <c r="E17854">
        <v>-19.639959999999999</v>
      </c>
      <c r="F17854" t="s">
        <v>1023</v>
      </c>
      <c r="G17854" s="1">
        <v>43487</v>
      </c>
    </row>
    <row r="17855" spans="1:7" x14ac:dyDescent="0.25">
      <c r="B17855" t="s">
        <v>1021</v>
      </c>
      <c r="C17855" t="s">
        <v>1021</v>
      </c>
      <c r="D17855" t="s">
        <v>1022</v>
      </c>
      <c r="E17855">
        <v>-45.672750000000001</v>
      </c>
      <c r="F17855" t="s">
        <v>1023</v>
      </c>
      <c r="G17855" s="1">
        <v>43433</v>
      </c>
    </row>
    <row r="17856" spans="1:7" x14ac:dyDescent="0.25">
      <c r="B17856" t="s">
        <v>1231</v>
      </c>
      <c r="C17856" t="s">
        <v>1232</v>
      </c>
      <c r="D17856" t="s">
        <v>1026</v>
      </c>
      <c r="E17856">
        <v>-52.427470999999997</v>
      </c>
      <c r="F17856" t="s">
        <v>1023</v>
      </c>
      <c r="G17856" s="1">
        <v>43509</v>
      </c>
    </row>
    <row r="17857" spans="2:7" x14ac:dyDescent="0.25">
      <c r="B17857" t="s">
        <v>1050</v>
      </c>
      <c r="C17857" t="s">
        <v>1220</v>
      </c>
      <c r="D17857" t="s">
        <v>1026</v>
      </c>
      <c r="E17857">
        <v>-52.427470999999997</v>
      </c>
      <c r="F17857" t="s">
        <v>1063</v>
      </c>
      <c r="G17857" s="1">
        <v>43500</v>
      </c>
    </row>
    <row r="17858" spans="2:7" x14ac:dyDescent="0.25">
      <c r="B17858" t="s">
        <v>2522</v>
      </c>
      <c r="C17858" t="s">
        <v>2555</v>
      </c>
      <c r="D17858" t="s">
        <v>1026</v>
      </c>
      <c r="E17858">
        <v>-52.427470999999997</v>
      </c>
      <c r="F17858" t="s">
        <v>1023</v>
      </c>
      <c r="G17858" s="1">
        <v>43495</v>
      </c>
    </row>
    <row r="17859" spans="2:7" x14ac:dyDescent="0.25">
      <c r="B17859" t="s">
        <v>1229</v>
      </c>
      <c r="C17859" t="s">
        <v>1230</v>
      </c>
      <c r="D17859" t="s">
        <v>1026</v>
      </c>
      <c r="E17859">
        <v>-52.427470999999997</v>
      </c>
      <c r="F17859" t="s">
        <v>1023</v>
      </c>
      <c r="G17859" s="1">
        <v>43493</v>
      </c>
    </row>
    <row r="17860" spans="2:7" x14ac:dyDescent="0.25">
      <c r="B17860" t="s">
        <v>1250</v>
      </c>
      <c r="C17860" t="s">
        <v>2482</v>
      </c>
      <c r="D17860" t="s">
        <v>1026</v>
      </c>
      <c r="E17860">
        <v>-52.427470999999997</v>
      </c>
      <c r="F17860" t="s">
        <v>1023</v>
      </c>
      <c r="G17860" s="1">
        <v>43491</v>
      </c>
    </row>
    <row r="17861" spans="2:7" x14ac:dyDescent="0.25">
      <c r="B17861" t="s">
        <v>1187</v>
      </c>
      <c r="C17861" t="s">
        <v>1216</v>
      </c>
      <c r="D17861" t="s">
        <v>1026</v>
      </c>
      <c r="E17861">
        <v>-52.427470999999997</v>
      </c>
      <c r="F17861" t="s">
        <v>1023</v>
      </c>
      <c r="G17861" s="1">
        <v>43473</v>
      </c>
    </row>
    <row r="17862" spans="2:7" x14ac:dyDescent="0.25">
      <c r="B17862" t="s">
        <v>1800</v>
      </c>
      <c r="C17862" t="s">
        <v>1801</v>
      </c>
      <c r="D17862" t="s">
        <v>1026</v>
      </c>
      <c r="E17862">
        <v>-52.427470999999997</v>
      </c>
      <c r="F17862" t="s">
        <v>1023</v>
      </c>
      <c r="G17862" s="1">
        <v>43460</v>
      </c>
    </row>
    <row r="17863" spans="2:7" x14ac:dyDescent="0.25">
      <c r="B17863" t="s">
        <v>1021</v>
      </c>
      <c r="C17863" t="s">
        <v>1021</v>
      </c>
      <c r="D17863" t="s">
        <v>1026</v>
      </c>
      <c r="E17863">
        <v>-52.427470999999997</v>
      </c>
      <c r="F17863" t="s">
        <v>1023</v>
      </c>
      <c r="G17863" s="1">
        <v>43457</v>
      </c>
    </row>
    <row r="17864" spans="2:7" x14ac:dyDescent="0.25">
      <c r="B17864" t="s">
        <v>1233</v>
      </c>
      <c r="C17864" t="s">
        <v>1234</v>
      </c>
      <c r="D17864" t="s">
        <v>1026</v>
      </c>
      <c r="E17864">
        <v>-52.427470999999997</v>
      </c>
      <c r="F17864" t="s">
        <v>1042</v>
      </c>
      <c r="G17864" s="1">
        <v>43434</v>
      </c>
    </row>
    <row r="17865" spans="2:7" x14ac:dyDescent="0.25">
      <c r="B17865" t="s">
        <v>1242</v>
      </c>
      <c r="C17865" t="s">
        <v>1243</v>
      </c>
      <c r="D17865" t="s">
        <v>1026</v>
      </c>
      <c r="E17865">
        <v>-52.427470999999997</v>
      </c>
      <c r="F17865" t="s">
        <v>1023</v>
      </c>
      <c r="G17865" s="1">
        <v>43418</v>
      </c>
    </row>
    <row r="17866" spans="2:7" x14ac:dyDescent="0.25">
      <c r="B17866" t="s">
        <v>1212</v>
      </c>
      <c r="C17866" t="s">
        <v>1213</v>
      </c>
      <c r="D17866" t="s">
        <v>1026</v>
      </c>
      <c r="E17866">
        <v>-52.427470999999997</v>
      </c>
      <c r="F17866" t="s">
        <v>1976</v>
      </c>
      <c r="G17866" s="1">
        <v>42876</v>
      </c>
    </row>
    <row r="17867" spans="2:7" x14ac:dyDescent="0.25">
      <c r="B17867" t="s">
        <v>58</v>
      </c>
      <c r="C17867" t="s">
        <v>1211</v>
      </c>
      <c r="D17867" t="s">
        <v>1037</v>
      </c>
      <c r="E17867">
        <v>-53.648609</v>
      </c>
      <c r="F17867" t="s">
        <v>1389</v>
      </c>
      <c r="G17867" s="1">
        <v>43474</v>
      </c>
    </row>
    <row r="17901" spans="1:7" x14ac:dyDescent="0.25">
      <c r="A17901" t="s">
        <v>873</v>
      </c>
      <c r="B17901" t="str">
        <f ca="1">_xll.BDS(OFFSET(INDIRECT(ADDRESS(ROW(), COLUMN())),0,-1),"TOP_ANALYST_PERFORM_RANK_TRR","cols=6;rows=10")</f>
        <v>PERM DENIED</v>
      </c>
      <c r="C17901" t="s">
        <v>1021</v>
      </c>
      <c r="D17901" t="s">
        <v>1015</v>
      </c>
      <c r="E17901">
        <v>17.81569</v>
      </c>
      <c r="F17901" t="s">
        <v>1027</v>
      </c>
      <c r="G17901" s="1">
        <v>43511</v>
      </c>
    </row>
    <row r="17902" spans="1:7" x14ac:dyDescent="0.25">
      <c r="B17902" t="s">
        <v>1021</v>
      </c>
      <c r="C17902" t="s">
        <v>1021</v>
      </c>
      <c r="D17902" t="s">
        <v>1019</v>
      </c>
      <c r="E17902">
        <v>12.558711000000001</v>
      </c>
      <c r="F17902" t="s">
        <v>1042</v>
      </c>
      <c r="G17902" s="1">
        <v>43510</v>
      </c>
    </row>
    <row r="17903" spans="1:7" x14ac:dyDescent="0.25">
      <c r="B17903" t="s">
        <v>1021</v>
      </c>
      <c r="C17903" t="s">
        <v>1021</v>
      </c>
      <c r="D17903" t="s">
        <v>1022</v>
      </c>
      <c r="E17903">
        <v>8.9670799999999993</v>
      </c>
      <c r="F17903" t="s">
        <v>1023</v>
      </c>
      <c r="G17903" s="1">
        <v>43511</v>
      </c>
    </row>
    <row r="17904" spans="1:7" x14ac:dyDescent="0.25">
      <c r="B17904" t="s">
        <v>1067</v>
      </c>
      <c r="C17904" t="s">
        <v>2556</v>
      </c>
      <c r="D17904" t="s">
        <v>1022</v>
      </c>
      <c r="E17904">
        <v>8.9670799999999993</v>
      </c>
      <c r="F17904" t="s">
        <v>1023</v>
      </c>
      <c r="G17904" s="1">
        <v>43510</v>
      </c>
    </row>
    <row r="17905" spans="2:7" x14ac:dyDescent="0.25">
      <c r="B17905" t="s">
        <v>1076</v>
      </c>
      <c r="C17905" t="s">
        <v>2292</v>
      </c>
      <c r="D17905" t="s">
        <v>1022</v>
      </c>
      <c r="E17905">
        <v>8.9670799999999993</v>
      </c>
      <c r="F17905" t="s">
        <v>1023</v>
      </c>
      <c r="G17905" s="1">
        <v>43510</v>
      </c>
    </row>
    <row r="17906" spans="2:7" x14ac:dyDescent="0.25">
      <c r="B17906" t="s">
        <v>1084</v>
      </c>
      <c r="C17906" t="s">
        <v>1085</v>
      </c>
      <c r="D17906" t="s">
        <v>1022</v>
      </c>
      <c r="E17906">
        <v>8.9670799999999993</v>
      </c>
      <c r="F17906" t="s">
        <v>1023</v>
      </c>
      <c r="G17906" s="1">
        <v>43509</v>
      </c>
    </row>
    <row r="17907" spans="2:7" x14ac:dyDescent="0.25">
      <c r="B17907" t="s">
        <v>1059</v>
      </c>
      <c r="C17907" t="s">
        <v>2267</v>
      </c>
      <c r="D17907" t="s">
        <v>1026</v>
      </c>
      <c r="E17907">
        <v>0</v>
      </c>
      <c r="F17907" t="s">
        <v>1032</v>
      </c>
      <c r="G17907" s="1">
        <v>43510</v>
      </c>
    </row>
    <row r="17908" spans="2:7" x14ac:dyDescent="0.25">
      <c r="B17908" t="s">
        <v>1055</v>
      </c>
      <c r="C17908" t="s">
        <v>2379</v>
      </c>
      <c r="D17908" t="s">
        <v>1026</v>
      </c>
      <c r="E17908">
        <v>0</v>
      </c>
      <c r="F17908" t="s">
        <v>1032</v>
      </c>
      <c r="G17908" s="1">
        <v>43510</v>
      </c>
    </row>
    <row r="17909" spans="2:7" x14ac:dyDescent="0.25">
      <c r="B17909" t="s">
        <v>1363</v>
      </c>
      <c r="C17909" t="s">
        <v>2557</v>
      </c>
      <c r="D17909" t="s">
        <v>1026</v>
      </c>
      <c r="E17909">
        <v>0</v>
      </c>
      <c r="F17909" t="s">
        <v>1032</v>
      </c>
      <c r="G17909" s="1">
        <v>43510</v>
      </c>
    </row>
    <row r="17910" spans="2:7" x14ac:dyDescent="0.25">
      <c r="B17910" t="s">
        <v>1124</v>
      </c>
      <c r="C17910" t="s">
        <v>2124</v>
      </c>
      <c r="D17910" t="s">
        <v>1037</v>
      </c>
      <c r="E17910">
        <v>-1.4891080000000001</v>
      </c>
      <c r="F17910" t="s">
        <v>1016</v>
      </c>
      <c r="G17910" s="1">
        <v>43510</v>
      </c>
    </row>
    <row r="17951" spans="1:7" x14ac:dyDescent="0.25">
      <c r="A17951" t="s">
        <v>874</v>
      </c>
      <c r="B17951" t="str">
        <f ca="1">_xll.BDS(OFFSET(INDIRECT(ADDRESS(ROW(), COLUMN())),0,-1),"TOP_ANALYST_PERFORM_RANK_TRR","cols=6;rows=13")</f>
        <v>Morningstar, Inc</v>
      </c>
      <c r="C17951" t="s">
        <v>1857</v>
      </c>
      <c r="D17951" t="s">
        <v>1015</v>
      </c>
      <c r="E17951">
        <v>12.393662000000001</v>
      </c>
      <c r="F17951" t="s">
        <v>1020</v>
      </c>
      <c r="G17951" s="1">
        <v>43496</v>
      </c>
    </row>
    <row r="17952" spans="1:7" x14ac:dyDescent="0.25">
      <c r="B17952" t="s">
        <v>1055</v>
      </c>
      <c r="C17952" t="s">
        <v>2558</v>
      </c>
      <c r="D17952" t="s">
        <v>1019</v>
      </c>
      <c r="E17952">
        <v>0.22373899999999999</v>
      </c>
      <c r="F17952" t="s">
        <v>1042</v>
      </c>
      <c r="G17952" s="1">
        <v>43507</v>
      </c>
    </row>
    <row r="17953" spans="2:7" x14ac:dyDescent="0.25">
      <c r="B17953" t="s">
        <v>1167</v>
      </c>
      <c r="C17953" t="s">
        <v>2559</v>
      </c>
      <c r="D17953" t="s">
        <v>1022</v>
      </c>
      <c r="E17953">
        <v>0</v>
      </c>
      <c r="F17953" t="s">
        <v>1020</v>
      </c>
      <c r="G17953" s="1">
        <v>43509</v>
      </c>
    </row>
    <row r="17954" spans="2:7" x14ac:dyDescent="0.25">
      <c r="B17954" t="s">
        <v>1033</v>
      </c>
      <c r="C17954" t="s">
        <v>2560</v>
      </c>
      <c r="D17954" t="s">
        <v>1022</v>
      </c>
      <c r="E17954">
        <v>0</v>
      </c>
      <c r="F17954" t="s">
        <v>1020</v>
      </c>
      <c r="G17954" s="1">
        <v>43508</v>
      </c>
    </row>
    <row r="17955" spans="2:7" x14ac:dyDescent="0.25">
      <c r="B17955" t="s">
        <v>1021</v>
      </c>
      <c r="C17955" t="s">
        <v>1021</v>
      </c>
      <c r="D17955" t="s">
        <v>1022</v>
      </c>
      <c r="E17955">
        <v>0</v>
      </c>
      <c r="F17955" t="s">
        <v>1032</v>
      </c>
      <c r="G17955" s="1">
        <v>43508</v>
      </c>
    </row>
    <row r="17956" spans="2:7" x14ac:dyDescent="0.25">
      <c r="B17956" t="s">
        <v>1028</v>
      </c>
      <c r="C17956" t="s">
        <v>1529</v>
      </c>
      <c r="D17956" t="s">
        <v>1022</v>
      </c>
      <c r="E17956">
        <v>0</v>
      </c>
      <c r="F17956" t="s">
        <v>1027</v>
      </c>
      <c r="G17956" s="1">
        <v>43508</v>
      </c>
    </row>
    <row r="17957" spans="2:7" x14ac:dyDescent="0.25">
      <c r="B17957" t="s">
        <v>1043</v>
      </c>
      <c r="C17957" t="s">
        <v>2561</v>
      </c>
      <c r="D17957" t="s">
        <v>1022</v>
      </c>
      <c r="E17957">
        <v>0</v>
      </c>
      <c r="F17957" t="s">
        <v>1027</v>
      </c>
      <c r="G17957" s="1">
        <v>43504</v>
      </c>
    </row>
    <row r="17958" spans="2:7" x14ac:dyDescent="0.25">
      <c r="B17958" t="s">
        <v>1133</v>
      </c>
      <c r="C17958" t="s">
        <v>1796</v>
      </c>
      <c r="D17958" t="s">
        <v>1022</v>
      </c>
      <c r="E17958">
        <v>0</v>
      </c>
      <c r="F17958" t="s">
        <v>1027</v>
      </c>
      <c r="G17958" s="1">
        <v>43501</v>
      </c>
    </row>
    <row r="17959" spans="2:7" x14ac:dyDescent="0.25">
      <c r="B17959" t="s">
        <v>1059</v>
      </c>
      <c r="C17959" t="s">
        <v>2562</v>
      </c>
      <c r="D17959" t="s">
        <v>1022</v>
      </c>
      <c r="E17959">
        <v>0</v>
      </c>
      <c r="F17959" t="s">
        <v>1032</v>
      </c>
      <c r="G17959" s="1">
        <v>43490</v>
      </c>
    </row>
    <row r="17960" spans="2:7" x14ac:dyDescent="0.25">
      <c r="B17960" t="s">
        <v>1021</v>
      </c>
      <c r="C17960" t="s">
        <v>1021</v>
      </c>
      <c r="D17960" t="s">
        <v>1022</v>
      </c>
      <c r="E17960">
        <v>0</v>
      </c>
      <c r="F17960" t="s">
        <v>1020</v>
      </c>
      <c r="G17960" s="1">
        <v>43410</v>
      </c>
    </row>
    <row r="17961" spans="2:7" x14ac:dyDescent="0.25">
      <c r="B17961" t="s">
        <v>1021</v>
      </c>
      <c r="C17961" t="s">
        <v>1021</v>
      </c>
      <c r="D17961" t="s">
        <v>1022</v>
      </c>
      <c r="E17961">
        <v>0</v>
      </c>
      <c r="F17961" t="s">
        <v>1027</v>
      </c>
      <c r="G17961" s="1">
        <v>43327</v>
      </c>
    </row>
    <row r="17962" spans="2:7" x14ac:dyDescent="0.25">
      <c r="B17962" t="s">
        <v>58</v>
      </c>
      <c r="C17962" t="s">
        <v>1855</v>
      </c>
      <c r="D17962" t="s">
        <v>1026</v>
      </c>
      <c r="E17962">
        <v>-7.4870450000000002</v>
      </c>
      <c r="F17962" t="s">
        <v>1389</v>
      </c>
      <c r="G17962" s="1">
        <v>43509</v>
      </c>
    </row>
    <row r="17963" spans="2:7" x14ac:dyDescent="0.25">
      <c r="B17963" t="s">
        <v>1057</v>
      </c>
      <c r="C17963" t="s">
        <v>2563</v>
      </c>
      <c r="D17963" t="s">
        <v>1037</v>
      </c>
      <c r="E17963">
        <v>-9.8901979999999998</v>
      </c>
      <c r="F17963" t="s">
        <v>1042</v>
      </c>
      <c r="G17963" s="1">
        <v>43499</v>
      </c>
    </row>
    <row r="18001" spans="1:7" x14ac:dyDescent="0.25">
      <c r="A18001" t="s">
        <v>875</v>
      </c>
      <c r="B18001" t="str">
        <f ca="1">_xll.BDS(OFFSET(INDIRECT(ADDRESS(ROW(), COLUMN())),0,-1),"TOP_ANALYST_PERFORM_RANK_TRR","cols=6;rows=6")</f>
        <v>ISS-EVA</v>
      </c>
      <c r="C18001" t="s">
        <v>1018</v>
      </c>
      <c r="D18001" t="s">
        <v>1015</v>
      </c>
      <c r="E18001">
        <v>44.226700000000001</v>
      </c>
      <c r="F18001" t="s">
        <v>1279</v>
      </c>
      <c r="G18001" s="1">
        <v>43386</v>
      </c>
    </row>
    <row r="18002" spans="1:7" x14ac:dyDescent="0.25">
      <c r="B18002" t="s">
        <v>1378</v>
      </c>
      <c r="C18002" t="s">
        <v>2260</v>
      </c>
      <c r="D18002" t="s">
        <v>1019</v>
      </c>
      <c r="E18002">
        <v>1.283695</v>
      </c>
      <c r="F18002" t="s">
        <v>1023</v>
      </c>
      <c r="G18002" s="1">
        <v>43508</v>
      </c>
    </row>
    <row r="18003" spans="1:7" x14ac:dyDescent="0.25">
      <c r="B18003" t="s">
        <v>1057</v>
      </c>
      <c r="C18003" t="s">
        <v>1852</v>
      </c>
      <c r="D18003" t="s">
        <v>1022</v>
      </c>
      <c r="E18003">
        <v>0</v>
      </c>
      <c r="F18003" t="s">
        <v>1309</v>
      </c>
      <c r="G18003" s="1">
        <v>43508</v>
      </c>
    </row>
    <row r="18004" spans="1:7" x14ac:dyDescent="0.25">
      <c r="B18004" t="s">
        <v>1752</v>
      </c>
      <c r="C18004" t="s">
        <v>2309</v>
      </c>
      <c r="D18004" t="s">
        <v>1022</v>
      </c>
      <c r="E18004">
        <v>0</v>
      </c>
      <c r="F18004" t="s">
        <v>1027</v>
      </c>
      <c r="G18004" s="1">
        <v>43455</v>
      </c>
    </row>
    <row r="18005" spans="1:7" x14ac:dyDescent="0.25">
      <c r="B18005" t="s">
        <v>1483</v>
      </c>
      <c r="C18005" t="s">
        <v>2564</v>
      </c>
      <c r="D18005" t="s">
        <v>1026</v>
      </c>
      <c r="E18005">
        <v>-9.683427</v>
      </c>
      <c r="F18005" t="s">
        <v>1020</v>
      </c>
      <c r="G18005" s="1">
        <v>43511</v>
      </c>
    </row>
    <row r="18006" spans="1:7" x14ac:dyDescent="0.25">
      <c r="B18006" t="s">
        <v>1021</v>
      </c>
      <c r="C18006" t="s">
        <v>1021</v>
      </c>
      <c r="D18006" t="s">
        <v>1037</v>
      </c>
      <c r="E18006">
        <v>-17.828980000000001</v>
      </c>
      <c r="F18006" t="s">
        <v>1023</v>
      </c>
      <c r="G18006" s="1">
        <v>43508</v>
      </c>
    </row>
    <row r="18051" spans="1:7" x14ac:dyDescent="0.25">
      <c r="A18051" t="s">
        <v>876</v>
      </c>
      <c r="B18051" t="str">
        <f ca="1">_xll.BDS(OFFSET(INDIRECT(ADDRESS(ROW(), COLUMN())),0,-1),"TOP_ANALYST_PERFORM_RANK_TRR","cols=6;rows=10")</f>
        <v>Benchmark Company LLC</v>
      </c>
      <c r="C18051" t="s">
        <v>2565</v>
      </c>
      <c r="D18051" t="s">
        <v>1015</v>
      </c>
      <c r="E18051">
        <v>59.480308999999998</v>
      </c>
      <c r="F18051" t="s">
        <v>1023</v>
      </c>
      <c r="G18051" s="1">
        <v>43500</v>
      </c>
    </row>
    <row r="18052" spans="1:7" x14ac:dyDescent="0.25">
      <c r="B18052" t="s">
        <v>1099</v>
      </c>
      <c r="C18052" t="s">
        <v>2168</v>
      </c>
      <c r="D18052" t="s">
        <v>1015</v>
      </c>
      <c r="E18052">
        <v>59.480308999999998</v>
      </c>
      <c r="F18052" t="s">
        <v>1023</v>
      </c>
      <c r="G18052" s="1">
        <v>43496</v>
      </c>
    </row>
    <row r="18053" spans="1:7" x14ac:dyDescent="0.25">
      <c r="B18053" t="s">
        <v>1178</v>
      </c>
      <c r="C18053" t="s">
        <v>2020</v>
      </c>
      <c r="D18053" t="s">
        <v>1015</v>
      </c>
      <c r="E18053">
        <v>59.480308999999998</v>
      </c>
      <c r="F18053" t="s">
        <v>1180</v>
      </c>
      <c r="G18053" s="1">
        <v>43496</v>
      </c>
    </row>
    <row r="18054" spans="1:7" x14ac:dyDescent="0.25">
      <c r="B18054" t="s">
        <v>1033</v>
      </c>
      <c r="C18054" t="s">
        <v>1034</v>
      </c>
      <c r="D18054" t="s">
        <v>1015</v>
      </c>
      <c r="E18054">
        <v>59.480308999999998</v>
      </c>
      <c r="F18054" t="s">
        <v>1023</v>
      </c>
      <c r="G18054" s="1">
        <v>43495</v>
      </c>
    </row>
    <row r="18055" spans="1:7" x14ac:dyDescent="0.25">
      <c r="B18055" t="s">
        <v>1061</v>
      </c>
      <c r="C18055" t="s">
        <v>1323</v>
      </c>
      <c r="D18055" t="s">
        <v>1019</v>
      </c>
      <c r="E18055">
        <v>39.164490000000001</v>
      </c>
      <c r="F18055" t="s">
        <v>1063</v>
      </c>
      <c r="G18055" s="1">
        <v>43495</v>
      </c>
    </row>
    <row r="18056" spans="1:7" x14ac:dyDescent="0.25">
      <c r="B18056" t="s">
        <v>2566</v>
      </c>
      <c r="C18056" t="s">
        <v>2567</v>
      </c>
      <c r="D18056" t="s">
        <v>1022</v>
      </c>
      <c r="E18056">
        <v>35.387701</v>
      </c>
      <c r="F18056" t="s">
        <v>1063</v>
      </c>
      <c r="G18056" s="1">
        <v>43496</v>
      </c>
    </row>
    <row r="18057" spans="1:7" x14ac:dyDescent="0.25">
      <c r="B18057" t="s">
        <v>1160</v>
      </c>
      <c r="C18057" t="s">
        <v>2043</v>
      </c>
      <c r="D18057" t="s">
        <v>1026</v>
      </c>
      <c r="E18057">
        <v>0</v>
      </c>
      <c r="F18057" t="s">
        <v>1162</v>
      </c>
      <c r="G18057" s="1">
        <v>43511</v>
      </c>
    </row>
    <row r="18058" spans="1:7" x14ac:dyDescent="0.25">
      <c r="B18058" t="s">
        <v>1095</v>
      </c>
      <c r="C18058" t="s">
        <v>1103</v>
      </c>
      <c r="D18058" t="s">
        <v>1026</v>
      </c>
      <c r="E18058">
        <v>0</v>
      </c>
      <c r="F18058" t="s">
        <v>1027</v>
      </c>
      <c r="G18058" s="1">
        <v>43509</v>
      </c>
    </row>
    <row r="18059" spans="1:7" x14ac:dyDescent="0.25">
      <c r="B18059" t="s">
        <v>1086</v>
      </c>
      <c r="C18059" t="s">
        <v>1324</v>
      </c>
      <c r="D18059" t="s">
        <v>1026</v>
      </c>
      <c r="E18059">
        <v>0</v>
      </c>
      <c r="F18059" t="s">
        <v>1027</v>
      </c>
      <c r="G18059" s="1">
        <v>43495</v>
      </c>
    </row>
    <row r="18060" spans="1:7" x14ac:dyDescent="0.25">
      <c r="B18060" t="s">
        <v>1017</v>
      </c>
      <c r="C18060" t="s">
        <v>1018</v>
      </c>
      <c r="D18060" t="s">
        <v>1037</v>
      </c>
      <c r="E18060">
        <v>-51.548659999999998</v>
      </c>
      <c r="F18060" t="s">
        <v>1279</v>
      </c>
      <c r="G18060" s="1">
        <v>43305</v>
      </c>
    </row>
    <row r="18101" spans="1:7" x14ac:dyDescent="0.25">
      <c r="A18101" t="s">
        <v>877</v>
      </c>
      <c r="B18101" t="str">
        <f ca="1">_xll.BDS(OFFSET(INDIRECT(ADDRESS(ROW(), COLUMN())),0,-1),"TOP_ANALYST_PERFORM_RANK_TRR","cols=6;rows=15")</f>
        <v>PERM DENIED</v>
      </c>
      <c r="C18101" t="s">
        <v>1021</v>
      </c>
      <c r="D18101" t="s">
        <v>1015</v>
      </c>
      <c r="E18101">
        <v>11.76689</v>
      </c>
      <c r="F18101" t="s">
        <v>1038</v>
      </c>
      <c r="G18101" s="1">
        <v>43501</v>
      </c>
    </row>
    <row r="18102" spans="1:7" x14ac:dyDescent="0.25">
      <c r="B18102" t="s">
        <v>1118</v>
      </c>
      <c r="C18102" t="s">
        <v>1551</v>
      </c>
      <c r="D18102" t="s">
        <v>1015</v>
      </c>
      <c r="E18102">
        <v>11.76689</v>
      </c>
      <c r="F18102" t="s">
        <v>1016</v>
      </c>
      <c r="G18102" s="1">
        <v>42717</v>
      </c>
    </row>
    <row r="18103" spans="1:7" x14ac:dyDescent="0.25">
      <c r="B18103" t="s">
        <v>1124</v>
      </c>
      <c r="C18103" t="s">
        <v>1392</v>
      </c>
      <c r="D18103" t="s">
        <v>1019</v>
      </c>
      <c r="E18103">
        <v>9.7880289999999999</v>
      </c>
      <c r="F18103" t="s">
        <v>1023</v>
      </c>
      <c r="G18103" s="1">
        <v>43501</v>
      </c>
    </row>
    <row r="18104" spans="1:7" x14ac:dyDescent="0.25">
      <c r="B18104" t="s">
        <v>1021</v>
      </c>
      <c r="C18104" t="s">
        <v>1021</v>
      </c>
      <c r="D18104" t="s">
        <v>1022</v>
      </c>
      <c r="E18104">
        <v>9.6175519999999999</v>
      </c>
      <c r="F18104" t="s">
        <v>1027</v>
      </c>
      <c r="G18104" s="1">
        <v>43503</v>
      </c>
    </row>
    <row r="18105" spans="1:7" x14ac:dyDescent="0.25">
      <c r="B18105" t="s">
        <v>2472</v>
      </c>
      <c r="C18105" t="s">
        <v>2568</v>
      </c>
      <c r="D18105" t="s">
        <v>1026</v>
      </c>
      <c r="E18105">
        <v>8.9719610000000003</v>
      </c>
      <c r="F18105" t="s">
        <v>1042</v>
      </c>
      <c r="G18105" s="1">
        <v>43502</v>
      </c>
    </row>
    <row r="18106" spans="1:7" x14ac:dyDescent="0.25">
      <c r="B18106" t="s">
        <v>1170</v>
      </c>
      <c r="C18106" t="s">
        <v>1397</v>
      </c>
      <c r="D18106" t="s">
        <v>1037</v>
      </c>
      <c r="E18106">
        <v>0</v>
      </c>
      <c r="F18106" t="s">
        <v>1020</v>
      </c>
      <c r="G18106" s="1">
        <v>43511</v>
      </c>
    </row>
    <row r="18107" spans="1:7" x14ac:dyDescent="0.25">
      <c r="B18107" t="s">
        <v>1030</v>
      </c>
      <c r="C18107" t="s">
        <v>1117</v>
      </c>
      <c r="D18107" t="s">
        <v>1037</v>
      </c>
      <c r="E18107">
        <v>0</v>
      </c>
      <c r="F18107" t="s">
        <v>1032</v>
      </c>
      <c r="G18107" s="1">
        <v>43511</v>
      </c>
    </row>
    <row r="18108" spans="1:7" x14ac:dyDescent="0.25">
      <c r="B18108" t="s">
        <v>1084</v>
      </c>
      <c r="C18108" t="s">
        <v>1301</v>
      </c>
      <c r="D18108" t="s">
        <v>1037</v>
      </c>
      <c r="E18108">
        <v>0</v>
      </c>
      <c r="F18108" t="s">
        <v>1020</v>
      </c>
      <c r="G18108" s="1">
        <v>43509</v>
      </c>
    </row>
    <row r="18109" spans="1:7" x14ac:dyDescent="0.25">
      <c r="B18109" t="s">
        <v>1133</v>
      </c>
      <c r="C18109" t="s">
        <v>1134</v>
      </c>
      <c r="D18109" t="s">
        <v>1037</v>
      </c>
      <c r="E18109">
        <v>0</v>
      </c>
      <c r="F18109" t="s">
        <v>1027</v>
      </c>
      <c r="G18109" s="1">
        <v>43504</v>
      </c>
    </row>
    <row r="18110" spans="1:7" x14ac:dyDescent="0.25">
      <c r="B18110" t="s">
        <v>1021</v>
      </c>
      <c r="C18110" t="s">
        <v>1021</v>
      </c>
      <c r="D18110" t="s">
        <v>1037</v>
      </c>
      <c r="E18110">
        <v>0</v>
      </c>
      <c r="F18110" t="s">
        <v>1020</v>
      </c>
      <c r="G18110" s="1">
        <v>43503</v>
      </c>
    </row>
    <row r="18111" spans="1:7" x14ac:dyDescent="0.25">
      <c r="B18111" t="s">
        <v>1050</v>
      </c>
      <c r="C18111" t="s">
        <v>1144</v>
      </c>
      <c r="D18111" t="s">
        <v>1037</v>
      </c>
      <c r="E18111">
        <v>0</v>
      </c>
      <c r="F18111" t="s">
        <v>1052</v>
      </c>
      <c r="G18111" s="1">
        <v>43503</v>
      </c>
    </row>
    <row r="18112" spans="1:7" x14ac:dyDescent="0.25">
      <c r="B18112" t="s">
        <v>1113</v>
      </c>
      <c r="C18112" t="s">
        <v>1393</v>
      </c>
      <c r="D18112" t="s">
        <v>1037</v>
      </c>
      <c r="E18112">
        <v>0</v>
      </c>
      <c r="F18112" t="s">
        <v>1032</v>
      </c>
      <c r="G18112" s="1">
        <v>43503</v>
      </c>
    </row>
    <row r="18113" spans="2:7" x14ac:dyDescent="0.25">
      <c r="B18113" t="s">
        <v>1040</v>
      </c>
      <c r="C18113" t="s">
        <v>1398</v>
      </c>
      <c r="D18113" t="s">
        <v>1037</v>
      </c>
      <c r="E18113">
        <v>0</v>
      </c>
      <c r="F18113" t="s">
        <v>1312</v>
      </c>
      <c r="G18113" s="1">
        <v>43502</v>
      </c>
    </row>
    <row r="18114" spans="2:7" x14ac:dyDescent="0.25">
      <c r="B18114" t="s">
        <v>1400</v>
      </c>
      <c r="C18114" t="s">
        <v>1401</v>
      </c>
      <c r="D18114" t="s">
        <v>1037</v>
      </c>
      <c r="E18114">
        <v>0</v>
      </c>
      <c r="F18114" t="s">
        <v>1027</v>
      </c>
      <c r="G18114" s="1">
        <v>43501</v>
      </c>
    </row>
    <row r="18115" spans="2:7" x14ac:dyDescent="0.25">
      <c r="B18115" t="s">
        <v>1074</v>
      </c>
      <c r="C18115" t="s">
        <v>1156</v>
      </c>
      <c r="D18115" t="s">
        <v>1037</v>
      </c>
      <c r="E18115">
        <v>0</v>
      </c>
      <c r="F18115" t="s">
        <v>1027</v>
      </c>
      <c r="G18115" s="1">
        <v>43501</v>
      </c>
    </row>
    <row r="18151" spans="1:7" x14ac:dyDescent="0.25">
      <c r="A18151" t="s">
        <v>878</v>
      </c>
      <c r="B18151" t="str">
        <f ca="1">_xll.BDS(OFFSET(INDIRECT(ADDRESS(ROW(), COLUMN())),0,-1),"TOP_ANALYST_PERFORM_RANK_TRR","cols=6;rows=18")</f>
        <v>Ascendiant Capital Markets</v>
      </c>
      <c r="C18151" t="s">
        <v>2011</v>
      </c>
      <c r="D18151" t="s">
        <v>1015</v>
      </c>
      <c r="E18151">
        <v>33.985849999999999</v>
      </c>
      <c r="F18151" t="s">
        <v>1023</v>
      </c>
      <c r="G18151" s="1">
        <v>43412</v>
      </c>
    </row>
    <row r="18152" spans="1:7" x14ac:dyDescent="0.25">
      <c r="B18152" t="s">
        <v>1124</v>
      </c>
      <c r="C18152" t="s">
        <v>1857</v>
      </c>
      <c r="D18152" t="s">
        <v>1019</v>
      </c>
      <c r="E18152">
        <v>31.336120000000001</v>
      </c>
      <c r="F18152" t="s">
        <v>1020</v>
      </c>
      <c r="G18152" s="1">
        <v>43509</v>
      </c>
    </row>
    <row r="18153" spans="1:7" x14ac:dyDescent="0.25">
      <c r="B18153" t="s">
        <v>1021</v>
      </c>
      <c r="C18153" t="s">
        <v>1021</v>
      </c>
      <c r="D18153" t="s">
        <v>1022</v>
      </c>
      <c r="E18153">
        <v>10.25276</v>
      </c>
      <c r="F18153" t="s">
        <v>1016</v>
      </c>
      <c r="G18153" s="1">
        <v>43510</v>
      </c>
    </row>
    <row r="18154" spans="1:7" x14ac:dyDescent="0.25">
      <c r="B18154" t="s">
        <v>1028</v>
      </c>
      <c r="C18154" t="s">
        <v>2009</v>
      </c>
      <c r="D18154" t="s">
        <v>1026</v>
      </c>
      <c r="E18154">
        <v>1.74695</v>
      </c>
      <c r="F18154" t="s">
        <v>1042</v>
      </c>
      <c r="G18154" s="1">
        <v>43412</v>
      </c>
    </row>
    <row r="18155" spans="1:7" x14ac:dyDescent="0.25">
      <c r="B18155" t="s">
        <v>1105</v>
      </c>
      <c r="C18155" t="s">
        <v>1181</v>
      </c>
      <c r="D18155" t="s">
        <v>1037</v>
      </c>
      <c r="E18155">
        <v>0</v>
      </c>
      <c r="F18155" t="s">
        <v>1027</v>
      </c>
      <c r="G18155" s="1">
        <v>43510</v>
      </c>
    </row>
    <row r="18156" spans="1:7" x14ac:dyDescent="0.25">
      <c r="B18156" t="s">
        <v>1061</v>
      </c>
      <c r="C18156" t="s">
        <v>1147</v>
      </c>
      <c r="D18156" t="s">
        <v>1037</v>
      </c>
      <c r="E18156">
        <v>0</v>
      </c>
      <c r="F18156" t="s">
        <v>1027</v>
      </c>
      <c r="G18156" s="1">
        <v>43510</v>
      </c>
    </row>
    <row r="18157" spans="1:7" x14ac:dyDescent="0.25">
      <c r="B18157" t="s">
        <v>1178</v>
      </c>
      <c r="C18157" t="s">
        <v>1179</v>
      </c>
      <c r="D18157" t="s">
        <v>1037</v>
      </c>
      <c r="E18157">
        <v>0</v>
      </c>
      <c r="F18157" t="s">
        <v>1027</v>
      </c>
      <c r="G18157" s="1">
        <v>43510</v>
      </c>
    </row>
    <row r="18158" spans="1:7" x14ac:dyDescent="0.25">
      <c r="B18158" t="s">
        <v>1021</v>
      </c>
      <c r="C18158" t="s">
        <v>1021</v>
      </c>
      <c r="D18158" t="s">
        <v>1037</v>
      </c>
      <c r="E18158">
        <v>0</v>
      </c>
      <c r="F18158" t="s">
        <v>1020</v>
      </c>
      <c r="G18158" s="1">
        <v>43510</v>
      </c>
    </row>
    <row r="18159" spans="1:7" x14ac:dyDescent="0.25">
      <c r="B18159" t="s">
        <v>1189</v>
      </c>
      <c r="C18159" t="s">
        <v>2569</v>
      </c>
      <c r="D18159" t="s">
        <v>1037</v>
      </c>
      <c r="E18159">
        <v>0</v>
      </c>
      <c r="F18159" t="s">
        <v>1027</v>
      </c>
      <c r="G18159" s="1">
        <v>43510</v>
      </c>
    </row>
    <row r="18160" spans="1:7" x14ac:dyDescent="0.25">
      <c r="B18160" t="s">
        <v>1069</v>
      </c>
      <c r="C18160" t="s">
        <v>1747</v>
      </c>
      <c r="D18160" t="s">
        <v>1037</v>
      </c>
      <c r="E18160">
        <v>0</v>
      </c>
      <c r="F18160" t="s">
        <v>1032</v>
      </c>
      <c r="G18160" s="1">
        <v>43509</v>
      </c>
    </row>
    <row r="18161" spans="2:7" x14ac:dyDescent="0.25">
      <c r="B18161" t="s">
        <v>1099</v>
      </c>
      <c r="C18161" t="s">
        <v>2469</v>
      </c>
      <c r="D18161" t="s">
        <v>1037</v>
      </c>
      <c r="E18161">
        <v>0</v>
      </c>
      <c r="F18161" t="s">
        <v>1027</v>
      </c>
      <c r="G18161" s="1">
        <v>43509</v>
      </c>
    </row>
    <row r="18162" spans="2:7" x14ac:dyDescent="0.25">
      <c r="B18162" t="s">
        <v>1167</v>
      </c>
      <c r="C18162" t="s">
        <v>2006</v>
      </c>
      <c r="D18162" t="s">
        <v>1037</v>
      </c>
      <c r="E18162">
        <v>0</v>
      </c>
      <c r="F18162" t="s">
        <v>1020</v>
      </c>
      <c r="G18162" s="1">
        <v>43509</v>
      </c>
    </row>
    <row r="18163" spans="2:7" x14ac:dyDescent="0.25">
      <c r="B18163" t="s">
        <v>1150</v>
      </c>
      <c r="C18163" t="s">
        <v>1151</v>
      </c>
      <c r="D18163" t="s">
        <v>1037</v>
      </c>
      <c r="E18163">
        <v>0</v>
      </c>
      <c r="F18163" t="s">
        <v>1027</v>
      </c>
      <c r="G18163" s="1">
        <v>43509</v>
      </c>
    </row>
    <row r="18164" spans="2:7" x14ac:dyDescent="0.25">
      <c r="B18164" t="s">
        <v>1113</v>
      </c>
      <c r="C18164" t="s">
        <v>2007</v>
      </c>
      <c r="D18164" t="s">
        <v>1037</v>
      </c>
      <c r="E18164">
        <v>0</v>
      </c>
      <c r="F18164" t="s">
        <v>1032</v>
      </c>
      <c r="G18164" s="1">
        <v>43509</v>
      </c>
    </row>
    <row r="18165" spans="2:7" x14ac:dyDescent="0.25">
      <c r="B18165" t="s">
        <v>1033</v>
      </c>
      <c r="C18165" t="s">
        <v>1173</v>
      </c>
      <c r="D18165" t="s">
        <v>1037</v>
      </c>
      <c r="E18165">
        <v>0</v>
      </c>
      <c r="F18165" t="s">
        <v>1020</v>
      </c>
      <c r="G18165" s="1">
        <v>43509</v>
      </c>
    </row>
    <row r="18166" spans="2:7" x14ac:dyDescent="0.25">
      <c r="B18166" t="s">
        <v>1021</v>
      </c>
      <c r="C18166" t="s">
        <v>1021</v>
      </c>
      <c r="D18166" t="s">
        <v>1037</v>
      </c>
      <c r="E18166">
        <v>0</v>
      </c>
      <c r="F18166" t="s">
        <v>1027</v>
      </c>
      <c r="G18166" s="1">
        <v>43509</v>
      </c>
    </row>
    <row r="18167" spans="2:7" x14ac:dyDescent="0.25">
      <c r="B18167" t="s">
        <v>1040</v>
      </c>
      <c r="C18167" t="s">
        <v>1159</v>
      </c>
      <c r="D18167" t="s">
        <v>1037</v>
      </c>
      <c r="E18167">
        <v>0</v>
      </c>
      <c r="F18167" t="s">
        <v>1312</v>
      </c>
      <c r="G18167" s="1">
        <v>43509</v>
      </c>
    </row>
    <row r="18168" spans="2:7" x14ac:dyDescent="0.25">
      <c r="B18168" t="s">
        <v>1813</v>
      </c>
      <c r="C18168" t="s">
        <v>2012</v>
      </c>
      <c r="D18168" t="s">
        <v>1037</v>
      </c>
      <c r="E18168">
        <v>0</v>
      </c>
      <c r="F18168" t="s">
        <v>1020</v>
      </c>
      <c r="G18168" s="1">
        <v>42753</v>
      </c>
    </row>
    <row r="18201" spans="1:7" x14ac:dyDescent="0.25">
      <c r="A18201" t="s">
        <v>879</v>
      </c>
      <c r="B18201" t="str">
        <f ca="1">_xll.BDS(OFFSET(INDIRECT(ADDRESS(ROW(), COLUMN())),0,-1),"TOP_ANALYST_PERFORM_RANK_TRR","cols=6;rows=12")</f>
        <v>Morgan Stanley</v>
      </c>
      <c r="C18201" t="s">
        <v>1287</v>
      </c>
      <c r="D18201" t="s">
        <v>1015</v>
      </c>
      <c r="E18201">
        <v>10.482340000000001</v>
      </c>
      <c r="F18201" t="s">
        <v>1081</v>
      </c>
      <c r="G18201" s="1">
        <v>43509</v>
      </c>
    </row>
    <row r="18202" spans="1:7" x14ac:dyDescent="0.25">
      <c r="B18202" t="s">
        <v>1086</v>
      </c>
      <c r="C18202" t="s">
        <v>1304</v>
      </c>
      <c r="D18202" t="s">
        <v>1019</v>
      </c>
      <c r="E18202">
        <v>6.8249259999999996</v>
      </c>
      <c r="F18202" t="s">
        <v>1027</v>
      </c>
      <c r="G18202" s="1">
        <v>43508</v>
      </c>
    </row>
    <row r="18203" spans="1:7" x14ac:dyDescent="0.25">
      <c r="B18203" t="s">
        <v>1021</v>
      </c>
      <c r="C18203" t="s">
        <v>1021</v>
      </c>
      <c r="D18203" t="s">
        <v>1022</v>
      </c>
      <c r="E18203">
        <v>6.2759640000000001</v>
      </c>
      <c r="F18203" t="s">
        <v>1020</v>
      </c>
      <c r="G18203" s="1">
        <v>43509</v>
      </c>
    </row>
    <row r="18204" spans="1:7" x14ac:dyDescent="0.25">
      <c r="B18204" t="s">
        <v>1069</v>
      </c>
      <c r="C18204" t="s">
        <v>1282</v>
      </c>
      <c r="D18204" t="s">
        <v>1026</v>
      </c>
      <c r="E18204">
        <v>3.9910920000000001</v>
      </c>
      <c r="F18204" t="s">
        <v>1042</v>
      </c>
      <c r="G18204" s="1">
        <v>43511</v>
      </c>
    </row>
    <row r="18205" spans="1:7" x14ac:dyDescent="0.25">
      <c r="B18205" t="s">
        <v>1752</v>
      </c>
      <c r="C18205" t="s">
        <v>2275</v>
      </c>
      <c r="D18205" t="s">
        <v>1026</v>
      </c>
      <c r="E18205">
        <v>3.9910920000000001</v>
      </c>
      <c r="F18205" t="s">
        <v>1023</v>
      </c>
      <c r="G18205" s="1">
        <v>43509</v>
      </c>
    </row>
    <row r="18206" spans="1:7" x14ac:dyDescent="0.25">
      <c r="B18206" t="s">
        <v>1109</v>
      </c>
      <c r="C18206" t="s">
        <v>2570</v>
      </c>
      <c r="D18206" t="s">
        <v>1026</v>
      </c>
      <c r="E18206">
        <v>3.9910920000000001</v>
      </c>
      <c r="F18206" t="s">
        <v>1023</v>
      </c>
      <c r="G18206" s="1">
        <v>43509</v>
      </c>
    </row>
    <row r="18207" spans="1:7" x14ac:dyDescent="0.25">
      <c r="B18207" t="s">
        <v>1191</v>
      </c>
      <c r="C18207" t="s">
        <v>1192</v>
      </c>
      <c r="D18207" t="s">
        <v>1026</v>
      </c>
      <c r="E18207">
        <v>3.9910920000000001</v>
      </c>
      <c r="F18207" t="s">
        <v>1042</v>
      </c>
      <c r="G18207" s="1">
        <v>43509</v>
      </c>
    </row>
    <row r="18208" spans="1:7" x14ac:dyDescent="0.25">
      <c r="B18208" t="s">
        <v>1135</v>
      </c>
      <c r="C18208" t="s">
        <v>1306</v>
      </c>
      <c r="D18208" t="s">
        <v>1026</v>
      </c>
      <c r="E18208">
        <v>3.9910920000000001</v>
      </c>
      <c r="F18208" t="s">
        <v>1042</v>
      </c>
      <c r="G18208" s="1">
        <v>43508</v>
      </c>
    </row>
    <row r="18209" spans="2:7" x14ac:dyDescent="0.25">
      <c r="B18209" t="s">
        <v>1024</v>
      </c>
      <c r="C18209" t="s">
        <v>1153</v>
      </c>
      <c r="D18209" t="s">
        <v>1026</v>
      </c>
      <c r="E18209">
        <v>3.9910920000000001</v>
      </c>
      <c r="F18209" t="s">
        <v>1023</v>
      </c>
      <c r="G18209" s="1">
        <v>43473</v>
      </c>
    </row>
    <row r="18210" spans="2:7" x14ac:dyDescent="0.25">
      <c r="B18210" t="s">
        <v>1195</v>
      </c>
      <c r="C18210" t="s">
        <v>1196</v>
      </c>
      <c r="D18210" t="s">
        <v>1026</v>
      </c>
      <c r="E18210">
        <v>3.9910920000000001</v>
      </c>
      <c r="F18210" t="s">
        <v>1141</v>
      </c>
      <c r="G18210" s="1">
        <v>43369</v>
      </c>
    </row>
    <row r="18211" spans="2:7" x14ac:dyDescent="0.25">
      <c r="B18211" t="s">
        <v>1184</v>
      </c>
      <c r="C18211" t="s">
        <v>2571</v>
      </c>
      <c r="D18211" t="s">
        <v>1026</v>
      </c>
      <c r="E18211">
        <v>3.9910920000000001</v>
      </c>
      <c r="F18211" t="s">
        <v>1066</v>
      </c>
      <c r="G18211" s="1">
        <v>43313</v>
      </c>
    </row>
    <row r="18212" spans="2:7" x14ac:dyDescent="0.25">
      <c r="B18212" t="s">
        <v>1017</v>
      </c>
      <c r="C18212" t="s">
        <v>1018</v>
      </c>
      <c r="D18212" t="s">
        <v>1037</v>
      </c>
      <c r="E18212">
        <v>3.8004099999999998</v>
      </c>
      <c r="F18212" t="s">
        <v>1020</v>
      </c>
      <c r="G18212" s="1">
        <v>43509</v>
      </c>
    </row>
    <row r="18251" spans="1:7" x14ac:dyDescent="0.25">
      <c r="A18251" t="s">
        <v>880</v>
      </c>
      <c r="B18251" t="str">
        <f ca="1">_xll.BDS(OFFSET(INDIRECT(ADDRESS(ROW(), COLUMN())),0,-1),"TOP_ANALYST_PERFORM_RANK_TRR","cols=6;rows=11")</f>
        <v>Morningstar, Inc</v>
      </c>
      <c r="C18251" t="s">
        <v>1897</v>
      </c>
      <c r="D18251" t="s">
        <v>1015</v>
      </c>
      <c r="E18251">
        <v>21.494450000000001</v>
      </c>
      <c r="F18251" t="s">
        <v>1016</v>
      </c>
      <c r="G18251" s="1">
        <v>42887</v>
      </c>
    </row>
    <row r="18252" spans="1:7" x14ac:dyDescent="0.25">
      <c r="B18252" t="s">
        <v>58</v>
      </c>
      <c r="C18252" t="s">
        <v>1925</v>
      </c>
      <c r="D18252" t="s">
        <v>1019</v>
      </c>
      <c r="E18252">
        <v>0</v>
      </c>
      <c r="F18252" t="s">
        <v>1585</v>
      </c>
      <c r="G18252" s="1">
        <v>43510</v>
      </c>
    </row>
    <row r="18253" spans="1:7" x14ac:dyDescent="0.25">
      <c r="B18253" t="s">
        <v>1021</v>
      </c>
      <c r="C18253" t="s">
        <v>1021</v>
      </c>
      <c r="D18253" t="s">
        <v>1019</v>
      </c>
      <c r="E18253">
        <v>0</v>
      </c>
      <c r="F18253" t="s">
        <v>1027</v>
      </c>
      <c r="G18253" s="1">
        <v>43474</v>
      </c>
    </row>
    <row r="18254" spans="1:7" x14ac:dyDescent="0.25">
      <c r="B18254" t="s">
        <v>1071</v>
      </c>
      <c r="C18254" t="s">
        <v>1926</v>
      </c>
      <c r="D18254" t="s">
        <v>1019</v>
      </c>
      <c r="E18254">
        <v>0</v>
      </c>
      <c r="F18254" t="s">
        <v>1361</v>
      </c>
      <c r="G18254" s="1">
        <v>43425</v>
      </c>
    </row>
    <row r="18255" spans="1:7" x14ac:dyDescent="0.25">
      <c r="B18255" t="s">
        <v>1021</v>
      </c>
      <c r="C18255" t="s">
        <v>1021</v>
      </c>
      <c r="D18255" t="s">
        <v>1022</v>
      </c>
      <c r="E18255">
        <v>-7.5935199999999998</v>
      </c>
      <c r="F18255" t="s">
        <v>1023</v>
      </c>
      <c r="G18255" s="1">
        <v>43511</v>
      </c>
    </row>
    <row r="18256" spans="1:7" x14ac:dyDescent="0.25">
      <c r="B18256" t="s">
        <v>1030</v>
      </c>
      <c r="C18256" t="s">
        <v>1902</v>
      </c>
      <c r="D18256" t="s">
        <v>1026</v>
      </c>
      <c r="E18256">
        <v>-17.63822</v>
      </c>
      <c r="F18256" t="s">
        <v>1042</v>
      </c>
      <c r="G18256" s="1">
        <v>43511</v>
      </c>
    </row>
    <row r="18257" spans="2:7" x14ac:dyDescent="0.25">
      <c r="B18257" t="s">
        <v>1084</v>
      </c>
      <c r="C18257" t="s">
        <v>1474</v>
      </c>
      <c r="D18257" t="s">
        <v>1037</v>
      </c>
      <c r="E18257">
        <v>-21.494450000000001</v>
      </c>
      <c r="F18257" t="s">
        <v>1023</v>
      </c>
      <c r="G18257" s="1">
        <v>43510</v>
      </c>
    </row>
    <row r="18258" spans="2:7" x14ac:dyDescent="0.25">
      <c r="B18258" t="s">
        <v>1050</v>
      </c>
      <c r="C18258" t="s">
        <v>1900</v>
      </c>
      <c r="D18258" t="s">
        <v>1037</v>
      </c>
      <c r="E18258">
        <v>-21.494450000000001</v>
      </c>
      <c r="F18258" t="s">
        <v>1063</v>
      </c>
      <c r="G18258" s="1">
        <v>43510</v>
      </c>
    </row>
    <row r="18259" spans="2:7" x14ac:dyDescent="0.25">
      <c r="B18259" t="s">
        <v>1178</v>
      </c>
      <c r="C18259" t="s">
        <v>1923</v>
      </c>
      <c r="D18259" t="s">
        <v>1037</v>
      </c>
      <c r="E18259">
        <v>-21.494450000000001</v>
      </c>
      <c r="F18259" t="s">
        <v>1180</v>
      </c>
      <c r="G18259" s="1">
        <v>43479</v>
      </c>
    </row>
    <row r="18260" spans="2:7" x14ac:dyDescent="0.25">
      <c r="B18260" t="s">
        <v>1076</v>
      </c>
      <c r="C18260" t="s">
        <v>1930</v>
      </c>
      <c r="D18260" t="s">
        <v>1037</v>
      </c>
      <c r="E18260">
        <v>-21.494450000000001</v>
      </c>
      <c r="F18260" t="s">
        <v>1023</v>
      </c>
      <c r="G18260" s="1">
        <v>43467</v>
      </c>
    </row>
    <row r="18261" spans="2:7" x14ac:dyDescent="0.25">
      <c r="B18261" t="s">
        <v>1061</v>
      </c>
      <c r="C18261" t="s">
        <v>1927</v>
      </c>
      <c r="D18261" t="s">
        <v>1037</v>
      </c>
      <c r="E18261">
        <v>-21.494450000000001</v>
      </c>
      <c r="F18261" t="s">
        <v>1063</v>
      </c>
      <c r="G18261" s="1">
        <v>43410</v>
      </c>
    </row>
    <row r="18301" spans="1:7" x14ac:dyDescent="0.25">
      <c r="A18301" t="s">
        <v>881</v>
      </c>
      <c r="B18301" t="str">
        <f ca="1">_xll.BDS(OFFSET(INDIRECT(ADDRESS(ROW(), COLUMN())),0,-1),"TOP_ANALYST_PERFORM_RANK_TRR","cols=6;rows=16")</f>
        <v>Bryan Garnier &amp; Co</v>
      </c>
      <c r="C18301" t="s">
        <v>1357</v>
      </c>
      <c r="D18301" t="s">
        <v>1015</v>
      </c>
      <c r="E18301">
        <v>0.330316</v>
      </c>
      <c r="F18301" t="s">
        <v>1027</v>
      </c>
      <c r="G18301" s="1">
        <v>43335</v>
      </c>
    </row>
    <row r="18302" spans="1:7" x14ac:dyDescent="0.25">
      <c r="B18302" t="s">
        <v>1061</v>
      </c>
      <c r="C18302" t="s">
        <v>1388</v>
      </c>
      <c r="D18302" t="s">
        <v>1019</v>
      </c>
      <c r="E18302">
        <v>0</v>
      </c>
      <c r="F18302" t="s">
        <v>1027</v>
      </c>
      <c r="G18302" s="1">
        <v>43509</v>
      </c>
    </row>
    <row r="18303" spans="1:7" x14ac:dyDescent="0.25">
      <c r="B18303" t="s">
        <v>58</v>
      </c>
      <c r="C18303" t="s">
        <v>1406</v>
      </c>
      <c r="D18303" t="s">
        <v>1019</v>
      </c>
      <c r="E18303">
        <v>0</v>
      </c>
      <c r="F18303" t="s">
        <v>1585</v>
      </c>
      <c r="G18303" s="1">
        <v>43509</v>
      </c>
    </row>
    <row r="18304" spans="1:7" x14ac:dyDescent="0.25">
      <c r="B18304" t="s">
        <v>1053</v>
      </c>
      <c r="C18304" t="s">
        <v>2572</v>
      </c>
      <c r="D18304" t="s">
        <v>1019</v>
      </c>
      <c r="E18304">
        <v>0</v>
      </c>
      <c r="F18304" t="s">
        <v>1020</v>
      </c>
      <c r="G18304" s="1">
        <v>43509</v>
      </c>
    </row>
    <row r="18305" spans="2:7" x14ac:dyDescent="0.25">
      <c r="B18305" t="s">
        <v>1113</v>
      </c>
      <c r="C18305" t="s">
        <v>1349</v>
      </c>
      <c r="D18305" t="s">
        <v>1019</v>
      </c>
      <c r="E18305">
        <v>0</v>
      </c>
      <c r="F18305" t="s">
        <v>1032</v>
      </c>
      <c r="G18305" s="1">
        <v>43508</v>
      </c>
    </row>
    <row r="18306" spans="2:7" x14ac:dyDescent="0.25">
      <c r="B18306" t="s">
        <v>1438</v>
      </c>
      <c r="C18306" t="s">
        <v>2573</v>
      </c>
      <c r="D18306" t="s">
        <v>1019</v>
      </c>
      <c r="E18306">
        <v>0</v>
      </c>
      <c r="F18306" t="s">
        <v>1027</v>
      </c>
      <c r="G18306" s="1">
        <v>43265</v>
      </c>
    </row>
    <row r="18307" spans="2:7" x14ac:dyDescent="0.25">
      <c r="B18307" t="s">
        <v>1071</v>
      </c>
      <c r="C18307" t="s">
        <v>1840</v>
      </c>
      <c r="D18307" t="s">
        <v>1022</v>
      </c>
      <c r="E18307">
        <v>-9.3518860000000004</v>
      </c>
      <c r="F18307" t="s">
        <v>1320</v>
      </c>
      <c r="G18307" s="1">
        <v>43508</v>
      </c>
    </row>
    <row r="18308" spans="2:7" x14ac:dyDescent="0.25">
      <c r="B18308" t="s">
        <v>1017</v>
      </c>
      <c r="C18308" t="s">
        <v>1018</v>
      </c>
      <c r="D18308" t="s">
        <v>1026</v>
      </c>
      <c r="E18308">
        <v>-23.447289999999999</v>
      </c>
      <c r="F18308" t="s">
        <v>1023</v>
      </c>
      <c r="G18308" s="1">
        <v>43181</v>
      </c>
    </row>
    <row r="18309" spans="2:7" x14ac:dyDescent="0.25">
      <c r="B18309" t="s">
        <v>1124</v>
      </c>
      <c r="C18309" t="s">
        <v>1253</v>
      </c>
      <c r="D18309" t="s">
        <v>1037</v>
      </c>
      <c r="E18309">
        <v>-23.649160999999999</v>
      </c>
      <c r="F18309" t="s">
        <v>1023</v>
      </c>
      <c r="G18309" s="1">
        <v>43510</v>
      </c>
    </row>
    <row r="18310" spans="2:7" x14ac:dyDescent="0.25">
      <c r="B18310" t="s">
        <v>1021</v>
      </c>
      <c r="C18310" t="s">
        <v>1021</v>
      </c>
      <c r="D18310" t="s">
        <v>1037</v>
      </c>
      <c r="E18310">
        <v>-23.649160999999999</v>
      </c>
      <c r="F18310" t="s">
        <v>1023</v>
      </c>
      <c r="G18310" s="1">
        <v>43509</v>
      </c>
    </row>
    <row r="18311" spans="2:7" x14ac:dyDescent="0.25">
      <c r="B18311" t="s">
        <v>1050</v>
      </c>
      <c r="C18311" t="s">
        <v>1254</v>
      </c>
      <c r="D18311" t="s">
        <v>1037</v>
      </c>
      <c r="E18311">
        <v>-23.649160999999999</v>
      </c>
      <c r="F18311" t="s">
        <v>1063</v>
      </c>
      <c r="G18311" s="1">
        <v>43509</v>
      </c>
    </row>
    <row r="18312" spans="2:7" x14ac:dyDescent="0.25">
      <c r="B18312" t="s">
        <v>1118</v>
      </c>
      <c r="C18312" t="s">
        <v>1385</v>
      </c>
      <c r="D18312" t="s">
        <v>1037</v>
      </c>
      <c r="E18312">
        <v>-23.649160999999999</v>
      </c>
      <c r="F18312" t="s">
        <v>1023</v>
      </c>
      <c r="G18312" s="1">
        <v>43509</v>
      </c>
    </row>
    <row r="18313" spans="2:7" x14ac:dyDescent="0.25">
      <c r="B18313" t="s">
        <v>1030</v>
      </c>
      <c r="C18313" t="s">
        <v>1644</v>
      </c>
      <c r="D18313" t="s">
        <v>1037</v>
      </c>
      <c r="E18313">
        <v>-23.649160999999999</v>
      </c>
      <c r="F18313" t="s">
        <v>1042</v>
      </c>
      <c r="G18313" s="1">
        <v>43509</v>
      </c>
    </row>
    <row r="18314" spans="2:7" x14ac:dyDescent="0.25">
      <c r="B18314" t="s">
        <v>1263</v>
      </c>
      <c r="C18314" t="s">
        <v>1264</v>
      </c>
      <c r="D18314" t="s">
        <v>1037</v>
      </c>
      <c r="E18314">
        <v>-23.649160999999999</v>
      </c>
      <c r="F18314" t="s">
        <v>1063</v>
      </c>
      <c r="G18314" s="1">
        <v>43509</v>
      </c>
    </row>
    <row r="18315" spans="2:7" x14ac:dyDescent="0.25">
      <c r="B18315" t="s">
        <v>1021</v>
      </c>
      <c r="C18315" t="s">
        <v>1021</v>
      </c>
      <c r="D18315" t="s">
        <v>1037</v>
      </c>
      <c r="E18315">
        <v>-23.649160999999999</v>
      </c>
      <c r="F18315" t="s">
        <v>1023</v>
      </c>
      <c r="G18315" s="1">
        <v>43508</v>
      </c>
    </row>
    <row r="18316" spans="2:7" x14ac:dyDescent="0.25">
      <c r="B18316" t="s">
        <v>1057</v>
      </c>
      <c r="C18316" t="s">
        <v>1255</v>
      </c>
      <c r="D18316" t="s">
        <v>1037</v>
      </c>
      <c r="E18316">
        <v>-23.649160999999999</v>
      </c>
      <c r="F18316" t="s">
        <v>1042</v>
      </c>
      <c r="G18316" s="1">
        <v>43508</v>
      </c>
    </row>
    <row r="18351" spans="1:7" x14ac:dyDescent="0.25">
      <c r="A18351" t="s">
        <v>882</v>
      </c>
      <c r="B18351" t="str">
        <f ca="1">_xll.BDS(OFFSET(INDIRECT(ADDRESS(ROW(), COLUMN())),0,-1),"TOP_ANALYST_PERFORM_RANK_TRR","cols=6;rows=22")</f>
        <v>Wells Fargo Securities</v>
      </c>
      <c r="C18351" t="s">
        <v>2128</v>
      </c>
      <c r="D18351" t="s">
        <v>1015</v>
      </c>
      <c r="E18351">
        <v>21.534768</v>
      </c>
      <c r="F18351" t="s">
        <v>1042</v>
      </c>
      <c r="G18351" s="1">
        <v>43506</v>
      </c>
    </row>
    <row r="18352" spans="1:7" x14ac:dyDescent="0.25">
      <c r="B18352" t="s">
        <v>1069</v>
      </c>
      <c r="C18352" t="s">
        <v>1282</v>
      </c>
      <c r="D18352" t="s">
        <v>1019</v>
      </c>
      <c r="E18352">
        <v>19.209140999999999</v>
      </c>
      <c r="F18352" t="s">
        <v>1042</v>
      </c>
      <c r="G18352" s="1">
        <v>43511</v>
      </c>
    </row>
    <row r="18353" spans="2:7" x14ac:dyDescent="0.25">
      <c r="B18353" t="s">
        <v>1135</v>
      </c>
      <c r="C18353" t="s">
        <v>1306</v>
      </c>
      <c r="D18353" t="s">
        <v>1019</v>
      </c>
      <c r="E18353">
        <v>19.209140999999999</v>
      </c>
      <c r="F18353" t="s">
        <v>1042</v>
      </c>
      <c r="G18353" s="1">
        <v>43511</v>
      </c>
    </row>
    <row r="18354" spans="2:7" x14ac:dyDescent="0.25">
      <c r="B18354" t="s">
        <v>1028</v>
      </c>
      <c r="C18354" t="s">
        <v>1414</v>
      </c>
      <c r="D18354" t="s">
        <v>1019</v>
      </c>
      <c r="E18354">
        <v>19.209140999999999</v>
      </c>
      <c r="F18354" t="s">
        <v>1042</v>
      </c>
      <c r="G18354" s="1">
        <v>43508</v>
      </c>
    </row>
    <row r="18355" spans="2:7" x14ac:dyDescent="0.25">
      <c r="B18355" t="s">
        <v>1273</v>
      </c>
      <c r="C18355" t="s">
        <v>1318</v>
      </c>
      <c r="D18355" t="s">
        <v>1019</v>
      </c>
      <c r="E18355">
        <v>19.209140999999999</v>
      </c>
      <c r="F18355" t="s">
        <v>1023</v>
      </c>
      <c r="G18355" s="1">
        <v>43504</v>
      </c>
    </row>
    <row r="18356" spans="2:7" x14ac:dyDescent="0.25">
      <c r="B18356" t="s">
        <v>1113</v>
      </c>
      <c r="C18356" t="s">
        <v>1322</v>
      </c>
      <c r="D18356" t="s">
        <v>1019</v>
      </c>
      <c r="E18356">
        <v>19.209140999999999</v>
      </c>
      <c r="F18356" t="s">
        <v>1042</v>
      </c>
      <c r="G18356" s="1">
        <v>43504</v>
      </c>
    </row>
    <row r="18357" spans="2:7" x14ac:dyDescent="0.25">
      <c r="B18357" t="s">
        <v>1021</v>
      </c>
      <c r="C18357" t="s">
        <v>1021</v>
      </c>
      <c r="D18357" t="s">
        <v>1019</v>
      </c>
      <c r="E18357">
        <v>19.209140999999999</v>
      </c>
      <c r="F18357" t="s">
        <v>1023</v>
      </c>
      <c r="G18357" s="1">
        <v>43504</v>
      </c>
    </row>
    <row r="18358" spans="2:7" x14ac:dyDescent="0.25">
      <c r="B18358" t="s">
        <v>1055</v>
      </c>
      <c r="C18358" t="s">
        <v>1961</v>
      </c>
      <c r="D18358" t="s">
        <v>1019</v>
      </c>
      <c r="E18358">
        <v>19.209140999999999</v>
      </c>
      <c r="F18358" t="s">
        <v>1141</v>
      </c>
      <c r="G18358" s="1">
        <v>43504</v>
      </c>
    </row>
    <row r="18359" spans="2:7" x14ac:dyDescent="0.25">
      <c r="B18359" t="s">
        <v>1040</v>
      </c>
      <c r="C18359" t="s">
        <v>1313</v>
      </c>
      <c r="D18359" t="s">
        <v>1019</v>
      </c>
      <c r="E18359">
        <v>19.209140999999999</v>
      </c>
      <c r="F18359" t="s">
        <v>1042</v>
      </c>
      <c r="G18359" s="1">
        <v>43503</v>
      </c>
    </row>
    <row r="18360" spans="2:7" x14ac:dyDescent="0.25">
      <c r="B18360" t="s">
        <v>1045</v>
      </c>
      <c r="C18360" t="s">
        <v>2574</v>
      </c>
      <c r="D18360" t="s">
        <v>1019</v>
      </c>
      <c r="E18360">
        <v>19.209140999999999</v>
      </c>
      <c r="F18360" t="s">
        <v>1023</v>
      </c>
      <c r="G18360" s="1">
        <v>43503</v>
      </c>
    </row>
    <row r="18361" spans="2:7" x14ac:dyDescent="0.25">
      <c r="B18361" t="s">
        <v>1167</v>
      </c>
      <c r="C18361" t="s">
        <v>1315</v>
      </c>
      <c r="D18361" t="s">
        <v>1019</v>
      </c>
      <c r="E18361">
        <v>19.209140999999999</v>
      </c>
      <c r="F18361" t="s">
        <v>1023</v>
      </c>
      <c r="G18361" s="1">
        <v>43503</v>
      </c>
    </row>
    <row r="18362" spans="2:7" x14ac:dyDescent="0.25">
      <c r="B18362" t="s">
        <v>1160</v>
      </c>
      <c r="C18362" t="s">
        <v>1314</v>
      </c>
      <c r="D18362" t="s">
        <v>1019</v>
      </c>
      <c r="E18362">
        <v>19.209140999999999</v>
      </c>
      <c r="F18362" t="s">
        <v>1063</v>
      </c>
      <c r="G18362" s="1">
        <v>43503</v>
      </c>
    </row>
    <row r="18363" spans="2:7" x14ac:dyDescent="0.25">
      <c r="B18363" t="s">
        <v>1400</v>
      </c>
      <c r="C18363" t="s">
        <v>1305</v>
      </c>
      <c r="D18363" t="s">
        <v>1019</v>
      </c>
      <c r="E18363">
        <v>19.209140999999999</v>
      </c>
      <c r="F18363" t="s">
        <v>1023</v>
      </c>
      <c r="G18363" s="1">
        <v>43503</v>
      </c>
    </row>
    <row r="18364" spans="2:7" x14ac:dyDescent="0.25">
      <c r="B18364" t="s">
        <v>1259</v>
      </c>
      <c r="C18364" t="s">
        <v>1819</v>
      </c>
      <c r="D18364" t="s">
        <v>1019</v>
      </c>
      <c r="E18364">
        <v>19.209140999999999</v>
      </c>
      <c r="F18364" t="s">
        <v>1023</v>
      </c>
      <c r="G18364" s="1">
        <v>43489</v>
      </c>
    </row>
    <row r="18365" spans="2:7" x14ac:dyDescent="0.25">
      <c r="B18365" t="s">
        <v>1145</v>
      </c>
      <c r="C18365" t="s">
        <v>1321</v>
      </c>
      <c r="D18365" t="s">
        <v>1019</v>
      </c>
      <c r="E18365">
        <v>19.209140999999999</v>
      </c>
      <c r="F18365" t="s">
        <v>1023</v>
      </c>
      <c r="G18365" s="1">
        <v>43478</v>
      </c>
    </row>
    <row r="18366" spans="2:7" x14ac:dyDescent="0.25">
      <c r="B18366" t="s">
        <v>1084</v>
      </c>
      <c r="C18366" t="s">
        <v>1301</v>
      </c>
      <c r="D18366" t="s">
        <v>1019</v>
      </c>
      <c r="E18366">
        <v>19.209140999999999</v>
      </c>
      <c r="F18366" t="s">
        <v>1023</v>
      </c>
      <c r="G18366" s="1">
        <v>43406</v>
      </c>
    </row>
    <row r="18367" spans="2:7" x14ac:dyDescent="0.25">
      <c r="B18367" t="s">
        <v>1021</v>
      </c>
      <c r="C18367" t="s">
        <v>1021</v>
      </c>
      <c r="D18367" t="s">
        <v>1019</v>
      </c>
      <c r="E18367">
        <v>19.209140999999999</v>
      </c>
      <c r="F18367" t="s">
        <v>1023</v>
      </c>
      <c r="G18367" s="1">
        <v>43368</v>
      </c>
    </row>
    <row r="18368" spans="2:7" x14ac:dyDescent="0.25">
      <c r="B18368" t="s">
        <v>1133</v>
      </c>
      <c r="C18368" t="s">
        <v>1416</v>
      </c>
      <c r="D18368" t="s">
        <v>1022</v>
      </c>
      <c r="E18368">
        <v>11.61891</v>
      </c>
      <c r="F18368" t="s">
        <v>1023</v>
      </c>
      <c r="G18368" s="1">
        <v>43511</v>
      </c>
    </row>
    <row r="18369" spans="2:7" x14ac:dyDescent="0.25">
      <c r="B18369" t="s">
        <v>1043</v>
      </c>
      <c r="C18369" t="s">
        <v>1594</v>
      </c>
      <c r="D18369" t="s">
        <v>1026</v>
      </c>
      <c r="E18369">
        <v>0</v>
      </c>
      <c r="F18369" t="s">
        <v>1027</v>
      </c>
      <c r="G18369" s="1">
        <v>43507</v>
      </c>
    </row>
    <row r="18370" spans="2:7" x14ac:dyDescent="0.25">
      <c r="B18370" t="s">
        <v>1316</v>
      </c>
      <c r="C18370" t="s">
        <v>1317</v>
      </c>
      <c r="D18370" t="s">
        <v>1026</v>
      </c>
      <c r="E18370">
        <v>0</v>
      </c>
      <c r="F18370" t="s">
        <v>1020</v>
      </c>
      <c r="G18370" s="1">
        <v>43503</v>
      </c>
    </row>
    <row r="18371" spans="2:7" x14ac:dyDescent="0.25">
      <c r="B18371" t="s">
        <v>1163</v>
      </c>
      <c r="C18371" t="s">
        <v>1342</v>
      </c>
      <c r="D18371" t="s">
        <v>1026</v>
      </c>
      <c r="E18371">
        <v>0</v>
      </c>
      <c r="F18371" t="s">
        <v>1027</v>
      </c>
      <c r="G18371" s="1">
        <v>43503</v>
      </c>
    </row>
    <row r="18372" spans="2:7" x14ac:dyDescent="0.25">
      <c r="B18372" t="s">
        <v>1017</v>
      </c>
      <c r="C18372" t="s">
        <v>1018</v>
      </c>
      <c r="D18372" t="s">
        <v>1037</v>
      </c>
      <c r="E18372">
        <v>-1.8861680000000001</v>
      </c>
      <c r="F18372" t="s">
        <v>1020</v>
      </c>
      <c r="G18372" s="1">
        <v>43293</v>
      </c>
    </row>
    <row r="18401" spans="1:7" x14ac:dyDescent="0.25">
      <c r="A18401" t="s">
        <v>883</v>
      </c>
      <c r="B18401" t="str">
        <f ca="1">_xll.BDS(OFFSET(INDIRECT(ADDRESS(ROW(), COLUMN())),0,-1),"TOP_ANALYST_PERFORM_RANK_TRR","cols=6;rows=11")</f>
        <v>ISS-EVA</v>
      </c>
      <c r="C18401" t="s">
        <v>1018</v>
      </c>
      <c r="D18401" t="s">
        <v>1015</v>
      </c>
      <c r="E18401">
        <v>28.275390999999999</v>
      </c>
      <c r="F18401" t="s">
        <v>1023</v>
      </c>
      <c r="G18401" s="1">
        <v>43195</v>
      </c>
    </row>
    <row r="18402" spans="1:7" x14ac:dyDescent="0.25">
      <c r="B18402" t="s">
        <v>1086</v>
      </c>
      <c r="C18402" t="s">
        <v>2427</v>
      </c>
      <c r="D18402" t="s">
        <v>1019</v>
      </c>
      <c r="E18402">
        <v>24.093070999999998</v>
      </c>
      <c r="F18402" t="s">
        <v>1042</v>
      </c>
      <c r="G18402" s="1">
        <v>43452</v>
      </c>
    </row>
    <row r="18403" spans="1:7" x14ac:dyDescent="0.25">
      <c r="B18403" t="s">
        <v>1021</v>
      </c>
      <c r="C18403" t="s">
        <v>1021</v>
      </c>
      <c r="D18403" t="s">
        <v>1022</v>
      </c>
      <c r="E18403">
        <v>18.24718</v>
      </c>
      <c r="F18403" t="s">
        <v>1023</v>
      </c>
      <c r="G18403" s="1">
        <v>43451</v>
      </c>
    </row>
    <row r="18404" spans="1:7" x14ac:dyDescent="0.25">
      <c r="B18404" t="s">
        <v>1059</v>
      </c>
      <c r="C18404" t="s">
        <v>1811</v>
      </c>
      <c r="D18404" t="s">
        <v>1026</v>
      </c>
      <c r="E18404">
        <v>4.4381789999999999</v>
      </c>
      <c r="F18404" t="s">
        <v>1042</v>
      </c>
      <c r="G18404" s="1">
        <v>43501</v>
      </c>
    </row>
    <row r="18405" spans="1:7" x14ac:dyDescent="0.25">
      <c r="B18405" t="s">
        <v>1621</v>
      </c>
      <c r="C18405" t="s">
        <v>1622</v>
      </c>
      <c r="D18405" t="s">
        <v>1026</v>
      </c>
      <c r="E18405">
        <v>4.4381789999999999</v>
      </c>
      <c r="F18405" t="s">
        <v>1023</v>
      </c>
      <c r="G18405" s="1">
        <v>43496</v>
      </c>
    </row>
    <row r="18406" spans="1:7" x14ac:dyDescent="0.25">
      <c r="B18406" t="s">
        <v>1076</v>
      </c>
      <c r="C18406" t="s">
        <v>2575</v>
      </c>
      <c r="D18406" t="s">
        <v>1026</v>
      </c>
      <c r="E18406">
        <v>4.4381789999999999</v>
      </c>
      <c r="F18406" t="s">
        <v>1023</v>
      </c>
      <c r="G18406" s="1">
        <v>43494</v>
      </c>
    </row>
    <row r="18407" spans="1:7" x14ac:dyDescent="0.25">
      <c r="B18407" t="s">
        <v>1133</v>
      </c>
      <c r="C18407" t="s">
        <v>1495</v>
      </c>
      <c r="D18407" t="s">
        <v>1026</v>
      </c>
      <c r="E18407">
        <v>4.4381789999999999</v>
      </c>
      <c r="F18407" t="s">
        <v>1023</v>
      </c>
      <c r="G18407" s="1">
        <v>43479</v>
      </c>
    </row>
    <row r="18408" spans="1:7" x14ac:dyDescent="0.25">
      <c r="B18408" t="s">
        <v>1084</v>
      </c>
      <c r="C18408" t="s">
        <v>1411</v>
      </c>
      <c r="D18408" t="s">
        <v>1026</v>
      </c>
      <c r="E18408">
        <v>4.4381789999999999</v>
      </c>
      <c r="F18408" t="s">
        <v>1023</v>
      </c>
      <c r="G18408" s="1">
        <v>43455</v>
      </c>
    </row>
    <row r="18409" spans="1:7" x14ac:dyDescent="0.25">
      <c r="B18409" t="s">
        <v>1310</v>
      </c>
      <c r="C18409" t="s">
        <v>2231</v>
      </c>
      <c r="D18409" t="s">
        <v>1026</v>
      </c>
      <c r="E18409">
        <v>4.4381789999999999</v>
      </c>
      <c r="F18409" t="s">
        <v>1973</v>
      </c>
      <c r="G18409" s="1">
        <v>43447</v>
      </c>
    </row>
    <row r="18410" spans="1:7" x14ac:dyDescent="0.25">
      <c r="B18410" t="s">
        <v>1090</v>
      </c>
      <c r="C18410" t="s">
        <v>1262</v>
      </c>
      <c r="D18410" t="s">
        <v>1026</v>
      </c>
      <c r="E18410">
        <v>4.4381789999999999</v>
      </c>
      <c r="F18410" t="s">
        <v>1023</v>
      </c>
      <c r="G18410" s="1">
        <v>42905</v>
      </c>
    </row>
    <row r="18411" spans="1:7" x14ac:dyDescent="0.25">
      <c r="B18411" t="s">
        <v>1157</v>
      </c>
      <c r="C18411" t="s">
        <v>2234</v>
      </c>
      <c r="D18411" t="s">
        <v>1037</v>
      </c>
      <c r="E18411">
        <v>2.3905910000000001</v>
      </c>
      <c r="F18411" t="s">
        <v>1020</v>
      </c>
      <c r="G18411" s="1">
        <v>43441</v>
      </c>
    </row>
    <row r="18451" spans="1:7" x14ac:dyDescent="0.25">
      <c r="A18451" t="s">
        <v>884</v>
      </c>
      <c r="B18451" t="str">
        <f ca="1">_xll.BDS(OFFSET(INDIRECT(ADDRESS(ROW(), COLUMN())),0,-1),"TOP_ANALYST_PERFORM_RANK_TRR","cols=6;rows=16")</f>
        <v>Gabelli &amp; Co</v>
      </c>
      <c r="C18451" t="s">
        <v>2237</v>
      </c>
      <c r="D18451" t="s">
        <v>1015</v>
      </c>
      <c r="E18451">
        <v>16.360748999999998</v>
      </c>
      <c r="F18451" t="s">
        <v>1023</v>
      </c>
      <c r="G18451" s="1">
        <v>43489</v>
      </c>
    </row>
    <row r="18452" spans="1:7" x14ac:dyDescent="0.25">
      <c r="B18452" t="s">
        <v>1043</v>
      </c>
      <c r="C18452" t="s">
        <v>2576</v>
      </c>
      <c r="D18452" t="s">
        <v>1019</v>
      </c>
      <c r="E18452">
        <v>0.27201799999999998</v>
      </c>
      <c r="F18452" t="s">
        <v>1042</v>
      </c>
      <c r="G18452" s="1">
        <v>43488</v>
      </c>
    </row>
    <row r="18453" spans="1:7" x14ac:dyDescent="0.25">
      <c r="B18453" t="s">
        <v>1537</v>
      </c>
      <c r="C18453" t="s">
        <v>1538</v>
      </c>
      <c r="D18453" t="s">
        <v>1022</v>
      </c>
      <c r="E18453">
        <v>0</v>
      </c>
      <c r="F18453" t="s">
        <v>1027</v>
      </c>
      <c r="G18453" s="1">
        <v>43510</v>
      </c>
    </row>
    <row r="18454" spans="1:7" x14ac:dyDescent="0.25">
      <c r="B18454" t="s">
        <v>1055</v>
      </c>
      <c r="C18454" t="s">
        <v>2529</v>
      </c>
      <c r="D18454" t="s">
        <v>1022</v>
      </c>
      <c r="E18454">
        <v>0</v>
      </c>
      <c r="F18454" t="s">
        <v>1032</v>
      </c>
      <c r="G18454" s="1">
        <v>43507</v>
      </c>
    </row>
    <row r="18455" spans="1:7" x14ac:dyDescent="0.25">
      <c r="B18455" t="s">
        <v>1084</v>
      </c>
      <c r="C18455" t="s">
        <v>1411</v>
      </c>
      <c r="D18455" t="s">
        <v>1022</v>
      </c>
      <c r="E18455">
        <v>0</v>
      </c>
      <c r="F18455" t="s">
        <v>1020</v>
      </c>
      <c r="G18455" s="1">
        <v>43493</v>
      </c>
    </row>
    <row r="18456" spans="1:7" x14ac:dyDescent="0.25">
      <c r="B18456" t="s">
        <v>1071</v>
      </c>
      <c r="C18456" t="s">
        <v>2240</v>
      </c>
      <c r="D18456" t="s">
        <v>1022</v>
      </c>
      <c r="E18456">
        <v>0</v>
      </c>
      <c r="F18456" t="s">
        <v>1320</v>
      </c>
      <c r="G18456" s="1">
        <v>43487</v>
      </c>
    </row>
    <row r="18457" spans="1:7" x14ac:dyDescent="0.25">
      <c r="B18457" t="s">
        <v>1059</v>
      </c>
      <c r="C18457" t="s">
        <v>2487</v>
      </c>
      <c r="D18457" t="s">
        <v>1026</v>
      </c>
      <c r="E18457">
        <v>-13.254339999999999</v>
      </c>
      <c r="F18457" t="s">
        <v>1042</v>
      </c>
      <c r="G18457" s="1">
        <v>43510</v>
      </c>
    </row>
    <row r="18458" spans="1:7" x14ac:dyDescent="0.25">
      <c r="B18458" t="s">
        <v>1118</v>
      </c>
      <c r="C18458" t="s">
        <v>2577</v>
      </c>
      <c r="D18458" t="s">
        <v>1026</v>
      </c>
      <c r="E18458">
        <v>-13.254339999999999</v>
      </c>
      <c r="F18458" t="s">
        <v>1023</v>
      </c>
      <c r="G18458" s="1">
        <v>43509</v>
      </c>
    </row>
    <row r="18459" spans="1:7" x14ac:dyDescent="0.25">
      <c r="B18459" t="s">
        <v>1126</v>
      </c>
      <c r="C18459" t="s">
        <v>1127</v>
      </c>
      <c r="D18459" t="s">
        <v>1026</v>
      </c>
      <c r="E18459">
        <v>-13.254339999999999</v>
      </c>
      <c r="F18459" t="s">
        <v>1023</v>
      </c>
      <c r="G18459" s="1">
        <v>43507</v>
      </c>
    </row>
    <row r="18460" spans="1:7" x14ac:dyDescent="0.25">
      <c r="B18460" t="s">
        <v>1028</v>
      </c>
      <c r="C18460" t="s">
        <v>2578</v>
      </c>
      <c r="D18460" t="s">
        <v>1026</v>
      </c>
      <c r="E18460">
        <v>-13.254339999999999</v>
      </c>
      <c r="F18460" t="s">
        <v>1042</v>
      </c>
      <c r="G18460" s="1">
        <v>43501</v>
      </c>
    </row>
    <row r="18461" spans="1:7" x14ac:dyDescent="0.25">
      <c r="B18461" t="s">
        <v>1621</v>
      </c>
      <c r="C18461" t="s">
        <v>2579</v>
      </c>
      <c r="D18461" t="s">
        <v>1026</v>
      </c>
      <c r="E18461">
        <v>-13.254339999999999</v>
      </c>
      <c r="F18461" t="s">
        <v>1023</v>
      </c>
      <c r="G18461" s="1">
        <v>43495</v>
      </c>
    </row>
    <row r="18462" spans="1:7" x14ac:dyDescent="0.25">
      <c r="B18462" t="s">
        <v>1061</v>
      </c>
      <c r="C18462" t="s">
        <v>2208</v>
      </c>
      <c r="D18462" t="s">
        <v>1026</v>
      </c>
      <c r="E18462">
        <v>-13.254339999999999</v>
      </c>
      <c r="F18462" t="s">
        <v>1063</v>
      </c>
      <c r="G18462" s="1">
        <v>43489</v>
      </c>
    </row>
    <row r="18463" spans="1:7" x14ac:dyDescent="0.25">
      <c r="B18463" t="s">
        <v>1163</v>
      </c>
      <c r="C18463" t="s">
        <v>2580</v>
      </c>
      <c r="D18463" t="s">
        <v>1026</v>
      </c>
      <c r="E18463">
        <v>-13.254339999999999</v>
      </c>
      <c r="F18463" t="s">
        <v>1023</v>
      </c>
      <c r="G18463" s="1">
        <v>43488</v>
      </c>
    </row>
    <row r="18464" spans="1:7" x14ac:dyDescent="0.25">
      <c r="B18464" t="s">
        <v>1372</v>
      </c>
      <c r="C18464" t="s">
        <v>1558</v>
      </c>
      <c r="D18464" t="s">
        <v>1026</v>
      </c>
      <c r="E18464">
        <v>-13.254339999999999</v>
      </c>
      <c r="F18464" t="s">
        <v>1023</v>
      </c>
      <c r="G18464" s="1">
        <v>43488</v>
      </c>
    </row>
    <row r="18465" spans="2:7" x14ac:dyDescent="0.25">
      <c r="B18465" t="s">
        <v>1160</v>
      </c>
      <c r="C18465" t="s">
        <v>2479</v>
      </c>
      <c r="D18465" t="s">
        <v>1026</v>
      </c>
      <c r="E18465">
        <v>-13.254339999999999</v>
      </c>
      <c r="F18465" t="s">
        <v>1063</v>
      </c>
      <c r="G18465" s="1">
        <v>43487</v>
      </c>
    </row>
    <row r="18466" spans="2:7" x14ac:dyDescent="0.25">
      <c r="B18466" t="s">
        <v>1050</v>
      </c>
      <c r="C18466" t="s">
        <v>2107</v>
      </c>
      <c r="D18466" t="s">
        <v>1026</v>
      </c>
      <c r="E18466">
        <v>-13.254339999999999</v>
      </c>
      <c r="F18466" t="s">
        <v>1063</v>
      </c>
      <c r="G18466" s="1">
        <v>43487</v>
      </c>
    </row>
    <row r="18501" spans="1:7" x14ac:dyDescent="0.25">
      <c r="A18501" t="s">
        <v>885</v>
      </c>
      <c r="B18501" t="str">
        <f ca="1">_xll.BDS(OFFSET(INDIRECT(ADDRESS(ROW(), COLUMN())),0,-1),"TOP_ANALYST_PERFORM_RANK_TRR","cols=6;rows=12")</f>
        <v>SVB Leerink</v>
      </c>
      <c r="C18501" t="s">
        <v>1783</v>
      </c>
      <c r="D18501" t="s">
        <v>1015</v>
      </c>
      <c r="E18501">
        <v>27.24953</v>
      </c>
      <c r="F18501" t="s">
        <v>1042</v>
      </c>
      <c r="G18501" s="1">
        <v>43511</v>
      </c>
    </row>
    <row r="18502" spans="1:7" x14ac:dyDescent="0.25">
      <c r="B18502" t="s">
        <v>1084</v>
      </c>
      <c r="C18502" t="s">
        <v>2475</v>
      </c>
      <c r="D18502" t="s">
        <v>1015</v>
      </c>
      <c r="E18502">
        <v>27.24953</v>
      </c>
      <c r="F18502" t="s">
        <v>1023</v>
      </c>
      <c r="G18502" s="1">
        <v>43507</v>
      </c>
    </row>
    <row r="18503" spans="1:7" x14ac:dyDescent="0.25">
      <c r="B18503" t="s">
        <v>1021</v>
      </c>
      <c r="C18503" t="s">
        <v>1021</v>
      </c>
      <c r="D18503" t="s">
        <v>1015</v>
      </c>
      <c r="E18503">
        <v>27.24953</v>
      </c>
      <c r="F18503" t="s">
        <v>1023</v>
      </c>
      <c r="G18503" s="1">
        <v>43506</v>
      </c>
    </row>
    <row r="18504" spans="1:7" x14ac:dyDescent="0.25">
      <c r="B18504" t="s">
        <v>1623</v>
      </c>
      <c r="C18504" t="s">
        <v>2093</v>
      </c>
      <c r="D18504" t="s">
        <v>1015</v>
      </c>
      <c r="E18504">
        <v>27.24953</v>
      </c>
      <c r="F18504" t="s">
        <v>1023</v>
      </c>
      <c r="G18504" s="1">
        <v>43503</v>
      </c>
    </row>
    <row r="18505" spans="1:7" x14ac:dyDescent="0.25">
      <c r="B18505" t="s">
        <v>1150</v>
      </c>
      <c r="C18505" t="s">
        <v>1802</v>
      </c>
      <c r="D18505" t="s">
        <v>1015</v>
      </c>
      <c r="E18505">
        <v>27.24953</v>
      </c>
      <c r="F18505" t="s">
        <v>1063</v>
      </c>
      <c r="G18505" s="1">
        <v>43502</v>
      </c>
    </row>
    <row r="18506" spans="1:7" x14ac:dyDescent="0.25">
      <c r="B18506" t="s">
        <v>1057</v>
      </c>
      <c r="C18506" t="s">
        <v>2450</v>
      </c>
      <c r="D18506" t="s">
        <v>1015</v>
      </c>
      <c r="E18506">
        <v>27.24953</v>
      </c>
      <c r="F18506" t="s">
        <v>1042</v>
      </c>
      <c r="G18506" s="1">
        <v>43502</v>
      </c>
    </row>
    <row r="18507" spans="1:7" x14ac:dyDescent="0.25">
      <c r="B18507" t="s">
        <v>1017</v>
      </c>
      <c r="C18507" t="s">
        <v>1268</v>
      </c>
      <c r="D18507" t="s">
        <v>1015</v>
      </c>
      <c r="E18507">
        <v>27.24953</v>
      </c>
      <c r="F18507" t="s">
        <v>1023</v>
      </c>
      <c r="G18507" s="1">
        <v>43181</v>
      </c>
    </row>
    <row r="18508" spans="1:7" x14ac:dyDescent="0.25">
      <c r="B18508" t="s">
        <v>1021</v>
      </c>
      <c r="C18508" t="s">
        <v>1021</v>
      </c>
      <c r="D18508" t="s">
        <v>1015</v>
      </c>
      <c r="E18508">
        <v>27.24953</v>
      </c>
      <c r="F18508" t="s">
        <v>1023</v>
      </c>
      <c r="G18508" s="1">
        <v>43140</v>
      </c>
    </row>
    <row r="18509" spans="1:7" x14ac:dyDescent="0.25">
      <c r="B18509" t="s">
        <v>1069</v>
      </c>
      <c r="C18509" t="s">
        <v>1781</v>
      </c>
      <c r="D18509" t="s">
        <v>1019</v>
      </c>
      <c r="E18509">
        <v>25.952878999999999</v>
      </c>
      <c r="F18509" t="s">
        <v>1042</v>
      </c>
      <c r="G18509" s="1">
        <v>43506</v>
      </c>
    </row>
    <row r="18510" spans="1:7" x14ac:dyDescent="0.25">
      <c r="B18510" t="s">
        <v>1043</v>
      </c>
      <c r="C18510" t="s">
        <v>1565</v>
      </c>
      <c r="D18510" t="s">
        <v>1022</v>
      </c>
      <c r="E18510">
        <v>18.518519000000001</v>
      </c>
      <c r="F18510" t="s">
        <v>1027</v>
      </c>
      <c r="G18510" s="1">
        <v>43502</v>
      </c>
    </row>
    <row r="18511" spans="1:7" x14ac:dyDescent="0.25">
      <c r="B18511" t="s">
        <v>1071</v>
      </c>
      <c r="C18511" t="s">
        <v>1564</v>
      </c>
      <c r="D18511" t="s">
        <v>1026</v>
      </c>
      <c r="E18511">
        <v>12.010249999999999</v>
      </c>
      <c r="F18511" t="s">
        <v>1238</v>
      </c>
      <c r="G18511" s="1">
        <v>43502</v>
      </c>
    </row>
    <row r="18512" spans="1:7" x14ac:dyDescent="0.25">
      <c r="B18512" t="s">
        <v>1124</v>
      </c>
      <c r="C18512" t="s">
        <v>1566</v>
      </c>
      <c r="D18512" t="s">
        <v>1037</v>
      </c>
      <c r="E18512">
        <v>0.32004700000000003</v>
      </c>
      <c r="F18512" t="s">
        <v>1016</v>
      </c>
      <c r="G18512" s="1">
        <v>43504</v>
      </c>
    </row>
    <row r="18551" spans="1:7" x14ac:dyDescent="0.25">
      <c r="A18551" t="s">
        <v>886</v>
      </c>
      <c r="B18551" t="str">
        <f ca="1">_xll.BDS(OFFSET(INDIRECT(ADDRESS(ROW(), COLUMN())),0,-1),"TOP_ANALYST_PERFORM_RANK_TRR","cols=6;rows=13")</f>
        <v>Morningstar, Inc</v>
      </c>
      <c r="C18551" t="s">
        <v>1833</v>
      </c>
      <c r="D18551" t="s">
        <v>1015</v>
      </c>
      <c r="E18551">
        <v>26.558176</v>
      </c>
      <c r="F18551" t="s">
        <v>1020</v>
      </c>
      <c r="G18551" s="1">
        <v>43511</v>
      </c>
    </row>
    <row r="18552" spans="1:7" x14ac:dyDescent="0.25">
      <c r="B18552" t="s">
        <v>1864</v>
      </c>
      <c r="C18552" t="s">
        <v>1865</v>
      </c>
      <c r="D18552" t="s">
        <v>1019</v>
      </c>
      <c r="E18552">
        <v>7.6458719999999998</v>
      </c>
      <c r="F18552" t="s">
        <v>1016</v>
      </c>
      <c r="G18552" s="1">
        <v>43509</v>
      </c>
    </row>
    <row r="18553" spans="1:7" x14ac:dyDescent="0.25">
      <c r="B18553" t="s">
        <v>1836</v>
      </c>
      <c r="C18553" t="s">
        <v>1837</v>
      </c>
      <c r="D18553" t="s">
        <v>1019</v>
      </c>
      <c r="E18553">
        <v>7.6458719999999998</v>
      </c>
      <c r="F18553" t="s">
        <v>1016</v>
      </c>
      <c r="G18553" s="1">
        <v>42863</v>
      </c>
    </row>
    <row r="18554" spans="1:7" x14ac:dyDescent="0.25">
      <c r="B18554" t="s">
        <v>1126</v>
      </c>
      <c r="C18554" t="s">
        <v>1721</v>
      </c>
      <c r="D18554" t="s">
        <v>1022</v>
      </c>
      <c r="E18554">
        <v>0</v>
      </c>
      <c r="F18554" t="s">
        <v>1020</v>
      </c>
      <c r="G18554" s="1">
        <v>43511</v>
      </c>
    </row>
    <row r="18555" spans="1:7" x14ac:dyDescent="0.25">
      <c r="B18555" t="s">
        <v>1358</v>
      </c>
      <c r="C18555" t="s">
        <v>2323</v>
      </c>
      <c r="D18555" t="s">
        <v>1022</v>
      </c>
      <c r="E18555">
        <v>0</v>
      </c>
      <c r="F18555" t="s">
        <v>1032</v>
      </c>
      <c r="G18555" s="1">
        <v>43510</v>
      </c>
    </row>
    <row r="18556" spans="1:7" x14ac:dyDescent="0.25">
      <c r="B18556" t="s">
        <v>1354</v>
      </c>
      <c r="C18556" t="s">
        <v>1475</v>
      </c>
      <c r="D18556" t="s">
        <v>1022</v>
      </c>
      <c r="E18556">
        <v>0</v>
      </c>
      <c r="F18556" t="s">
        <v>1027</v>
      </c>
      <c r="G18556" s="1">
        <v>43510</v>
      </c>
    </row>
    <row r="18557" spans="1:7" x14ac:dyDescent="0.25">
      <c r="B18557" t="s">
        <v>1021</v>
      </c>
      <c r="C18557" t="s">
        <v>1021</v>
      </c>
      <c r="D18557" t="s">
        <v>1022</v>
      </c>
      <c r="E18557">
        <v>0</v>
      </c>
      <c r="F18557" t="s">
        <v>1027</v>
      </c>
      <c r="G18557" s="1">
        <v>43510</v>
      </c>
    </row>
    <row r="18558" spans="1:7" x14ac:dyDescent="0.25">
      <c r="B18558" t="s">
        <v>1076</v>
      </c>
      <c r="C18558" t="s">
        <v>1345</v>
      </c>
      <c r="D18558" t="s">
        <v>1022</v>
      </c>
      <c r="E18558">
        <v>0</v>
      </c>
      <c r="F18558" t="s">
        <v>1020</v>
      </c>
      <c r="G18558" s="1">
        <v>43510</v>
      </c>
    </row>
    <row r="18559" spans="1:7" x14ac:dyDescent="0.25">
      <c r="B18559" t="s">
        <v>1310</v>
      </c>
      <c r="C18559" t="s">
        <v>1863</v>
      </c>
      <c r="D18559" t="s">
        <v>1022</v>
      </c>
      <c r="E18559">
        <v>0</v>
      </c>
      <c r="F18559" t="s">
        <v>1312</v>
      </c>
      <c r="G18559" s="1">
        <v>43510</v>
      </c>
    </row>
    <row r="18560" spans="1:7" x14ac:dyDescent="0.25">
      <c r="B18560" t="s">
        <v>1061</v>
      </c>
      <c r="C18560" t="s">
        <v>2357</v>
      </c>
      <c r="D18560" t="s">
        <v>1022</v>
      </c>
      <c r="E18560">
        <v>0</v>
      </c>
      <c r="F18560" t="s">
        <v>1027</v>
      </c>
      <c r="G18560" s="1">
        <v>43509</v>
      </c>
    </row>
    <row r="18561" spans="2:7" x14ac:dyDescent="0.25">
      <c r="B18561" t="s">
        <v>1021</v>
      </c>
      <c r="C18561" t="s">
        <v>1021</v>
      </c>
      <c r="D18561" t="s">
        <v>1022</v>
      </c>
      <c r="E18561">
        <v>0</v>
      </c>
      <c r="F18561" t="s">
        <v>1020</v>
      </c>
      <c r="G18561" s="1">
        <v>43488</v>
      </c>
    </row>
    <row r="18562" spans="2:7" x14ac:dyDescent="0.25">
      <c r="B18562" t="s">
        <v>1512</v>
      </c>
      <c r="C18562" t="s">
        <v>1835</v>
      </c>
      <c r="D18562" t="s">
        <v>1026</v>
      </c>
      <c r="E18562">
        <v>-1.077583</v>
      </c>
      <c r="F18562" t="s">
        <v>1023</v>
      </c>
      <c r="G18562" s="1">
        <v>43510</v>
      </c>
    </row>
    <row r="18563" spans="2:7" x14ac:dyDescent="0.25">
      <c r="B18563" t="s">
        <v>1142</v>
      </c>
      <c r="C18563" t="s">
        <v>1884</v>
      </c>
      <c r="D18563" t="s">
        <v>1037</v>
      </c>
      <c r="E18563">
        <v>-6.8965490000000003</v>
      </c>
      <c r="F18563" t="s">
        <v>1023</v>
      </c>
      <c r="G18563" s="1">
        <v>43509</v>
      </c>
    </row>
    <row r="18601" spans="1:7" x14ac:dyDescent="0.25">
      <c r="A18601" t="s">
        <v>887</v>
      </c>
      <c r="B18601" t="str">
        <f ca="1">_xll.BDS(OFFSET(INDIRECT(ADDRESS(ROW(), COLUMN())),0,-1),"TOP_ANALYST_PERFORM_RANK_TRR","cols=6;rows=11")</f>
        <v>Vertical Research Partners</v>
      </c>
      <c r="C18601" t="s">
        <v>1369</v>
      </c>
      <c r="D18601" t="s">
        <v>1015</v>
      </c>
      <c r="E18601">
        <v>13.561769999999999</v>
      </c>
      <c r="F18601" t="s">
        <v>1023</v>
      </c>
      <c r="G18601" s="1">
        <v>43511</v>
      </c>
    </row>
    <row r="18602" spans="1:7" x14ac:dyDescent="0.25">
      <c r="B18602" t="s">
        <v>1124</v>
      </c>
      <c r="C18602" t="s">
        <v>2106</v>
      </c>
      <c r="D18602" t="s">
        <v>1019</v>
      </c>
      <c r="E18602">
        <v>7.6489180000000001</v>
      </c>
      <c r="F18602" t="s">
        <v>1023</v>
      </c>
      <c r="G18602" s="1">
        <v>43507</v>
      </c>
    </row>
    <row r="18603" spans="1:7" x14ac:dyDescent="0.25">
      <c r="B18603" t="s">
        <v>1076</v>
      </c>
      <c r="C18603" t="s">
        <v>1371</v>
      </c>
      <c r="D18603" t="s">
        <v>1022</v>
      </c>
      <c r="E18603">
        <v>0</v>
      </c>
      <c r="F18603" t="s">
        <v>1020</v>
      </c>
      <c r="G18603" s="1">
        <v>43511</v>
      </c>
    </row>
    <row r="18604" spans="1:7" x14ac:dyDescent="0.25">
      <c r="B18604" t="s">
        <v>1200</v>
      </c>
      <c r="C18604" t="s">
        <v>1375</v>
      </c>
      <c r="D18604" t="s">
        <v>1022</v>
      </c>
      <c r="E18604">
        <v>0</v>
      </c>
      <c r="F18604" t="s">
        <v>1810</v>
      </c>
      <c r="G18604" s="1">
        <v>43508</v>
      </c>
    </row>
    <row r="18605" spans="1:7" x14ac:dyDescent="0.25">
      <c r="B18605" t="s">
        <v>1050</v>
      </c>
      <c r="C18605" t="s">
        <v>1368</v>
      </c>
      <c r="D18605" t="s">
        <v>1022</v>
      </c>
      <c r="E18605">
        <v>0</v>
      </c>
      <c r="F18605" t="s">
        <v>1052</v>
      </c>
      <c r="G18605" s="1">
        <v>43497</v>
      </c>
    </row>
    <row r="18606" spans="1:7" x14ac:dyDescent="0.25">
      <c r="B18606" t="s">
        <v>1372</v>
      </c>
      <c r="C18606" t="s">
        <v>1373</v>
      </c>
      <c r="D18606" t="s">
        <v>1022</v>
      </c>
      <c r="E18606">
        <v>0</v>
      </c>
      <c r="F18606" t="s">
        <v>1027</v>
      </c>
      <c r="G18606" s="1">
        <v>43495</v>
      </c>
    </row>
    <row r="18607" spans="1:7" x14ac:dyDescent="0.25">
      <c r="B18607" t="s">
        <v>1021</v>
      </c>
      <c r="C18607" t="s">
        <v>1021</v>
      </c>
      <c r="D18607" t="s">
        <v>1022</v>
      </c>
      <c r="E18607">
        <v>0</v>
      </c>
      <c r="F18607" t="s">
        <v>1032</v>
      </c>
      <c r="G18607" s="1">
        <v>43495</v>
      </c>
    </row>
    <row r="18608" spans="1:7" x14ac:dyDescent="0.25">
      <c r="B18608" t="s">
        <v>1061</v>
      </c>
      <c r="C18608" t="s">
        <v>1376</v>
      </c>
      <c r="D18608" t="s">
        <v>1022</v>
      </c>
      <c r="E18608">
        <v>0</v>
      </c>
      <c r="F18608" t="s">
        <v>1027</v>
      </c>
      <c r="G18608" s="1">
        <v>43494</v>
      </c>
    </row>
    <row r="18609" spans="2:7" x14ac:dyDescent="0.25">
      <c r="B18609" t="s">
        <v>1086</v>
      </c>
      <c r="C18609" t="s">
        <v>1381</v>
      </c>
      <c r="D18609" t="s">
        <v>1022</v>
      </c>
      <c r="E18609">
        <v>0</v>
      </c>
      <c r="F18609" t="s">
        <v>1027</v>
      </c>
      <c r="G18609" s="1">
        <v>43494</v>
      </c>
    </row>
    <row r="18610" spans="2:7" x14ac:dyDescent="0.25">
      <c r="B18610" t="s">
        <v>1071</v>
      </c>
      <c r="C18610" t="s">
        <v>2108</v>
      </c>
      <c r="D18610" t="s">
        <v>1026</v>
      </c>
      <c r="E18610">
        <v>-0.53038700000000005</v>
      </c>
      <c r="F18610" t="s">
        <v>1073</v>
      </c>
      <c r="G18610" s="1">
        <v>43495</v>
      </c>
    </row>
    <row r="18611" spans="2:7" x14ac:dyDescent="0.25">
      <c r="B18611" t="s">
        <v>1053</v>
      </c>
      <c r="C18611" t="s">
        <v>1383</v>
      </c>
      <c r="D18611" t="s">
        <v>1037</v>
      </c>
      <c r="E18611">
        <v>-3.569833</v>
      </c>
      <c r="F18611" t="s">
        <v>1023</v>
      </c>
      <c r="G18611" s="1">
        <v>43495</v>
      </c>
    </row>
    <row r="18651" spans="1:7" x14ac:dyDescent="0.25">
      <c r="A18651" t="s">
        <v>888</v>
      </c>
      <c r="B18651" t="str">
        <f ca="1">_xll.BDS(OFFSET(INDIRECT(ADDRESS(ROW(), COLUMN())),0,-1),"TOP_ANALYST_PERFORM_RANK_TRR","cols=6;rows=16")</f>
        <v>Wolfe Research</v>
      </c>
      <c r="C18651" t="s">
        <v>1375</v>
      </c>
      <c r="D18651" t="s">
        <v>1015</v>
      </c>
      <c r="E18651">
        <v>12.598525</v>
      </c>
      <c r="F18651" t="s">
        <v>1038</v>
      </c>
      <c r="G18651" s="1">
        <v>43511</v>
      </c>
    </row>
    <row r="18652" spans="1:7" x14ac:dyDescent="0.25">
      <c r="B18652" t="s">
        <v>1021</v>
      </c>
      <c r="C18652" t="s">
        <v>1021</v>
      </c>
      <c r="D18652" t="s">
        <v>1019</v>
      </c>
      <c r="E18652">
        <v>11.527100000000001</v>
      </c>
      <c r="F18652" t="s">
        <v>1038</v>
      </c>
      <c r="G18652" s="1">
        <v>43489</v>
      </c>
    </row>
    <row r="18653" spans="1:7" x14ac:dyDescent="0.25">
      <c r="B18653" t="s">
        <v>1113</v>
      </c>
      <c r="C18653" t="s">
        <v>1428</v>
      </c>
      <c r="D18653" t="s">
        <v>1022</v>
      </c>
      <c r="E18653">
        <v>0</v>
      </c>
      <c r="F18653" t="s">
        <v>1032</v>
      </c>
      <c r="G18653" s="1">
        <v>43511</v>
      </c>
    </row>
    <row r="18654" spans="1:7" x14ac:dyDescent="0.25">
      <c r="B18654" t="s">
        <v>1028</v>
      </c>
      <c r="C18654" t="s">
        <v>1425</v>
      </c>
      <c r="D18654" t="s">
        <v>1022</v>
      </c>
      <c r="E18654">
        <v>0</v>
      </c>
      <c r="F18654" t="s">
        <v>1027</v>
      </c>
      <c r="G18654" s="1">
        <v>43509</v>
      </c>
    </row>
    <row r="18655" spans="1:7" x14ac:dyDescent="0.25">
      <c r="B18655" t="s">
        <v>58</v>
      </c>
      <c r="C18655" t="s">
        <v>1370</v>
      </c>
      <c r="D18655" t="s">
        <v>1022</v>
      </c>
      <c r="E18655">
        <v>0</v>
      </c>
      <c r="F18655" t="s">
        <v>1389</v>
      </c>
      <c r="G18655" s="1">
        <v>43509</v>
      </c>
    </row>
    <row r="18656" spans="1:7" x14ac:dyDescent="0.25">
      <c r="B18656" t="s">
        <v>1055</v>
      </c>
      <c r="C18656" t="s">
        <v>1431</v>
      </c>
      <c r="D18656" t="s">
        <v>1022</v>
      </c>
      <c r="E18656">
        <v>0</v>
      </c>
      <c r="F18656" t="s">
        <v>1032</v>
      </c>
      <c r="G18656" s="1">
        <v>43493</v>
      </c>
    </row>
    <row r="18657" spans="2:7" x14ac:dyDescent="0.25">
      <c r="B18657" t="s">
        <v>1422</v>
      </c>
      <c r="C18657" t="s">
        <v>1423</v>
      </c>
      <c r="D18657" t="s">
        <v>1022</v>
      </c>
      <c r="E18657">
        <v>0</v>
      </c>
      <c r="F18657" t="s">
        <v>1052</v>
      </c>
      <c r="G18657" s="1">
        <v>43490</v>
      </c>
    </row>
    <row r="18658" spans="2:7" x14ac:dyDescent="0.25">
      <c r="B18658" t="s">
        <v>1021</v>
      </c>
      <c r="C18658" t="s">
        <v>1021</v>
      </c>
      <c r="D18658" t="s">
        <v>1022</v>
      </c>
      <c r="E18658">
        <v>0</v>
      </c>
      <c r="F18658" t="s">
        <v>1027</v>
      </c>
      <c r="G18658" s="1">
        <v>43490</v>
      </c>
    </row>
    <row r="18659" spans="2:7" x14ac:dyDescent="0.25">
      <c r="B18659" t="s">
        <v>1082</v>
      </c>
      <c r="C18659" t="s">
        <v>1432</v>
      </c>
      <c r="D18659" t="s">
        <v>1022</v>
      </c>
      <c r="E18659">
        <v>0</v>
      </c>
      <c r="F18659" t="s">
        <v>1027</v>
      </c>
      <c r="G18659" s="1">
        <v>43490</v>
      </c>
    </row>
    <row r="18660" spans="2:7" x14ac:dyDescent="0.25">
      <c r="B18660" t="s">
        <v>1033</v>
      </c>
      <c r="C18660" t="s">
        <v>1429</v>
      </c>
      <c r="D18660" t="s">
        <v>1022</v>
      </c>
      <c r="E18660">
        <v>0</v>
      </c>
      <c r="F18660" t="s">
        <v>1020</v>
      </c>
      <c r="G18660" s="1">
        <v>43489</v>
      </c>
    </row>
    <row r="18661" spans="2:7" x14ac:dyDescent="0.25">
      <c r="B18661" t="s">
        <v>1084</v>
      </c>
      <c r="C18661" t="s">
        <v>1643</v>
      </c>
      <c r="D18661" t="s">
        <v>1022</v>
      </c>
      <c r="E18661">
        <v>0</v>
      </c>
      <c r="F18661" t="s">
        <v>1020</v>
      </c>
      <c r="G18661" s="1">
        <v>43398</v>
      </c>
    </row>
    <row r="18662" spans="2:7" x14ac:dyDescent="0.25">
      <c r="B18662" t="s">
        <v>1061</v>
      </c>
      <c r="C18662" t="s">
        <v>1430</v>
      </c>
      <c r="D18662" t="s">
        <v>1026</v>
      </c>
      <c r="E18662">
        <v>-5.0581440000000004</v>
      </c>
      <c r="F18662" t="s">
        <v>1027</v>
      </c>
      <c r="G18662" s="1">
        <v>43493</v>
      </c>
    </row>
    <row r="18663" spans="2:7" x14ac:dyDescent="0.25">
      <c r="B18663" t="s">
        <v>1050</v>
      </c>
      <c r="C18663" t="s">
        <v>1433</v>
      </c>
      <c r="D18663" t="s">
        <v>1037</v>
      </c>
      <c r="E18663">
        <v>-11.527100000000001</v>
      </c>
      <c r="F18663" t="s">
        <v>1063</v>
      </c>
      <c r="G18663" s="1">
        <v>43490</v>
      </c>
    </row>
    <row r="18664" spans="2:7" x14ac:dyDescent="0.25">
      <c r="B18664" t="s">
        <v>1426</v>
      </c>
      <c r="C18664" t="s">
        <v>1427</v>
      </c>
      <c r="D18664" t="s">
        <v>1037</v>
      </c>
      <c r="E18664">
        <v>-11.527100000000001</v>
      </c>
      <c r="F18664" t="s">
        <v>1042</v>
      </c>
      <c r="G18664" s="1">
        <v>43490</v>
      </c>
    </row>
    <row r="18665" spans="2:7" x14ac:dyDescent="0.25">
      <c r="B18665" t="s">
        <v>1021</v>
      </c>
      <c r="C18665" t="s">
        <v>1021</v>
      </c>
      <c r="D18665" t="s">
        <v>1037</v>
      </c>
      <c r="E18665">
        <v>-11.527100000000001</v>
      </c>
      <c r="F18665" t="s">
        <v>1023</v>
      </c>
      <c r="G18665" s="1">
        <v>43490</v>
      </c>
    </row>
    <row r="18666" spans="2:7" x14ac:dyDescent="0.25">
      <c r="B18666" t="s">
        <v>1057</v>
      </c>
      <c r="C18666" t="s">
        <v>1424</v>
      </c>
      <c r="D18666" t="s">
        <v>1037</v>
      </c>
      <c r="E18666">
        <v>-11.527100000000001</v>
      </c>
      <c r="F18666" t="s">
        <v>1042</v>
      </c>
      <c r="G18666" s="1">
        <v>43489</v>
      </c>
    </row>
    <row r="18701" spans="1:7" x14ac:dyDescent="0.25">
      <c r="A18701" t="s">
        <v>889</v>
      </c>
      <c r="B18701" t="str">
        <f ca="1">_xll.BDS(OFFSET(INDIRECT(ADDRESS(ROW(), COLUMN())),0,-1),"TOP_ANALYST_PERFORM_RANK_TRR","cols=6;rows=10")</f>
        <v>ISS-EVA</v>
      </c>
      <c r="C18701" t="s">
        <v>1018</v>
      </c>
      <c r="D18701" t="s">
        <v>1015</v>
      </c>
      <c r="E18701">
        <v>21.593340000000001</v>
      </c>
      <c r="F18701" t="s">
        <v>1063</v>
      </c>
      <c r="G18701" s="1">
        <v>43489</v>
      </c>
    </row>
    <row r="18702" spans="1:7" x14ac:dyDescent="0.25">
      <c r="B18702" t="s">
        <v>1195</v>
      </c>
      <c r="C18702" t="s">
        <v>1196</v>
      </c>
      <c r="D18702" t="s">
        <v>1019</v>
      </c>
      <c r="E18702">
        <v>14.078359000000001</v>
      </c>
      <c r="F18702" t="s">
        <v>1023</v>
      </c>
      <c r="G18702" s="1">
        <v>43417</v>
      </c>
    </row>
    <row r="18703" spans="1:7" x14ac:dyDescent="0.25">
      <c r="B18703" t="s">
        <v>1599</v>
      </c>
      <c r="C18703" t="s">
        <v>1893</v>
      </c>
      <c r="D18703" t="s">
        <v>1022</v>
      </c>
      <c r="E18703">
        <v>0</v>
      </c>
      <c r="F18703" t="s">
        <v>1027</v>
      </c>
      <c r="G18703" s="1">
        <v>43511</v>
      </c>
    </row>
    <row r="18704" spans="1:7" x14ac:dyDescent="0.25">
      <c r="B18704" t="s">
        <v>58</v>
      </c>
      <c r="C18704" t="s">
        <v>2581</v>
      </c>
      <c r="D18704" t="s">
        <v>1022</v>
      </c>
      <c r="E18704">
        <v>0</v>
      </c>
      <c r="F18704" t="s">
        <v>1389</v>
      </c>
      <c r="G18704" s="1">
        <v>43480</v>
      </c>
    </row>
    <row r="18705" spans="2:7" x14ac:dyDescent="0.25">
      <c r="B18705" t="s">
        <v>1043</v>
      </c>
      <c r="C18705" t="s">
        <v>1594</v>
      </c>
      <c r="D18705" t="s">
        <v>1022</v>
      </c>
      <c r="E18705">
        <v>0</v>
      </c>
      <c r="F18705" t="s">
        <v>1027</v>
      </c>
      <c r="G18705" s="1">
        <v>43404</v>
      </c>
    </row>
    <row r="18706" spans="2:7" x14ac:dyDescent="0.25">
      <c r="B18706" t="s">
        <v>1448</v>
      </c>
      <c r="C18706" t="s">
        <v>2537</v>
      </c>
      <c r="D18706" t="s">
        <v>1022</v>
      </c>
      <c r="E18706">
        <v>0</v>
      </c>
      <c r="F18706" t="s">
        <v>1020</v>
      </c>
      <c r="G18706" s="1">
        <v>43404</v>
      </c>
    </row>
    <row r="18707" spans="2:7" x14ac:dyDescent="0.25">
      <c r="B18707" t="s">
        <v>1124</v>
      </c>
      <c r="C18707" t="s">
        <v>1115</v>
      </c>
      <c r="D18707" t="s">
        <v>1022</v>
      </c>
      <c r="E18707">
        <v>0</v>
      </c>
      <c r="F18707" t="s">
        <v>1020</v>
      </c>
      <c r="G18707" s="1">
        <v>43404</v>
      </c>
    </row>
    <row r="18708" spans="2:7" x14ac:dyDescent="0.25">
      <c r="B18708" t="s">
        <v>1086</v>
      </c>
      <c r="C18708" t="s">
        <v>1381</v>
      </c>
      <c r="D18708" t="s">
        <v>1026</v>
      </c>
      <c r="E18708">
        <v>-14.078359000000001</v>
      </c>
      <c r="F18708" t="s">
        <v>1038</v>
      </c>
      <c r="G18708" s="1">
        <v>43432</v>
      </c>
    </row>
    <row r="18709" spans="2:7" x14ac:dyDescent="0.25">
      <c r="B18709" t="s">
        <v>1021</v>
      </c>
      <c r="C18709" t="s">
        <v>1021</v>
      </c>
      <c r="D18709" t="s">
        <v>1026</v>
      </c>
      <c r="E18709">
        <v>-14.078359000000001</v>
      </c>
      <c r="F18709" t="s">
        <v>1038</v>
      </c>
      <c r="G18709" s="1">
        <v>43418</v>
      </c>
    </row>
    <row r="18710" spans="2:7" x14ac:dyDescent="0.25">
      <c r="B18710" t="s">
        <v>1061</v>
      </c>
      <c r="C18710" t="s">
        <v>2271</v>
      </c>
      <c r="D18710" t="s">
        <v>1026</v>
      </c>
      <c r="E18710">
        <v>-14.078359000000001</v>
      </c>
      <c r="F18710" t="s">
        <v>1279</v>
      </c>
      <c r="G18710" s="1">
        <v>43405</v>
      </c>
    </row>
    <row r="18751" spans="1:7" x14ac:dyDescent="0.25">
      <c r="A18751" t="s">
        <v>890</v>
      </c>
      <c r="B18751" t="str">
        <f ca="1">_xll.BDS(OFFSET(INDIRECT(ADDRESS(ROW(), COLUMN())),0,-1),"TOP_ANALYST_PERFORM_RANK_TRR","cols=6;rows=17")</f>
        <v>Griffin Securities</v>
      </c>
      <c r="C18751" t="s">
        <v>1294</v>
      </c>
      <c r="D18751" t="s">
        <v>1015</v>
      </c>
      <c r="E18751">
        <v>41.252648999999998</v>
      </c>
      <c r="F18751" t="s">
        <v>1023</v>
      </c>
      <c r="G18751" s="1">
        <v>43511</v>
      </c>
    </row>
    <row r="18752" spans="1:7" x14ac:dyDescent="0.25">
      <c r="B18752" t="s">
        <v>1043</v>
      </c>
      <c r="C18752" t="s">
        <v>1607</v>
      </c>
      <c r="D18752" t="s">
        <v>1015</v>
      </c>
      <c r="E18752">
        <v>41.252648999999998</v>
      </c>
      <c r="F18752" t="s">
        <v>1042</v>
      </c>
      <c r="G18752" s="1">
        <v>43511</v>
      </c>
    </row>
    <row r="18753" spans="2:7" x14ac:dyDescent="0.25">
      <c r="B18753" t="s">
        <v>1057</v>
      </c>
      <c r="C18753" t="s">
        <v>1944</v>
      </c>
      <c r="D18753" t="s">
        <v>1015</v>
      </c>
      <c r="E18753">
        <v>41.252648999999998</v>
      </c>
      <c r="F18753" t="s">
        <v>1042</v>
      </c>
      <c r="G18753" s="1">
        <v>43505</v>
      </c>
    </row>
    <row r="18754" spans="2:7" x14ac:dyDescent="0.25">
      <c r="B18754" t="s">
        <v>1040</v>
      </c>
      <c r="C18754" t="s">
        <v>1947</v>
      </c>
      <c r="D18754" t="s">
        <v>1015</v>
      </c>
      <c r="E18754">
        <v>41.252648999999998</v>
      </c>
      <c r="F18754" t="s">
        <v>1042</v>
      </c>
      <c r="G18754" s="1">
        <v>43497</v>
      </c>
    </row>
    <row r="18755" spans="2:7" x14ac:dyDescent="0.25">
      <c r="B18755" t="s">
        <v>1021</v>
      </c>
      <c r="C18755" t="s">
        <v>1021</v>
      </c>
      <c r="D18755" t="s">
        <v>1015</v>
      </c>
      <c r="E18755">
        <v>41.252648999999998</v>
      </c>
      <c r="F18755" t="s">
        <v>1042</v>
      </c>
      <c r="G18755" s="1">
        <v>43496</v>
      </c>
    </row>
    <row r="18756" spans="2:7" x14ac:dyDescent="0.25">
      <c r="B18756" t="s">
        <v>1069</v>
      </c>
      <c r="C18756" t="s">
        <v>2582</v>
      </c>
      <c r="D18756" t="s">
        <v>1015</v>
      </c>
      <c r="E18756">
        <v>41.252648999999998</v>
      </c>
      <c r="F18756" t="s">
        <v>1042</v>
      </c>
      <c r="G18756" s="1">
        <v>43490</v>
      </c>
    </row>
    <row r="18757" spans="2:7" x14ac:dyDescent="0.25">
      <c r="B18757" t="s">
        <v>1021</v>
      </c>
      <c r="C18757" t="s">
        <v>1021</v>
      </c>
      <c r="D18757" t="s">
        <v>1015</v>
      </c>
      <c r="E18757">
        <v>41.252648999999998</v>
      </c>
      <c r="F18757" t="s">
        <v>1023</v>
      </c>
      <c r="G18757" s="1">
        <v>43489</v>
      </c>
    </row>
    <row r="18758" spans="2:7" x14ac:dyDescent="0.25">
      <c r="B18758" t="s">
        <v>1142</v>
      </c>
      <c r="C18758" t="s">
        <v>1300</v>
      </c>
      <c r="D18758" t="s">
        <v>1015</v>
      </c>
      <c r="E18758">
        <v>41.252648999999998</v>
      </c>
      <c r="F18758" t="s">
        <v>1023</v>
      </c>
      <c r="G18758" s="1">
        <v>43489</v>
      </c>
    </row>
    <row r="18759" spans="2:7" x14ac:dyDescent="0.25">
      <c r="B18759" t="s">
        <v>1059</v>
      </c>
      <c r="C18759" t="s">
        <v>1295</v>
      </c>
      <c r="D18759" t="s">
        <v>1015</v>
      </c>
      <c r="E18759">
        <v>41.252648999999998</v>
      </c>
      <c r="F18759" t="s">
        <v>1042</v>
      </c>
      <c r="G18759" s="1">
        <v>43487</v>
      </c>
    </row>
    <row r="18760" spans="2:7" x14ac:dyDescent="0.25">
      <c r="B18760" t="s">
        <v>1053</v>
      </c>
      <c r="C18760" t="s">
        <v>2583</v>
      </c>
      <c r="D18760" t="s">
        <v>1015</v>
      </c>
      <c r="E18760">
        <v>41.252648999999998</v>
      </c>
      <c r="F18760" t="s">
        <v>1023</v>
      </c>
      <c r="G18760" s="1">
        <v>43483</v>
      </c>
    </row>
    <row r="18761" spans="2:7" x14ac:dyDescent="0.25">
      <c r="B18761" t="s">
        <v>1160</v>
      </c>
      <c r="C18761" t="s">
        <v>1815</v>
      </c>
      <c r="D18761" t="s">
        <v>1015</v>
      </c>
      <c r="E18761">
        <v>41.252648999999998</v>
      </c>
      <c r="F18761" t="s">
        <v>1063</v>
      </c>
      <c r="G18761" s="1">
        <v>43478</v>
      </c>
    </row>
    <row r="18762" spans="2:7" x14ac:dyDescent="0.25">
      <c r="B18762" t="s">
        <v>1050</v>
      </c>
      <c r="C18762" t="s">
        <v>1919</v>
      </c>
      <c r="D18762" t="s">
        <v>1015</v>
      </c>
      <c r="E18762">
        <v>41.252648999999998</v>
      </c>
      <c r="F18762" t="s">
        <v>1063</v>
      </c>
      <c r="G18762" s="1">
        <v>43454</v>
      </c>
    </row>
    <row r="18763" spans="2:7" x14ac:dyDescent="0.25">
      <c r="B18763" t="s">
        <v>1071</v>
      </c>
      <c r="C18763" t="s">
        <v>1289</v>
      </c>
      <c r="D18763" t="s">
        <v>1015</v>
      </c>
      <c r="E18763">
        <v>41.252648999999998</v>
      </c>
      <c r="F18763" t="s">
        <v>1073</v>
      </c>
      <c r="G18763" s="1">
        <v>43245</v>
      </c>
    </row>
    <row r="18764" spans="2:7" x14ac:dyDescent="0.25">
      <c r="B18764" t="s">
        <v>1084</v>
      </c>
      <c r="C18764" t="s">
        <v>1301</v>
      </c>
      <c r="D18764" t="s">
        <v>1019</v>
      </c>
      <c r="E18764">
        <v>20.845580000000002</v>
      </c>
      <c r="F18764" t="s">
        <v>1023</v>
      </c>
      <c r="G18764" s="1">
        <v>43440</v>
      </c>
    </row>
    <row r="18765" spans="2:7" x14ac:dyDescent="0.25">
      <c r="B18765" t="s">
        <v>58</v>
      </c>
      <c r="C18765" t="s">
        <v>1287</v>
      </c>
      <c r="D18765" t="s">
        <v>1022</v>
      </c>
      <c r="E18765">
        <v>19.69697</v>
      </c>
      <c r="F18765" t="s">
        <v>1585</v>
      </c>
      <c r="G18765" s="1">
        <v>43480</v>
      </c>
    </row>
    <row r="18766" spans="2:7" x14ac:dyDescent="0.25">
      <c r="B18766" t="s">
        <v>1061</v>
      </c>
      <c r="C18766" t="s">
        <v>2298</v>
      </c>
      <c r="D18766" t="s">
        <v>1026</v>
      </c>
      <c r="E18766">
        <v>19.42389</v>
      </c>
      <c r="F18766" t="s">
        <v>1027</v>
      </c>
      <c r="G18766" s="1">
        <v>43447</v>
      </c>
    </row>
    <row r="18767" spans="2:7" x14ac:dyDescent="0.25">
      <c r="B18767" t="s">
        <v>1086</v>
      </c>
      <c r="C18767" t="s">
        <v>1304</v>
      </c>
      <c r="D18767" t="s">
        <v>1037</v>
      </c>
      <c r="E18767">
        <v>17.498360999999999</v>
      </c>
      <c r="F18767" t="s">
        <v>1042</v>
      </c>
      <c r="G18767" s="1">
        <v>43454</v>
      </c>
    </row>
    <row r="18801" spans="1:7" x14ac:dyDescent="0.25">
      <c r="A18801" t="s">
        <v>891</v>
      </c>
      <c r="B18801" t="str">
        <f ca="1">_xll.BDS(OFFSET(INDIRECT(ADDRESS(ROW(), COLUMN())),0,-1),"TOP_ANALYST_PERFORM_RANK_TRR","cols=6;rows=8")</f>
        <v>Stifel</v>
      </c>
      <c r="C18801" t="s">
        <v>2584</v>
      </c>
      <c r="D18801" t="s">
        <v>1015</v>
      </c>
      <c r="E18801">
        <v>0</v>
      </c>
      <c r="F18801" t="s">
        <v>1020</v>
      </c>
      <c r="G18801" s="1">
        <v>43509</v>
      </c>
    </row>
    <row r="18802" spans="1:7" x14ac:dyDescent="0.25">
      <c r="B18802" t="s">
        <v>1017</v>
      </c>
      <c r="C18802" t="s">
        <v>1268</v>
      </c>
      <c r="D18802" t="s">
        <v>1019</v>
      </c>
      <c r="E18802">
        <v>-9.6590900000000008</v>
      </c>
      <c r="F18802" t="s">
        <v>1063</v>
      </c>
      <c r="G18802" s="1">
        <v>43181</v>
      </c>
    </row>
    <row r="18803" spans="1:7" x14ac:dyDescent="0.25">
      <c r="B18803" t="s">
        <v>2585</v>
      </c>
      <c r="C18803" t="s">
        <v>2586</v>
      </c>
      <c r="D18803" t="s">
        <v>1022</v>
      </c>
      <c r="E18803">
        <v>-25.251850000000001</v>
      </c>
      <c r="F18803" t="s">
        <v>1023</v>
      </c>
      <c r="G18803" s="1">
        <v>43509</v>
      </c>
    </row>
    <row r="18804" spans="1:7" x14ac:dyDescent="0.25">
      <c r="B18804" t="s">
        <v>1448</v>
      </c>
      <c r="C18804" t="s">
        <v>2221</v>
      </c>
      <c r="D18804" t="s">
        <v>1022</v>
      </c>
      <c r="E18804">
        <v>-25.251850000000001</v>
      </c>
      <c r="F18804" t="s">
        <v>1023</v>
      </c>
      <c r="G18804" s="1">
        <v>43509</v>
      </c>
    </row>
    <row r="18805" spans="1:7" x14ac:dyDescent="0.25">
      <c r="B18805" t="s">
        <v>1040</v>
      </c>
      <c r="C18805" t="s">
        <v>2056</v>
      </c>
      <c r="D18805" t="s">
        <v>1022</v>
      </c>
      <c r="E18805">
        <v>-25.251850000000001</v>
      </c>
      <c r="F18805" t="s">
        <v>1042</v>
      </c>
      <c r="G18805" s="1">
        <v>43509</v>
      </c>
    </row>
    <row r="18806" spans="1:7" x14ac:dyDescent="0.25">
      <c r="B18806" t="s">
        <v>1135</v>
      </c>
      <c r="C18806" t="s">
        <v>2059</v>
      </c>
      <c r="D18806" t="s">
        <v>1022</v>
      </c>
      <c r="E18806">
        <v>-25.251850000000001</v>
      </c>
      <c r="F18806" t="s">
        <v>1042</v>
      </c>
      <c r="G18806" s="1">
        <v>43509</v>
      </c>
    </row>
    <row r="18807" spans="1:7" x14ac:dyDescent="0.25">
      <c r="B18807" t="s">
        <v>1150</v>
      </c>
      <c r="C18807" t="s">
        <v>1749</v>
      </c>
      <c r="D18807" t="s">
        <v>1022</v>
      </c>
      <c r="E18807">
        <v>-25.251850000000001</v>
      </c>
      <c r="F18807" t="s">
        <v>1063</v>
      </c>
      <c r="G18807" s="1">
        <v>43508</v>
      </c>
    </row>
    <row r="18808" spans="1:7" x14ac:dyDescent="0.25">
      <c r="B18808" t="s">
        <v>1167</v>
      </c>
      <c r="C18808" t="s">
        <v>2419</v>
      </c>
      <c r="D18808" t="s">
        <v>1022</v>
      </c>
      <c r="E18808">
        <v>-25.251850000000001</v>
      </c>
      <c r="F18808" t="s">
        <v>1023</v>
      </c>
      <c r="G18808" s="1">
        <v>43508</v>
      </c>
    </row>
    <row r="18851" spans="1:7" x14ac:dyDescent="0.25">
      <c r="A18851" t="s">
        <v>892</v>
      </c>
      <c r="B18851" t="str">
        <f ca="1">_xll.BDS(OFFSET(INDIRECT(ADDRESS(ROW(), COLUMN())),0,-1),"TOP_ANALYST_PERFORM_RANK_TRR","cols=6;rows=7")</f>
        <v>ISS-EVA</v>
      </c>
      <c r="C18851" t="s">
        <v>1018</v>
      </c>
      <c r="D18851" t="s">
        <v>1015</v>
      </c>
      <c r="E18851">
        <v>98.453033000000005</v>
      </c>
      <c r="F18851" t="s">
        <v>1023</v>
      </c>
      <c r="G18851" s="1">
        <v>43327</v>
      </c>
    </row>
    <row r="18852" spans="1:7" x14ac:dyDescent="0.25">
      <c r="B18852" t="s">
        <v>1742</v>
      </c>
      <c r="C18852" t="s">
        <v>1743</v>
      </c>
      <c r="D18852" t="s">
        <v>1019</v>
      </c>
      <c r="E18852">
        <v>86.021912</v>
      </c>
      <c r="F18852" t="s">
        <v>1027</v>
      </c>
      <c r="G18852" s="1">
        <v>43501</v>
      </c>
    </row>
    <row r="18853" spans="1:7" x14ac:dyDescent="0.25">
      <c r="B18853" t="s">
        <v>1055</v>
      </c>
      <c r="C18853" t="s">
        <v>1548</v>
      </c>
      <c r="D18853" t="s">
        <v>1022</v>
      </c>
      <c r="E18853">
        <v>71.171038999999993</v>
      </c>
      <c r="F18853" t="s">
        <v>1042</v>
      </c>
      <c r="G18853" s="1">
        <v>43509</v>
      </c>
    </row>
    <row r="18854" spans="1:7" x14ac:dyDescent="0.25">
      <c r="B18854" t="s">
        <v>1170</v>
      </c>
      <c r="C18854" t="s">
        <v>1171</v>
      </c>
      <c r="D18854" t="s">
        <v>1026</v>
      </c>
      <c r="E18854">
        <v>2.5458249999999998</v>
      </c>
      <c r="F18854" t="s">
        <v>1020</v>
      </c>
      <c r="G18854" s="1">
        <v>43511</v>
      </c>
    </row>
    <row r="18855" spans="1:7" x14ac:dyDescent="0.25">
      <c r="B18855" t="s">
        <v>1076</v>
      </c>
      <c r="C18855" t="s">
        <v>2587</v>
      </c>
      <c r="D18855" t="s">
        <v>1037</v>
      </c>
      <c r="E18855">
        <v>0</v>
      </c>
      <c r="F18855" t="s">
        <v>1020</v>
      </c>
      <c r="G18855" s="1">
        <v>43473</v>
      </c>
    </row>
    <row r="18856" spans="1:7" x14ac:dyDescent="0.25">
      <c r="B18856" t="s">
        <v>1033</v>
      </c>
      <c r="C18856" t="s">
        <v>1542</v>
      </c>
      <c r="D18856" t="s">
        <v>1037</v>
      </c>
      <c r="E18856">
        <v>0</v>
      </c>
      <c r="F18856" t="s">
        <v>1020</v>
      </c>
      <c r="G18856" s="1">
        <v>43454</v>
      </c>
    </row>
    <row r="18857" spans="1:7" x14ac:dyDescent="0.25">
      <c r="B18857" t="s">
        <v>1160</v>
      </c>
      <c r="C18857" t="s">
        <v>1769</v>
      </c>
      <c r="D18857" t="s">
        <v>1037</v>
      </c>
      <c r="E18857">
        <v>0</v>
      </c>
      <c r="F18857" t="s">
        <v>1162</v>
      </c>
      <c r="G18857" s="1">
        <v>43454</v>
      </c>
    </row>
    <row r="18901" spans="1:7" x14ac:dyDescent="0.25">
      <c r="A18901" t="s">
        <v>893</v>
      </c>
      <c r="B18901" t="str">
        <f ca="1">_xll.BDS(OFFSET(INDIRECT(ADDRESS(ROW(), COLUMN())),0,-1),"TOP_ANALYST_PERFORM_RANK_TRR","cols=6;rows=7")</f>
        <v>J.P. Morgan</v>
      </c>
      <c r="C18901" t="s">
        <v>2271</v>
      </c>
      <c r="D18901" t="s">
        <v>1015</v>
      </c>
      <c r="E18901">
        <v>0</v>
      </c>
      <c r="F18901" t="s">
        <v>1027</v>
      </c>
      <c r="G18901" s="1">
        <v>43503</v>
      </c>
    </row>
    <row r="18902" spans="1:7" x14ac:dyDescent="0.25">
      <c r="B18902" t="s">
        <v>1189</v>
      </c>
      <c r="C18902" t="s">
        <v>1190</v>
      </c>
      <c r="D18902" t="s">
        <v>1015</v>
      </c>
      <c r="E18902">
        <v>0</v>
      </c>
      <c r="F18902" t="s">
        <v>1027</v>
      </c>
      <c r="G18902" s="1">
        <v>43503</v>
      </c>
    </row>
    <row r="18903" spans="1:7" x14ac:dyDescent="0.25">
      <c r="B18903" t="s">
        <v>1021</v>
      </c>
      <c r="C18903" t="s">
        <v>1021</v>
      </c>
      <c r="D18903" t="s">
        <v>1015</v>
      </c>
      <c r="E18903">
        <v>0</v>
      </c>
      <c r="F18903" t="s">
        <v>1027</v>
      </c>
      <c r="G18903" s="1">
        <v>43503</v>
      </c>
    </row>
    <row r="18904" spans="1:7" x14ac:dyDescent="0.25">
      <c r="B18904" t="s">
        <v>58</v>
      </c>
      <c r="C18904" t="s">
        <v>2581</v>
      </c>
      <c r="D18904" t="s">
        <v>1019</v>
      </c>
      <c r="E18904">
        <v>-6.5836259999999998</v>
      </c>
      <c r="F18904" t="s">
        <v>1450</v>
      </c>
      <c r="G18904" s="1">
        <v>43503</v>
      </c>
    </row>
    <row r="18905" spans="1:7" x14ac:dyDescent="0.25">
      <c r="B18905" t="s">
        <v>1599</v>
      </c>
      <c r="C18905" t="s">
        <v>1893</v>
      </c>
      <c r="D18905" t="s">
        <v>1019</v>
      </c>
      <c r="E18905">
        <v>-6.5836259999999998</v>
      </c>
      <c r="F18905" t="s">
        <v>1016</v>
      </c>
      <c r="G18905" s="1">
        <v>43313</v>
      </c>
    </row>
    <row r="18906" spans="1:7" x14ac:dyDescent="0.25">
      <c r="B18906" t="s">
        <v>1017</v>
      </c>
      <c r="C18906" t="s">
        <v>1018</v>
      </c>
      <c r="D18906" t="s">
        <v>1022</v>
      </c>
      <c r="E18906">
        <v>-6.7736140000000002</v>
      </c>
      <c r="F18906" t="s">
        <v>1279</v>
      </c>
      <c r="G18906" s="1">
        <v>43469</v>
      </c>
    </row>
    <row r="18907" spans="1:7" x14ac:dyDescent="0.25">
      <c r="B18907" t="s">
        <v>1069</v>
      </c>
      <c r="C18907" t="s">
        <v>1604</v>
      </c>
      <c r="D18907" t="s">
        <v>1026</v>
      </c>
      <c r="E18907">
        <v>-9.5166199999999996</v>
      </c>
      <c r="F18907" t="s">
        <v>1042</v>
      </c>
      <c r="G18907" s="1">
        <v>43502</v>
      </c>
    </row>
    <row r="18951" spans="1:7" x14ac:dyDescent="0.25">
      <c r="A18951" t="s">
        <v>894</v>
      </c>
      <c r="B18951" t="str">
        <f ca="1">_xll.BDS(OFFSET(INDIRECT(ADDRESS(ROW(), COLUMN())),0,-1),"TOP_ANALYST_PERFORM_RANK_TRR","cols=6;rows=14")</f>
        <v>Raymond James</v>
      </c>
      <c r="C18951" t="s">
        <v>2200</v>
      </c>
      <c r="D18951" t="s">
        <v>1015</v>
      </c>
      <c r="E18951">
        <v>14.049859</v>
      </c>
      <c r="F18951" t="s">
        <v>1141</v>
      </c>
      <c r="G18951" s="1">
        <v>43501</v>
      </c>
    </row>
    <row r="18952" spans="1:7" x14ac:dyDescent="0.25">
      <c r="B18952" t="s">
        <v>1742</v>
      </c>
      <c r="C18952" t="s">
        <v>2338</v>
      </c>
      <c r="D18952" t="s">
        <v>1015</v>
      </c>
      <c r="E18952">
        <v>14.049859</v>
      </c>
      <c r="F18952" t="s">
        <v>1023</v>
      </c>
      <c r="G18952" s="1">
        <v>43497</v>
      </c>
    </row>
    <row r="18953" spans="1:7" x14ac:dyDescent="0.25">
      <c r="B18953" t="s">
        <v>1017</v>
      </c>
      <c r="C18953" t="s">
        <v>1018</v>
      </c>
      <c r="D18953" t="s">
        <v>1019</v>
      </c>
      <c r="E18953">
        <v>11.136889999999999</v>
      </c>
      <c r="F18953" t="s">
        <v>1023</v>
      </c>
      <c r="G18953" s="1">
        <v>43228</v>
      </c>
    </row>
    <row r="18954" spans="1:7" x14ac:dyDescent="0.25">
      <c r="B18954" t="s">
        <v>1067</v>
      </c>
      <c r="C18954" t="s">
        <v>2242</v>
      </c>
      <c r="D18954" t="s">
        <v>1022</v>
      </c>
      <c r="E18954">
        <v>6.6637550000000001</v>
      </c>
      <c r="F18954" t="s">
        <v>1023</v>
      </c>
      <c r="G18954" s="1">
        <v>43500</v>
      </c>
    </row>
    <row r="18955" spans="1:7" x14ac:dyDescent="0.25">
      <c r="B18955" t="s">
        <v>1061</v>
      </c>
      <c r="C18955" t="s">
        <v>2439</v>
      </c>
      <c r="D18955" t="s">
        <v>1026</v>
      </c>
      <c r="E18955">
        <v>5.348007</v>
      </c>
      <c r="F18955" t="s">
        <v>1027</v>
      </c>
      <c r="G18955" s="1">
        <v>43496</v>
      </c>
    </row>
    <row r="18956" spans="1:7" x14ac:dyDescent="0.25">
      <c r="B18956" t="s">
        <v>1086</v>
      </c>
      <c r="C18956" t="s">
        <v>2340</v>
      </c>
      <c r="D18956" t="s">
        <v>1037</v>
      </c>
      <c r="E18956">
        <v>0</v>
      </c>
      <c r="F18956" t="s">
        <v>1027</v>
      </c>
      <c r="G18956" s="1">
        <v>43501</v>
      </c>
    </row>
    <row r="18957" spans="1:7" x14ac:dyDescent="0.25">
      <c r="B18957" t="s">
        <v>1021</v>
      </c>
      <c r="C18957" t="s">
        <v>1021</v>
      </c>
      <c r="D18957" t="s">
        <v>1037</v>
      </c>
      <c r="E18957">
        <v>0</v>
      </c>
      <c r="F18957" t="s">
        <v>1027</v>
      </c>
      <c r="G18957" s="1">
        <v>43497</v>
      </c>
    </row>
    <row r="18958" spans="1:7" x14ac:dyDescent="0.25">
      <c r="B18958" t="s">
        <v>1167</v>
      </c>
      <c r="C18958" t="s">
        <v>2588</v>
      </c>
      <c r="D18958" t="s">
        <v>1037</v>
      </c>
      <c r="E18958">
        <v>0</v>
      </c>
      <c r="F18958" t="s">
        <v>1020</v>
      </c>
      <c r="G18958" s="1">
        <v>43497</v>
      </c>
    </row>
    <row r="18959" spans="1:7" x14ac:dyDescent="0.25">
      <c r="B18959" t="s">
        <v>58</v>
      </c>
      <c r="C18959" t="s">
        <v>2339</v>
      </c>
      <c r="D18959" t="s">
        <v>1037</v>
      </c>
      <c r="E18959">
        <v>0</v>
      </c>
      <c r="F18959" t="s">
        <v>1389</v>
      </c>
      <c r="G18959" s="1">
        <v>43497</v>
      </c>
    </row>
    <row r="18960" spans="1:7" x14ac:dyDescent="0.25">
      <c r="B18960" t="s">
        <v>1057</v>
      </c>
      <c r="C18960" t="s">
        <v>2341</v>
      </c>
      <c r="D18960" t="s">
        <v>1037</v>
      </c>
      <c r="E18960">
        <v>0</v>
      </c>
      <c r="F18960" t="s">
        <v>1309</v>
      </c>
      <c r="G18960" s="1">
        <v>43496</v>
      </c>
    </row>
    <row r="18961" spans="2:7" x14ac:dyDescent="0.25">
      <c r="B18961" t="s">
        <v>1050</v>
      </c>
      <c r="C18961" t="s">
        <v>2589</v>
      </c>
      <c r="D18961" t="s">
        <v>1037</v>
      </c>
      <c r="E18961">
        <v>0</v>
      </c>
      <c r="F18961" t="s">
        <v>1052</v>
      </c>
      <c r="G18961" s="1">
        <v>43496</v>
      </c>
    </row>
    <row r="18962" spans="2:7" x14ac:dyDescent="0.25">
      <c r="B18962" t="s">
        <v>1363</v>
      </c>
      <c r="C18962" t="s">
        <v>2438</v>
      </c>
      <c r="D18962" t="s">
        <v>1037</v>
      </c>
      <c r="E18962">
        <v>0</v>
      </c>
      <c r="F18962" t="s">
        <v>1032</v>
      </c>
      <c r="G18962" s="1">
        <v>43496</v>
      </c>
    </row>
    <row r="18963" spans="2:7" x14ac:dyDescent="0.25">
      <c r="B18963" t="s">
        <v>1021</v>
      </c>
      <c r="C18963" t="s">
        <v>1021</v>
      </c>
      <c r="D18963" t="s">
        <v>1037</v>
      </c>
      <c r="E18963">
        <v>0</v>
      </c>
      <c r="F18963" t="s">
        <v>1027</v>
      </c>
      <c r="G18963" s="1">
        <v>43307</v>
      </c>
    </row>
    <row r="18964" spans="2:7" x14ac:dyDescent="0.25">
      <c r="B18964" t="s">
        <v>1071</v>
      </c>
      <c r="C18964" t="s">
        <v>2342</v>
      </c>
      <c r="D18964" t="s">
        <v>1037</v>
      </c>
      <c r="E18964">
        <v>0</v>
      </c>
      <c r="F18964" t="s">
        <v>1320</v>
      </c>
      <c r="G18964" s="1">
        <v>43255</v>
      </c>
    </row>
    <row r="19001" spans="1:7" x14ac:dyDescent="0.25">
      <c r="A19001" t="s">
        <v>895</v>
      </c>
      <c r="B19001" t="str">
        <f ca="1">_xll.BDS(OFFSET(INDIRECT(ADDRESS(ROW(), COLUMN())),0,-1),"TOP_ANALYST_PERFORM_RANK_TRR","cols=6;rows=6")</f>
        <v>PERM DENIED</v>
      </c>
      <c r="C19001" t="s">
        <v>1021</v>
      </c>
      <c r="D19001" t="s">
        <v>1015</v>
      </c>
      <c r="E19001">
        <v>28.860420000000001</v>
      </c>
      <c r="F19001" t="s">
        <v>1023</v>
      </c>
      <c r="G19001" s="1">
        <v>43493</v>
      </c>
    </row>
    <row r="19002" spans="1:7" x14ac:dyDescent="0.25">
      <c r="B19002" t="s">
        <v>1061</v>
      </c>
      <c r="C19002" t="s">
        <v>1278</v>
      </c>
      <c r="D19002" t="s">
        <v>1019</v>
      </c>
      <c r="E19002">
        <v>18.388741</v>
      </c>
      <c r="F19002" t="s">
        <v>1063</v>
      </c>
      <c r="G19002" s="1">
        <v>43488</v>
      </c>
    </row>
    <row r="19003" spans="1:7" x14ac:dyDescent="0.25">
      <c r="B19003" t="s">
        <v>1082</v>
      </c>
      <c r="C19003" t="s">
        <v>2590</v>
      </c>
      <c r="D19003" t="s">
        <v>1022</v>
      </c>
      <c r="E19003">
        <v>0</v>
      </c>
      <c r="F19003" t="s">
        <v>1027</v>
      </c>
      <c r="G19003" s="1">
        <v>43511</v>
      </c>
    </row>
    <row r="19004" spans="1:7" x14ac:dyDescent="0.25">
      <c r="B19004" t="s">
        <v>1752</v>
      </c>
      <c r="C19004" t="s">
        <v>2591</v>
      </c>
      <c r="D19004" t="s">
        <v>1022</v>
      </c>
      <c r="E19004">
        <v>0</v>
      </c>
      <c r="F19004" t="s">
        <v>1027</v>
      </c>
      <c r="G19004" s="1">
        <v>43403</v>
      </c>
    </row>
    <row r="19005" spans="1:7" x14ac:dyDescent="0.25">
      <c r="B19005" t="s">
        <v>1050</v>
      </c>
      <c r="C19005" t="s">
        <v>1280</v>
      </c>
      <c r="D19005" t="s">
        <v>1026</v>
      </c>
      <c r="E19005">
        <v>-4.104101</v>
      </c>
      <c r="F19005" t="s">
        <v>1063</v>
      </c>
      <c r="G19005" s="1">
        <v>43511</v>
      </c>
    </row>
    <row r="19006" spans="1:7" x14ac:dyDescent="0.25">
      <c r="B19006" t="s">
        <v>1017</v>
      </c>
      <c r="C19006" t="s">
        <v>1018</v>
      </c>
      <c r="D19006" t="s">
        <v>1037</v>
      </c>
      <c r="E19006">
        <v>-24.226389999999999</v>
      </c>
      <c r="F19006" t="s">
        <v>1063</v>
      </c>
      <c r="G19006" s="1">
        <v>43181</v>
      </c>
    </row>
    <row r="19051" spans="1:7" x14ac:dyDescent="0.25">
      <c r="A19051" t="s">
        <v>896</v>
      </c>
      <c r="B19051" t="str">
        <f ca="1">_xll.BDS(OFFSET(INDIRECT(ADDRESS(ROW(), COLUMN())),0,-1),"TOP_ANALYST_PERFORM_RANK_TRR","cols=6;rows=18")</f>
        <v>PERM DENIED</v>
      </c>
      <c r="C19051" t="s">
        <v>1021</v>
      </c>
      <c r="D19051" t="s">
        <v>1015</v>
      </c>
      <c r="E19051">
        <v>32.306001000000002</v>
      </c>
      <c r="F19051" t="s">
        <v>1023</v>
      </c>
      <c r="G19051" s="1">
        <v>43508</v>
      </c>
    </row>
    <row r="19052" spans="1:7" x14ac:dyDescent="0.25">
      <c r="B19052" t="s">
        <v>1084</v>
      </c>
      <c r="C19052" t="s">
        <v>1474</v>
      </c>
      <c r="D19052" t="s">
        <v>1015</v>
      </c>
      <c r="E19052">
        <v>32.306001000000002</v>
      </c>
      <c r="F19052" t="s">
        <v>1023</v>
      </c>
      <c r="G19052" s="1">
        <v>43496</v>
      </c>
    </row>
    <row r="19053" spans="1:7" x14ac:dyDescent="0.25">
      <c r="B19053" t="s">
        <v>1071</v>
      </c>
      <c r="C19053" t="s">
        <v>1460</v>
      </c>
      <c r="D19053" t="s">
        <v>1015</v>
      </c>
      <c r="E19053">
        <v>32.306001000000002</v>
      </c>
      <c r="F19053" t="s">
        <v>1073</v>
      </c>
      <c r="G19053" s="1">
        <v>43404</v>
      </c>
    </row>
    <row r="19054" spans="1:7" x14ac:dyDescent="0.25">
      <c r="B19054" t="s">
        <v>1017</v>
      </c>
      <c r="C19054" t="s">
        <v>1018</v>
      </c>
      <c r="D19054" t="s">
        <v>1015</v>
      </c>
      <c r="E19054">
        <v>32.306001000000002</v>
      </c>
      <c r="F19054" t="s">
        <v>1063</v>
      </c>
      <c r="G19054" s="1">
        <v>43181</v>
      </c>
    </row>
    <row r="19055" spans="1:7" x14ac:dyDescent="0.25">
      <c r="B19055" t="s">
        <v>1043</v>
      </c>
      <c r="C19055" t="s">
        <v>2255</v>
      </c>
      <c r="D19055" t="s">
        <v>1019</v>
      </c>
      <c r="E19055">
        <v>0</v>
      </c>
      <c r="F19055" t="s">
        <v>1027</v>
      </c>
      <c r="G19055" s="1">
        <v>43511</v>
      </c>
    </row>
    <row r="19056" spans="1:7" x14ac:dyDescent="0.25">
      <c r="B19056" t="s">
        <v>1118</v>
      </c>
      <c r="C19056" t="s">
        <v>1119</v>
      </c>
      <c r="D19056" t="s">
        <v>1019</v>
      </c>
      <c r="E19056">
        <v>0</v>
      </c>
      <c r="F19056" t="s">
        <v>1020</v>
      </c>
      <c r="G19056" s="1">
        <v>43509</v>
      </c>
    </row>
    <row r="19057" spans="2:7" x14ac:dyDescent="0.25">
      <c r="B19057" t="s">
        <v>1135</v>
      </c>
      <c r="C19057" t="s">
        <v>2083</v>
      </c>
      <c r="D19057" t="s">
        <v>1019</v>
      </c>
      <c r="E19057">
        <v>0</v>
      </c>
      <c r="F19057" t="s">
        <v>1032</v>
      </c>
      <c r="G19057" s="1">
        <v>43507</v>
      </c>
    </row>
    <row r="19058" spans="2:7" x14ac:dyDescent="0.25">
      <c r="B19058" t="s">
        <v>1621</v>
      </c>
      <c r="C19058" t="s">
        <v>2273</v>
      </c>
      <c r="D19058" t="s">
        <v>1019</v>
      </c>
      <c r="E19058">
        <v>0</v>
      </c>
      <c r="F19058" t="s">
        <v>1027</v>
      </c>
      <c r="G19058" s="1">
        <v>43496</v>
      </c>
    </row>
    <row r="19059" spans="2:7" x14ac:dyDescent="0.25">
      <c r="B19059" t="s">
        <v>58</v>
      </c>
      <c r="C19059" t="s">
        <v>1341</v>
      </c>
      <c r="D19059" t="s">
        <v>1019</v>
      </c>
      <c r="E19059">
        <v>0</v>
      </c>
      <c r="F19059" t="s">
        <v>1585</v>
      </c>
      <c r="G19059" s="1">
        <v>43496</v>
      </c>
    </row>
    <row r="19060" spans="2:7" x14ac:dyDescent="0.25">
      <c r="B19060" t="s">
        <v>1059</v>
      </c>
      <c r="C19060" t="s">
        <v>2592</v>
      </c>
      <c r="D19060" t="s">
        <v>1019</v>
      </c>
      <c r="E19060">
        <v>0</v>
      </c>
      <c r="F19060" t="s">
        <v>1032</v>
      </c>
      <c r="G19060" s="1">
        <v>43495</v>
      </c>
    </row>
    <row r="19061" spans="2:7" x14ac:dyDescent="0.25">
      <c r="B19061" t="s">
        <v>1061</v>
      </c>
      <c r="C19061" t="s">
        <v>1462</v>
      </c>
      <c r="D19061" t="s">
        <v>1019</v>
      </c>
      <c r="E19061">
        <v>0</v>
      </c>
      <c r="F19061" t="s">
        <v>1027</v>
      </c>
      <c r="G19061" s="1">
        <v>43495</v>
      </c>
    </row>
    <row r="19062" spans="2:7" x14ac:dyDescent="0.25">
      <c r="B19062" t="s">
        <v>1021</v>
      </c>
      <c r="C19062" t="s">
        <v>1021</v>
      </c>
      <c r="D19062" t="s">
        <v>1019</v>
      </c>
      <c r="E19062">
        <v>0</v>
      </c>
      <c r="F19062" t="s">
        <v>1027</v>
      </c>
      <c r="G19062" s="1">
        <v>43495</v>
      </c>
    </row>
    <row r="19063" spans="2:7" x14ac:dyDescent="0.25">
      <c r="B19063" t="s">
        <v>1021</v>
      </c>
      <c r="C19063" t="s">
        <v>1021</v>
      </c>
      <c r="D19063" t="s">
        <v>1019</v>
      </c>
      <c r="E19063">
        <v>0</v>
      </c>
      <c r="F19063" t="s">
        <v>1020</v>
      </c>
      <c r="G19063" s="1">
        <v>43495</v>
      </c>
    </row>
    <row r="19064" spans="2:7" x14ac:dyDescent="0.25">
      <c r="B19064" t="s">
        <v>1030</v>
      </c>
      <c r="C19064" t="s">
        <v>2593</v>
      </c>
      <c r="D19064" t="s">
        <v>1019</v>
      </c>
      <c r="E19064">
        <v>0</v>
      </c>
      <c r="F19064" t="s">
        <v>1032</v>
      </c>
      <c r="G19064" s="1">
        <v>43495</v>
      </c>
    </row>
    <row r="19065" spans="2:7" x14ac:dyDescent="0.25">
      <c r="B19065" t="s">
        <v>1189</v>
      </c>
      <c r="C19065" t="s">
        <v>1706</v>
      </c>
      <c r="D19065" t="s">
        <v>1019</v>
      </c>
      <c r="E19065">
        <v>0</v>
      </c>
      <c r="F19065" t="s">
        <v>1027</v>
      </c>
      <c r="G19065" s="1">
        <v>43495</v>
      </c>
    </row>
    <row r="19066" spans="2:7" x14ac:dyDescent="0.25">
      <c r="B19066" t="s">
        <v>1033</v>
      </c>
      <c r="C19066" t="s">
        <v>1729</v>
      </c>
      <c r="D19066" t="s">
        <v>1019</v>
      </c>
      <c r="E19066">
        <v>0</v>
      </c>
      <c r="F19066" t="s">
        <v>1020</v>
      </c>
      <c r="G19066" s="1">
        <v>43495</v>
      </c>
    </row>
    <row r="19067" spans="2:7" x14ac:dyDescent="0.25">
      <c r="B19067" t="s">
        <v>1057</v>
      </c>
      <c r="C19067" t="s">
        <v>1712</v>
      </c>
      <c r="D19067" t="s">
        <v>1019</v>
      </c>
      <c r="E19067">
        <v>0</v>
      </c>
      <c r="F19067" t="s">
        <v>1309</v>
      </c>
      <c r="G19067" s="1">
        <v>43495</v>
      </c>
    </row>
    <row r="19068" spans="2:7" x14ac:dyDescent="0.25">
      <c r="B19068" t="s">
        <v>1124</v>
      </c>
      <c r="C19068" t="s">
        <v>2124</v>
      </c>
      <c r="D19068" t="s">
        <v>1022</v>
      </c>
      <c r="E19068">
        <v>-16.360036000000001</v>
      </c>
      <c r="F19068" t="s">
        <v>1016</v>
      </c>
      <c r="G19068" s="1">
        <v>43497</v>
      </c>
    </row>
    <row r="19101" spans="1:7" x14ac:dyDescent="0.25">
      <c r="A19101" t="s">
        <v>897</v>
      </c>
      <c r="B19101" t="str">
        <f ca="1">_xll.BDS(OFFSET(INDIRECT(ADDRESS(ROW(), COLUMN())),0,-1),"TOP_ANALYST_PERFORM_RANK_TRR","cols=6;rows=8")</f>
        <v>Edward Jones</v>
      </c>
      <c r="C19101" t="s">
        <v>1477</v>
      </c>
      <c r="D19101" t="s">
        <v>1015</v>
      </c>
      <c r="E19101">
        <v>21.563140000000001</v>
      </c>
      <c r="F19101" t="s">
        <v>1020</v>
      </c>
      <c r="G19101" s="1">
        <v>43509</v>
      </c>
    </row>
    <row r="19102" spans="1:7" x14ac:dyDescent="0.25">
      <c r="B19102" t="s">
        <v>1200</v>
      </c>
      <c r="C19102" t="s">
        <v>1587</v>
      </c>
      <c r="D19102" t="s">
        <v>1019</v>
      </c>
      <c r="E19102">
        <v>20.157859999999999</v>
      </c>
      <c r="F19102" t="s">
        <v>1038</v>
      </c>
      <c r="G19102" s="1">
        <v>43506</v>
      </c>
    </row>
    <row r="19103" spans="1:7" x14ac:dyDescent="0.25">
      <c r="B19103" t="s">
        <v>1021</v>
      </c>
      <c r="C19103" t="s">
        <v>1021</v>
      </c>
      <c r="D19103" t="s">
        <v>1022</v>
      </c>
      <c r="E19103">
        <v>10.893380000000001</v>
      </c>
      <c r="F19103" t="s">
        <v>1016</v>
      </c>
      <c r="G19103" s="1">
        <v>43472</v>
      </c>
    </row>
    <row r="19104" spans="1:7" x14ac:dyDescent="0.25">
      <c r="B19104" t="s">
        <v>2314</v>
      </c>
      <c r="C19104" t="s">
        <v>2017</v>
      </c>
      <c r="D19104" t="s">
        <v>1026</v>
      </c>
      <c r="E19104">
        <v>10.35791</v>
      </c>
      <c r="F19104" t="s">
        <v>1777</v>
      </c>
      <c r="G19104" s="1">
        <v>43507</v>
      </c>
    </row>
    <row r="19105" spans="2:7" x14ac:dyDescent="0.25">
      <c r="B19105" t="s">
        <v>1021</v>
      </c>
      <c r="C19105" t="s">
        <v>1021</v>
      </c>
      <c r="D19105" t="s">
        <v>1026</v>
      </c>
      <c r="E19105">
        <v>10.35791</v>
      </c>
      <c r="F19105" t="s">
        <v>1038</v>
      </c>
      <c r="G19105" s="1">
        <v>43504</v>
      </c>
    </row>
    <row r="19106" spans="2:7" x14ac:dyDescent="0.25">
      <c r="B19106" t="s">
        <v>1076</v>
      </c>
      <c r="C19106" t="s">
        <v>1589</v>
      </c>
      <c r="D19106" t="s">
        <v>1026</v>
      </c>
      <c r="E19106">
        <v>10.35791</v>
      </c>
      <c r="F19106" t="s">
        <v>1038</v>
      </c>
      <c r="G19106" s="1">
        <v>43495</v>
      </c>
    </row>
    <row r="19107" spans="2:7" x14ac:dyDescent="0.25">
      <c r="B19107" t="s">
        <v>1061</v>
      </c>
      <c r="C19107" t="s">
        <v>1964</v>
      </c>
      <c r="D19107" t="s">
        <v>1026</v>
      </c>
      <c r="E19107">
        <v>10.35791</v>
      </c>
      <c r="F19107" t="s">
        <v>1279</v>
      </c>
      <c r="G19107" s="1">
        <v>43441</v>
      </c>
    </row>
    <row r="19108" spans="2:7" x14ac:dyDescent="0.25">
      <c r="B19108" t="s">
        <v>1028</v>
      </c>
      <c r="C19108" t="s">
        <v>1588</v>
      </c>
      <c r="D19108" t="s">
        <v>1037</v>
      </c>
      <c r="E19108">
        <v>3.9990510000000001</v>
      </c>
      <c r="F19108" t="s">
        <v>1027</v>
      </c>
      <c r="G19108" s="1">
        <v>43504</v>
      </c>
    </row>
    <row r="19151" spans="1:7" x14ac:dyDescent="0.25">
      <c r="A19151" t="s">
        <v>898</v>
      </c>
      <c r="B19151" t="str">
        <f ca="1">_xll.BDS(OFFSET(INDIRECT(ADDRESS(ROW(), COLUMN())),0,-1),"TOP_ANALYST_PERFORM_RANK_TRR","cols=6;rows=6")</f>
        <v>ISS-EVA</v>
      </c>
      <c r="C19151" t="s">
        <v>1018</v>
      </c>
      <c r="D19151" t="s">
        <v>1015</v>
      </c>
      <c r="E19151">
        <v>94.639182000000005</v>
      </c>
      <c r="F19151" t="s">
        <v>1063</v>
      </c>
      <c r="G19151" s="1">
        <v>43398</v>
      </c>
    </row>
    <row r="19152" spans="1:7" x14ac:dyDescent="0.25">
      <c r="B19152" t="s">
        <v>2403</v>
      </c>
      <c r="C19152" t="s">
        <v>2404</v>
      </c>
      <c r="D19152" t="s">
        <v>1019</v>
      </c>
      <c r="E19152">
        <v>81.031077999999994</v>
      </c>
      <c r="F19152" t="s">
        <v>1023</v>
      </c>
      <c r="G19152" s="1">
        <v>43503</v>
      </c>
    </row>
    <row r="19153" spans="2:7" x14ac:dyDescent="0.25">
      <c r="B19153" t="s">
        <v>2594</v>
      </c>
      <c r="C19153" t="s">
        <v>2377</v>
      </c>
      <c r="D19153" t="s">
        <v>1019</v>
      </c>
      <c r="E19153">
        <v>81.031077999999994</v>
      </c>
      <c r="F19153" t="s">
        <v>1023</v>
      </c>
      <c r="G19153" s="1">
        <v>43144</v>
      </c>
    </row>
    <row r="19154" spans="2:7" x14ac:dyDescent="0.25">
      <c r="B19154" t="s">
        <v>1595</v>
      </c>
      <c r="C19154" t="s">
        <v>1596</v>
      </c>
      <c r="D19154" t="s">
        <v>1022</v>
      </c>
      <c r="E19154">
        <v>79.831301999999994</v>
      </c>
      <c r="F19154" t="s">
        <v>1042</v>
      </c>
      <c r="G19154" s="1">
        <v>43507</v>
      </c>
    </row>
    <row r="19155" spans="2:7" x14ac:dyDescent="0.25">
      <c r="B19155" t="s">
        <v>1150</v>
      </c>
      <c r="C19155" t="s">
        <v>2595</v>
      </c>
      <c r="D19155" t="s">
        <v>1026</v>
      </c>
      <c r="E19155">
        <v>56.966019000000003</v>
      </c>
      <c r="F19155" t="s">
        <v>1027</v>
      </c>
      <c r="G19155" s="1">
        <v>43503</v>
      </c>
    </row>
    <row r="19156" spans="2:7" x14ac:dyDescent="0.25">
      <c r="B19156" t="s">
        <v>1448</v>
      </c>
      <c r="C19156" t="s">
        <v>2596</v>
      </c>
      <c r="D19156" t="s">
        <v>1037</v>
      </c>
      <c r="E19156">
        <v>48.328980999999999</v>
      </c>
      <c r="F19156" t="s">
        <v>1023</v>
      </c>
      <c r="G19156" s="1">
        <v>43504</v>
      </c>
    </row>
    <row r="19201" spans="1:7" x14ac:dyDescent="0.25">
      <c r="A19201" t="s">
        <v>899</v>
      </c>
      <c r="B19201" t="str">
        <f ca="1">_xll.BDS(OFFSET(INDIRECT(ADDRESS(ROW(), COLUMN())),0,-1),"TOP_ANALYST_PERFORM_RANK_TRR","cols=6;rows=6")</f>
        <v>Macquarie</v>
      </c>
      <c r="C19201" t="s">
        <v>2009</v>
      </c>
      <c r="D19201" t="s">
        <v>1015</v>
      </c>
      <c r="E19201">
        <v>18.805479999999999</v>
      </c>
      <c r="F19201" t="s">
        <v>1027</v>
      </c>
      <c r="G19201" s="1">
        <v>43399</v>
      </c>
    </row>
    <row r="19202" spans="1:7" x14ac:dyDescent="0.25">
      <c r="B19202" t="s">
        <v>1059</v>
      </c>
      <c r="C19202" t="s">
        <v>2080</v>
      </c>
      <c r="D19202" t="s">
        <v>1019</v>
      </c>
      <c r="E19202">
        <v>3.9408460000000001</v>
      </c>
      <c r="F19202" t="s">
        <v>1032</v>
      </c>
      <c r="G19202" s="1">
        <v>43482</v>
      </c>
    </row>
    <row r="19203" spans="1:7" x14ac:dyDescent="0.25">
      <c r="B19203" t="s">
        <v>1189</v>
      </c>
      <c r="C19203" t="s">
        <v>2569</v>
      </c>
      <c r="D19203" t="s">
        <v>1022</v>
      </c>
      <c r="E19203">
        <v>0.15040999999999999</v>
      </c>
      <c r="F19203" t="s">
        <v>1027</v>
      </c>
      <c r="G19203" s="1">
        <v>43511</v>
      </c>
    </row>
    <row r="19204" spans="1:7" x14ac:dyDescent="0.25">
      <c r="B19204" t="s">
        <v>1071</v>
      </c>
      <c r="C19204" t="s">
        <v>2597</v>
      </c>
      <c r="D19204" t="s">
        <v>1026</v>
      </c>
      <c r="E19204">
        <v>0</v>
      </c>
      <c r="F19204" t="s">
        <v>1320</v>
      </c>
      <c r="G19204" s="1">
        <v>43511</v>
      </c>
    </row>
    <row r="19205" spans="1:7" x14ac:dyDescent="0.25">
      <c r="B19205" t="s">
        <v>2598</v>
      </c>
      <c r="C19205" t="s">
        <v>2599</v>
      </c>
      <c r="D19205" t="s">
        <v>1026</v>
      </c>
      <c r="E19205">
        <v>0</v>
      </c>
      <c r="F19205" t="s">
        <v>1027</v>
      </c>
      <c r="G19205" s="1">
        <v>42664</v>
      </c>
    </row>
    <row r="19206" spans="1:7" x14ac:dyDescent="0.25">
      <c r="B19206" t="s">
        <v>1017</v>
      </c>
      <c r="C19206" t="s">
        <v>1018</v>
      </c>
      <c r="D19206" t="s">
        <v>1037</v>
      </c>
      <c r="E19206">
        <v>-8.9380780000000009</v>
      </c>
      <c r="F19206" t="s">
        <v>1020</v>
      </c>
      <c r="G19206" s="1">
        <v>43441</v>
      </c>
    </row>
    <row r="19251" spans="1:7" x14ac:dyDescent="0.25">
      <c r="A19251" t="s">
        <v>900</v>
      </c>
      <c r="B19251" t="str">
        <f ca="1">_xll.BDS(OFFSET(INDIRECT(ADDRESS(ROW(), COLUMN())),0,-1),"TOP_ANALYST_PERFORM_RANK_TRR","cols=6;rows=10")</f>
        <v>Jefferies</v>
      </c>
      <c r="C19251" t="s">
        <v>1658</v>
      </c>
      <c r="D19251" t="s">
        <v>1015</v>
      </c>
      <c r="E19251">
        <v>42.801558999999997</v>
      </c>
      <c r="F19251" t="s">
        <v>1020</v>
      </c>
      <c r="G19251" s="1">
        <v>43510</v>
      </c>
    </row>
    <row r="19252" spans="1:7" x14ac:dyDescent="0.25">
      <c r="B19252" t="s">
        <v>1099</v>
      </c>
      <c r="C19252" t="s">
        <v>1660</v>
      </c>
      <c r="D19252" t="s">
        <v>1019</v>
      </c>
      <c r="E19252">
        <v>12.017160000000001</v>
      </c>
      <c r="F19252" t="s">
        <v>1023</v>
      </c>
      <c r="G19252" s="1">
        <v>43511</v>
      </c>
    </row>
    <row r="19253" spans="1:7" x14ac:dyDescent="0.25">
      <c r="B19253" t="s">
        <v>1021</v>
      </c>
      <c r="C19253" t="s">
        <v>1021</v>
      </c>
      <c r="D19253" t="s">
        <v>1022</v>
      </c>
      <c r="E19253">
        <v>1.556416</v>
      </c>
      <c r="F19253" t="s">
        <v>1023</v>
      </c>
      <c r="G19253" s="1">
        <v>43511</v>
      </c>
    </row>
    <row r="19254" spans="1:7" x14ac:dyDescent="0.25">
      <c r="B19254" t="s">
        <v>1050</v>
      </c>
      <c r="C19254" t="s">
        <v>1254</v>
      </c>
      <c r="D19254" t="s">
        <v>1026</v>
      </c>
      <c r="E19254">
        <v>0</v>
      </c>
      <c r="F19254" t="s">
        <v>1052</v>
      </c>
      <c r="G19254" s="1">
        <v>43511</v>
      </c>
    </row>
    <row r="19255" spans="1:7" x14ac:dyDescent="0.25">
      <c r="B19255" t="s">
        <v>1263</v>
      </c>
      <c r="C19255" t="s">
        <v>1906</v>
      </c>
      <c r="D19255" t="s">
        <v>1026</v>
      </c>
      <c r="E19255">
        <v>0</v>
      </c>
      <c r="F19255" t="s">
        <v>1052</v>
      </c>
      <c r="G19255" s="1">
        <v>43510</v>
      </c>
    </row>
    <row r="19256" spans="1:7" x14ac:dyDescent="0.25">
      <c r="B19256" t="s">
        <v>1040</v>
      </c>
      <c r="C19256" t="s">
        <v>1256</v>
      </c>
      <c r="D19256" t="s">
        <v>1026</v>
      </c>
      <c r="E19256">
        <v>0</v>
      </c>
      <c r="F19256" t="s">
        <v>1312</v>
      </c>
      <c r="G19256" s="1">
        <v>43510</v>
      </c>
    </row>
    <row r="19257" spans="1:7" x14ac:dyDescent="0.25">
      <c r="B19257" t="s">
        <v>1033</v>
      </c>
      <c r="C19257" t="s">
        <v>1763</v>
      </c>
      <c r="D19257" t="s">
        <v>1026</v>
      </c>
      <c r="E19257">
        <v>0</v>
      </c>
      <c r="F19257" t="s">
        <v>1020</v>
      </c>
      <c r="G19257" s="1">
        <v>43510</v>
      </c>
    </row>
    <row r="19258" spans="1:7" x14ac:dyDescent="0.25">
      <c r="B19258" t="s">
        <v>1021</v>
      </c>
      <c r="C19258" t="s">
        <v>1021</v>
      </c>
      <c r="D19258" t="s">
        <v>1026</v>
      </c>
      <c r="E19258">
        <v>0</v>
      </c>
      <c r="F19258" t="s">
        <v>1032</v>
      </c>
      <c r="G19258" s="1">
        <v>43510</v>
      </c>
    </row>
    <row r="19259" spans="1:7" x14ac:dyDescent="0.25">
      <c r="B19259" t="s">
        <v>1021</v>
      </c>
      <c r="C19259" t="s">
        <v>1021</v>
      </c>
      <c r="D19259" t="s">
        <v>1026</v>
      </c>
      <c r="E19259">
        <v>0</v>
      </c>
      <c r="F19259" t="s">
        <v>1020</v>
      </c>
      <c r="G19259" s="1">
        <v>43473</v>
      </c>
    </row>
    <row r="19260" spans="1:7" x14ac:dyDescent="0.25">
      <c r="B19260" t="s">
        <v>1017</v>
      </c>
      <c r="C19260" t="s">
        <v>1018</v>
      </c>
      <c r="D19260" t="s">
        <v>1037</v>
      </c>
      <c r="E19260">
        <v>-6.4516169999999997</v>
      </c>
      <c r="F19260" t="s">
        <v>1063</v>
      </c>
      <c r="G19260" s="1">
        <v>43420</v>
      </c>
    </row>
    <row r="19301" spans="1:7" x14ac:dyDescent="0.25">
      <c r="A19301" t="s">
        <v>901</v>
      </c>
      <c r="B19301" t="str">
        <f ca="1">_xll.BDS(OFFSET(INDIRECT(ADDRESS(ROW(), COLUMN())),0,-1),"TOP_ANALYST_PERFORM_RANK_TRR","cols=6;rows=10")</f>
        <v>Benchmark Company LLC</v>
      </c>
      <c r="C19301" t="s">
        <v>2470</v>
      </c>
      <c r="D19301" t="s">
        <v>1015</v>
      </c>
      <c r="E19301">
        <v>2.566945</v>
      </c>
      <c r="F19301" t="s">
        <v>1023</v>
      </c>
      <c r="G19301" s="1">
        <v>43511</v>
      </c>
    </row>
    <row r="19302" spans="1:7" x14ac:dyDescent="0.25">
      <c r="B19302" t="s">
        <v>2403</v>
      </c>
      <c r="C19302" t="s">
        <v>2600</v>
      </c>
      <c r="D19302" t="s">
        <v>1015</v>
      </c>
      <c r="E19302">
        <v>2.566945</v>
      </c>
      <c r="F19302" t="s">
        <v>1023</v>
      </c>
      <c r="G19302" s="1">
        <v>43511</v>
      </c>
    </row>
    <row r="19303" spans="1:7" x14ac:dyDescent="0.25">
      <c r="B19303" t="s">
        <v>1076</v>
      </c>
      <c r="C19303" t="s">
        <v>2601</v>
      </c>
      <c r="D19303" t="s">
        <v>1015</v>
      </c>
      <c r="E19303">
        <v>2.566945</v>
      </c>
      <c r="F19303" t="s">
        <v>1023</v>
      </c>
      <c r="G19303" s="1">
        <v>43511</v>
      </c>
    </row>
    <row r="19304" spans="1:7" x14ac:dyDescent="0.25">
      <c r="B19304" t="s">
        <v>1086</v>
      </c>
      <c r="C19304" t="s">
        <v>2066</v>
      </c>
      <c r="D19304" t="s">
        <v>1015</v>
      </c>
      <c r="E19304">
        <v>2.566945</v>
      </c>
      <c r="F19304" t="s">
        <v>1042</v>
      </c>
      <c r="G19304" s="1">
        <v>43510</v>
      </c>
    </row>
    <row r="19305" spans="1:7" x14ac:dyDescent="0.25">
      <c r="B19305" t="s">
        <v>1030</v>
      </c>
      <c r="C19305" t="s">
        <v>2593</v>
      </c>
      <c r="D19305" t="s">
        <v>1015</v>
      </c>
      <c r="E19305">
        <v>2.566945</v>
      </c>
      <c r="F19305" t="s">
        <v>1042</v>
      </c>
      <c r="G19305" s="1">
        <v>43510</v>
      </c>
    </row>
    <row r="19306" spans="1:7" x14ac:dyDescent="0.25">
      <c r="B19306" t="s">
        <v>1167</v>
      </c>
      <c r="C19306" t="s">
        <v>2602</v>
      </c>
      <c r="D19306" t="s">
        <v>1015</v>
      </c>
      <c r="E19306">
        <v>2.566945</v>
      </c>
      <c r="F19306" t="s">
        <v>1023</v>
      </c>
      <c r="G19306" s="1">
        <v>43510</v>
      </c>
    </row>
    <row r="19307" spans="1:7" x14ac:dyDescent="0.25">
      <c r="B19307" t="s">
        <v>1135</v>
      </c>
      <c r="C19307" t="s">
        <v>2083</v>
      </c>
      <c r="D19307" t="s">
        <v>1015</v>
      </c>
      <c r="E19307">
        <v>2.566945</v>
      </c>
      <c r="F19307" t="s">
        <v>1042</v>
      </c>
      <c r="G19307" s="1">
        <v>43510</v>
      </c>
    </row>
    <row r="19308" spans="1:7" x14ac:dyDescent="0.25">
      <c r="B19308" t="s">
        <v>1017</v>
      </c>
      <c r="C19308" t="s">
        <v>1268</v>
      </c>
      <c r="D19308" t="s">
        <v>1015</v>
      </c>
      <c r="E19308">
        <v>2.566945</v>
      </c>
      <c r="F19308" t="s">
        <v>1063</v>
      </c>
      <c r="G19308" s="1">
        <v>43406</v>
      </c>
    </row>
    <row r="19309" spans="1:7" x14ac:dyDescent="0.25">
      <c r="B19309" t="s">
        <v>1124</v>
      </c>
      <c r="C19309" t="s">
        <v>2230</v>
      </c>
      <c r="D19309" t="s">
        <v>1019</v>
      </c>
      <c r="E19309">
        <v>-2.566945</v>
      </c>
      <c r="F19309" t="s">
        <v>1016</v>
      </c>
      <c r="G19309" s="1">
        <v>43434</v>
      </c>
    </row>
    <row r="19310" spans="1:7" x14ac:dyDescent="0.25">
      <c r="B19310" t="s">
        <v>1043</v>
      </c>
      <c r="C19310" t="s">
        <v>2255</v>
      </c>
      <c r="D19310" t="s">
        <v>1022</v>
      </c>
      <c r="E19310">
        <v>-4.155125</v>
      </c>
      <c r="F19310" t="s">
        <v>1027</v>
      </c>
      <c r="G19310" s="1">
        <v>43511</v>
      </c>
    </row>
    <row r="19351" spans="1:7" x14ac:dyDescent="0.25">
      <c r="A19351" t="s">
        <v>902</v>
      </c>
      <c r="B19351" t="str">
        <f ca="1">_xll.BDS(OFFSET(INDIRECT(ADDRESS(ROW(), COLUMN())),0,-1),"TOP_ANALYST_PERFORM_RANK_TRR","cols=6;rows=10")</f>
        <v>RBC Capital Markets</v>
      </c>
      <c r="C19351" t="s">
        <v>1995</v>
      </c>
      <c r="D19351" t="s">
        <v>1015</v>
      </c>
      <c r="E19351">
        <v>0</v>
      </c>
      <c r="F19351" t="s">
        <v>1312</v>
      </c>
      <c r="G19351" s="1">
        <v>43503</v>
      </c>
    </row>
    <row r="19352" spans="1:7" x14ac:dyDescent="0.25">
      <c r="B19352" t="s">
        <v>1033</v>
      </c>
      <c r="C19352" t="s">
        <v>1977</v>
      </c>
      <c r="D19352" t="s">
        <v>1015</v>
      </c>
      <c r="E19352">
        <v>0</v>
      </c>
      <c r="F19352" t="s">
        <v>1020</v>
      </c>
      <c r="G19352" s="1">
        <v>43500</v>
      </c>
    </row>
    <row r="19353" spans="1:7" x14ac:dyDescent="0.25">
      <c r="B19353" t="s">
        <v>1030</v>
      </c>
      <c r="C19353" t="s">
        <v>1965</v>
      </c>
      <c r="D19353" t="s">
        <v>1015</v>
      </c>
      <c r="E19353">
        <v>0</v>
      </c>
      <c r="F19353" t="s">
        <v>1032</v>
      </c>
      <c r="G19353" s="1">
        <v>43493</v>
      </c>
    </row>
    <row r="19354" spans="1:7" x14ac:dyDescent="0.25">
      <c r="B19354" t="s">
        <v>1426</v>
      </c>
      <c r="C19354" t="s">
        <v>2191</v>
      </c>
      <c r="D19354" t="s">
        <v>1015</v>
      </c>
      <c r="E19354">
        <v>0</v>
      </c>
      <c r="F19354" t="s">
        <v>1309</v>
      </c>
      <c r="G19354" s="1">
        <v>43489</v>
      </c>
    </row>
    <row r="19355" spans="1:7" x14ac:dyDescent="0.25">
      <c r="B19355" t="s">
        <v>1021</v>
      </c>
      <c r="C19355" t="s">
        <v>1021</v>
      </c>
      <c r="D19355" t="s">
        <v>1015</v>
      </c>
      <c r="E19355">
        <v>0</v>
      </c>
      <c r="F19355" t="s">
        <v>1027</v>
      </c>
      <c r="G19355" s="1">
        <v>43472</v>
      </c>
    </row>
    <row r="19356" spans="1:7" x14ac:dyDescent="0.25">
      <c r="B19356" t="s">
        <v>1124</v>
      </c>
      <c r="C19356" t="s">
        <v>2152</v>
      </c>
      <c r="D19356" t="s">
        <v>1015</v>
      </c>
      <c r="E19356">
        <v>0</v>
      </c>
      <c r="F19356" t="s">
        <v>1020</v>
      </c>
      <c r="G19356" s="1">
        <v>43453</v>
      </c>
    </row>
    <row r="19357" spans="1:7" x14ac:dyDescent="0.25">
      <c r="B19357" t="s">
        <v>1017</v>
      </c>
      <c r="C19357" t="s">
        <v>1018</v>
      </c>
      <c r="D19357" t="s">
        <v>1015</v>
      </c>
      <c r="E19357">
        <v>0</v>
      </c>
      <c r="F19357" t="s">
        <v>1020</v>
      </c>
      <c r="G19357" s="1">
        <v>43181</v>
      </c>
    </row>
    <row r="19358" spans="1:7" x14ac:dyDescent="0.25">
      <c r="B19358" t="s">
        <v>1071</v>
      </c>
      <c r="C19358" t="s">
        <v>2264</v>
      </c>
      <c r="D19358" t="s">
        <v>1019</v>
      </c>
      <c r="E19358">
        <v>-3.9999999999999998E-6</v>
      </c>
      <c r="F19358" t="s">
        <v>1846</v>
      </c>
      <c r="G19358" s="1">
        <v>43471</v>
      </c>
    </row>
    <row r="19359" spans="1:7" x14ac:dyDescent="0.25">
      <c r="B19359" t="s">
        <v>2154</v>
      </c>
      <c r="C19359" t="s">
        <v>2483</v>
      </c>
      <c r="D19359" t="s">
        <v>1022</v>
      </c>
      <c r="E19359">
        <v>-29.518080000000001</v>
      </c>
      <c r="F19359" t="s">
        <v>1279</v>
      </c>
      <c r="G19359" s="1">
        <v>43503</v>
      </c>
    </row>
    <row r="19360" spans="1:7" x14ac:dyDescent="0.25">
      <c r="B19360" t="s">
        <v>1974</v>
      </c>
      <c r="C19360" t="s">
        <v>1975</v>
      </c>
      <c r="D19360" t="s">
        <v>1026</v>
      </c>
      <c r="E19360">
        <v>-50.340139999999998</v>
      </c>
      <c r="F19360" t="s">
        <v>1020</v>
      </c>
      <c r="G19360" s="1">
        <v>43473</v>
      </c>
    </row>
    <row r="19401" spans="1:7" x14ac:dyDescent="0.25">
      <c r="A19401" t="s">
        <v>903</v>
      </c>
      <c r="B19401" t="str">
        <f ca="1">_xll.BDS(OFFSET(INDIRECT(ADDRESS(ROW(), COLUMN())),0,-1),"TOP_ANALYST_PERFORM_RANK_TRR","cols=6;rows=18")</f>
        <v>Wells Fargo Securities</v>
      </c>
      <c r="C19401" t="s">
        <v>2487</v>
      </c>
      <c r="D19401" t="s">
        <v>1015</v>
      </c>
      <c r="E19401">
        <v>16.18554</v>
      </c>
      <c r="F19401" t="s">
        <v>1042</v>
      </c>
      <c r="G19401" s="1">
        <v>43510</v>
      </c>
    </row>
    <row r="19402" spans="1:7" x14ac:dyDescent="0.25">
      <c r="B19402" t="s">
        <v>1030</v>
      </c>
      <c r="C19402" t="s">
        <v>2603</v>
      </c>
      <c r="D19402" t="s">
        <v>1015</v>
      </c>
      <c r="E19402">
        <v>16.18554</v>
      </c>
      <c r="F19402" t="s">
        <v>1042</v>
      </c>
      <c r="G19402" s="1">
        <v>43509</v>
      </c>
    </row>
    <row r="19403" spans="1:7" x14ac:dyDescent="0.25">
      <c r="B19403" t="s">
        <v>1126</v>
      </c>
      <c r="C19403" t="s">
        <v>1127</v>
      </c>
      <c r="D19403" t="s">
        <v>1015</v>
      </c>
      <c r="E19403">
        <v>16.18554</v>
      </c>
      <c r="F19403" t="s">
        <v>1023</v>
      </c>
      <c r="G19403" s="1">
        <v>43507</v>
      </c>
    </row>
    <row r="19404" spans="1:7" x14ac:dyDescent="0.25">
      <c r="B19404" t="s">
        <v>1076</v>
      </c>
      <c r="C19404" t="s">
        <v>1554</v>
      </c>
      <c r="D19404" t="s">
        <v>1015</v>
      </c>
      <c r="E19404">
        <v>16.18554</v>
      </c>
      <c r="F19404" t="s">
        <v>1023</v>
      </c>
      <c r="G19404" s="1">
        <v>43507</v>
      </c>
    </row>
    <row r="19405" spans="1:7" x14ac:dyDescent="0.25">
      <c r="B19405" t="s">
        <v>1050</v>
      </c>
      <c r="C19405" t="s">
        <v>2107</v>
      </c>
      <c r="D19405" t="s">
        <v>1015</v>
      </c>
      <c r="E19405">
        <v>16.18554</v>
      </c>
      <c r="F19405" t="s">
        <v>1063</v>
      </c>
      <c r="G19405" s="1">
        <v>43507</v>
      </c>
    </row>
    <row r="19406" spans="1:7" x14ac:dyDescent="0.25">
      <c r="B19406" t="s">
        <v>1021</v>
      </c>
      <c r="C19406" t="s">
        <v>1021</v>
      </c>
      <c r="D19406" t="s">
        <v>1015</v>
      </c>
      <c r="E19406">
        <v>16.18554</v>
      </c>
      <c r="F19406" t="s">
        <v>1023</v>
      </c>
      <c r="G19406" s="1">
        <v>43507</v>
      </c>
    </row>
    <row r="19407" spans="1:7" x14ac:dyDescent="0.25">
      <c r="B19407" t="s">
        <v>1084</v>
      </c>
      <c r="C19407" t="s">
        <v>1382</v>
      </c>
      <c r="D19407" t="s">
        <v>1015</v>
      </c>
      <c r="E19407">
        <v>16.18554</v>
      </c>
      <c r="F19407" t="s">
        <v>1023</v>
      </c>
      <c r="G19407" s="1">
        <v>43496</v>
      </c>
    </row>
    <row r="19408" spans="1:7" x14ac:dyDescent="0.25">
      <c r="B19408" t="s">
        <v>1372</v>
      </c>
      <c r="C19408" t="s">
        <v>2241</v>
      </c>
      <c r="D19408" t="s">
        <v>1015</v>
      </c>
      <c r="E19408">
        <v>16.18554</v>
      </c>
      <c r="F19408" t="s">
        <v>1063</v>
      </c>
      <c r="G19408" s="1">
        <v>43495</v>
      </c>
    </row>
    <row r="19409" spans="2:7" x14ac:dyDescent="0.25">
      <c r="B19409" t="s">
        <v>1071</v>
      </c>
      <c r="C19409" t="s">
        <v>2240</v>
      </c>
      <c r="D19409" t="s">
        <v>1015</v>
      </c>
      <c r="E19409">
        <v>16.18554</v>
      </c>
      <c r="F19409" t="s">
        <v>1238</v>
      </c>
      <c r="G19409" s="1">
        <v>43495</v>
      </c>
    </row>
    <row r="19410" spans="2:7" x14ac:dyDescent="0.25">
      <c r="B19410" t="s">
        <v>1160</v>
      </c>
      <c r="C19410" t="s">
        <v>2604</v>
      </c>
      <c r="D19410" t="s">
        <v>1019</v>
      </c>
      <c r="E19410">
        <v>10.21612</v>
      </c>
      <c r="F19410" t="s">
        <v>1063</v>
      </c>
      <c r="G19410" s="1">
        <v>43507</v>
      </c>
    </row>
    <row r="19411" spans="2:7" x14ac:dyDescent="0.25">
      <c r="B19411" t="s">
        <v>1061</v>
      </c>
      <c r="C19411" t="s">
        <v>1125</v>
      </c>
      <c r="D19411" t="s">
        <v>1022</v>
      </c>
      <c r="E19411">
        <v>1.2000729999999999</v>
      </c>
      <c r="F19411" t="s">
        <v>1063</v>
      </c>
      <c r="G19411" s="1">
        <v>43497</v>
      </c>
    </row>
    <row r="19412" spans="2:7" x14ac:dyDescent="0.25">
      <c r="B19412" t="s">
        <v>1043</v>
      </c>
      <c r="C19412" t="s">
        <v>2576</v>
      </c>
      <c r="D19412" t="s">
        <v>1026</v>
      </c>
      <c r="E19412">
        <v>0</v>
      </c>
      <c r="F19412" t="s">
        <v>1027</v>
      </c>
      <c r="G19412" s="1">
        <v>43508</v>
      </c>
    </row>
    <row r="19413" spans="2:7" x14ac:dyDescent="0.25">
      <c r="B19413" t="s">
        <v>1124</v>
      </c>
      <c r="C19413" t="s">
        <v>2211</v>
      </c>
      <c r="D19413" t="s">
        <v>1026</v>
      </c>
      <c r="E19413">
        <v>0</v>
      </c>
      <c r="F19413" t="s">
        <v>1020</v>
      </c>
      <c r="G19413" s="1">
        <v>43507</v>
      </c>
    </row>
    <row r="19414" spans="2:7" x14ac:dyDescent="0.25">
      <c r="B19414" t="s">
        <v>1537</v>
      </c>
      <c r="C19414" t="s">
        <v>2488</v>
      </c>
      <c r="D19414" t="s">
        <v>1026</v>
      </c>
      <c r="E19414">
        <v>0</v>
      </c>
      <c r="F19414" t="s">
        <v>1027</v>
      </c>
      <c r="G19414" s="1">
        <v>43507</v>
      </c>
    </row>
    <row r="19415" spans="2:7" x14ac:dyDescent="0.25">
      <c r="B19415" t="s">
        <v>1021</v>
      </c>
      <c r="C19415" t="s">
        <v>1021</v>
      </c>
      <c r="D19415" t="s">
        <v>1026</v>
      </c>
      <c r="E19415">
        <v>0</v>
      </c>
      <c r="F19415" t="s">
        <v>1027</v>
      </c>
      <c r="G19415" s="1">
        <v>43507</v>
      </c>
    </row>
    <row r="19416" spans="2:7" x14ac:dyDescent="0.25">
      <c r="B19416" t="s">
        <v>1057</v>
      </c>
      <c r="C19416" t="s">
        <v>1552</v>
      </c>
      <c r="D19416" t="s">
        <v>1026</v>
      </c>
      <c r="E19416">
        <v>0</v>
      </c>
      <c r="F19416" t="s">
        <v>1309</v>
      </c>
      <c r="G19416" s="1">
        <v>43507</v>
      </c>
    </row>
    <row r="19417" spans="2:7" x14ac:dyDescent="0.25">
      <c r="B19417" t="s">
        <v>1040</v>
      </c>
      <c r="C19417" t="s">
        <v>2239</v>
      </c>
      <c r="D19417" t="s">
        <v>1026</v>
      </c>
      <c r="E19417">
        <v>0</v>
      </c>
      <c r="F19417" t="s">
        <v>1312</v>
      </c>
      <c r="G19417" s="1">
        <v>43507</v>
      </c>
    </row>
    <row r="19418" spans="2:7" x14ac:dyDescent="0.25">
      <c r="B19418" t="s">
        <v>1135</v>
      </c>
      <c r="C19418" t="s">
        <v>2109</v>
      </c>
      <c r="D19418" t="s">
        <v>1026</v>
      </c>
      <c r="E19418">
        <v>0</v>
      </c>
      <c r="F19418" t="s">
        <v>1032</v>
      </c>
      <c r="G19418" s="1">
        <v>43507</v>
      </c>
    </row>
    <row r="19451" spans="1:7" x14ac:dyDescent="0.25">
      <c r="A19451" t="s">
        <v>904</v>
      </c>
      <c r="B19451" t="str">
        <f ca="1">_xll.BDS(OFFSET(INDIRECT(ADDRESS(ROW(), COLUMN())),0,-1),"TOP_ANALYST_PERFORM_RANK_TRR","cols=6;rows=11")</f>
        <v>Fintrust Investment Advisors</v>
      </c>
      <c r="C19451" t="s">
        <v>2605</v>
      </c>
      <c r="D19451" t="s">
        <v>1015</v>
      </c>
      <c r="E19451">
        <v>33.855190999999998</v>
      </c>
      <c r="F19451" t="s">
        <v>1023</v>
      </c>
      <c r="G19451" s="1">
        <v>42467</v>
      </c>
    </row>
    <row r="19452" spans="1:7" x14ac:dyDescent="0.25">
      <c r="B19452" t="s">
        <v>1623</v>
      </c>
      <c r="C19452" t="s">
        <v>2190</v>
      </c>
      <c r="D19452" t="s">
        <v>1019</v>
      </c>
      <c r="E19452">
        <v>18.199611000000001</v>
      </c>
      <c r="F19452" t="s">
        <v>1020</v>
      </c>
      <c r="G19452" s="1">
        <v>43404</v>
      </c>
    </row>
    <row r="19453" spans="1:7" x14ac:dyDescent="0.25">
      <c r="B19453" t="s">
        <v>1448</v>
      </c>
      <c r="C19453" t="s">
        <v>2596</v>
      </c>
      <c r="D19453" t="s">
        <v>1022</v>
      </c>
      <c r="E19453">
        <v>0</v>
      </c>
      <c r="F19453" t="s">
        <v>1020</v>
      </c>
      <c r="G19453" s="1">
        <v>43404</v>
      </c>
    </row>
    <row r="19454" spans="1:7" x14ac:dyDescent="0.25">
      <c r="B19454" t="s">
        <v>1170</v>
      </c>
      <c r="C19454" t="s">
        <v>2169</v>
      </c>
      <c r="D19454" t="s">
        <v>1022</v>
      </c>
      <c r="E19454">
        <v>0</v>
      </c>
      <c r="F19454" t="s">
        <v>1020</v>
      </c>
      <c r="G19454" s="1">
        <v>43404</v>
      </c>
    </row>
    <row r="19455" spans="1:7" x14ac:dyDescent="0.25">
      <c r="B19455" t="s">
        <v>1178</v>
      </c>
      <c r="C19455" t="s">
        <v>2484</v>
      </c>
      <c r="D19455" t="s">
        <v>1022</v>
      </c>
      <c r="E19455">
        <v>0</v>
      </c>
      <c r="F19455" t="s">
        <v>1027</v>
      </c>
      <c r="G19455" s="1">
        <v>43404</v>
      </c>
    </row>
    <row r="19456" spans="1:7" x14ac:dyDescent="0.25">
      <c r="B19456" t="s">
        <v>1150</v>
      </c>
      <c r="C19456" t="s">
        <v>2595</v>
      </c>
      <c r="D19456" t="s">
        <v>1026</v>
      </c>
      <c r="E19456">
        <v>-20.930730000000001</v>
      </c>
      <c r="F19456" t="s">
        <v>1063</v>
      </c>
      <c r="G19456" s="1">
        <v>43494</v>
      </c>
    </row>
    <row r="19457" spans="2:7" x14ac:dyDescent="0.25">
      <c r="B19457" t="s">
        <v>1017</v>
      </c>
      <c r="C19457" t="s">
        <v>1018</v>
      </c>
      <c r="D19457" t="s">
        <v>1037</v>
      </c>
      <c r="E19457">
        <v>-33.855190999999998</v>
      </c>
      <c r="F19457" t="s">
        <v>1279</v>
      </c>
      <c r="G19457" s="1">
        <v>43449</v>
      </c>
    </row>
    <row r="19458" spans="2:7" x14ac:dyDescent="0.25">
      <c r="B19458" t="s">
        <v>1135</v>
      </c>
      <c r="C19458" t="s">
        <v>2606</v>
      </c>
      <c r="D19458" t="s">
        <v>1037</v>
      </c>
      <c r="E19458">
        <v>-33.855190999999998</v>
      </c>
      <c r="F19458" t="s">
        <v>1038</v>
      </c>
      <c r="G19458" s="1">
        <v>43405</v>
      </c>
    </row>
    <row r="19459" spans="2:7" x14ac:dyDescent="0.25">
      <c r="B19459" t="s">
        <v>1061</v>
      </c>
      <c r="C19459" t="s">
        <v>2271</v>
      </c>
      <c r="D19459" t="s">
        <v>1037</v>
      </c>
      <c r="E19459">
        <v>-33.855190999999998</v>
      </c>
      <c r="F19459" t="s">
        <v>1279</v>
      </c>
      <c r="G19459" s="1">
        <v>43404</v>
      </c>
    </row>
    <row r="19460" spans="2:7" x14ac:dyDescent="0.25">
      <c r="B19460" t="s">
        <v>1752</v>
      </c>
      <c r="C19460" t="s">
        <v>2591</v>
      </c>
      <c r="D19460" t="s">
        <v>1037</v>
      </c>
      <c r="E19460">
        <v>-33.855190999999998</v>
      </c>
      <c r="F19460" t="s">
        <v>1016</v>
      </c>
      <c r="G19460" s="1">
        <v>43404</v>
      </c>
    </row>
    <row r="19461" spans="2:7" x14ac:dyDescent="0.25">
      <c r="B19461" t="s">
        <v>1021</v>
      </c>
      <c r="C19461" t="s">
        <v>1021</v>
      </c>
      <c r="D19461" t="s">
        <v>1037</v>
      </c>
      <c r="E19461">
        <v>-33.855190999999998</v>
      </c>
      <c r="F19461" t="s">
        <v>1038</v>
      </c>
      <c r="G19461" s="1">
        <v>43403</v>
      </c>
    </row>
    <row r="19501" spans="1:7" x14ac:dyDescent="0.25">
      <c r="A19501" t="s">
        <v>905</v>
      </c>
      <c r="B19501" t="str">
        <f ca="1">_xll.BDS(OFFSET(INDIRECT(ADDRESS(ROW(), COLUMN())),0,-1),"TOP_ANALYST_PERFORM_RANK_TRR","cols=6;rows=10")</f>
        <v>ISS-EVA</v>
      </c>
      <c r="C19501" t="s">
        <v>1018</v>
      </c>
      <c r="D19501" t="s">
        <v>1015</v>
      </c>
      <c r="E19501">
        <v>43.523884000000002</v>
      </c>
      <c r="F19501" t="s">
        <v>1020</v>
      </c>
      <c r="G19501" s="1">
        <v>43508</v>
      </c>
    </row>
    <row r="19502" spans="1:7" x14ac:dyDescent="0.25">
      <c r="B19502" t="s">
        <v>58</v>
      </c>
      <c r="C19502" t="s">
        <v>1825</v>
      </c>
      <c r="D19502" t="s">
        <v>1019</v>
      </c>
      <c r="E19502">
        <v>11.311299999999999</v>
      </c>
      <c r="F19502" t="s">
        <v>1123</v>
      </c>
      <c r="G19502" s="1">
        <v>43504</v>
      </c>
    </row>
    <row r="19503" spans="1:7" x14ac:dyDescent="0.25">
      <c r="B19503" t="s">
        <v>1263</v>
      </c>
      <c r="C19503" t="s">
        <v>1536</v>
      </c>
      <c r="D19503" t="s">
        <v>1022</v>
      </c>
      <c r="E19503">
        <v>7.2580640000000001</v>
      </c>
      <c r="F19503" t="s">
        <v>1063</v>
      </c>
      <c r="G19503" s="1">
        <v>43506</v>
      </c>
    </row>
    <row r="19504" spans="1:7" x14ac:dyDescent="0.25">
      <c r="B19504" t="s">
        <v>1118</v>
      </c>
      <c r="C19504" t="s">
        <v>1508</v>
      </c>
      <c r="D19504" t="s">
        <v>1026</v>
      </c>
      <c r="E19504">
        <v>0</v>
      </c>
      <c r="F19504" t="s">
        <v>1020</v>
      </c>
      <c r="G19504" s="1">
        <v>43509</v>
      </c>
    </row>
    <row r="19505" spans="2:7" x14ac:dyDescent="0.25">
      <c r="B19505" t="s">
        <v>1175</v>
      </c>
      <c r="C19505" t="s">
        <v>1812</v>
      </c>
      <c r="D19505" t="s">
        <v>1026</v>
      </c>
      <c r="E19505">
        <v>0</v>
      </c>
      <c r="F19505" t="s">
        <v>1027</v>
      </c>
      <c r="G19505" s="1">
        <v>43504</v>
      </c>
    </row>
    <row r="19506" spans="2:7" x14ac:dyDescent="0.25">
      <c r="B19506" t="s">
        <v>1021</v>
      </c>
      <c r="C19506" t="s">
        <v>1021</v>
      </c>
      <c r="D19506" t="s">
        <v>1026</v>
      </c>
      <c r="E19506">
        <v>0</v>
      </c>
      <c r="F19506" t="s">
        <v>1027</v>
      </c>
      <c r="G19506" s="1">
        <v>43504</v>
      </c>
    </row>
    <row r="19507" spans="2:7" x14ac:dyDescent="0.25">
      <c r="B19507" t="s">
        <v>1076</v>
      </c>
      <c r="C19507" t="s">
        <v>1829</v>
      </c>
      <c r="D19507" t="s">
        <v>1026</v>
      </c>
      <c r="E19507">
        <v>0</v>
      </c>
      <c r="F19507" t="s">
        <v>1020</v>
      </c>
      <c r="G19507" s="1">
        <v>43503</v>
      </c>
    </row>
    <row r="19508" spans="2:7" x14ac:dyDescent="0.25">
      <c r="B19508" t="s">
        <v>1061</v>
      </c>
      <c r="C19508" t="s">
        <v>1830</v>
      </c>
      <c r="D19508" t="s">
        <v>1026</v>
      </c>
      <c r="E19508">
        <v>0</v>
      </c>
      <c r="F19508" t="s">
        <v>1027</v>
      </c>
      <c r="G19508" s="1">
        <v>43503</v>
      </c>
    </row>
    <row r="19509" spans="2:7" x14ac:dyDescent="0.25">
      <c r="B19509" t="s">
        <v>1813</v>
      </c>
      <c r="C19509" t="s">
        <v>1814</v>
      </c>
      <c r="D19509" t="s">
        <v>1026</v>
      </c>
      <c r="E19509">
        <v>0</v>
      </c>
      <c r="F19509" t="s">
        <v>1020</v>
      </c>
      <c r="G19509" s="1">
        <v>42586</v>
      </c>
    </row>
    <row r="19510" spans="2:7" x14ac:dyDescent="0.25">
      <c r="B19510" t="s">
        <v>1200</v>
      </c>
      <c r="C19510" t="s">
        <v>1768</v>
      </c>
      <c r="D19510" t="s">
        <v>1037</v>
      </c>
      <c r="E19510">
        <v>-0.58139600000000002</v>
      </c>
      <c r="F19510" t="s">
        <v>1042</v>
      </c>
      <c r="G19510" s="1">
        <v>43508</v>
      </c>
    </row>
    <row r="19551" spans="1:7" x14ac:dyDescent="0.25">
      <c r="A19551" t="s">
        <v>906</v>
      </c>
      <c r="B19551" t="str">
        <f ca="1">_xll.BDS(OFFSET(INDIRECT(ADDRESS(ROW(), COLUMN())),0,-1),"TOP_ANALYST_PERFORM_RANK_TRR","cols=6;rows=9")</f>
        <v>Raymond James</v>
      </c>
      <c r="C19551" t="s">
        <v>1548</v>
      </c>
      <c r="D19551" t="s">
        <v>1015</v>
      </c>
      <c r="E19551">
        <v>99.896829999999994</v>
      </c>
      <c r="F19551" t="s">
        <v>1032</v>
      </c>
      <c r="G19551" s="1">
        <v>43439</v>
      </c>
    </row>
    <row r="19552" spans="1:7" x14ac:dyDescent="0.25">
      <c r="B19552" t="s">
        <v>1133</v>
      </c>
      <c r="C19552" t="s">
        <v>1546</v>
      </c>
      <c r="D19552" t="s">
        <v>1019</v>
      </c>
      <c r="E19552">
        <v>57.680190000000003</v>
      </c>
      <c r="F19552" t="s">
        <v>1023</v>
      </c>
      <c r="G19552" s="1">
        <v>43500</v>
      </c>
    </row>
    <row r="19553" spans="2:7" x14ac:dyDescent="0.25">
      <c r="B19553" t="s">
        <v>1170</v>
      </c>
      <c r="C19553" t="s">
        <v>1171</v>
      </c>
      <c r="D19553" t="s">
        <v>1019</v>
      </c>
      <c r="E19553">
        <v>57.680190000000003</v>
      </c>
      <c r="F19553" t="s">
        <v>1023</v>
      </c>
      <c r="G19553" s="1">
        <v>43473</v>
      </c>
    </row>
    <row r="19554" spans="2:7" x14ac:dyDescent="0.25">
      <c r="B19554" t="s">
        <v>1021</v>
      </c>
      <c r="C19554" t="s">
        <v>1021</v>
      </c>
      <c r="D19554" t="s">
        <v>1019</v>
      </c>
      <c r="E19554">
        <v>57.680190000000003</v>
      </c>
      <c r="F19554" t="s">
        <v>1023</v>
      </c>
      <c r="G19554" s="1">
        <v>43444</v>
      </c>
    </row>
    <row r="19555" spans="2:7" x14ac:dyDescent="0.25">
      <c r="B19555" t="s">
        <v>1135</v>
      </c>
      <c r="C19555" t="s">
        <v>1772</v>
      </c>
      <c r="D19555" t="s">
        <v>1019</v>
      </c>
      <c r="E19555">
        <v>57.680190000000003</v>
      </c>
      <c r="F19555" t="s">
        <v>1042</v>
      </c>
      <c r="G19555" s="1">
        <v>43441</v>
      </c>
    </row>
    <row r="19556" spans="2:7" x14ac:dyDescent="0.25">
      <c r="B19556" t="s">
        <v>1200</v>
      </c>
      <c r="C19556" t="s">
        <v>1768</v>
      </c>
      <c r="D19556" t="s">
        <v>1022</v>
      </c>
      <c r="E19556">
        <v>52.235520000000001</v>
      </c>
      <c r="F19556" t="s">
        <v>1042</v>
      </c>
      <c r="G19556" s="1">
        <v>43508</v>
      </c>
    </row>
    <row r="19557" spans="2:7" x14ac:dyDescent="0.25">
      <c r="B19557" t="s">
        <v>1021</v>
      </c>
      <c r="C19557" t="s">
        <v>1021</v>
      </c>
      <c r="D19557" t="s">
        <v>1022</v>
      </c>
      <c r="E19557">
        <v>52.235520000000001</v>
      </c>
      <c r="F19557" t="s">
        <v>1023</v>
      </c>
      <c r="G19557" s="1">
        <v>43438</v>
      </c>
    </row>
    <row r="19558" spans="2:7" x14ac:dyDescent="0.25">
      <c r="B19558" t="s">
        <v>1124</v>
      </c>
      <c r="C19558" t="s">
        <v>2079</v>
      </c>
      <c r="D19558" t="s">
        <v>1026</v>
      </c>
      <c r="E19558">
        <v>43.656554999999997</v>
      </c>
      <c r="F19558" t="s">
        <v>1020</v>
      </c>
      <c r="G19558" s="1">
        <v>43445</v>
      </c>
    </row>
    <row r="19559" spans="2:7" x14ac:dyDescent="0.25">
      <c r="B19559" t="s">
        <v>1033</v>
      </c>
      <c r="C19559" t="s">
        <v>1542</v>
      </c>
      <c r="D19559" t="s">
        <v>1037</v>
      </c>
      <c r="E19559">
        <v>22.28124</v>
      </c>
      <c r="F19559" t="s">
        <v>1023</v>
      </c>
      <c r="G19559" s="1">
        <v>43437</v>
      </c>
    </row>
    <row r="19601" spans="1:7" x14ac:dyDescent="0.25">
      <c r="A19601" t="s">
        <v>907</v>
      </c>
      <c r="B19601" t="str">
        <f ca="1">_xll.BDS(OFFSET(INDIRECT(ADDRESS(ROW(), COLUMN())),0,-1),"TOP_ANALYST_PERFORM_RANK_TRR","cols=6;rows=13")</f>
        <v>PERM DENIED</v>
      </c>
      <c r="C19601" t="s">
        <v>1021</v>
      </c>
      <c r="D19601" t="s">
        <v>1015</v>
      </c>
      <c r="E19601">
        <v>21.253070000000001</v>
      </c>
      <c r="F19601" t="s">
        <v>1042</v>
      </c>
      <c r="G19601" s="1">
        <v>43511</v>
      </c>
    </row>
    <row r="19602" spans="1:7" x14ac:dyDescent="0.25">
      <c r="B19602" t="s">
        <v>1118</v>
      </c>
      <c r="C19602" t="s">
        <v>1508</v>
      </c>
      <c r="D19602" t="s">
        <v>1015</v>
      </c>
      <c r="E19602">
        <v>21.253070000000001</v>
      </c>
      <c r="F19602" t="s">
        <v>1023</v>
      </c>
      <c r="G19602" s="1">
        <v>43509</v>
      </c>
    </row>
    <row r="19603" spans="1:7" x14ac:dyDescent="0.25">
      <c r="B19603" t="s">
        <v>1084</v>
      </c>
      <c r="C19603" t="s">
        <v>1643</v>
      </c>
      <c r="D19603" t="s">
        <v>1015</v>
      </c>
      <c r="E19603">
        <v>21.253070000000001</v>
      </c>
      <c r="F19603" t="s">
        <v>1023</v>
      </c>
      <c r="G19603" s="1">
        <v>43507</v>
      </c>
    </row>
    <row r="19604" spans="1:7" x14ac:dyDescent="0.25">
      <c r="B19604" t="s">
        <v>1061</v>
      </c>
      <c r="C19604" t="s">
        <v>1509</v>
      </c>
      <c r="D19604" t="s">
        <v>1015</v>
      </c>
      <c r="E19604">
        <v>21.253070000000001</v>
      </c>
      <c r="F19604" t="s">
        <v>1063</v>
      </c>
      <c r="G19604" s="1">
        <v>43504</v>
      </c>
    </row>
    <row r="19605" spans="1:7" x14ac:dyDescent="0.25">
      <c r="B19605" t="s">
        <v>1069</v>
      </c>
      <c r="C19605" t="s">
        <v>1511</v>
      </c>
      <c r="D19605" t="s">
        <v>1015</v>
      </c>
      <c r="E19605">
        <v>21.253070000000001</v>
      </c>
      <c r="F19605" t="s">
        <v>1042</v>
      </c>
      <c r="G19605" s="1">
        <v>43503</v>
      </c>
    </row>
    <row r="19606" spans="1:7" x14ac:dyDescent="0.25">
      <c r="B19606" t="s">
        <v>1113</v>
      </c>
      <c r="C19606" t="s">
        <v>1734</v>
      </c>
      <c r="D19606" t="s">
        <v>1015</v>
      </c>
      <c r="E19606">
        <v>21.253070000000001</v>
      </c>
      <c r="F19606" t="s">
        <v>1042</v>
      </c>
      <c r="G19606" s="1">
        <v>43503</v>
      </c>
    </row>
    <row r="19607" spans="1:7" x14ac:dyDescent="0.25">
      <c r="B19607" t="s">
        <v>1021</v>
      </c>
      <c r="C19607" t="s">
        <v>1021</v>
      </c>
      <c r="D19607" t="s">
        <v>1015</v>
      </c>
      <c r="E19607">
        <v>21.253070000000001</v>
      </c>
      <c r="F19607" t="s">
        <v>1023</v>
      </c>
      <c r="G19607" s="1">
        <v>43500</v>
      </c>
    </row>
    <row r="19608" spans="1:7" x14ac:dyDescent="0.25">
      <c r="B19608" t="s">
        <v>1195</v>
      </c>
      <c r="C19608" t="s">
        <v>1196</v>
      </c>
      <c r="D19608" t="s">
        <v>1015</v>
      </c>
      <c r="E19608">
        <v>21.253070000000001</v>
      </c>
      <c r="F19608" t="s">
        <v>1141</v>
      </c>
      <c r="G19608" s="1">
        <v>43363</v>
      </c>
    </row>
    <row r="19609" spans="1:7" x14ac:dyDescent="0.25">
      <c r="B19609" t="s">
        <v>1765</v>
      </c>
      <c r="C19609" t="s">
        <v>1766</v>
      </c>
      <c r="D19609" t="s">
        <v>1015</v>
      </c>
      <c r="E19609">
        <v>21.253070000000001</v>
      </c>
      <c r="F19609" t="s">
        <v>1042</v>
      </c>
      <c r="G19609" s="1">
        <v>42514</v>
      </c>
    </row>
    <row r="19610" spans="1:7" x14ac:dyDescent="0.25">
      <c r="B19610" t="s">
        <v>1145</v>
      </c>
      <c r="C19610" t="s">
        <v>1736</v>
      </c>
      <c r="D19610" t="s">
        <v>1019</v>
      </c>
      <c r="E19610">
        <v>20.884620000000002</v>
      </c>
      <c r="F19610" t="s">
        <v>1023</v>
      </c>
      <c r="G19610" s="1">
        <v>43503</v>
      </c>
    </row>
    <row r="19611" spans="1:7" x14ac:dyDescent="0.25">
      <c r="B19611" t="s">
        <v>1043</v>
      </c>
      <c r="C19611" t="s">
        <v>1510</v>
      </c>
      <c r="D19611" t="s">
        <v>1022</v>
      </c>
      <c r="E19611">
        <v>15.826230000000001</v>
      </c>
      <c r="F19611" t="s">
        <v>1042</v>
      </c>
      <c r="G19611" s="1">
        <v>43503</v>
      </c>
    </row>
    <row r="19612" spans="1:7" x14ac:dyDescent="0.25">
      <c r="B19612" t="s">
        <v>1017</v>
      </c>
      <c r="C19612" t="s">
        <v>1018</v>
      </c>
      <c r="D19612" t="s">
        <v>1026</v>
      </c>
      <c r="E19612">
        <v>14.674899999999999</v>
      </c>
      <c r="F19612" t="s">
        <v>1023</v>
      </c>
      <c r="G19612" s="1">
        <v>43181</v>
      </c>
    </row>
    <row r="19613" spans="1:7" x14ac:dyDescent="0.25">
      <c r="B19613" t="s">
        <v>1033</v>
      </c>
      <c r="C19613" t="s">
        <v>2607</v>
      </c>
      <c r="D19613" t="s">
        <v>1037</v>
      </c>
      <c r="E19613">
        <v>13.444141</v>
      </c>
      <c r="F19613" t="s">
        <v>1020</v>
      </c>
      <c r="G19613" s="1">
        <v>43504</v>
      </c>
    </row>
    <row r="19651" spans="1:7" x14ac:dyDescent="0.25">
      <c r="A19651" t="s">
        <v>908</v>
      </c>
      <c r="B19651" t="str">
        <f ca="1">_xll.BDS(OFFSET(INDIRECT(ADDRESS(ROW(), COLUMN())),0,-1),"TOP_ANALYST_PERFORM_RANK_TRR","cols=6;rows=10")</f>
        <v>Jefferies</v>
      </c>
      <c r="C19651" t="s">
        <v>1525</v>
      </c>
      <c r="D19651" t="s">
        <v>1015</v>
      </c>
      <c r="E19651">
        <v>26.428649</v>
      </c>
      <c r="F19651" t="s">
        <v>1023</v>
      </c>
      <c r="G19651" s="1">
        <v>43468</v>
      </c>
    </row>
    <row r="19652" spans="1:7" x14ac:dyDescent="0.25">
      <c r="B19652" t="s">
        <v>1030</v>
      </c>
      <c r="C19652" t="s">
        <v>1517</v>
      </c>
      <c r="D19652" t="s">
        <v>1019</v>
      </c>
      <c r="E19652">
        <v>23.47156</v>
      </c>
      <c r="F19652" t="s">
        <v>1042</v>
      </c>
      <c r="G19652" s="1">
        <v>43506</v>
      </c>
    </row>
    <row r="19653" spans="1:7" x14ac:dyDescent="0.25">
      <c r="B19653" t="s">
        <v>1997</v>
      </c>
      <c r="C19653" t="s">
        <v>2047</v>
      </c>
      <c r="D19653" t="s">
        <v>1019</v>
      </c>
      <c r="E19653">
        <v>23.47156</v>
      </c>
      <c r="F19653" t="s">
        <v>1023</v>
      </c>
      <c r="G19653" s="1">
        <v>43502</v>
      </c>
    </row>
    <row r="19654" spans="1:7" x14ac:dyDescent="0.25">
      <c r="B19654" t="s">
        <v>1059</v>
      </c>
      <c r="C19654" t="s">
        <v>1521</v>
      </c>
      <c r="D19654" t="s">
        <v>1019</v>
      </c>
      <c r="E19654">
        <v>23.47156</v>
      </c>
      <c r="F19654" t="s">
        <v>1042</v>
      </c>
      <c r="G19654" s="1">
        <v>43502</v>
      </c>
    </row>
    <row r="19655" spans="1:7" x14ac:dyDescent="0.25">
      <c r="B19655" t="s">
        <v>1021</v>
      </c>
      <c r="C19655" t="s">
        <v>1021</v>
      </c>
      <c r="D19655" t="s">
        <v>1019</v>
      </c>
      <c r="E19655">
        <v>23.47156</v>
      </c>
      <c r="F19655" t="s">
        <v>1023</v>
      </c>
      <c r="G19655" s="1">
        <v>43479</v>
      </c>
    </row>
    <row r="19656" spans="1:7" x14ac:dyDescent="0.25">
      <c r="B19656" t="s">
        <v>1040</v>
      </c>
      <c r="C19656" t="s">
        <v>1524</v>
      </c>
      <c r="D19656" t="s">
        <v>1019</v>
      </c>
      <c r="E19656">
        <v>23.47156</v>
      </c>
      <c r="F19656" t="s">
        <v>1042</v>
      </c>
      <c r="G19656" s="1">
        <v>43473</v>
      </c>
    </row>
    <row r="19657" spans="1:7" x14ac:dyDescent="0.25">
      <c r="B19657" t="s">
        <v>1084</v>
      </c>
      <c r="C19657" t="s">
        <v>1437</v>
      </c>
      <c r="D19657" t="s">
        <v>1019</v>
      </c>
      <c r="E19657">
        <v>23.47156</v>
      </c>
      <c r="F19657" t="s">
        <v>1023</v>
      </c>
      <c r="G19657" s="1">
        <v>43409</v>
      </c>
    </row>
    <row r="19658" spans="1:7" x14ac:dyDescent="0.25">
      <c r="B19658" t="s">
        <v>1061</v>
      </c>
      <c r="C19658" t="s">
        <v>1519</v>
      </c>
      <c r="D19658" t="s">
        <v>1022</v>
      </c>
      <c r="E19658">
        <v>16.600280000000001</v>
      </c>
      <c r="F19658" t="s">
        <v>1063</v>
      </c>
      <c r="G19658" s="1">
        <v>43473</v>
      </c>
    </row>
    <row r="19659" spans="1:7" x14ac:dyDescent="0.25">
      <c r="B19659" t="s">
        <v>1050</v>
      </c>
      <c r="C19659" t="s">
        <v>2048</v>
      </c>
      <c r="D19659" t="s">
        <v>1026</v>
      </c>
      <c r="E19659">
        <v>15.377789999999999</v>
      </c>
      <c r="F19659" t="s">
        <v>1052</v>
      </c>
      <c r="G19659" s="1">
        <v>43481</v>
      </c>
    </row>
    <row r="19660" spans="1:7" x14ac:dyDescent="0.25">
      <c r="B19660" t="s">
        <v>1021</v>
      </c>
      <c r="C19660" t="s">
        <v>1021</v>
      </c>
      <c r="D19660" t="s">
        <v>1037</v>
      </c>
      <c r="E19660">
        <v>9.775442</v>
      </c>
      <c r="F19660" t="s">
        <v>1023</v>
      </c>
      <c r="G19660" s="1">
        <v>43444</v>
      </c>
    </row>
    <row r="19701" spans="1:7" x14ac:dyDescent="0.25">
      <c r="A19701" t="s">
        <v>909</v>
      </c>
      <c r="B19701" t="str">
        <f ca="1">_xll.BDS(OFFSET(INDIRECT(ADDRESS(ROW(), COLUMN())),0,-1),"TOP_ANALYST_PERFORM_RANK_TRR","cols=6;rows=14")</f>
        <v>Berenberg</v>
      </c>
      <c r="C19701" t="s">
        <v>2608</v>
      </c>
      <c r="D19701" t="s">
        <v>1015</v>
      </c>
      <c r="E19701">
        <v>13.26281</v>
      </c>
      <c r="F19701" t="s">
        <v>1020</v>
      </c>
      <c r="G19701" s="1">
        <v>43490</v>
      </c>
    </row>
    <row r="19702" spans="1:7" x14ac:dyDescent="0.25">
      <c r="B19702" t="s">
        <v>1021</v>
      </c>
      <c r="C19702" t="s">
        <v>1021</v>
      </c>
      <c r="D19702" t="s">
        <v>1019</v>
      </c>
      <c r="E19702">
        <v>7.511908</v>
      </c>
      <c r="F19702" t="s">
        <v>1042</v>
      </c>
      <c r="G19702" s="1">
        <v>43503</v>
      </c>
    </row>
    <row r="19703" spans="1:7" x14ac:dyDescent="0.25">
      <c r="B19703" t="s">
        <v>1021</v>
      </c>
      <c r="C19703" t="s">
        <v>1021</v>
      </c>
      <c r="D19703" t="s">
        <v>1022</v>
      </c>
      <c r="E19703">
        <v>5.3912399999999998</v>
      </c>
      <c r="F19703" t="s">
        <v>1023</v>
      </c>
      <c r="G19703" s="1">
        <v>43511</v>
      </c>
    </row>
    <row r="19704" spans="1:7" x14ac:dyDescent="0.25">
      <c r="B19704" t="s">
        <v>1084</v>
      </c>
      <c r="C19704" t="s">
        <v>1085</v>
      </c>
      <c r="D19704" t="s">
        <v>1022</v>
      </c>
      <c r="E19704">
        <v>5.3912399999999998</v>
      </c>
      <c r="F19704" t="s">
        <v>1023</v>
      </c>
      <c r="G19704" s="1">
        <v>43508</v>
      </c>
    </row>
    <row r="19705" spans="1:7" x14ac:dyDescent="0.25">
      <c r="B19705" t="s">
        <v>1050</v>
      </c>
      <c r="C19705" t="s">
        <v>2293</v>
      </c>
      <c r="D19705" t="s">
        <v>1022</v>
      </c>
      <c r="E19705">
        <v>5.3912399999999998</v>
      </c>
      <c r="F19705" t="s">
        <v>1063</v>
      </c>
      <c r="G19705" s="1">
        <v>43504</v>
      </c>
    </row>
    <row r="19706" spans="1:7" x14ac:dyDescent="0.25">
      <c r="B19706" t="s">
        <v>1071</v>
      </c>
      <c r="C19706" t="s">
        <v>2103</v>
      </c>
      <c r="D19706" t="s">
        <v>1022</v>
      </c>
      <c r="E19706">
        <v>5.3912399999999998</v>
      </c>
      <c r="F19706" t="s">
        <v>1238</v>
      </c>
      <c r="G19706" s="1">
        <v>43504</v>
      </c>
    </row>
    <row r="19707" spans="1:7" x14ac:dyDescent="0.25">
      <c r="B19707" t="s">
        <v>1055</v>
      </c>
      <c r="C19707" t="s">
        <v>2379</v>
      </c>
      <c r="D19707" t="s">
        <v>1022</v>
      </c>
      <c r="E19707">
        <v>5.3912399999999998</v>
      </c>
      <c r="F19707" t="s">
        <v>1042</v>
      </c>
      <c r="G19707" s="1">
        <v>43504</v>
      </c>
    </row>
    <row r="19708" spans="1:7" x14ac:dyDescent="0.25">
      <c r="B19708" t="s">
        <v>1021</v>
      </c>
      <c r="C19708" t="s">
        <v>1021</v>
      </c>
      <c r="D19708" t="s">
        <v>1022</v>
      </c>
      <c r="E19708">
        <v>5.3912399999999998</v>
      </c>
      <c r="F19708" t="s">
        <v>1023</v>
      </c>
      <c r="G19708" s="1">
        <v>43504</v>
      </c>
    </row>
    <row r="19709" spans="1:7" x14ac:dyDescent="0.25">
      <c r="B19709" t="s">
        <v>1021</v>
      </c>
      <c r="C19709" t="s">
        <v>1021</v>
      </c>
      <c r="D19709" t="s">
        <v>1022</v>
      </c>
      <c r="E19709">
        <v>5.3912399999999998</v>
      </c>
      <c r="F19709" t="s">
        <v>1023</v>
      </c>
      <c r="G19709" s="1">
        <v>43503</v>
      </c>
    </row>
    <row r="19710" spans="1:7" x14ac:dyDescent="0.25">
      <c r="B19710" t="s">
        <v>1076</v>
      </c>
      <c r="C19710" t="s">
        <v>2292</v>
      </c>
      <c r="D19710" t="s">
        <v>1022</v>
      </c>
      <c r="E19710">
        <v>5.3912399999999998</v>
      </c>
      <c r="F19710" t="s">
        <v>1023</v>
      </c>
      <c r="G19710" s="1">
        <v>43503</v>
      </c>
    </row>
    <row r="19711" spans="1:7" x14ac:dyDescent="0.25">
      <c r="B19711" t="s">
        <v>1363</v>
      </c>
      <c r="C19711" t="s">
        <v>2557</v>
      </c>
      <c r="D19711" t="s">
        <v>1022</v>
      </c>
      <c r="E19711">
        <v>5.3912399999999998</v>
      </c>
      <c r="F19711" t="s">
        <v>1042</v>
      </c>
      <c r="G19711" s="1">
        <v>43503</v>
      </c>
    </row>
    <row r="19712" spans="1:7" x14ac:dyDescent="0.25">
      <c r="B19712" t="s">
        <v>1067</v>
      </c>
      <c r="C19712" t="s">
        <v>2556</v>
      </c>
      <c r="D19712" t="s">
        <v>1022</v>
      </c>
      <c r="E19712">
        <v>5.3912399999999998</v>
      </c>
      <c r="F19712" t="s">
        <v>1023</v>
      </c>
      <c r="G19712" s="1">
        <v>43503</v>
      </c>
    </row>
    <row r="19713" spans="2:7" x14ac:dyDescent="0.25">
      <c r="B19713" t="s">
        <v>1061</v>
      </c>
      <c r="C19713" t="s">
        <v>2102</v>
      </c>
      <c r="D19713" t="s">
        <v>1026</v>
      </c>
      <c r="E19713">
        <v>4.9428280000000004</v>
      </c>
      <c r="F19713" t="s">
        <v>1063</v>
      </c>
      <c r="G19713" s="1">
        <v>43504</v>
      </c>
    </row>
    <row r="19714" spans="2:7" x14ac:dyDescent="0.25">
      <c r="B19714" t="s">
        <v>1059</v>
      </c>
      <c r="C19714" t="s">
        <v>2267</v>
      </c>
      <c r="D19714" t="s">
        <v>1037</v>
      </c>
      <c r="E19714">
        <v>0</v>
      </c>
      <c r="F19714" t="s">
        <v>1032</v>
      </c>
      <c r="G19714" s="1">
        <v>43503</v>
      </c>
    </row>
    <row r="19751" spans="1:7" x14ac:dyDescent="0.25">
      <c r="A19751" t="s">
        <v>910</v>
      </c>
      <c r="B19751" t="str">
        <f ca="1">_xll.BDS(OFFSET(INDIRECT(ADDRESS(ROW(), COLUMN())),0,-1),"TOP_ANALYST_PERFORM_RANK_TRR","cols=6;rows=15")</f>
        <v>Sandler O'Neill &amp; Partners, LP</v>
      </c>
      <c r="C19751" t="s">
        <v>1716</v>
      </c>
      <c r="D19751" t="s">
        <v>1015</v>
      </c>
      <c r="E19751">
        <v>25.190439999999999</v>
      </c>
      <c r="F19751" t="s">
        <v>1023</v>
      </c>
      <c r="G19751" s="1">
        <v>43511</v>
      </c>
    </row>
    <row r="19752" spans="1:7" x14ac:dyDescent="0.25">
      <c r="B19752" t="s">
        <v>1076</v>
      </c>
      <c r="C19752" t="s">
        <v>2380</v>
      </c>
      <c r="D19752" t="s">
        <v>1015</v>
      </c>
      <c r="E19752">
        <v>25.190439999999999</v>
      </c>
      <c r="F19752" t="s">
        <v>1023</v>
      </c>
      <c r="G19752" s="1">
        <v>43511</v>
      </c>
    </row>
    <row r="19753" spans="1:7" x14ac:dyDescent="0.25">
      <c r="B19753" t="s">
        <v>1086</v>
      </c>
      <c r="C19753" t="s">
        <v>1713</v>
      </c>
      <c r="D19753" t="s">
        <v>1015</v>
      </c>
      <c r="E19753">
        <v>25.190439999999999</v>
      </c>
      <c r="F19753" t="s">
        <v>1042</v>
      </c>
      <c r="G19753" s="1">
        <v>43511</v>
      </c>
    </row>
    <row r="19754" spans="1:7" x14ac:dyDescent="0.25">
      <c r="B19754" t="s">
        <v>1150</v>
      </c>
      <c r="C19754" t="s">
        <v>2178</v>
      </c>
      <c r="D19754" t="s">
        <v>1015</v>
      </c>
      <c r="E19754">
        <v>25.190439999999999</v>
      </c>
      <c r="F19754" t="s">
        <v>1063</v>
      </c>
      <c r="G19754" s="1">
        <v>43506</v>
      </c>
    </row>
    <row r="19755" spans="1:7" x14ac:dyDescent="0.25">
      <c r="B19755" t="s">
        <v>1184</v>
      </c>
      <c r="C19755" t="s">
        <v>2609</v>
      </c>
      <c r="D19755" t="s">
        <v>1015</v>
      </c>
      <c r="E19755">
        <v>25.190439999999999</v>
      </c>
      <c r="F19755" t="s">
        <v>1066</v>
      </c>
      <c r="G19755" s="1">
        <v>43496</v>
      </c>
    </row>
    <row r="19756" spans="1:7" x14ac:dyDescent="0.25">
      <c r="B19756" t="s">
        <v>1178</v>
      </c>
      <c r="C19756" t="s">
        <v>2423</v>
      </c>
      <c r="D19756" t="s">
        <v>1015</v>
      </c>
      <c r="E19756">
        <v>25.190439999999999</v>
      </c>
      <c r="F19756" t="s">
        <v>1180</v>
      </c>
      <c r="G19756" s="1">
        <v>43495</v>
      </c>
    </row>
    <row r="19757" spans="1:7" x14ac:dyDescent="0.25">
      <c r="B19757" t="s">
        <v>1030</v>
      </c>
      <c r="C19757" t="s">
        <v>1049</v>
      </c>
      <c r="D19757" t="s">
        <v>1015</v>
      </c>
      <c r="E19757">
        <v>25.190439999999999</v>
      </c>
      <c r="F19757" t="s">
        <v>1042</v>
      </c>
      <c r="G19757" s="1">
        <v>43495</v>
      </c>
    </row>
    <row r="19758" spans="1:7" x14ac:dyDescent="0.25">
      <c r="B19758" t="s">
        <v>1021</v>
      </c>
      <c r="C19758" t="s">
        <v>1021</v>
      </c>
      <c r="D19758" t="s">
        <v>1019</v>
      </c>
      <c r="E19758">
        <v>13.01773</v>
      </c>
      <c r="F19758" t="s">
        <v>1023</v>
      </c>
      <c r="G19758" s="1">
        <v>43474</v>
      </c>
    </row>
    <row r="19759" spans="1:7" x14ac:dyDescent="0.25">
      <c r="B19759" t="s">
        <v>1742</v>
      </c>
      <c r="C19759" t="s">
        <v>1743</v>
      </c>
      <c r="D19759" t="s">
        <v>1022</v>
      </c>
      <c r="E19759">
        <v>11.182449999999999</v>
      </c>
      <c r="F19759" t="s">
        <v>1023</v>
      </c>
      <c r="G19759" s="1">
        <v>43495</v>
      </c>
    </row>
    <row r="19760" spans="1:7" x14ac:dyDescent="0.25">
      <c r="B19760" t="s">
        <v>1061</v>
      </c>
      <c r="C19760" t="s">
        <v>2244</v>
      </c>
      <c r="D19760" t="s">
        <v>1026</v>
      </c>
      <c r="E19760">
        <v>5.7162940000000004</v>
      </c>
      <c r="F19760" t="s">
        <v>1279</v>
      </c>
      <c r="G19760" s="1">
        <v>43496</v>
      </c>
    </row>
    <row r="19761" spans="2:7" x14ac:dyDescent="0.25">
      <c r="B19761" t="s">
        <v>1422</v>
      </c>
      <c r="C19761" t="s">
        <v>2122</v>
      </c>
      <c r="D19761" t="s">
        <v>1037</v>
      </c>
      <c r="E19761">
        <v>0</v>
      </c>
      <c r="F19761" t="s">
        <v>1052</v>
      </c>
      <c r="G19761" s="1">
        <v>43511</v>
      </c>
    </row>
    <row r="19762" spans="2:7" x14ac:dyDescent="0.25">
      <c r="B19762" t="s">
        <v>1050</v>
      </c>
      <c r="C19762" t="s">
        <v>2610</v>
      </c>
      <c r="D19762" t="s">
        <v>1037</v>
      </c>
      <c r="E19762">
        <v>0</v>
      </c>
      <c r="F19762" t="s">
        <v>1052</v>
      </c>
      <c r="G19762" s="1">
        <v>43511</v>
      </c>
    </row>
    <row r="19763" spans="2:7" x14ac:dyDescent="0.25">
      <c r="B19763" t="s">
        <v>1363</v>
      </c>
      <c r="C19763" t="s">
        <v>1740</v>
      </c>
      <c r="D19763" t="s">
        <v>1037</v>
      </c>
      <c r="E19763">
        <v>0</v>
      </c>
      <c r="F19763" t="s">
        <v>1032</v>
      </c>
      <c r="G19763" s="1">
        <v>43507</v>
      </c>
    </row>
    <row r="19764" spans="2:7" x14ac:dyDescent="0.25">
      <c r="B19764" t="s">
        <v>58</v>
      </c>
      <c r="C19764" t="s">
        <v>1080</v>
      </c>
      <c r="D19764" t="s">
        <v>1037</v>
      </c>
      <c r="E19764">
        <v>0</v>
      </c>
      <c r="F19764" t="s">
        <v>1585</v>
      </c>
      <c r="G19764" s="1">
        <v>43507</v>
      </c>
    </row>
    <row r="19765" spans="2:7" x14ac:dyDescent="0.25">
      <c r="B19765" t="s">
        <v>1021</v>
      </c>
      <c r="C19765" t="s">
        <v>1021</v>
      </c>
      <c r="D19765" t="s">
        <v>1037</v>
      </c>
      <c r="E19765">
        <v>0</v>
      </c>
      <c r="F19765" t="s">
        <v>1027</v>
      </c>
      <c r="G19765" s="1">
        <v>43496</v>
      </c>
    </row>
    <row r="19801" spans="1:7" x14ac:dyDescent="0.25">
      <c r="A19801" t="s">
        <v>911</v>
      </c>
      <c r="B19801" t="str">
        <f ca="1">_xll.BDS(OFFSET(INDIRECT(ADDRESS(ROW(), COLUMN())),0,-1),"TOP_ANALYST_PERFORM_RANK_TRR","cols=6;rows=16")</f>
        <v>Morningstar, Inc</v>
      </c>
      <c r="C19801" t="s">
        <v>2014</v>
      </c>
      <c r="D19801" t="s">
        <v>1015</v>
      </c>
      <c r="E19801">
        <v>9.1694359999999993</v>
      </c>
      <c r="F19801" t="s">
        <v>1020</v>
      </c>
      <c r="G19801" s="1">
        <v>43503</v>
      </c>
    </row>
    <row r="19802" spans="1:7" x14ac:dyDescent="0.25">
      <c r="B19802" t="s">
        <v>1059</v>
      </c>
      <c r="C19802" t="s">
        <v>1060</v>
      </c>
      <c r="D19802" t="s">
        <v>1019</v>
      </c>
      <c r="E19802">
        <v>1.353613</v>
      </c>
      <c r="F19802" t="s">
        <v>1042</v>
      </c>
      <c r="G19802" s="1">
        <v>43503</v>
      </c>
    </row>
    <row r="19803" spans="1:7" x14ac:dyDescent="0.25">
      <c r="B19803" t="s">
        <v>1118</v>
      </c>
      <c r="C19803" t="s">
        <v>2317</v>
      </c>
      <c r="D19803" t="s">
        <v>1022</v>
      </c>
      <c r="E19803">
        <v>0.14979600000000001</v>
      </c>
      <c r="F19803" t="s">
        <v>1023</v>
      </c>
      <c r="G19803" s="1">
        <v>43509</v>
      </c>
    </row>
    <row r="19804" spans="1:7" x14ac:dyDescent="0.25">
      <c r="B19804" t="s">
        <v>1061</v>
      </c>
      <c r="C19804" t="s">
        <v>1062</v>
      </c>
      <c r="D19804" t="s">
        <v>1026</v>
      </c>
      <c r="E19804">
        <v>0</v>
      </c>
      <c r="F19804" t="s">
        <v>1027</v>
      </c>
      <c r="G19804" s="1">
        <v>43507</v>
      </c>
    </row>
    <row r="19805" spans="1:7" x14ac:dyDescent="0.25">
      <c r="B19805" t="s">
        <v>1363</v>
      </c>
      <c r="C19805" t="s">
        <v>2372</v>
      </c>
      <c r="D19805" t="s">
        <v>1026</v>
      </c>
      <c r="E19805">
        <v>0</v>
      </c>
      <c r="F19805" t="s">
        <v>1032</v>
      </c>
      <c r="G19805" s="1">
        <v>43506</v>
      </c>
    </row>
    <row r="19806" spans="1:7" x14ac:dyDescent="0.25">
      <c r="B19806" t="s">
        <v>1067</v>
      </c>
      <c r="C19806" t="s">
        <v>2611</v>
      </c>
      <c r="D19806" t="s">
        <v>1026</v>
      </c>
      <c r="E19806">
        <v>0</v>
      </c>
      <c r="F19806" t="s">
        <v>1020</v>
      </c>
      <c r="G19806" s="1">
        <v>43504</v>
      </c>
    </row>
    <row r="19807" spans="1:7" x14ac:dyDescent="0.25">
      <c r="B19807" t="s">
        <v>1150</v>
      </c>
      <c r="C19807" t="s">
        <v>2178</v>
      </c>
      <c r="D19807" t="s">
        <v>1026</v>
      </c>
      <c r="E19807">
        <v>0</v>
      </c>
      <c r="F19807" t="s">
        <v>1027</v>
      </c>
      <c r="G19807" s="1">
        <v>43504</v>
      </c>
    </row>
    <row r="19808" spans="1:7" x14ac:dyDescent="0.25">
      <c r="B19808" t="s">
        <v>1021</v>
      </c>
      <c r="C19808" t="s">
        <v>1021</v>
      </c>
      <c r="D19808" t="s">
        <v>1026</v>
      </c>
      <c r="E19808">
        <v>0</v>
      </c>
      <c r="F19808" t="s">
        <v>1027</v>
      </c>
      <c r="G19808" s="1">
        <v>43504</v>
      </c>
    </row>
    <row r="19809" spans="2:7" x14ac:dyDescent="0.25">
      <c r="B19809" t="s">
        <v>1021</v>
      </c>
      <c r="C19809" t="s">
        <v>1021</v>
      </c>
      <c r="D19809" t="s">
        <v>1026</v>
      </c>
      <c r="E19809">
        <v>0</v>
      </c>
      <c r="F19809" t="s">
        <v>1032</v>
      </c>
      <c r="G19809" s="1">
        <v>43504</v>
      </c>
    </row>
    <row r="19810" spans="2:7" x14ac:dyDescent="0.25">
      <c r="B19810" t="s">
        <v>1028</v>
      </c>
      <c r="C19810" t="s">
        <v>1360</v>
      </c>
      <c r="D19810" t="s">
        <v>1026</v>
      </c>
      <c r="E19810">
        <v>0</v>
      </c>
      <c r="F19810" t="s">
        <v>1027</v>
      </c>
      <c r="G19810" s="1">
        <v>43504</v>
      </c>
    </row>
    <row r="19811" spans="2:7" x14ac:dyDescent="0.25">
      <c r="B19811" t="s">
        <v>1050</v>
      </c>
      <c r="C19811" t="s">
        <v>1051</v>
      </c>
      <c r="D19811" t="s">
        <v>1026</v>
      </c>
      <c r="E19811">
        <v>0</v>
      </c>
      <c r="F19811" t="s">
        <v>1052</v>
      </c>
      <c r="G19811" s="1">
        <v>43503</v>
      </c>
    </row>
    <row r="19812" spans="2:7" x14ac:dyDescent="0.25">
      <c r="B19812" t="s">
        <v>1043</v>
      </c>
      <c r="C19812" t="s">
        <v>1044</v>
      </c>
      <c r="D19812" t="s">
        <v>1026</v>
      </c>
      <c r="E19812">
        <v>0</v>
      </c>
      <c r="F19812" t="s">
        <v>1027</v>
      </c>
      <c r="G19812" s="1">
        <v>43503</v>
      </c>
    </row>
    <row r="19813" spans="2:7" x14ac:dyDescent="0.25">
      <c r="B19813" t="s">
        <v>58</v>
      </c>
      <c r="C19813" t="s">
        <v>1080</v>
      </c>
      <c r="D19813" t="s">
        <v>1026</v>
      </c>
      <c r="E19813">
        <v>0</v>
      </c>
      <c r="F19813" t="s">
        <v>1585</v>
      </c>
      <c r="G19813" s="1">
        <v>43503</v>
      </c>
    </row>
    <row r="19814" spans="2:7" x14ac:dyDescent="0.25">
      <c r="B19814" t="s">
        <v>1021</v>
      </c>
      <c r="C19814" t="s">
        <v>1021</v>
      </c>
      <c r="D19814" t="s">
        <v>1026</v>
      </c>
      <c r="E19814">
        <v>0</v>
      </c>
      <c r="F19814" t="s">
        <v>1027</v>
      </c>
      <c r="G19814" s="1">
        <v>43486</v>
      </c>
    </row>
    <row r="19815" spans="2:7" x14ac:dyDescent="0.25">
      <c r="B19815" t="s">
        <v>1076</v>
      </c>
      <c r="C19815" t="s">
        <v>1077</v>
      </c>
      <c r="D19815" t="s">
        <v>1026</v>
      </c>
      <c r="E19815">
        <v>0</v>
      </c>
      <c r="F19815" t="s">
        <v>1020</v>
      </c>
      <c r="G19815" s="1">
        <v>43483</v>
      </c>
    </row>
    <row r="19816" spans="2:7" x14ac:dyDescent="0.25">
      <c r="B19816" t="s">
        <v>1017</v>
      </c>
      <c r="C19816" t="s">
        <v>1018</v>
      </c>
      <c r="D19816" t="s">
        <v>1037</v>
      </c>
      <c r="E19816">
        <v>-4.2874530000000002</v>
      </c>
      <c r="F19816" t="s">
        <v>1063</v>
      </c>
      <c r="G19816" s="1">
        <v>43410</v>
      </c>
    </row>
    <row r="19851" spans="1:7" x14ac:dyDescent="0.25">
      <c r="A19851" t="s">
        <v>912</v>
      </c>
      <c r="B19851" t="str">
        <f ca="1">_xll.BDS(OFFSET(INDIRECT(ADDRESS(ROW(), COLUMN())),0,-1),"TOP_ANALYST_PERFORM_RANK_TRR","cols=6;rows=7")</f>
        <v>ISS-EVA</v>
      </c>
      <c r="C19851" t="s">
        <v>1268</v>
      </c>
      <c r="D19851" t="s">
        <v>1015</v>
      </c>
      <c r="E19851">
        <v>49.410899999999998</v>
      </c>
      <c r="F19851" t="s">
        <v>1020</v>
      </c>
      <c r="G19851" s="1">
        <v>43508</v>
      </c>
    </row>
    <row r="19852" spans="1:7" x14ac:dyDescent="0.25">
      <c r="B19852" t="s">
        <v>1189</v>
      </c>
      <c r="C19852" t="s">
        <v>2226</v>
      </c>
      <c r="D19852" t="s">
        <v>1019</v>
      </c>
      <c r="E19852">
        <v>0</v>
      </c>
      <c r="F19852" t="s">
        <v>1027</v>
      </c>
      <c r="G19852" s="1">
        <v>43507</v>
      </c>
    </row>
    <row r="19853" spans="1:7" x14ac:dyDescent="0.25">
      <c r="B19853" t="s">
        <v>1061</v>
      </c>
      <c r="C19853" t="s">
        <v>2446</v>
      </c>
      <c r="D19853" t="s">
        <v>1022</v>
      </c>
      <c r="E19853">
        <v>-51.969701000000001</v>
      </c>
      <c r="F19853" t="s">
        <v>1027</v>
      </c>
      <c r="G19853" s="1">
        <v>43500</v>
      </c>
    </row>
    <row r="19854" spans="1:7" x14ac:dyDescent="0.25">
      <c r="B19854" t="s">
        <v>1059</v>
      </c>
      <c r="C19854" t="s">
        <v>1809</v>
      </c>
      <c r="D19854" t="s">
        <v>1026</v>
      </c>
      <c r="E19854">
        <v>-61.782609999999998</v>
      </c>
      <c r="F19854" t="s">
        <v>1042</v>
      </c>
      <c r="G19854" s="1">
        <v>43509</v>
      </c>
    </row>
    <row r="19855" spans="1:7" x14ac:dyDescent="0.25">
      <c r="B19855" t="s">
        <v>1076</v>
      </c>
      <c r="C19855" t="s">
        <v>2612</v>
      </c>
      <c r="D19855" t="s">
        <v>1026</v>
      </c>
      <c r="E19855">
        <v>-61.782609999999998</v>
      </c>
      <c r="F19855" t="s">
        <v>1023</v>
      </c>
      <c r="G19855" s="1">
        <v>43504</v>
      </c>
    </row>
    <row r="19856" spans="1:7" x14ac:dyDescent="0.25">
      <c r="B19856" t="s">
        <v>1113</v>
      </c>
      <c r="C19856" t="s">
        <v>2216</v>
      </c>
      <c r="D19856" t="s">
        <v>1026</v>
      </c>
      <c r="E19856">
        <v>-61.782609999999998</v>
      </c>
      <c r="F19856" t="s">
        <v>1042</v>
      </c>
      <c r="G19856" s="1">
        <v>43503</v>
      </c>
    </row>
    <row r="19857" spans="2:7" x14ac:dyDescent="0.25">
      <c r="B19857" t="s">
        <v>1050</v>
      </c>
      <c r="C19857" t="s">
        <v>2225</v>
      </c>
      <c r="D19857" t="s">
        <v>1026</v>
      </c>
      <c r="E19857">
        <v>-61.782609999999998</v>
      </c>
      <c r="F19857" t="s">
        <v>1063</v>
      </c>
      <c r="G19857" s="1">
        <v>43503</v>
      </c>
    </row>
    <row r="19901" spans="1:7" x14ac:dyDescent="0.25">
      <c r="A19901" t="s">
        <v>913</v>
      </c>
      <c r="B19901" t="str">
        <f ca="1">_xll.BDS(OFFSET(INDIRECT(ADDRESS(ROW(), COLUMN())),0,-1),"TOP_ANALYST_PERFORM_RANK_TRR","cols=6;rows=15")</f>
        <v>Edward Jones</v>
      </c>
      <c r="C19901" t="s">
        <v>2156</v>
      </c>
      <c r="D19901" t="s">
        <v>1015</v>
      </c>
      <c r="E19901">
        <v>31.277069000000001</v>
      </c>
      <c r="F19901" t="s">
        <v>1023</v>
      </c>
      <c r="G19901" s="1">
        <v>43509</v>
      </c>
    </row>
    <row r="19902" spans="1:7" x14ac:dyDescent="0.25">
      <c r="B19902" t="s">
        <v>1021</v>
      </c>
      <c r="C19902" t="s">
        <v>1021</v>
      </c>
      <c r="D19902" t="s">
        <v>1015</v>
      </c>
      <c r="E19902">
        <v>31.277069000000001</v>
      </c>
      <c r="F19902" t="s">
        <v>1023</v>
      </c>
      <c r="G19902" s="1">
        <v>43507</v>
      </c>
    </row>
    <row r="19903" spans="1:7" x14ac:dyDescent="0.25">
      <c r="B19903" t="s">
        <v>1113</v>
      </c>
      <c r="C19903" t="s">
        <v>2613</v>
      </c>
      <c r="D19903" t="s">
        <v>1015</v>
      </c>
      <c r="E19903">
        <v>31.277069000000001</v>
      </c>
      <c r="F19903" t="s">
        <v>1042</v>
      </c>
      <c r="G19903" s="1">
        <v>43506</v>
      </c>
    </row>
    <row r="19904" spans="1:7" x14ac:dyDescent="0.25">
      <c r="B19904" t="s">
        <v>1178</v>
      </c>
      <c r="C19904" t="s">
        <v>1923</v>
      </c>
      <c r="D19904" t="s">
        <v>1015</v>
      </c>
      <c r="E19904">
        <v>31.277069000000001</v>
      </c>
      <c r="F19904" t="s">
        <v>1180</v>
      </c>
      <c r="G19904" s="1">
        <v>43504</v>
      </c>
    </row>
    <row r="19905" spans="2:7" x14ac:dyDescent="0.25">
      <c r="B19905" t="s">
        <v>1033</v>
      </c>
      <c r="C19905" t="s">
        <v>2385</v>
      </c>
      <c r="D19905" t="s">
        <v>1015</v>
      </c>
      <c r="E19905">
        <v>31.277069000000001</v>
      </c>
      <c r="F19905" t="s">
        <v>1023</v>
      </c>
      <c r="G19905" s="1">
        <v>43503</v>
      </c>
    </row>
    <row r="19906" spans="2:7" x14ac:dyDescent="0.25">
      <c r="B19906" t="s">
        <v>1040</v>
      </c>
      <c r="C19906" t="s">
        <v>2614</v>
      </c>
      <c r="D19906" t="s">
        <v>1015</v>
      </c>
      <c r="E19906">
        <v>31.277069000000001</v>
      </c>
      <c r="F19906" t="s">
        <v>1042</v>
      </c>
      <c r="G19906" s="1">
        <v>43503</v>
      </c>
    </row>
    <row r="19907" spans="2:7" x14ac:dyDescent="0.25">
      <c r="B19907" t="s">
        <v>1512</v>
      </c>
      <c r="C19907" t="s">
        <v>1835</v>
      </c>
      <c r="D19907" t="s">
        <v>1015</v>
      </c>
      <c r="E19907">
        <v>31.277069000000001</v>
      </c>
      <c r="F19907" t="s">
        <v>1023</v>
      </c>
      <c r="G19907" s="1">
        <v>43503</v>
      </c>
    </row>
    <row r="19908" spans="2:7" x14ac:dyDescent="0.25">
      <c r="B19908" t="s">
        <v>1310</v>
      </c>
      <c r="C19908" t="s">
        <v>2615</v>
      </c>
      <c r="D19908" t="s">
        <v>1015</v>
      </c>
      <c r="E19908">
        <v>31.277069000000001</v>
      </c>
      <c r="F19908" t="s">
        <v>1973</v>
      </c>
      <c r="G19908" s="1">
        <v>43503</v>
      </c>
    </row>
    <row r="19909" spans="2:7" x14ac:dyDescent="0.25">
      <c r="B19909" t="s">
        <v>1021</v>
      </c>
      <c r="C19909" t="s">
        <v>1021</v>
      </c>
      <c r="D19909" t="s">
        <v>1015</v>
      </c>
      <c r="E19909">
        <v>31.277069000000001</v>
      </c>
      <c r="F19909" t="s">
        <v>1023</v>
      </c>
      <c r="G19909" s="1">
        <v>43503</v>
      </c>
    </row>
    <row r="19910" spans="2:7" x14ac:dyDescent="0.25">
      <c r="B19910" t="s">
        <v>1422</v>
      </c>
      <c r="C19910" t="s">
        <v>2383</v>
      </c>
      <c r="D19910" t="s">
        <v>1015</v>
      </c>
      <c r="E19910">
        <v>31.277069000000001</v>
      </c>
      <c r="F19910" t="s">
        <v>1063</v>
      </c>
      <c r="G19910" s="1">
        <v>43503</v>
      </c>
    </row>
    <row r="19911" spans="2:7" x14ac:dyDescent="0.25">
      <c r="B19911" t="s">
        <v>2284</v>
      </c>
      <c r="C19911" t="s">
        <v>2616</v>
      </c>
      <c r="D19911" t="s">
        <v>1015</v>
      </c>
      <c r="E19911">
        <v>31.277069000000001</v>
      </c>
      <c r="F19911" t="s">
        <v>1042</v>
      </c>
      <c r="G19911" s="1">
        <v>43503</v>
      </c>
    </row>
    <row r="19912" spans="2:7" x14ac:dyDescent="0.25">
      <c r="B19912" t="s">
        <v>1259</v>
      </c>
      <c r="C19912" t="s">
        <v>2617</v>
      </c>
      <c r="D19912" t="s">
        <v>1019</v>
      </c>
      <c r="E19912">
        <v>30.758205</v>
      </c>
      <c r="F19912" t="s">
        <v>1023</v>
      </c>
      <c r="G19912" s="1">
        <v>43492</v>
      </c>
    </row>
    <row r="19913" spans="2:7" x14ac:dyDescent="0.25">
      <c r="B19913" t="s">
        <v>1021</v>
      </c>
      <c r="C19913" t="s">
        <v>1021</v>
      </c>
      <c r="D19913" t="s">
        <v>1022</v>
      </c>
      <c r="E19913">
        <v>23.792439999999999</v>
      </c>
      <c r="F19913" t="s">
        <v>1042</v>
      </c>
      <c r="G19913" s="1">
        <v>43511</v>
      </c>
    </row>
    <row r="19914" spans="2:7" x14ac:dyDescent="0.25">
      <c r="B19914" t="s">
        <v>1055</v>
      </c>
      <c r="C19914" t="s">
        <v>2618</v>
      </c>
      <c r="D19914" t="s">
        <v>1026</v>
      </c>
      <c r="E19914">
        <v>16.18451</v>
      </c>
      <c r="F19914" t="s">
        <v>1141</v>
      </c>
      <c r="G19914" s="1">
        <v>43504</v>
      </c>
    </row>
    <row r="19915" spans="2:7" x14ac:dyDescent="0.25">
      <c r="B19915" t="s">
        <v>1124</v>
      </c>
      <c r="C19915" t="s">
        <v>1897</v>
      </c>
      <c r="D19915" t="s">
        <v>1037</v>
      </c>
      <c r="E19915">
        <v>12.986135000000001</v>
      </c>
      <c r="F19915" t="s">
        <v>1023</v>
      </c>
      <c r="G19915" s="1">
        <v>43504</v>
      </c>
    </row>
    <row r="19951" spans="1:7" x14ac:dyDescent="0.25">
      <c r="A19951" t="s">
        <v>914</v>
      </c>
      <c r="B19951" t="str">
        <f ca="1">_xll.BDS(OFFSET(INDIRECT(ADDRESS(ROW(), COLUMN())),0,-1),"TOP_ANALYST_PERFORM_RANK_TRR","cols=6;rows=2")</f>
        <v>ISS-EVA</v>
      </c>
      <c r="C19951" t="s">
        <v>1018</v>
      </c>
      <c r="D19951" t="s">
        <v>1015</v>
      </c>
      <c r="E19951">
        <v>1.5180899999999999</v>
      </c>
      <c r="F19951" t="s">
        <v>1063</v>
      </c>
      <c r="G19951" s="1">
        <v>43383</v>
      </c>
    </row>
    <row r="19952" spans="1:7" x14ac:dyDescent="0.25">
      <c r="B19952" t="s">
        <v>1124</v>
      </c>
      <c r="C19952" t="s">
        <v>2538</v>
      </c>
      <c r="D19952" t="s">
        <v>1019</v>
      </c>
      <c r="E19952">
        <v>-20.07</v>
      </c>
      <c r="F19952" t="s">
        <v>1023</v>
      </c>
      <c r="G19952" s="1">
        <v>43398</v>
      </c>
    </row>
    <row r="20001" spans="1:7" x14ac:dyDescent="0.25">
      <c r="A20001" t="s">
        <v>915</v>
      </c>
      <c r="B20001" t="str">
        <f ca="1">_xll.BDS(OFFSET(INDIRECT(ADDRESS(ROW(), COLUMN())),0,-1),"TOP_ANALYST_PERFORM_RANK_TRR","cols=6;rows=12")</f>
        <v>ISS-EVA</v>
      </c>
      <c r="C20001" t="s">
        <v>1018</v>
      </c>
      <c r="D20001" t="s">
        <v>1015</v>
      </c>
      <c r="E20001">
        <v>14.66686</v>
      </c>
      <c r="F20001" t="s">
        <v>1023</v>
      </c>
      <c r="G20001" s="1">
        <v>43181</v>
      </c>
    </row>
    <row r="20002" spans="1:7" x14ac:dyDescent="0.25">
      <c r="B20002" t="s">
        <v>1752</v>
      </c>
      <c r="C20002" t="s">
        <v>2194</v>
      </c>
      <c r="D20002" t="s">
        <v>1019</v>
      </c>
      <c r="E20002">
        <v>0</v>
      </c>
      <c r="F20002" t="s">
        <v>1027</v>
      </c>
      <c r="G20002" s="1">
        <v>43510</v>
      </c>
    </row>
    <row r="20003" spans="1:7" x14ac:dyDescent="0.25">
      <c r="B20003" t="s">
        <v>1086</v>
      </c>
      <c r="C20003" t="s">
        <v>2619</v>
      </c>
      <c r="D20003" t="s">
        <v>1019</v>
      </c>
      <c r="E20003">
        <v>0</v>
      </c>
      <c r="F20003" t="s">
        <v>1027</v>
      </c>
      <c r="G20003" s="1">
        <v>43504</v>
      </c>
    </row>
    <row r="20004" spans="1:7" x14ac:dyDescent="0.25">
      <c r="B20004" t="s">
        <v>1024</v>
      </c>
      <c r="C20004" t="s">
        <v>2620</v>
      </c>
      <c r="D20004" t="s">
        <v>1022</v>
      </c>
      <c r="E20004">
        <v>-1.109801</v>
      </c>
      <c r="F20004" t="s">
        <v>1023</v>
      </c>
      <c r="G20004" s="1">
        <v>43511</v>
      </c>
    </row>
    <row r="20005" spans="1:7" x14ac:dyDescent="0.25">
      <c r="B20005" t="s">
        <v>1363</v>
      </c>
      <c r="C20005" t="s">
        <v>2621</v>
      </c>
      <c r="D20005" t="s">
        <v>1022</v>
      </c>
      <c r="E20005">
        <v>-1.109801</v>
      </c>
      <c r="F20005" t="s">
        <v>1042</v>
      </c>
      <c r="G20005" s="1">
        <v>43511</v>
      </c>
    </row>
    <row r="20006" spans="1:7" x14ac:dyDescent="0.25">
      <c r="B20006" t="s">
        <v>2622</v>
      </c>
      <c r="C20006" t="s">
        <v>2623</v>
      </c>
      <c r="D20006" t="s">
        <v>1022</v>
      </c>
      <c r="E20006">
        <v>-1.109801</v>
      </c>
      <c r="F20006" t="s">
        <v>1023</v>
      </c>
      <c r="G20006" s="1">
        <v>43508</v>
      </c>
    </row>
    <row r="20007" spans="1:7" x14ac:dyDescent="0.25">
      <c r="B20007" t="s">
        <v>1050</v>
      </c>
      <c r="C20007" t="s">
        <v>2610</v>
      </c>
      <c r="D20007" t="s">
        <v>1022</v>
      </c>
      <c r="E20007">
        <v>-1.109801</v>
      </c>
      <c r="F20007" t="s">
        <v>1063</v>
      </c>
      <c r="G20007" s="1">
        <v>43507</v>
      </c>
    </row>
    <row r="20008" spans="1:7" x14ac:dyDescent="0.25">
      <c r="B20008" t="s">
        <v>1178</v>
      </c>
      <c r="C20008" t="s">
        <v>2423</v>
      </c>
      <c r="D20008" t="s">
        <v>1022</v>
      </c>
      <c r="E20008">
        <v>-1.109801</v>
      </c>
      <c r="F20008" t="s">
        <v>1180</v>
      </c>
      <c r="G20008" s="1">
        <v>43504</v>
      </c>
    </row>
    <row r="20009" spans="1:7" x14ac:dyDescent="0.25">
      <c r="B20009" t="s">
        <v>1145</v>
      </c>
      <c r="C20009" t="s">
        <v>1745</v>
      </c>
      <c r="D20009" t="s">
        <v>1022</v>
      </c>
      <c r="E20009">
        <v>-1.109801</v>
      </c>
      <c r="F20009" t="s">
        <v>1023</v>
      </c>
      <c r="G20009" s="1">
        <v>43504</v>
      </c>
    </row>
    <row r="20010" spans="1:7" x14ac:dyDescent="0.25">
      <c r="B20010" t="s">
        <v>1021</v>
      </c>
      <c r="C20010" t="s">
        <v>1021</v>
      </c>
      <c r="D20010" t="s">
        <v>1022</v>
      </c>
      <c r="E20010">
        <v>-1.109801</v>
      </c>
      <c r="F20010" t="s">
        <v>1023</v>
      </c>
      <c r="G20010" s="1">
        <v>43504</v>
      </c>
    </row>
    <row r="20011" spans="1:7" x14ac:dyDescent="0.25">
      <c r="B20011" t="s">
        <v>1021</v>
      </c>
      <c r="C20011" t="s">
        <v>1021</v>
      </c>
      <c r="D20011" t="s">
        <v>1022</v>
      </c>
      <c r="E20011">
        <v>-1.109801</v>
      </c>
      <c r="F20011" t="s">
        <v>1023</v>
      </c>
      <c r="G20011" s="1">
        <v>43504</v>
      </c>
    </row>
    <row r="20012" spans="1:7" x14ac:dyDescent="0.25">
      <c r="B20012" t="s">
        <v>1040</v>
      </c>
      <c r="C20012" t="s">
        <v>2624</v>
      </c>
      <c r="D20012" t="s">
        <v>1026</v>
      </c>
      <c r="E20012">
        <v>-23.769259000000002</v>
      </c>
      <c r="F20012" t="s">
        <v>1312</v>
      </c>
      <c r="G20012" s="1">
        <v>43504</v>
      </c>
    </row>
    <row r="20051" spans="1:7" x14ac:dyDescent="0.25">
      <c r="A20051" t="s">
        <v>916</v>
      </c>
      <c r="B20051" t="str">
        <f ca="1">_xll.BDS(OFFSET(INDIRECT(ADDRESS(ROW(), COLUMN())),0,-1),"TOP_ANALYST_PERFORM_RANK_TRR","cols=6;rows=5")</f>
        <v>Piper Jaffray</v>
      </c>
      <c r="C20051" t="s">
        <v>2263</v>
      </c>
      <c r="D20051" t="s">
        <v>1015</v>
      </c>
      <c r="E20051">
        <v>45.693778999999999</v>
      </c>
      <c r="F20051" t="s">
        <v>1027</v>
      </c>
      <c r="G20051" s="1">
        <v>43492</v>
      </c>
    </row>
    <row r="20052" spans="1:7" x14ac:dyDescent="0.25">
      <c r="B20052" t="s">
        <v>1017</v>
      </c>
      <c r="C20052" t="s">
        <v>1018</v>
      </c>
      <c r="D20052" t="s">
        <v>1019</v>
      </c>
      <c r="E20052">
        <v>35.565820000000002</v>
      </c>
      <c r="F20052" t="s">
        <v>1279</v>
      </c>
      <c r="G20052" s="1">
        <v>43235</v>
      </c>
    </row>
    <row r="20053" spans="1:7" x14ac:dyDescent="0.25">
      <c r="B20053" t="s">
        <v>1483</v>
      </c>
      <c r="C20053" t="s">
        <v>2261</v>
      </c>
      <c r="D20053" t="s">
        <v>1022</v>
      </c>
      <c r="E20053">
        <v>26.443344</v>
      </c>
      <c r="F20053" t="s">
        <v>1023</v>
      </c>
      <c r="G20053" s="1">
        <v>43511</v>
      </c>
    </row>
    <row r="20054" spans="1:7" x14ac:dyDescent="0.25">
      <c r="B20054" t="s">
        <v>1059</v>
      </c>
      <c r="C20054" t="s">
        <v>2625</v>
      </c>
      <c r="D20054" t="s">
        <v>1026</v>
      </c>
      <c r="E20054">
        <v>16.507180000000002</v>
      </c>
      <c r="F20054" t="s">
        <v>1032</v>
      </c>
      <c r="G20054" s="1">
        <v>43489</v>
      </c>
    </row>
    <row r="20055" spans="1:7" x14ac:dyDescent="0.25">
      <c r="B20055" t="s">
        <v>2514</v>
      </c>
      <c r="C20055" t="s">
        <v>2515</v>
      </c>
      <c r="D20055" t="s">
        <v>1037</v>
      </c>
      <c r="E20055">
        <v>2.033493</v>
      </c>
      <c r="F20055" t="s">
        <v>1020</v>
      </c>
      <c r="G20055" s="1">
        <v>43507</v>
      </c>
    </row>
    <row r="20101" spans="1:7" x14ac:dyDescent="0.25">
      <c r="A20101" t="s">
        <v>917</v>
      </c>
      <c r="B20101" t="str">
        <f ca="1">_xll.BDS(OFFSET(INDIRECT(ADDRESS(ROW(), COLUMN())),0,-1),"TOP_ANALYST_PERFORM_RANK_TRR","cols=6;rows=5")</f>
        <v>Jefferies</v>
      </c>
      <c r="C20101" t="s">
        <v>2331</v>
      </c>
      <c r="D20101" t="s">
        <v>1015</v>
      </c>
      <c r="E20101">
        <v>78.236120999999997</v>
      </c>
      <c r="F20101" t="s">
        <v>1038</v>
      </c>
      <c r="G20101" s="1">
        <v>43511</v>
      </c>
    </row>
    <row r="20102" spans="1:7" x14ac:dyDescent="0.25">
      <c r="B20102" t="s">
        <v>1050</v>
      </c>
      <c r="C20102" t="s">
        <v>1481</v>
      </c>
      <c r="D20102" t="s">
        <v>1019</v>
      </c>
      <c r="E20102">
        <v>41.313868999999997</v>
      </c>
      <c r="F20102" t="s">
        <v>1279</v>
      </c>
      <c r="G20102" s="1">
        <v>43503</v>
      </c>
    </row>
    <row r="20103" spans="1:7" x14ac:dyDescent="0.25">
      <c r="B20103" t="s">
        <v>1124</v>
      </c>
      <c r="C20103" t="s">
        <v>1485</v>
      </c>
      <c r="D20103" t="s">
        <v>1022</v>
      </c>
      <c r="E20103">
        <v>33.013379999999998</v>
      </c>
      <c r="F20103" t="s">
        <v>1023</v>
      </c>
      <c r="G20103" s="1">
        <v>43504</v>
      </c>
    </row>
    <row r="20104" spans="1:7" x14ac:dyDescent="0.25">
      <c r="B20104" t="s">
        <v>1113</v>
      </c>
      <c r="C20104" t="s">
        <v>1645</v>
      </c>
      <c r="D20104" t="s">
        <v>1026</v>
      </c>
      <c r="E20104">
        <v>27.848351000000001</v>
      </c>
      <c r="F20104" t="s">
        <v>1032</v>
      </c>
      <c r="G20104" s="1">
        <v>43510</v>
      </c>
    </row>
    <row r="20105" spans="1:7" x14ac:dyDescent="0.25">
      <c r="B20105" t="s">
        <v>1422</v>
      </c>
      <c r="C20105" t="s">
        <v>1979</v>
      </c>
      <c r="D20105" t="s">
        <v>1037</v>
      </c>
      <c r="E20105">
        <v>20.565569</v>
      </c>
      <c r="F20105" t="s">
        <v>1052</v>
      </c>
      <c r="G20105" s="1">
        <v>43503</v>
      </c>
    </row>
    <row r="20151" spans="1:7" x14ac:dyDescent="0.25">
      <c r="A20151" t="s">
        <v>918</v>
      </c>
      <c r="B20151" t="str">
        <f ca="1">_xll.BDS(OFFSET(INDIRECT(ADDRESS(ROW(), COLUMN())),0,-1),"TOP_ANALYST_PERFORM_RANK_TRR","cols=6;rows=7")</f>
        <v>Telsey Advisory Group</v>
      </c>
      <c r="C20151" t="s">
        <v>1770</v>
      </c>
      <c r="D20151" t="s">
        <v>1015</v>
      </c>
      <c r="E20151">
        <v>0</v>
      </c>
      <c r="F20151" t="s">
        <v>1032</v>
      </c>
      <c r="G20151" s="1">
        <v>43494</v>
      </c>
    </row>
    <row r="20152" spans="1:7" x14ac:dyDescent="0.25">
      <c r="B20152" t="s">
        <v>1033</v>
      </c>
      <c r="C20152" t="s">
        <v>1542</v>
      </c>
      <c r="D20152" t="s">
        <v>1015</v>
      </c>
      <c r="E20152">
        <v>0</v>
      </c>
      <c r="F20152" t="s">
        <v>1020</v>
      </c>
      <c r="G20152" s="1">
        <v>43493</v>
      </c>
    </row>
    <row r="20153" spans="1:7" x14ac:dyDescent="0.25">
      <c r="B20153" t="s">
        <v>1160</v>
      </c>
      <c r="C20153" t="s">
        <v>1769</v>
      </c>
      <c r="D20153" t="s">
        <v>1015</v>
      </c>
      <c r="E20153">
        <v>0</v>
      </c>
      <c r="F20153" t="s">
        <v>1162</v>
      </c>
      <c r="G20153" s="1">
        <v>43493</v>
      </c>
    </row>
    <row r="20154" spans="1:7" x14ac:dyDescent="0.25">
      <c r="B20154" t="s">
        <v>2472</v>
      </c>
      <c r="C20154" t="s">
        <v>2626</v>
      </c>
      <c r="D20154" t="s">
        <v>1015</v>
      </c>
      <c r="E20154">
        <v>0</v>
      </c>
      <c r="F20154" t="s">
        <v>1032</v>
      </c>
      <c r="G20154" s="1">
        <v>42396</v>
      </c>
    </row>
    <row r="20155" spans="1:7" x14ac:dyDescent="0.25">
      <c r="B20155" t="s">
        <v>1017</v>
      </c>
      <c r="C20155" t="s">
        <v>1018</v>
      </c>
      <c r="D20155" t="s">
        <v>1019</v>
      </c>
      <c r="E20155">
        <v>-16.618846000000001</v>
      </c>
      <c r="F20155" t="s">
        <v>1063</v>
      </c>
      <c r="G20155" s="1">
        <v>43256</v>
      </c>
    </row>
    <row r="20156" spans="1:7" x14ac:dyDescent="0.25">
      <c r="B20156" t="s">
        <v>1055</v>
      </c>
      <c r="C20156" t="s">
        <v>1548</v>
      </c>
      <c r="D20156" t="s">
        <v>1022</v>
      </c>
      <c r="E20156">
        <v>-17.116430000000001</v>
      </c>
      <c r="F20156" t="s">
        <v>1032</v>
      </c>
      <c r="G20156" s="1">
        <v>43500</v>
      </c>
    </row>
    <row r="20157" spans="1:7" x14ac:dyDescent="0.25">
      <c r="B20157" t="s">
        <v>1599</v>
      </c>
      <c r="C20157" t="s">
        <v>2627</v>
      </c>
      <c r="D20157" t="s">
        <v>1026</v>
      </c>
      <c r="E20157">
        <v>-21.524660000000001</v>
      </c>
      <c r="F20157" t="s">
        <v>1027</v>
      </c>
      <c r="G20157" s="1">
        <v>43494</v>
      </c>
    </row>
    <row r="20201" spans="1:7" x14ac:dyDescent="0.25">
      <c r="A20201" t="s">
        <v>919</v>
      </c>
      <c r="B20201" t="str">
        <f ca="1">_xll.BDS(OFFSET(INDIRECT(ADDRESS(ROW(), COLUMN())),0,-1),"TOP_ANALYST_PERFORM_RANK_TRR","cols=6;rows=9")</f>
        <v>Morningstar, Inc</v>
      </c>
      <c r="C20201" t="s">
        <v>1725</v>
      </c>
      <c r="D20201" t="s">
        <v>1015</v>
      </c>
      <c r="E20201">
        <v>10.23659</v>
      </c>
      <c r="F20201" t="s">
        <v>1020</v>
      </c>
      <c r="G20201" s="1">
        <v>43507</v>
      </c>
    </row>
    <row r="20202" spans="1:7" x14ac:dyDescent="0.25">
      <c r="B20202" t="s">
        <v>1071</v>
      </c>
      <c r="C20202" t="s">
        <v>1460</v>
      </c>
      <c r="D20202" t="s">
        <v>1019</v>
      </c>
      <c r="E20202">
        <v>6.9963600000000001</v>
      </c>
      <c r="F20202" t="s">
        <v>1238</v>
      </c>
      <c r="G20202" s="1">
        <v>43430</v>
      </c>
    </row>
    <row r="20203" spans="1:7" x14ac:dyDescent="0.25">
      <c r="B20203" t="s">
        <v>1214</v>
      </c>
      <c r="C20203" t="s">
        <v>2628</v>
      </c>
      <c r="D20203" t="s">
        <v>1022</v>
      </c>
      <c r="E20203">
        <v>6.8703000000000003</v>
      </c>
      <c r="F20203" t="s">
        <v>1023</v>
      </c>
      <c r="G20203" s="1">
        <v>43504</v>
      </c>
    </row>
    <row r="20204" spans="1:7" x14ac:dyDescent="0.25">
      <c r="B20204" t="s">
        <v>1021</v>
      </c>
      <c r="C20204" t="s">
        <v>1021</v>
      </c>
      <c r="D20204" t="s">
        <v>1026</v>
      </c>
      <c r="E20204">
        <v>5.0556950000000001</v>
      </c>
      <c r="F20204" t="s">
        <v>1042</v>
      </c>
      <c r="G20204" s="1">
        <v>43510</v>
      </c>
    </row>
    <row r="20205" spans="1:7" x14ac:dyDescent="0.25">
      <c r="B20205" t="s">
        <v>1118</v>
      </c>
      <c r="C20205" t="s">
        <v>1119</v>
      </c>
      <c r="D20205" t="s">
        <v>1037</v>
      </c>
      <c r="E20205">
        <v>0</v>
      </c>
      <c r="F20205" t="s">
        <v>1020</v>
      </c>
      <c r="G20205" s="1">
        <v>43509</v>
      </c>
    </row>
    <row r="20206" spans="1:7" x14ac:dyDescent="0.25">
      <c r="B20206" t="s">
        <v>1045</v>
      </c>
      <c r="C20206" t="s">
        <v>1616</v>
      </c>
      <c r="D20206" t="s">
        <v>1037</v>
      </c>
      <c r="E20206">
        <v>0</v>
      </c>
      <c r="F20206" t="s">
        <v>1020</v>
      </c>
      <c r="G20206" s="1">
        <v>43508</v>
      </c>
    </row>
    <row r="20207" spans="1:7" x14ac:dyDescent="0.25">
      <c r="B20207" t="s">
        <v>58</v>
      </c>
      <c r="C20207" t="s">
        <v>2163</v>
      </c>
      <c r="D20207" t="s">
        <v>1037</v>
      </c>
      <c r="E20207">
        <v>0</v>
      </c>
      <c r="F20207" t="s">
        <v>1585</v>
      </c>
      <c r="G20207" s="1">
        <v>43503</v>
      </c>
    </row>
    <row r="20208" spans="1:7" x14ac:dyDescent="0.25">
      <c r="B20208" t="s">
        <v>1178</v>
      </c>
      <c r="C20208" t="s">
        <v>1463</v>
      </c>
      <c r="D20208" t="s">
        <v>1037</v>
      </c>
      <c r="E20208">
        <v>0</v>
      </c>
      <c r="F20208" t="s">
        <v>1027</v>
      </c>
      <c r="G20208" s="1">
        <v>43502</v>
      </c>
    </row>
    <row r="20209" spans="2:7" x14ac:dyDescent="0.25">
      <c r="B20209" t="s">
        <v>1021</v>
      </c>
      <c r="C20209" t="s">
        <v>1021</v>
      </c>
      <c r="D20209" t="s">
        <v>1037</v>
      </c>
      <c r="E20209">
        <v>0</v>
      </c>
      <c r="F20209" t="s">
        <v>1027</v>
      </c>
      <c r="G20209" s="1">
        <v>43494</v>
      </c>
    </row>
    <row r="20251" spans="1:7" x14ac:dyDescent="0.25">
      <c r="A20251" t="s">
        <v>920</v>
      </c>
      <c r="B20251" t="str">
        <f ca="1">_xll.BDS(OFFSET(INDIRECT(ADDRESS(ROW(), COLUMN())),0,-1),"TOP_ANALYST_PERFORM_RANK_TRR","cols=6;rows=5")</f>
        <v>Mizuho Securities USA Inc</v>
      </c>
      <c r="C20251" t="s">
        <v>1939</v>
      </c>
      <c r="D20251" t="s">
        <v>1015</v>
      </c>
      <c r="E20251">
        <v>14.10244</v>
      </c>
      <c r="F20251" t="s">
        <v>1023</v>
      </c>
      <c r="G20251" s="1">
        <v>43496</v>
      </c>
    </row>
    <row r="20252" spans="1:7" x14ac:dyDescent="0.25">
      <c r="B20252" t="s">
        <v>1021</v>
      </c>
      <c r="C20252" t="s">
        <v>1021</v>
      </c>
      <c r="D20252" t="s">
        <v>1019</v>
      </c>
      <c r="E20252">
        <v>12.300269999999999</v>
      </c>
      <c r="F20252" t="s">
        <v>1023</v>
      </c>
      <c r="G20252" s="1">
        <v>43493</v>
      </c>
    </row>
    <row r="20253" spans="1:7" x14ac:dyDescent="0.25">
      <c r="B20253" t="s">
        <v>1124</v>
      </c>
      <c r="C20253" t="s">
        <v>1516</v>
      </c>
      <c r="D20253" t="s">
        <v>1022</v>
      </c>
      <c r="E20253">
        <v>10.956118</v>
      </c>
      <c r="F20253" t="s">
        <v>1023</v>
      </c>
      <c r="G20253" s="1">
        <v>43446</v>
      </c>
    </row>
    <row r="20254" spans="1:7" x14ac:dyDescent="0.25">
      <c r="B20254" t="s">
        <v>1017</v>
      </c>
      <c r="C20254" t="s">
        <v>1018</v>
      </c>
      <c r="D20254" t="s">
        <v>1026</v>
      </c>
      <c r="E20254">
        <v>10.826206000000001</v>
      </c>
      <c r="F20254" t="s">
        <v>1020</v>
      </c>
      <c r="G20254" s="1">
        <v>43503</v>
      </c>
    </row>
    <row r="20255" spans="1:7" x14ac:dyDescent="0.25">
      <c r="B20255" t="s">
        <v>1021</v>
      </c>
      <c r="C20255" t="s">
        <v>1021</v>
      </c>
      <c r="D20255" t="s">
        <v>1037</v>
      </c>
      <c r="E20255">
        <v>7.1900789999999999</v>
      </c>
      <c r="F20255" t="s">
        <v>1038</v>
      </c>
      <c r="G20255" s="1">
        <v>43487</v>
      </c>
    </row>
    <row r="20301" spans="1:7" x14ac:dyDescent="0.25">
      <c r="A20301" t="s">
        <v>921</v>
      </c>
      <c r="B20301" t="str">
        <f ca="1">_xll.BDS(OFFSET(INDIRECT(ADDRESS(ROW(), COLUMN())),0,-1),"TOP_ANALYST_PERFORM_RANK_TRR","cols=6;rows=9")</f>
        <v>Credit Suisse</v>
      </c>
      <c r="C20301" t="s">
        <v>1910</v>
      </c>
      <c r="D20301" t="s">
        <v>1015</v>
      </c>
      <c r="E20301">
        <v>4.50603</v>
      </c>
      <c r="F20301" t="s">
        <v>1038</v>
      </c>
      <c r="G20301" s="1">
        <v>43503</v>
      </c>
    </row>
    <row r="20302" spans="1:7" x14ac:dyDescent="0.25">
      <c r="B20302" t="s">
        <v>1030</v>
      </c>
      <c r="C20302" t="s">
        <v>1909</v>
      </c>
      <c r="D20302" t="s">
        <v>1019</v>
      </c>
      <c r="E20302">
        <v>0</v>
      </c>
      <c r="F20302" t="s">
        <v>1032</v>
      </c>
      <c r="G20302" s="1">
        <v>43489</v>
      </c>
    </row>
    <row r="20303" spans="1:7" x14ac:dyDescent="0.25">
      <c r="B20303" t="s">
        <v>1021</v>
      </c>
      <c r="C20303" t="s">
        <v>1021</v>
      </c>
      <c r="D20303" t="s">
        <v>1019</v>
      </c>
      <c r="E20303">
        <v>0</v>
      </c>
      <c r="F20303" t="s">
        <v>1027</v>
      </c>
      <c r="G20303" s="1">
        <v>43486</v>
      </c>
    </row>
    <row r="20304" spans="1:7" x14ac:dyDescent="0.25">
      <c r="B20304" t="s">
        <v>1059</v>
      </c>
      <c r="C20304" t="s">
        <v>1911</v>
      </c>
      <c r="D20304" t="s">
        <v>1019</v>
      </c>
      <c r="E20304">
        <v>0</v>
      </c>
      <c r="F20304" t="s">
        <v>1032</v>
      </c>
      <c r="G20304" s="1">
        <v>43481</v>
      </c>
    </row>
    <row r="20305" spans="2:7" x14ac:dyDescent="0.25">
      <c r="B20305" t="s">
        <v>1071</v>
      </c>
      <c r="C20305" t="s">
        <v>1761</v>
      </c>
      <c r="D20305" t="s">
        <v>1019</v>
      </c>
      <c r="E20305">
        <v>0</v>
      </c>
      <c r="F20305" t="s">
        <v>2396</v>
      </c>
      <c r="G20305" s="1">
        <v>43473</v>
      </c>
    </row>
    <row r="20306" spans="2:7" x14ac:dyDescent="0.25">
      <c r="B20306" t="s">
        <v>1327</v>
      </c>
      <c r="C20306" t="s">
        <v>1328</v>
      </c>
      <c r="D20306" t="s">
        <v>1019</v>
      </c>
      <c r="E20306">
        <v>0</v>
      </c>
      <c r="F20306" t="s">
        <v>1020</v>
      </c>
      <c r="G20306" s="1">
        <v>42916</v>
      </c>
    </row>
    <row r="20307" spans="2:7" x14ac:dyDescent="0.25">
      <c r="B20307" t="s">
        <v>1017</v>
      </c>
      <c r="C20307" t="s">
        <v>1018</v>
      </c>
      <c r="D20307" t="s">
        <v>1022</v>
      </c>
      <c r="E20307">
        <v>-7.1136220000000003</v>
      </c>
      <c r="F20307" t="s">
        <v>1023</v>
      </c>
      <c r="G20307" s="1">
        <v>43475</v>
      </c>
    </row>
    <row r="20308" spans="2:7" x14ac:dyDescent="0.25">
      <c r="B20308" t="s">
        <v>1124</v>
      </c>
      <c r="C20308" t="s">
        <v>1384</v>
      </c>
      <c r="D20308" t="s">
        <v>1026</v>
      </c>
      <c r="E20308">
        <v>-7.576301</v>
      </c>
      <c r="F20308" t="s">
        <v>1023</v>
      </c>
      <c r="G20308" s="1">
        <v>43409</v>
      </c>
    </row>
    <row r="20309" spans="2:7" x14ac:dyDescent="0.25">
      <c r="B20309" t="s">
        <v>1078</v>
      </c>
      <c r="C20309" t="s">
        <v>1641</v>
      </c>
      <c r="D20309" t="s">
        <v>1037</v>
      </c>
      <c r="E20309">
        <v>-11.23232</v>
      </c>
      <c r="F20309" t="s">
        <v>1016</v>
      </c>
      <c r="G20309" s="1">
        <v>43406</v>
      </c>
    </row>
    <row r="20351" spans="1:7" x14ac:dyDescent="0.25">
      <c r="A20351" t="s">
        <v>922</v>
      </c>
      <c r="B20351" t="str">
        <f ca="1">_xll.BDS(OFFSET(INDIRECT(ADDRESS(ROW(), COLUMN())),0,-1),"TOP_ANALYST_PERFORM_RANK_TRR","cols=6;rows=5")</f>
        <v>Goldman Sachs</v>
      </c>
      <c r="C20351" t="s">
        <v>1601</v>
      </c>
      <c r="D20351" t="s">
        <v>1015</v>
      </c>
      <c r="E20351">
        <v>12.79081</v>
      </c>
      <c r="F20351" t="s">
        <v>2318</v>
      </c>
      <c r="G20351" s="1">
        <v>43507</v>
      </c>
    </row>
    <row r="20352" spans="1:7" x14ac:dyDescent="0.25">
      <c r="B20352" t="s">
        <v>1021</v>
      </c>
      <c r="C20352" t="s">
        <v>1021</v>
      </c>
      <c r="D20352" t="s">
        <v>1019</v>
      </c>
      <c r="E20352">
        <v>0</v>
      </c>
      <c r="F20352" t="s">
        <v>1027</v>
      </c>
      <c r="G20352" s="1">
        <v>43511</v>
      </c>
    </row>
    <row r="20353" spans="2:7" x14ac:dyDescent="0.25">
      <c r="B20353" t="s">
        <v>1017</v>
      </c>
      <c r="C20353" t="s">
        <v>1018</v>
      </c>
      <c r="D20353" t="s">
        <v>1022</v>
      </c>
      <c r="E20353">
        <v>-4.2882000000000003E-2</v>
      </c>
      <c r="F20353" t="s">
        <v>1020</v>
      </c>
      <c r="G20353" s="1">
        <v>43243</v>
      </c>
    </row>
    <row r="20354" spans="2:7" x14ac:dyDescent="0.25">
      <c r="B20354" t="s">
        <v>1537</v>
      </c>
      <c r="C20354" t="s">
        <v>2629</v>
      </c>
      <c r="D20354" t="s">
        <v>1026</v>
      </c>
      <c r="E20354">
        <v>-0.75067499999999998</v>
      </c>
      <c r="F20354" t="s">
        <v>1038</v>
      </c>
      <c r="G20354" s="1">
        <v>43507</v>
      </c>
    </row>
    <row r="20355" spans="2:7" x14ac:dyDescent="0.25">
      <c r="B20355" t="s">
        <v>58</v>
      </c>
      <c r="C20355" t="s">
        <v>2016</v>
      </c>
      <c r="D20355" t="s">
        <v>1037</v>
      </c>
      <c r="E20355">
        <v>-10.24649</v>
      </c>
      <c r="F20355" t="s">
        <v>1123</v>
      </c>
      <c r="G20355" s="1">
        <v>43504</v>
      </c>
    </row>
    <row r="20401" spans="1:7" x14ac:dyDescent="0.25">
      <c r="A20401" t="s">
        <v>923</v>
      </c>
      <c r="B20401" t="str">
        <f ca="1">_xll.BDS(OFFSET(INDIRECT(ADDRESS(ROW(), COLUMN())),0,-1),"TOP_ANALYST_PERFORM_RANK_TRR","cols=6;rows=5")</f>
        <v>PERM DENIED</v>
      </c>
      <c r="C20401" t="s">
        <v>1021</v>
      </c>
      <c r="D20401" t="s">
        <v>1015</v>
      </c>
      <c r="E20401">
        <v>24.16452</v>
      </c>
      <c r="F20401" t="s">
        <v>1038</v>
      </c>
      <c r="G20401" s="1">
        <v>43496</v>
      </c>
    </row>
    <row r="20402" spans="1:7" x14ac:dyDescent="0.25">
      <c r="B20402" t="s">
        <v>1017</v>
      </c>
      <c r="C20402" t="s">
        <v>1268</v>
      </c>
      <c r="D20402" t="s">
        <v>1019</v>
      </c>
      <c r="E20402">
        <v>22.292010000000001</v>
      </c>
      <c r="F20402" t="s">
        <v>1023</v>
      </c>
      <c r="G20402" s="1">
        <v>43495</v>
      </c>
    </row>
    <row r="20403" spans="1:7" x14ac:dyDescent="0.25">
      <c r="B20403" t="s">
        <v>1033</v>
      </c>
      <c r="C20403" t="s">
        <v>2630</v>
      </c>
      <c r="D20403" t="s">
        <v>1022</v>
      </c>
      <c r="E20403">
        <v>18.894598999999999</v>
      </c>
      <c r="F20403" t="s">
        <v>1020</v>
      </c>
      <c r="G20403" s="1">
        <v>43496</v>
      </c>
    </row>
    <row r="20404" spans="1:7" x14ac:dyDescent="0.25">
      <c r="B20404" t="s">
        <v>1966</v>
      </c>
      <c r="C20404" t="s">
        <v>2631</v>
      </c>
      <c r="D20404" t="s">
        <v>1026</v>
      </c>
      <c r="E20404">
        <v>-24.16452</v>
      </c>
      <c r="F20404" t="s">
        <v>1023</v>
      </c>
      <c r="G20404" s="1">
        <v>43497</v>
      </c>
    </row>
    <row r="20405" spans="1:7" x14ac:dyDescent="0.25">
      <c r="B20405" t="s">
        <v>1752</v>
      </c>
      <c r="C20405" t="s">
        <v>2632</v>
      </c>
      <c r="D20405" t="s">
        <v>1037</v>
      </c>
      <c r="E20405">
        <v>-38.654429</v>
      </c>
      <c r="F20405" t="s">
        <v>1027</v>
      </c>
      <c r="G20405" s="1">
        <v>43501</v>
      </c>
    </row>
    <row r="20451" spans="1:7" x14ac:dyDescent="0.25">
      <c r="A20451" t="s">
        <v>924</v>
      </c>
      <c r="B20451" t="str">
        <f ca="1">_xll.BDS(OFFSET(INDIRECT(ADDRESS(ROW(), COLUMN())),0,-1),"TOP_ANALYST_PERFORM_RANK_TRR","cols=6;rows=21")</f>
        <v>Barclays</v>
      </c>
      <c r="C20451" t="s">
        <v>2048</v>
      </c>
      <c r="D20451" t="s">
        <v>1015</v>
      </c>
      <c r="E20451">
        <v>16.209499999999998</v>
      </c>
      <c r="F20451" t="s">
        <v>1063</v>
      </c>
      <c r="G20451" s="1">
        <v>43497</v>
      </c>
    </row>
    <row r="20452" spans="1:7" x14ac:dyDescent="0.25">
      <c r="B20452" t="s">
        <v>1124</v>
      </c>
      <c r="C20452" t="s">
        <v>1933</v>
      </c>
      <c r="D20452" t="s">
        <v>1019</v>
      </c>
      <c r="E20452">
        <v>14.04684</v>
      </c>
      <c r="F20452" t="s">
        <v>1023</v>
      </c>
      <c r="G20452" s="1">
        <v>43501</v>
      </c>
    </row>
    <row r="20453" spans="1:7" x14ac:dyDescent="0.25">
      <c r="B20453" t="s">
        <v>1021</v>
      </c>
      <c r="C20453" t="s">
        <v>1021</v>
      </c>
      <c r="D20453" t="s">
        <v>1022</v>
      </c>
      <c r="E20453">
        <v>12.08859</v>
      </c>
      <c r="F20453" t="s">
        <v>1042</v>
      </c>
      <c r="G20453" s="1">
        <v>43509</v>
      </c>
    </row>
    <row r="20454" spans="1:7" x14ac:dyDescent="0.25">
      <c r="B20454" t="s">
        <v>1030</v>
      </c>
      <c r="C20454" t="s">
        <v>1517</v>
      </c>
      <c r="D20454" t="s">
        <v>1022</v>
      </c>
      <c r="E20454">
        <v>12.08859</v>
      </c>
      <c r="F20454" t="s">
        <v>1042</v>
      </c>
      <c r="G20454" s="1">
        <v>43506</v>
      </c>
    </row>
    <row r="20455" spans="1:7" x14ac:dyDescent="0.25">
      <c r="B20455" t="s">
        <v>1997</v>
      </c>
      <c r="C20455" t="s">
        <v>2047</v>
      </c>
      <c r="D20455" t="s">
        <v>1022</v>
      </c>
      <c r="E20455">
        <v>12.08859</v>
      </c>
      <c r="F20455" t="s">
        <v>1023</v>
      </c>
      <c r="G20455" s="1">
        <v>43502</v>
      </c>
    </row>
    <row r="20456" spans="1:7" x14ac:dyDescent="0.25">
      <c r="B20456" t="s">
        <v>1084</v>
      </c>
      <c r="C20456" t="s">
        <v>1437</v>
      </c>
      <c r="D20456" t="s">
        <v>1022</v>
      </c>
      <c r="E20456">
        <v>12.08859</v>
      </c>
      <c r="F20456" t="s">
        <v>1023</v>
      </c>
      <c r="G20456" s="1">
        <v>43502</v>
      </c>
    </row>
    <row r="20457" spans="1:7" x14ac:dyDescent="0.25">
      <c r="B20457" t="s">
        <v>1059</v>
      </c>
      <c r="C20457" t="s">
        <v>1521</v>
      </c>
      <c r="D20457" t="s">
        <v>1022</v>
      </c>
      <c r="E20457">
        <v>12.08859</v>
      </c>
      <c r="F20457" t="s">
        <v>1042</v>
      </c>
      <c r="G20457" s="1">
        <v>43502</v>
      </c>
    </row>
    <row r="20458" spans="1:7" x14ac:dyDescent="0.25">
      <c r="B20458" t="s">
        <v>1033</v>
      </c>
      <c r="C20458" t="s">
        <v>1522</v>
      </c>
      <c r="D20458" t="s">
        <v>1022</v>
      </c>
      <c r="E20458">
        <v>12.08859</v>
      </c>
      <c r="F20458" t="s">
        <v>1023</v>
      </c>
      <c r="G20458" s="1">
        <v>43500</v>
      </c>
    </row>
    <row r="20459" spans="1:7" x14ac:dyDescent="0.25">
      <c r="B20459" t="s">
        <v>1200</v>
      </c>
      <c r="C20459" t="s">
        <v>1520</v>
      </c>
      <c r="D20459" t="s">
        <v>1022</v>
      </c>
      <c r="E20459">
        <v>12.08859</v>
      </c>
      <c r="F20459" t="s">
        <v>1042</v>
      </c>
      <c r="G20459" s="1">
        <v>43499</v>
      </c>
    </row>
    <row r="20460" spans="1:7" x14ac:dyDescent="0.25">
      <c r="B20460" t="s">
        <v>1966</v>
      </c>
      <c r="C20460" t="s">
        <v>1967</v>
      </c>
      <c r="D20460" t="s">
        <v>1022</v>
      </c>
      <c r="E20460">
        <v>12.08859</v>
      </c>
      <c r="F20460" t="s">
        <v>1023</v>
      </c>
      <c r="G20460" s="1">
        <v>43497</v>
      </c>
    </row>
    <row r="20461" spans="1:7" x14ac:dyDescent="0.25">
      <c r="B20461" t="s">
        <v>1040</v>
      </c>
      <c r="C20461" t="s">
        <v>2633</v>
      </c>
      <c r="D20461" t="s">
        <v>1022</v>
      </c>
      <c r="E20461">
        <v>12.08859</v>
      </c>
      <c r="F20461" t="s">
        <v>1042</v>
      </c>
      <c r="G20461" s="1">
        <v>43497</v>
      </c>
    </row>
    <row r="20462" spans="1:7" x14ac:dyDescent="0.25">
      <c r="B20462" t="s">
        <v>1580</v>
      </c>
      <c r="C20462" t="s">
        <v>2634</v>
      </c>
      <c r="D20462" t="s">
        <v>1022</v>
      </c>
      <c r="E20462">
        <v>12.08859</v>
      </c>
      <c r="F20462" t="s">
        <v>1063</v>
      </c>
      <c r="G20462" s="1">
        <v>43496</v>
      </c>
    </row>
    <row r="20463" spans="1:7" x14ac:dyDescent="0.25">
      <c r="B20463" t="s">
        <v>1061</v>
      </c>
      <c r="C20463" t="s">
        <v>1519</v>
      </c>
      <c r="D20463" t="s">
        <v>1022</v>
      </c>
      <c r="E20463">
        <v>12.08859</v>
      </c>
      <c r="F20463" t="s">
        <v>1063</v>
      </c>
      <c r="G20463" s="1">
        <v>43496</v>
      </c>
    </row>
    <row r="20464" spans="1:7" x14ac:dyDescent="0.25">
      <c r="B20464" t="s">
        <v>1076</v>
      </c>
      <c r="C20464" t="s">
        <v>1525</v>
      </c>
      <c r="D20464" t="s">
        <v>1022</v>
      </c>
      <c r="E20464">
        <v>12.08859</v>
      </c>
      <c r="F20464" t="s">
        <v>1023</v>
      </c>
      <c r="G20464" s="1">
        <v>43496</v>
      </c>
    </row>
    <row r="20465" spans="2:7" x14ac:dyDescent="0.25">
      <c r="B20465" t="s">
        <v>1021</v>
      </c>
      <c r="C20465" t="s">
        <v>1021</v>
      </c>
      <c r="D20465" t="s">
        <v>1022</v>
      </c>
      <c r="E20465">
        <v>12.08859</v>
      </c>
      <c r="F20465" t="s">
        <v>1023</v>
      </c>
      <c r="G20465" s="1">
        <v>43496</v>
      </c>
    </row>
    <row r="20466" spans="2:7" x14ac:dyDescent="0.25">
      <c r="B20466" t="s">
        <v>1167</v>
      </c>
      <c r="C20466" t="s">
        <v>2137</v>
      </c>
      <c r="D20466" t="s">
        <v>1022</v>
      </c>
      <c r="E20466">
        <v>12.08859</v>
      </c>
      <c r="F20466" t="s">
        <v>1023</v>
      </c>
      <c r="G20466" s="1">
        <v>43494</v>
      </c>
    </row>
    <row r="20467" spans="2:7" x14ac:dyDescent="0.25">
      <c r="B20467" t="s">
        <v>1483</v>
      </c>
      <c r="C20467" t="s">
        <v>1518</v>
      </c>
      <c r="D20467" t="s">
        <v>1022</v>
      </c>
      <c r="E20467">
        <v>12.08859</v>
      </c>
      <c r="F20467" t="s">
        <v>1023</v>
      </c>
      <c r="G20467" s="1">
        <v>43494</v>
      </c>
    </row>
    <row r="20468" spans="2:7" x14ac:dyDescent="0.25">
      <c r="B20468" t="s">
        <v>1021</v>
      </c>
      <c r="C20468" t="s">
        <v>1021</v>
      </c>
      <c r="D20468" t="s">
        <v>1022</v>
      </c>
      <c r="E20468">
        <v>12.08859</v>
      </c>
      <c r="F20468" t="s">
        <v>1023</v>
      </c>
      <c r="G20468" s="1">
        <v>43314</v>
      </c>
    </row>
    <row r="20469" spans="2:7" x14ac:dyDescent="0.25">
      <c r="B20469" t="s">
        <v>1090</v>
      </c>
      <c r="C20469" t="s">
        <v>1199</v>
      </c>
      <c r="D20469" t="s">
        <v>1022</v>
      </c>
      <c r="E20469">
        <v>12.08859</v>
      </c>
      <c r="F20469" t="s">
        <v>1023</v>
      </c>
      <c r="G20469" s="1">
        <v>43131</v>
      </c>
    </row>
    <row r="20470" spans="2:7" x14ac:dyDescent="0.25">
      <c r="B20470" t="s">
        <v>2635</v>
      </c>
      <c r="C20470" t="s">
        <v>2636</v>
      </c>
      <c r="D20470" t="s">
        <v>1026</v>
      </c>
      <c r="E20470">
        <v>11.13447</v>
      </c>
      <c r="F20470" t="s">
        <v>1023</v>
      </c>
      <c r="G20470" s="1">
        <v>43500</v>
      </c>
    </row>
    <row r="20471" spans="2:7" x14ac:dyDescent="0.25">
      <c r="B20471" t="s">
        <v>1017</v>
      </c>
      <c r="C20471" t="s">
        <v>1018</v>
      </c>
      <c r="D20471" t="s">
        <v>1037</v>
      </c>
      <c r="E20471">
        <v>-11.657228999999999</v>
      </c>
      <c r="F20471" t="s">
        <v>1279</v>
      </c>
      <c r="G20471" s="1">
        <v>43473</v>
      </c>
    </row>
    <row r="20501" spans="1:7" x14ac:dyDescent="0.25">
      <c r="A20501" t="s">
        <v>925</v>
      </c>
      <c r="B20501" t="str">
        <f ca="1">_xll.BDS(OFFSET(INDIRECT(ADDRESS(ROW(), COLUMN())),0,-1),"TOP_ANALYST_PERFORM_RANK_TRR","cols=6;rows=12")</f>
        <v>SunTrust Robinson Humphrey</v>
      </c>
      <c r="C20501" t="s">
        <v>2303</v>
      </c>
      <c r="D20501" t="s">
        <v>1015</v>
      </c>
      <c r="E20501">
        <v>66.946297999999999</v>
      </c>
      <c r="F20501" t="s">
        <v>1023</v>
      </c>
      <c r="G20501" s="1">
        <v>43507</v>
      </c>
    </row>
    <row r="20502" spans="1:7" x14ac:dyDescent="0.25">
      <c r="B20502" t="s">
        <v>1028</v>
      </c>
      <c r="C20502" t="s">
        <v>2299</v>
      </c>
      <c r="D20502" t="s">
        <v>1015</v>
      </c>
      <c r="E20502">
        <v>66.946297999999999</v>
      </c>
      <c r="F20502" t="s">
        <v>1042</v>
      </c>
      <c r="G20502" s="1">
        <v>43494</v>
      </c>
    </row>
    <row r="20503" spans="1:7" x14ac:dyDescent="0.25">
      <c r="B20503" t="s">
        <v>1057</v>
      </c>
      <c r="C20503" t="s">
        <v>2300</v>
      </c>
      <c r="D20503" t="s">
        <v>1015</v>
      </c>
      <c r="E20503">
        <v>66.946297999999999</v>
      </c>
      <c r="F20503" t="s">
        <v>1042</v>
      </c>
      <c r="G20503" s="1">
        <v>43410</v>
      </c>
    </row>
    <row r="20504" spans="1:7" x14ac:dyDescent="0.25">
      <c r="B20504" t="s">
        <v>1061</v>
      </c>
      <c r="C20504" t="s">
        <v>2304</v>
      </c>
      <c r="D20504" t="s">
        <v>1015</v>
      </c>
      <c r="E20504">
        <v>66.946297999999999</v>
      </c>
      <c r="F20504" t="s">
        <v>1063</v>
      </c>
      <c r="G20504" s="1">
        <v>43382</v>
      </c>
    </row>
    <row r="20505" spans="1:7" x14ac:dyDescent="0.25">
      <c r="B20505" t="s">
        <v>1017</v>
      </c>
      <c r="C20505" t="s">
        <v>1018</v>
      </c>
      <c r="D20505" t="s">
        <v>1019</v>
      </c>
      <c r="E20505">
        <v>43.978279999999998</v>
      </c>
      <c r="F20505" t="s">
        <v>1023</v>
      </c>
      <c r="G20505" s="1">
        <v>43229</v>
      </c>
    </row>
    <row r="20506" spans="1:7" x14ac:dyDescent="0.25">
      <c r="B20506" t="s">
        <v>1124</v>
      </c>
      <c r="C20506" t="s">
        <v>2363</v>
      </c>
      <c r="D20506" t="s">
        <v>1022</v>
      </c>
      <c r="E20506">
        <v>6.3954870000000001</v>
      </c>
      <c r="F20506" t="s">
        <v>1016</v>
      </c>
      <c r="G20506" s="1">
        <v>43497</v>
      </c>
    </row>
    <row r="20507" spans="1:7" x14ac:dyDescent="0.25">
      <c r="B20507" t="s">
        <v>58</v>
      </c>
      <c r="C20507" t="s">
        <v>2269</v>
      </c>
      <c r="D20507" t="s">
        <v>1026</v>
      </c>
      <c r="E20507">
        <v>0</v>
      </c>
      <c r="F20507" t="s">
        <v>1585</v>
      </c>
      <c r="G20507" s="1">
        <v>43508</v>
      </c>
    </row>
    <row r="20508" spans="1:7" x14ac:dyDescent="0.25">
      <c r="B20508" t="s">
        <v>1040</v>
      </c>
      <c r="C20508" t="s">
        <v>1940</v>
      </c>
      <c r="D20508" t="s">
        <v>1026</v>
      </c>
      <c r="E20508">
        <v>0</v>
      </c>
      <c r="F20508" t="s">
        <v>1312</v>
      </c>
      <c r="G20508" s="1">
        <v>43501</v>
      </c>
    </row>
    <row r="20509" spans="1:7" x14ac:dyDescent="0.25">
      <c r="B20509" t="s">
        <v>1200</v>
      </c>
      <c r="C20509" t="s">
        <v>1938</v>
      </c>
      <c r="D20509" t="s">
        <v>1026</v>
      </c>
      <c r="E20509">
        <v>0</v>
      </c>
      <c r="F20509" t="s">
        <v>1810</v>
      </c>
      <c r="G20509" s="1">
        <v>43499</v>
      </c>
    </row>
    <row r="20510" spans="1:7" x14ac:dyDescent="0.25">
      <c r="B20510" t="s">
        <v>1084</v>
      </c>
      <c r="C20510" t="s">
        <v>2637</v>
      </c>
      <c r="D20510" t="s">
        <v>1026</v>
      </c>
      <c r="E20510">
        <v>0</v>
      </c>
      <c r="F20510" t="s">
        <v>1020</v>
      </c>
      <c r="G20510" s="1">
        <v>43420</v>
      </c>
    </row>
    <row r="20511" spans="1:7" x14ac:dyDescent="0.25">
      <c r="B20511" t="s">
        <v>1021</v>
      </c>
      <c r="C20511" t="s">
        <v>1021</v>
      </c>
      <c r="D20511" t="s">
        <v>1026</v>
      </c>
      <c r="E20511">
        <v>0</v>
      </c>
      <c r="F20511" t="s">
        <v>1027</v>
      </c>
      <c r="G20511" s="1">
        <v>43410</v>
      </c>
    </row>
    <row r="20512" spans="1:7" x14ac:dyDescent="0.25">
      <c r="B20512" t="s">
        <v>1021</v>
      </c>
      <c r="C20512" t="s">
        <v>1021</v>
      </c>
      <c r="D20512" t="s">
        <v>1037</v>
      </c>
      <c r="E20512">
        <v>-14.284198999999999</v>
      </c>
      <c r="F20512" t="s">
        <v>1038</v>
      </c>
      <c r="G20512" s="1">
        <v>43438</v>
      </c>
    </row>
    <row r="20551" spans="1:7" x14ac:dyDescent="0.25">
      <c r="A20551" t="s">
        <v>926</v>
      </c>
      <c r="B20551" t="str">
        <f ca="1">_xll.BDS(OFFSET(INDIRECT(ADDRESS(ROW(), COLUMN())),0,-1),"TOP_ANALYST_PERFORM_RANK_TRR","cols=6;rows=6")</f>
        <v>Credit Suisse</v>
      </c>
      <c r="C20551" t="s">
        <v>2619</v>
      </c>
      <c r="D20551" t="s">
        <v>1015</v>
      </c>
      <c r="E20551">
        <v>12.16714</v>
      </c>
      <c r="F20551" t="s">
        <v>1042</v>
      </c>
      <c r="G20551" s="1">
        <v>43507</v>
      </c>
    </row>
    <row r="20552" spans="1:7" x14ac:dyDescent="0.25">
      <c r="B20552" t="s">
        <v>1595</v>
      </c>
      <c r="C20552" t="s">
        <v>2197</v>
      </c>
      <c r="D20552" t="s">
        <v>1015</v>
      </c>
      <c r="E20552">
        <v>12.16714</v>
      </c>
      <c r="F20552" t="s">
        <v>1042</v>
      </c>
      <c r="G20552" s="1">
        <v>43452</v>
      </c>
    </row>
    <row r="20553" spans="1:7" x14ac:dyDescent="0.25">
      <c r="B20553" t="s">
        <v>1184</v>
      </c>
      <c r="C20553" t="s">
        <v>2638</v>
      </c>
      <c r="D20553" t="s">
        <v>1015</v>
      </c>
      <c r="E20553">
        <v>12.16714</v>
      </c>
      <c r="F20553" t="s">
        <v>1066</v>
      </c>
      <c r="G20553" s="1">
        <v>43451</v>
      </c>
    </row>
    <row r="20554" spans="1:7" x14ac:dyDescent="0.25">
      <c r="B20554" t="s">
        <v>1021</v>
      </c>
      <c r="C20554" t="s">
        <v>1021</v>
      </c>
      <c r="D20554" t="s">
        <v>1015</v>
      </c>
      <c r="E20554">
        <v>12.16714</v>
      </c>
      <c r="F20554" t="s">
        <v>1023</v>
      </c>
      <c r="G20554" s="1">
        <v>43423</v>
      </c>
    </row>
    <row r="20555" spans="1:7" x14ac:dyDescent="0.25">
      <c r="B20555" t="s">
        <v>1061</v>
      </c>
      <c r="C20555" t="s">
        <v>2639</v>
      </c>
      <c r="D20555" t="s">
        <v>1019</v>
      </c>
      <c r="E20555">
        <v>0</v>
      </c>
      <c r="F20555" t="s">
        <v>1027</v>
      </c>
      <c r="G20555" s="1">
        <v>43483</v>
      </c>
    </row>
    <row r="20556" spans="1:7" x14ac:dyDescent="0.25">
      <c r="B20556" t="s">
        <v>1363</v>
      </c>
      <c r="C20556" t="s">
        <v>2249</v>
      </c>
      <c r="D20556" t="s">
        <v>1019</v>
      </c>
      <c r="E20556">
        <v>0</v>
      </c>
      <c r="F20556" t="s">
        <v>1032</v>
      </c>
      <c r="G20556" s="1">
        <v>43482</v>
      </c>
    </row>
    <row r="20601" spans="1:7" x14ac:dyDescent="0.25">
      <c r="A20601" t="s">
        <v>927</v>
      </c>
      <c r="B20601" t="str">
        <f ca="1">_xll.BDS(OFFSET(INDIRECT(ADDRESS(ROW(), COLUMN())),0,-1),"TOP_ANALYST_PERFORM_RANK_TRR","cols=6;rows=16")</f>
        <v>Morningstar, Inc</v>
      </c>
      <c r="C20601" t="s">
        <v>1684</v>
      </c>
      <c r="D20601" t="s">
        <v>1015</v>
      </c>
      <c r="E20601">
        <v>28.428288999999999</v>
      </c>
      <c r="F20601" t="s">
        <v>1020</v>
      </c>
      <c r="G20601" s="1">
        <v>43495</v>
      </c>
    </row>
    <row r="20602" spans="1:7" x14ac:dyDescent="0.25">
      <c r="B20602" t="s">
        <v>1113</v>
      </c>
      <c r="C20602" t="s">
        <v>1688</v>
      </c>
      <c r="D20602" t="s">
        <v>1019</v>
      </c>
      <c r="E20602">
        <v>0</v>
      </c>
      <c r="F20602" t="s">
        <v>1032</v>
      </c>
      <c r="G20602" s="1">
        <v>43510</v>
      </c>
    </row>
    <row r="20603" spans="1:7" x14ac:dyDescent="0.25">
      <c r="B20603" t="s">
        <v>1061</v>
      </c>
      <c r="C20603" t="s">
        <v>1687</v>
      </c>
      <c r="D20603" t="s">
        <v>1019</v>
      </c>
      <c r="E20603">
        <v>0</v>
      </c>
      <c r="F20603" t="s">
        <v>1027</v>
      </c>
      <c r="G20603" s="1">
        <v>43494</v>
      </c>
    </row>
    <row r="20604" spans="1:7" x14ac:dyDescent="0.25">
      <c r="B20604" t="s">
        <v>1086</v>
      </c>
      <c r="C20604" t="s">
        <v>1690</v>
      </c>
      <c r="D20604" t="s">
        <v>1019</v>
      </c>
      <c r="E20604">
        <v>0</v>
      </c>
      <c r="F20604" t="s">
        <v>1027</v>
      </c>
      <c r="G20604" s="1">
        <v>43494</v>
      </c>
    </row>
    <row r="20605" spans="1:7" x14ac:dyDescent="0.25">
      <c r="B20605" t="s">
        <v>1059</v>
      </c>
      <c r="C20605" t="s">
        <v>1696</v>
      </c>
      <c r="D20605" t="s">
        <v>1019</v>
      </c>
      <c r="E20605">
        <v>0</v>
      </c>
      <c r="F20605" t="s">
        <v>1032</v>
      </c>
      <c r="G20605" s="1">
        <v>43363</v>
      </c>
    </row>
    <row r="20606" spans="1:7" x14ac:dyDescent="0.25">
      <c r="B20606" t="s">
        <v>1050</v>
      </c>
      <c r="C20606" t="s">
        <v>1433</v>
      </c>
      <c r="D20606" t="s">
        <v>1022</v>
      </c>
      <c r="E20606">
        <v>-7.4592260000000001</v>
      </c>
      <c r="F20606" t="s">
        <v>1063</v>
      </c>
      <c r="G20606" s="1">
        <v>43501</v>
      </c>
    </row>
    <row r="20607" spans="1:7" x14ac:dyDescent="0.25">
      <c r="B20607" t="s">
        <v>1033</v>
      </c>
      <c r="C20607" t="s">
        <v>1844</v>
      </c>
      <c r="D20607" t="s">
        <v>1026</v>
      </c>
      <c r="E20607">
        <v>-17.062629999999999</v>
      </c>
      <c r="F20607" t="s">
        <v>1023</v>
      </c>
      <c r="G20607" s="1">
        <v>43508</v>
      </c>
    </row>
    <row r="20608" spans="1:7" x14ac:dyDescent="0.25">
      <c r="B20608" t="s">
        <v>1043</v>
      </c>
      <c r="C20608" t="s">
        <v>2193</v>
      </c>
      <c r="D20608" t="s">
        <v>1037</v>
      </c>
      <c r="E20608">
        <v>-30.805098999999998</v>
      </c>
      <c r="F20608" t="s">
        <v>1042</v>
      </c>
      <c r="G20608" s="1">
        <v>43502</v>
      </c>
    </row>
    <row r="20609" spans="2:7" x14ac:dyDescent="0.25">
      <c r="B20609" t="s">
        <v>1021</v>
      </c>
      <c r="C20609" t="s">
        <v>1021</v>
      </c>
      <c r="D20609" t="s">
        <v>1037</v>
      </c>
      <c r="E20609">
        <v>-30.805098999999998</v>
      </c>
      <c r="F20609" t="s">
        <v>1023</v>
      </c>
      <c r="G20609" s="1">
        <v>43495</v>
      </c>
    </row>
    <row r="20610" spans="2:7" x14ac:dyDescent="0.25">
      <c r="B20610" t="s">
        <v>1378</v>
      </c>
      <c r="C20610" t="s">
        <v>1686</v>
      </c>
      <c r="D20610" t="s">
        <v>1037</v>
      </c>
      <c r="E20610">
        <v>-30.805098999999998</v>
      </c>
      <c r="F20610" t="s">
        <v>1023</v>
      </c>
      <c r="G20610" s="1">
        <v>43495</v>
      </c>
    </row>
    <row r="20611" spans="2:7" x14ac:dyDescent="0.25">
      <c r="B20611" t="s">
        <v>1021</v>
      </c>
      <c r="C20611" t="s">
        <v>1021</v>
      </c>
      <c r="D20611" t="s">
        <v>1037</v>
      </c>
      <c r="E20611">
        <v>-30.805098999999998</v>
      </c>
      <c r="F20611" t="s">
        <v>1023</v>
      </c>
      <c r="G20611" s="1">
        <v>43495</v>
      </c>
    </row>
    <row r="20612" spans="2:7" x14ac:dyDescent="0.25">
      <c r="B20612" t="s">
        <v>1082</v>
      </c>
      <c r="C20612" t="s">
        <v>2640</v>
      </c>
      <c r="D20612" t="s">
        <v>1037</v>
      </c>
      <c r="E20612">
        <v>-30.805098999999998</v>
      </c>
      <c r="F20612" t="s">
        <v>1023</v>
      </c>
      <c r="G20612" s="1">
        <v>43495</v>
      </c>
    </row>
    <row r="20613" spans="2:7" x14ac:dyDescent="0.25">
      <c r="B20613" t="s">
        <v>1422</v>
      </c>
      <c r="C20613" t="s">
        <v>2641</v>
      </c>
      <c r="D20613" t="s">
        <v>1037</v>
      </c>
      <c r="E20613">
        <v>-30.805098999999998</v>
      </c>
      <c r="F20613" t="s">
        <v>1063</v>
      </c>
      <c r="G20613" s="1">
        <v>43495</v>
      </c>
    </row>
    <row r="20614" spans="2:7" x14ac:dyDescent="0.25">
      <c r="B20614" t="s">
        <v>1021</v>
      </c>
      <c r="C20614" t="s">
        <v>1021</v>
      </c>
      <c r="D20614" t="s">
        <v>1037</v>
      </c>
      <c r="E20614">
        <v>-30.805098999999998</v>
      </c>
      <c r="F20614" t="s">
        <v>1023</v>
      </c>
      <c r="G20614" s="1">
        <v>43494</v>
      </c>
    </row>
    <row r="20615" spans="2:7" x14ac:dyDescent="0.25">
      <c r="B20615" t="s">
        <v>1160</v>
      </c>
      <c r="C20615" t="s">
        <v>1685</v>
      </c>
      <c r="D20615" t="s">
        <v>1037</v>
      </c>
      <c r="E20615">
        <v>-30.805098999999998</v>
      </c>
      <c r="F20615" t="s">
        <v>1063</v>
      </c>
      <c r="G20615" s="1">
        <v>43494</v>
      </c>
    </row>
    <row r="20616" spans="2:7" x14ac:dyDescent="0.25">
      <c r="B20616" t="s">
        <v>58</v>
      </c>
      <c r="C20616" t="s">
        <v>1689</v>
      </c>
      <c r="D20616" t="s">
        <v>1037</v>
      </c>
      <c r="E20616">
        <v>-30.805098999999998</v>
      </c>
      <c r="F20616" t="s">
        <v>1569</v>
      </c>
      <c r="G20616" s="1">
        <v>43482</v>
      </c>
    </row>
    <row r="20651" spans="1:7" x14ac:dyDescent="0.25">
      <c r="A20651" t="s">
        <v>928</v>
      </c>
      <c r="B20651" t="str">
        <f ca="1">_xll.BDS(OFFSET(INDIRECT(ADDRESS(ROW(), COLUMN())),0,-1),"TOP_ANALYST_PERFORM_RANK_TRR","cols=6;rows=13")</f>
        <v>Morgan Stanley</v>
      </c>
      <c r="C20651" t="s">
        <v>1655</v>
      </c>
      <c r="D20651" t="s">
        <v>1015</v>
      </c>
      <c r="E20651">
        <v>13.13618</v>
      </c>
      <c r="F20651" t="s">
        <v>1081</v>
      </c>
      <c r="G20651" s="1">
        <v>43510</v>
      </c>
    </row>
    <row r="20652" spans="1:7" x14ac:dyDescent="0.25">
      <c r="B20652" t="s">
        <v>1021</v>
      </c>
      <c r="C20652" t="s">
        <v>1021</v>
      </c>
      <c r="D20652" t="s">
        <v>1019</v>
      </c>
      <c r="E20652">
        <v>12.450229999999999</v>
      </c>
      <c r="F20652" t="s">
        <v>1023</v>
      </c>
      <c r="G20652" s="1">
        <v>43496</v>
      </c>
    </row>
    <row r="20653" spans="1:7" x14ac:dyDescent="0.25">
      <c r="B20653" t="s">
        <v>1021</v>
      </c>
      <c r="C20653" t="s">
        <v>1021</v>
      </c>
      <c r="D20653" t="s">
        <v>1022</v>
      </c>
      <c r="E20653">
        <v>11.678879999999999</v>
      </c>
      <c r="F20653" t="s">
        <v>1023</v>
      </c>
      <c r="G20653" s="1">
        <v>43504</v>
      </c>
    </row>
    <row r="20654" spans="1:7" x14ac:dyDescent="0.25">
      <c r="B20654" t="s">
        <v>1059</v>
      </c>
      <c r="C20654" t="s">
        <v>1653</v>
      </c>
      <c r="D20654" t="s">
        <v>1022</v>
      </c>
      <c r="E20654">
        <v>11.678879999999999</v>
      </c>
      <c r="F20654" t="s">
        <v>1042</v>
      </c>
      <c r="G20654" s="1">
        <v>43502</v>
      </c>
    </row>
    <row r="20655" spans="1:7" x14ac:dyDescent="0.25">
      <c r="B20655" t="s">
        <v>1055</v>
      </c>
      <c r="C20655" t="s">
        <v>2387</v>
      </c>
      <c r="D20655" t="s">
        <v>1022</v>
      </c>
      <c r="E20655">
        <v>11.678879999999999</v>
      </c>
      <c r="F20655" t="s">
        <v>1042</v>
      </c>
      <c r="G20655" s="1">
        <v>43497</v>
      </c>
    </row>
    <row r="20656" spans="1:7" x14ac:dyDescent="0.25">
      <c r="B20656" t="s">
        <v>1030</v>
      </c>
      <c r="C20656" t="s">
        <v>1651</v>
      </c>
      <c r="D20656" t="s">
        <v>1022</v>
      </c>
      <c r="E20656">
        <v>11.678879999999999</v>
      </c>
      <c r="F20656" t="s">
        <v>1042</v>
      </c>
      <c r="G20656" s="1">
        <v>43496</v>
      </c>
    </row>
    <row r="20657" spans="2:7" x14ac:dyDescent="0.25">
      <c r="B20657" t="s">
        <v>1071</v>
      </c>
      <c r="C20657" t="s">
        <v>2167</v>
      </c>
      <c r="D20657" t="s">
        <v>1022</v>
      </c>
      <c r="E20657">
        <v>11.678879999999999</v>
      </c>
      <c r="F20657" t="s">
        <v>1073</v>
      </c>
      <c r="G20657" s="1">
        <v>43496</v>
      </c>
    </row>
    <row r="20658" spans="2:7" x14ac:dyDescent="0.25">
      <c r="B20658" t="s">
        <v>1648</v>
      </c>
      <c r="C20658" t="s">
        <v>1649</v>
      </c>
      <c r="D20658" t="s">
        <v>1022</v>
      </c>
      <c r="E20658">
        <v>11.678879999999999</v>
      </c>
      <c r="F20658" t="s">
        <v>1042</v>
      </c>
      <c r="G20658" s="1">
        <v>43496</v>
      </c>
    </row>
    <row r="20659" spans="2:7" x14ac:dyDescent="0.25">
      <c r="B20659" t="s">
        <v>1057</v>
      </c>
      <c r="C20659" t="s">
        <v>2034</v>
      </c>
      <c r="D20659" t="s">
        <v>1022</v>
      </c>
      <c r="E20659">
        <v>11.678879999999999</v>
      </c>
      <c r="F20659" t="s">
        <v>1042</v>
      </c>
      <c r="G20659" s="1">
        <v>43496</v>
      </c>
    </row>
    <row r="20660" spans="2:7" x14ac:dyDescent="0.25">
      <c r="B20660" t="s">
        <v>1017</v>
      </c>
      <c r="C20660" t="s">
        <v>1268</v>
      </c>
      <c r="D20660" t="s">
        <v>1022</v>
      </c>
      <c r="E20660">
        <v>11.678879999999999</v>
      </c>
      <c r="F20660" t="s">
        <v>1063</v>
      </c>
      <c r="G20660" s="1">
        <v>43181</v>
      </c>
    </row>
    <row r="20661" spans="2:7" x14ac:dyDescent="0.25">
      <c r="B20661" t="s">
        <v>1090</v>
      </c>
      <c r="C20661" t="s">
        <v>1420</v>
      </c>
      <c r="D20661" t="s">
        <v>1022</v>
      </c>
      <c r="E20661">
        <v>11.678879999999999</v>
      </c>
      <c r="F20661" t="s">
        <v>1023</v>
      </c>
      <c r="G20661" s="1">
        <v>43143</v>
      </c>
    </row>
    <row r="20662" spans="2:7" x14ac:dyDescent="0.25">
      <c r="B20662" t="s">
        <v>1061</v>
      </c>
      <c r="C20662" t="s">
        <v>2164</v>
      </c>
      <c r="D20662" t="s">
        <v>1026</v>
      </c>
      <c r="E20662">
        <v>10.39648</v>
      </c>
      <c r="F20662" t="s">
        <v>1063</v>
      </c>
      <c r="G20662" s="1">
        <v>43497</v>
      </c>
    </row>
    <row r="20663" spans="2:7" x14ac:dyDescent="0.25">
      <c r="B20663" t="s">
        <v>1150</v>
      </c>
      <c r="C20663" t="s">
        <v>2031</v>
      </c>
      <c r="D20663" t="s">
        <v>1037</v>
      </c>
      <c r="E20663">
        <v>4.7711839999999999</v>
      </c>
      <c r="F20663" t="s">
        <v>1063</v>
      </c>
      <c r="G20663" s="1">
        <v>43496</v>
      </c>
    </row>
    <row r="20701" spans="1:7" x14ac:dyDescent="0.25">
      <c r="A20701" t="s">
        <v>929</v>
      </c>
      <c r="B20701" t="str">
        <f ca="1">_xll.BDS(OFFSET(INDIRECT(ADDRESS(ROW(), COLUMN())),0,-1),"TOP_ANALYST_PERFORM_RANK_TRR","cols=6;rows=5")</f>
        <v>Gordon Haskett</v>
      </c>
      <c r="C20701" t="s">
        <v>1540</v>
      </c>
      <c r="D20701" t="s">
        <v>1015</v>
      </c>
      <c r="E20701">
        <v>22.847678999999999</v>
      </c>
      <c r="F20701" t="s">
        <v>1020</v>
      </c>
      <c r="G20701" s="1">
        <v>43510</v>
      </c>
    </row>
    <row r="20702" spans="1:7" x14ac:dyDescent="0.25">
      <c r="B20702" t="s">
        <v>1021</v>
      </c>
      <c r="C20702" t="s">
        <v>1021</v>
      </c>
      <c r="D20702" t="s">
        <v>1019</v>
      </c>
      <c r="E20702">
        <v>10.87804</v>
      </c>
      <c r="F20702" t="s">
        <v>1038</v>
      </c>
      <c r="G20702" s="1">
        <v>43493</v>
      </c>
    </row>
    <row r="20703" spans="1:7" x14ac:dyDescent="0.25">
      <c r="B20703" t="s">
        <v>1017</v>
      </c>
      <c r="C20703" t="s">
        <v>1018</v>
      </c>
      <c r="D20703" t="s">
        <v>1022</v>
      </c>
      <c r="E20703">
        <v>8.5765940000000001</v>
      </c>
      <c r="F20703" t="s">
        <v>1020</v>
      </c>
      <c r="G20703" s="1">
        <v>43382</v>
      </c>
    </row>
    <row r="20704" spans="1:7" x14ac:dyDescent="0.25">
      <c r="B20704" t="s">
        <v>1160</v>
      </c>
      <c r="C20704" t="s">
        <v>1204</v>
      </c>
      <c r="D20704" t="s">
        <v>1026</v>
      </c>
      <c r="E20704">
        <v>5.9426829999999997</v>
      </c>
      <c r="F20704" t="s">
        <v>1162</v>
      </c>
      <c r="G20704" s="1">
        <v>43482</v>
      </c>
    </row>
    <row r="20705" spans="2:7" x14ac:dyDescent="0.25">
      <c r="B20705" t="s">
        <v>58</v>
      </c>
      <c r="C20705" t="s">
        <v>1825</v>
      </c>
      <c r="D20705" t="s">
        <v>1037</v>
      </c>
      <c r="E20705">
        <v>1.6931020000000001</v>
      </c>
      <c r="F20705" t="s">
        <v>1123</v>
      </c>
      <c r="G20705" s="1">
        <v>43481</v>
      </c>
    </row>
    <row r="20751" spans="1:7" x14ac:dyDescent="0.25">
      <c r="A20751" t="s">
        <v>930</v>
      </c>
      <c r="B20751" t="str">
        <f ca="1">_xll.BDS(OFFSET(INDIRECT(ADDRESS(ROW(), COLUMN())),0,-1),"TOP_ANALYST_PERFORM_RANK_TRR","cols=6;rows=18")</f>
        <v>Edward Jones</v>
      </c>
      <c r="C20751" t="s">
        <v>1039</v>
      </c>
      <c r="D20751" t="s">
        <v>1015</v>
      </c>
      <c r="E20751">
        <v>10.14368</v>
      </c>
      <c r="F20751" t="s">
        <v>1020</v>
      </c>
      <c r="G20751" s="1">
        <v>43509</v>
      </c>
    </row>
    <row r="20752" spans="1:7" x14ac:dyDescent="0.25">
      <c r="B20752" t="s">
        <v>1124</v>
      </c>
      <c r="C20752" t="s">
        <v>2243</v>
      </c>
      <c r="D20752" t="s">
        <v>1019</v>
      </c>
      <c r="E20752">
        <v>8.4823710000000005</v>
      </c>
      <c r="F20752" t="s">
        <v>1020</v>
      </c>
      <c r="G20752" s="1">
        <v>43502</v>
      </c>
    </row>
    <row r="20753" spans="2:7" x14ac:dyDescent="0.25">
      <c r="B20753" t="s">
        <v>1067</v>
      </c>
      <c r="C20753" t="s">
        <v>2642</v>
      </c>
      <c r="D20753" t="s">
        <v>1022</v>
      </c>
      <c r="E20753">
        <v>1.832848</v>
      </c>
      <c r="F20753" t="s">
        <v>1023</v>
      </c>
      <c r="G20753" s="1">
        <v>43507</v>
      </c>
    </row>
    <row r="20754" spans="2:7" x14ac:dyDescent="0.25">
      <c r="B20754" t="s">
        <v>1021</v>
      </c>
      <c r="C20754" t="s">
        <v>1021</v>
      </c>
      <c r="D20754" t="s">
        <v>1022</v>
      </c>
      <c r="E20754">
        <v>1.832848</v>
      </c>
      <c r="F20754" t="s">
        <v>1023</v>
      </c>
      <c r="G20754" s="1">
        <v>43503</v>
      </c>
    </row>
    <row r="20755" spans="2:7" x14ac:dyDescent="0.25">
      <c r="B20755" t="s">
        <v>1021</v>
      </c>
      <c r="C20755" t="s">
        <v>1021</v>
      </c>
      <c r="D20755" t="s">
        <v>1022</v>
      </c>
      <c r="E20755">
        <v>1.832848</v>
      </c>
      <c r="F20755" t="s">
        <v>1023</v>
      </c>
      <c r="G20755" s="1">
        <v>43502</v>
      </c>
    </row>
    <row r="20756" spans="2:7" x14ac:dyDescent="0.25">
      <c r="B20756" t="s">
        <v>1024</v>
      </c>
      <c r="C20756" t="s">
        <v>2620</v>
      </c>
      <c r="D20756" t="s">
        <v>1022</v>
      </c>
      <c r="E20756">
        <v>1.832848</v>
      </c>
      <c r="F20756" t="s">
        <v>1023</v>
      </c>
      <c r="G20756" s="1">
        <v>43502</v>
      </c>
    </row>
    <row r="20757" spans="2:7" x14ac:dyDescent="0.25">
      <c r="B20757" t="s">
        <v>1055</v>
      </c>
      <c r="C20757" t="s">
        <v>2200</v>
      </c>
      <c r="D20757" t="s">
        <v>1022</v>
      </c>
      <c r="E20757">
        <v>1.832848</v>
      </c>
      <c r="F20757" t="s">
        <v>1141</v>
      </c>
      <c r="G20757" s="1">
        <v>43502</v>
      </c>
    </row>
    <row r="20758" spans="2:7" x14ac:dyDescent="0.25">
      <c r="B20758" t="s">
        <v>1050</v>
      </c>
      <c r="C20758" t="s">
        <v>2589</v>
      </c>
      <c r="D20758" t="s">
        <v>1022</v>
      </c>
      <c r="E20758">
        <v>1.832848</v>
      </c>
      <c r="F20758" t="s">
        <v>1063</v>
      </c>
      <c r="G20758" s="1">
        <v>43501</v>
      </c>
    </row>
    <row r="20759" spans="2:7" x14ac:dyDescent="0.25">
      <c r="B20759" t="s">
        <v>1742</v>
      </c>
      <c r="C20759" t="s">
        <v>2643</v>
      </c>
      <c r="D20759" t="s">
        <v>1022</v>
      </c>
      <c r="E20759">
        <v>1.832848</v>
      </c>
      <c r="F20759" t="s">
        <v>1023</v>
      </c>
      <c r="G20759" s="1">
        <v>43476</v>
      </c>
    </row>
    <row r="20760" spans="2:7" x14ac:dyDescent="0.25">
      <c r="B20760" t="s">
        <v>1084</v>
      </c>
      <c r="C20760" t="s">
        <v>2302</v>
      </c>
      <c r="D20760" t="s">
        <v>1022</v>
      </c>
      <c r="E20760">
        <v>1.832848</v>
      </c>
      <c r="F20760" t="s">
        <v>1023</v>
      </c>
      <c r="G20760" s="1">
        <v>43432</v>
      </c>
    </row>
    <row r="20761" spans="2:7" x14ac:dyDescent="0.25">
      <c r="B20761" t="s">
        <v>1090</v>
      </c>
      <c r="C20761" t="s">
        <v>1091</v>
      </c>
      <c r="D20761" t="s">
        <v>1022</v>
      </c>
      <c r="E20761">
        <v>1.832848</v>
      </c>
      <c r="F20761" t="s">
        <v>1023</v>
      </c>
      <c r="G20761" s="1">
        <v>43143</v>
      </c>
    </row>
    <row r="20762" spans="2:7" x14ac:dyDescent="0.25">
      <c r="B20762" t="s">
        <v>1135</v>
      </c>
      <c r="C20762" t="s">
        <v>1895</v>
      </c>
      <c r="D20762" t="s">
        <v>1026</v>
      </c>
      <c r="E20762">
        <v>0.13086800000000001</v>
      </c>
      <c r="F20762" t="s">
        <v>1032</v>
      </c>
      <c r="G20762" s="1">
        <v>43502</v>
      </c>
    </row>
    <row r="20763" spans="2:7" x14ac:dyDescent="0.25">
      <c r="B20763" t="s">
        <v>1184</v>
      </c>
      <c r="C20763" t="s">
        <v>2644</v>
      </c>
      <c r="D20763" t="s">
        <v>1037</v>
      </c>
      <c r="E20763">
        <v>0</v>
      </c>
      <c r="F20763" t="s">
        <v>1032</v>
      </c>
      <c r="G20763" s="1">
        <v>43507</v>
      </c>
    </row>
    <row r="20764" spans="2:7" x14ac:dyDescent="0.25">
      <c r="B20764" t="s">
        <v>1021</v>
      </c>
      <c r="C20764" t="s">
        <v>1021</v>
      </c>
      <c r="D20764" t="s">
        <v>1037</v>
      </c>
      <c r="E20764">
        <v>0</v>
      </c>
      <c r="F20764" t="s">
        <v>1027</v>
      </c>
      <c r="G20764" s="1">
        <v>43507</v>
      </c>
    </row>
    <row r="20765" spans="2:7" x14ac:dyDescent="0.25">
      <c r="B20765" t="s">
        <v>1021</v>
      </c>
      <c r="C20765" t="s">
        <v>1021</v>
      </c>
      <c r="D20765" t="s">
        <v>1037</v>
      </c>
      <c r="E20765">
        <v>0</v>
      </c>
      <c r="F20765" t="s">
        <v>1020</v>
      </c>
      <c r="G20765" s="1">
        <v>43504</v>
      </c>
    </row>
    <row r="20766" spans="2:7" x14ac:dyDescent="0.25">
      <c r="B20766" t="s">
        <v>1071</v>
      </c>
      <c r="C20766" t="s">
        <v>1896</v>
      </c>
      <c r="D20766" t="s">
        <v>1037</v>
      </c>
      <c r="E20766">
        <v>0</v>
      </c>
      <c r="F20766" t="s">
        <v>1320</v>
      </c>
      <c r="G20766" s="1">
        <v>43503</v>
      </c>
    </row>
    <row r="20767" spans="2:7" x14ac:dyDescent="0.25">
      <c r="B20767" t="s">
        <v>1059</v>
      </c>
      <c r="C20767" t="s">
        <v>2645</v>
      </c>
      <c r="D20767" t="s">
        <v>1037</v>
      </c>
      <c r="E20767">
        <v>0</v>
      </c>
      <c r="F20767" t="s">
        <v>1032</v>
      </c>
      <c r="G20767" s="1">
        <v>43502</v>
      </c>
    </row>
    <row r="20768" spans="2:7" x14ac:dyDescent="0.25">
      <c r="B20768" t="s">
        <v>58</v>
      </c>
      <c r="C20768" t="s">
        <v>2646</v>
      </c>
      <c r="D20768" t="s">
        <v>1037</v>
      </c>
      <c r="E20768">
        <v>0</v>
      </c>
      <c r="F20768" t="s">
        <v>1389</v>
      </c>
      <c r="G20768" s="1">
        <v>43501</v>
      </c>
    </row>
    <row r="20801" spans="1:7" x14ac:dyDescent="0.25">
      <c r="A20801" t="s">
        <v>931</v>
      </c>
      <c r="B20801" t="str">
        <f ca="1">_xll.BDS(OFFSET(INDIRECT(ADDRESS(ROW(), COLUMN())),0,-1),"TOP_ANALYST_PERFORM_RANK_TRR","cols=6;rows=12")</f>
        <v>ISS-EVA</v>
      </c>
      <c r="C20801" t="s">
        <v>1018</v>
      </c>
      <c r="D20801" t="s">
        <v>1015</v>
      </c>
      <c r="E20801">
        <v>23.468430000000001</v>
      </c>
      <c r="F20801" t="s">
        <v>1063</v>
      </c>
      <c r="G20801" s="1">
        <v>43495</v>
      </c>
    </row>
    <row r="20802" spans="1:7" x14ac:dyDescent="0.25">
      <c r="B20802" t="s">
        <v>1086</v>
      </c>
      <c r="C20802" t="s">
        <v>2619</v>
      </c>
      <c r="D20802" t="s">
        <v>1019</v>
      </c>
      <c r="E20802">
        <v>0</v>
      </c>
      <c r="F20802" t="s">
        <v>1027</v>
      </c>
      <c r="G20802" s="1">
        <v>43504</v>
      </c>
    </row>
    <row r="20803" spans="1:7" x14ac:dyDescent="0.25">
      <c r="B20803" t="s">
        <v>1024</v>
      </c>
      <c r="C20803" t="s">
        <v>2620</v>
      </c>
      <c r="D20803" t="s">
        <v>1022</v>
      </c>
      <c r="E20803">
        <v>-8.3916050000000002</v>
      </c>
      <c r="F20803" t="s">
        <v>1023</v>
      </c>
      <c r="G20803" s="1">
        <v>43511</v>
      </c>
    </row>
    <row r="20804" spans="1:7" x14ac:dyDescent="0.25">
      <c r="B20804" t="s">
        <v>1752</v>
      </c>
      <c r="C20804" t="s">
        <v>2194</v>
      </c>
      <c r="D20804" t="s">
        <v>1022</v>
      </c>
      <c r="E20804">
        <v>-8.3916050000000002</v>
      </c>
      <c r="F20804" t="s">
        <v>1023</v>
      </c>
      <c r="G20804" s="1">
        <v>43510</v>
      </c>
    </row>
    <row r="20805" spans="1:7" x14ac:dyDescent="0.25">
      <c r="B20805" t="s">
        <v>1363</v>
      </c>
      <c r="C20805" t="s">
        <v>2621</v>
      </c>
      <c r="D20805" t="s">
        <v>1022</v>
      </c>
      <c r="E20805">
        <v>-8.3916050000000002</v>
      </c>
      <c r="F20805" t="s">
        <v>1042</v>
      </c>
      <c r="G20805" s="1">
        <v>43508</v>
      </c>
    </row>
    <row r="20806" spans="1:7" x14ac:dyDescent="0.25">
      <c r="B20806" t="s">
        <v>1178</v>
      </c>
      <c r="C20806" t="s">
        <v>2423</v>
      </c>
      <c r="D20806" t="s">
        <v>1022</v>
      </c>
      <c r="E20806">
        <v>-8.3916050000000002</v>
      </c>
      <c r="F20806" t="s">
        <v>1180</v>
      </c>
      <c r="G20806" s="1">
        <v>43504</v>
      </c>
    </row>
    <row r="20807" spans="1:7" x14ac:dyDescent="0.25">
      <c r="B20807" t="s">
        <v>2622</v>
      </c>
      <c r="C20807" t="s">
        <v>2623</v>
      </c>
      <c r="D20807" t="s">
        <v>1022</v>
      </c>
      <c r="E20807">
        <v>-8.3916050000000002</v>
      </c>
      <c r="F20807" t="s">
        <v>1023</v>
      </c>
      <c r="G20807" s="1">
        <v>43504</v>
      </c>
    </row>
    <row r="20808" spans="1:7" x14ac:dyDescent="0.25">
      <c r="B20808" t="s">
        <v>1021</v>
      </c>
      <c r="C20808" t="s">
        <v>1021</v>
      </c>
      <c r="D20808" t="s">
        <v>1022</v>
      </c>
      <c r="E20808">
        <v>-8.3916050000000002</v>
      </c>
      <c r="F20808" t="s">
        <v>1023</v>
      </c>
      <c r="G20808" s="1">
        <v>43504</v>
      </c>
    </row>
    <row r="20809" spans="1:7" x14ac:dyDescent="0.25">
      <c r="B20809" t="s">
        <v>1050</v>
      </c>
      <c r="C20809" t="s">
        <v>2610</v>
      </c>
      <c r="D20809" t="s">
        <v>1022</v>
      </c>
      <c r="E20809">
        <v>-8.3916050000000002</v>
      </c>
      <c r="F20809" t="s">
        <v>1063</v>
      </c>
      <c r="G20809" s="1">
        <v>43483</v>
      </c>
    </row>
    <row r="20810" spans="1:7" x14ac:dyDescent="0.25">
      <c r="B20810" t="s">
        <v>1145</v>
      </c>
      <c r="C20810" t="s">
        <v>1745</v>
      </c>
      <c r="D20810" t="s">
        <v>1022</v>
      </c>
      <c r="E20810">
        <v>-8.3916050000000002</v>
      </c>
      <c r="F20810" t="s">
        <v>1023</v>
      </c>
      <c r="G20810" s="1">
        <v>43482</v>
      </c>
    </row>
    <row r="20811" spans="1:7" x14ac:dyDescent="0.25">
      <c r="B20811" t="s">
        <v>1040</v>
      </c>
      <c r="C20811" t="s">
        <v>2624</v>
      </c>
      <c r="D20811" t="s">
        <v>1026</v>
      </c>
      <c r="E20811">
        <v>-24.05594</v>
      </c>
      <c r="F20811" t="s">
        <v>1312</v>
      </c>
      <c r="G20811" s="1">
        <v>43482</v>
      </c>
    </row>
    <row r="20812" spans="1:7" x14ac:dyDescent="0.25">
      <c r="B20812" t="s">
        <v>1021</v>
      </c>
      <c r="C20812" t="s">
        <v>1021</v>
      </c>
      <c r="D20812" t="s">
        <v>1037</v>
      </c>
      <c r="E20812">
        <v>-42.393788999999998</v>
      </c>
      <c r="F20812" t="s">
        <v>1038</v>
      </c>
      <c r="G20812" s="1">
        <v>43483</v>
      </c>
    </row>
    <row r="20851" spans="1:7" x14ac:dyDescent="0.25">
      <c r="A20851" t="s">
        <v>932</v>
      </c>
      <c r="B20851" t="str">
        <f ca="1">_xll.BDS(OFFSET(INDIRECT(ADDRESS(ROW(), COLUMN())),0,-1),"TOP_ANALYST_PERFORM_RANK_TRR","cols=6;rows=8")</f>
        <v>PERM DENIED</v>
      </c>
      <c r="C20851" t="s">
        <v>1021</v>
      </c>
      <c r="D20851" t="s">
        <v>1015</v>
      </c>
      <c r="E20851">
        <v>67.967236</v>
      </c>
      <c r="F20851" t="s">
        <v>1023</v>
      </c>
      <c r="G20851" s="1">
        <v>43504</v>
      </c>
    </row>
    <row r="20852" spans="1:7" x14ac:dyDescent="0.25">
      <c r="B20852" t="s">
        <v>1017</v>
      </c>
      <c r="C20852" t="s">
        <v>1018</v>
      </c>
      <c r="D20852" t="s">
        <v>1019</v>
      </c>
      <c r="E20852">
        <v>55.272697999999998</v>
      </c>
      <c r="F20852" t="s">
        <v>1020</v>
      </c>
      <c r="G20852" s="1">
        <v>43483</v>
      </c>
    </row>
    <row r="20853" spans="1:7" x14ac:dyDescent="0.25">
      <c r="B20853" t="s">
        <v>1030</v>
      </c>
      <c r="C20853" t="s">
        <v>1117</v>
      </c>
      <c r="D20853" t="s">
        <v>1022</v>
      </c>
      <c r="E20853">
        <v>45.757340999999997</v>
      </c>
      <c r="F20853" t="s">
        <v>1042</v>
      </c>
      <c r="G20853" s="1">
        <v>43511</v>
      </c>
    </row>
    <row r="20854" spans="1:7" x14ac:dyDescent="0.25">
      <c r="B20854" t="s">
        <v>1021</v>
      </c>
      <c r="C20854" t="s">
        <v>1021</v>
      </c>
      <c r="D20854" t="s">
        <v>1022</v>
      </c>
      <c r="E20854">
        <v>45.757340999999997</v>
      </c>
      <c r="F20854" t="s">
        <v>1023</v>
      </c>
      <c r="G20854" s="1">
        <v>43504</v>
      </c>
    </row>
    <row r="20855" spans="1:7" x14ac:dyDescent="0.25">
      <c r="B20855" t="s">
        <v>1113</v>
      </c>
      <c r="C20855" t="s">
        <v>1154</v>
      </c>
      <c r="D20855" t="s">
        <v>1022</v>
      </c>
      <c r="E20855">
        <v>45.757340999999997</v>
      </c>
      <c r="F20855" t="s">
        <v>1042</v>
      </c>
      <c r="G20855" s="1">
        <v>43503</v>
      </c>
    </row>
    <row r="20856" spans="1:7" x14ac:dyDescent="0.25">
      <c r="B20856" t="s">
        <v>1197</v>
      </c>
      <c r="C20856" t="s">
        <v>1198</v>
      </c>
      <c r="D20856" t="s">
        <v>1022</v>
      </c>
      <c r="E20856">
        <v>45.757340999999997</v>
      </c>
      <c r="F20856" t="s">
        <v>1023</v>
      </c>
      <c r="G20856" s="1">
        <v>43503</v>
      </c>
    </row>
    <row r="20857" spans="1:7" x14ac:dyDescent="0.25">
      <c r="B20857" t="s">
        <v>1124</v>
      </c>
      <c r="C20857" t="s">
        <v>1115</v>
      </c>
      <c r="D20857" t="s">
        <v>1026</v>
      </c>
      <c r="E20857">
        <v>31.973565000000001</v>
      </c>
      <c r="F20857" t="s">
        <v>1020</v>
      </c>
      <c r="G20857" s="1">
        <v>43503</v>
      </c>
    </row>
    <row r="20858" spans="1:7" x14ac:dyDescent="0.25">
      <c r="B20858" t="s">
        <v>1076</v>
      </c>
      <c r="C20858" t="s">
        <v>1183</v>
      </c>
      <c r="D20858" t="s">
        <v>1037</v>
      </c>
      <c r="E20858">
        <v>26.8996</v>
      </c>
      <c r="F20858" t="s">
        <v>1023</v>
      </c>
      <c r="G20858" s="1">
        <v>43504</v>
      </c>
    </row>
    <row r="20901" spans="1:7" x14ac:dyDescent="0.25">
      <c r="A20901" t="s">
        <v>933</v>
      </c>
      <c r="B20901" t="str">
        <f ca="1">_xll.BDS(OFFSET(INDIRECT(ADDRESS(ROW(), COLUMN())),0,-1),"TOP_ANALYST_PERFORM_RANK_TRR","cols=6;rows=13")</f>
        <v>PERM DENIED</v>
      </c>
      <c r="C20901" t="s">
        <v>1021</v>
      </c>
      <c r="D20901" t="s">
        <v>1015</v>
      </c>
      <c r="E20901">
        <v>21.420290000000001</v>
      </c>
      <c r="F20901" t="s">
        <v>1023</v>
      </c>
      <c r="G20901" s="1">
        <v>43495</v>
      </c>
    </row>
    <row r="20902" spans="1:7" x14ac:dyDescent="0.25">
      <c r="B20902" t="s">
        <v>1017</v>
      </c>
      <c r="C20902" t="s">
        <v>1018</v>
      </c>
      <c r="D20902" t="s">
        <v>1019</v>
      </c>
      <c r="E20902">
        <v>8.846921</v>
      </c>
      <c r="F20902" t="s">
        <v>1279</v>
      </c>
      <c r="G20902" s="1">
        <v>43307</v>
      </c>
    </row>
    <row r="20903" spans="1:7" x14ac:dyDescent="0.25">
      <c r="B20903" t="s">
        <v>1422</v>
      </c>
      <c r="C20903" t="s">
        <v>2122</v>
      </c>
      <c r="D20903" t="s">
        <v>1022</v>
      </c>
      <c r="E20903">
        <v>1.342959</v>
      </c>
      <c r="F20903" t="s">
        <v>1052</v>
      </c>
      <c r="G20903" s="1">
        <v>43495</v>
      </c>
    </row>
    <row r="20904" spans="1:7" x14ac:dyDescent="0.25">
      <c r="B20904" t="s">
        <v>1363</v>
      </c>
      <c r="C20904" t="s">
        <v>2372</v>
      </c>
      <c r="D20904" t="s">
        <v>1026</v>
      </c>
      <c r="E20904">
        <v>0</v>
      </c>
      <c r="F20904" t="s">
        <v>1032</v>
      </c>
      <c r="G20904" s="1">
        <v>43510</v>
      </c>
    </row>
    <row r="20905" spans="1:7" x14ac:dyDescent="0.25">
      <c r="B20905" t="s">
        <v>1086</v>
      </c>
      <c r="C20905" t="s">
        <v>1713</v>
      </c>
      <c r="D20905" t="s">
        <v>1026</v>
      </c>
      <c r="E20905">
        <v>0</v>
      </c>
      <c r="F20905" t="s">
        <v>1027</v>
      </c>
      <c r="G20905" s="1">
        <v>43509</v>
      </c>
    </row>
    <row r="20906" spans="1:7" x14ac:dyDescent="0.25">
      <c r="B20906" t="s">
        <v>58</v>
      </c>
      <c r="C20906" t="s">
        <v>2183</v>
      </c>
      <c r="D20906" t="s">
        <v>1026</v>
      </c>
      <c r="E20906">
        <v>0</v>
      </c>
      <c r="F20906" t="s">
        <v>1389</v>
      </c>
      <c r="G20906" s="1">
        <v>43500</v>
      </c>
    </row>
    <row r="20907" spans="1:7" x14ac:dyDescent="0.25">
      <c r="B20907" t="s">
        <v>1050</v>
      </c>
      <c r="C20907" t="s">
        <v>2610</v>
      </c>
      <c r="D20907" t="s">
        <v>1026</v>
      </c>
      <c r="E20907">
        <v>0</v>
      </c>
      <c r="F20907" t="s">
        <v>1052</v>
      </c>
      <c r="G20907" s="1">
        <v>43495</v>
      </c>
    </row>
    <row r="20908" spans="1:7" x14ac:dyDescent="0.25">
      <c r="B20908" t="s">
        <v>1030</v>
      </c>
      <c r="C20908" t="s">
        <v>1049</v>
      </c>
      <c r="D20908" t="s">
        <v>1026</v>
      </c>
      <c r="E20908">
        <v>0</v>
      </c>
      <c r="F20908" t="s">
        <v>1032</v>
      </c>
      <c r="G20908" s="1">
        <v>43494</v>
      </c>
    </row>
    <row r="20909" spans="1:7" x14ac:dyDescent="0.25">
      <c r="B20909" t="s">
        <v>1059</v>
      </c>
      <c r="C20909" t="s">
        <v>1708</v>
      </c>
      <c r="D20909" t="s">
        <v>1026</v>
      </c>
      <c r="E20909">
        <v>0</v>
      </c>
      <c r="F20909" t="s">
        <v>1032</v>
      </c>
      <c r="G20909" s="1">
        <v>43494</v>
      </c>
    </row>
    <row r="20910" spans="1:7" x14ac:dyDescent="0.25">
      <c r="B20910" t="s">
        <v>1021</v>
      </c>
      <c r="C20910" t="s">
        <v>1021</v>
      </c>
      <c r="D20910" t="s">
        <v>1037</v>
      </c>
      <c r="E20910">
        <v>-3.8729800000000001</v>
      </c>
      <c r="F20910" t="s">
        <v>1023</v>
      </c>
      <c r="G20910" s="1">
        <v>43499</v>
      </c>
    </row>
    <row r="20911" spans="1:7" x14ac:dyDescent="0.25">
      <c r="B20911" t="s">
        <v>1069</v>
      </c>
      <c r="C20911" t="s">
        <v>1070</v>
      </c>
      <c r="D20911" t="s">
        <v>1037</v>
      </c>
      <c r="E20911">
        <v>-3.8729800000000001</v>
      </c>
      <c r="F20911" t="s">
        <v>1042</v>
      </c>
      <c r="G20911" s="1">
        <v>43494</v>
      </c>
    </row>
    <row r="20912" spans="1:7" x14ac:dyDescent="0.25">
      <c r="B20912" t="s">
        <v>1145</v>
      </c>
      <c r="C20912" t="s">
        <v>1745</v>
      </c>
      <c r="D20912" t="s">
        <v>1037</v>
      </c>
      <c r="E20912">
        <v>-3.8729800000000001</v>
      </c>
      <c r="F20912" t="s">
        <v>1023</v>
      </c>
      <c r="G20912" s="1">
        <v>43494</v>
      </c>
    </row>
    <row r="20913" spans="2:7" x14ac:dyDescent="0.25">
      <c r="B20913" t="s">
        <v>1021</v>
      </c>
      <c r="C20913" t="s">
        <v>1021</v>
      </c>
      <c r="D20913" t="s">
        <v>1037</v>
      </c>
      <c r="E20913">
        <v>-3.8729800000000001</v>
      </c>
      <c r="F20913" t="s">
        <v>1023</v>
      </c>
      <c r="G20913" s="1">
        <v>43494</v>
      </c>
    </row>
    <row r="20951" spans="1:7" x14ac:dyDescent="0.25">
      <c r="A20951" t="s">
        <v>934</v>
      </c>
      <c r="B20951" t="str">
        <f ca="1">_xll.BDS(OFFSET(INDIRECT(ADDRESS(ROW(), COLUMN())),0,-1),"TOP_ANALYST_PERFORM_RANK_TRR","cols=6;rows=8")</f>
        <v>ISS-EVA</v>
      </c>
      <c r="C20951" t="s">
        <v>1018</v>
      </c>
      <c r="D20951" t="s">
        <v>1015</v>
      </c>
      <c r="E20951">
        <v>10.394104</v>
      </c>
      <c r="F20951" t="s">
        <v>1063</v>
      </c>
      <c r="G20951" s="1">
        <v>43509</v>
      </c>
    </row>
    <row r="20952" spans="1:7" x14ac:dyDescent="0.25">
      <c r="B20952" t="s">
        <v>1059</v>
      </c>
      <c r="C20952" t="s">
        <v>2647</v>
      </c>
      <c r="D20952" t="s">
        <v>1019</v>
      </c>
      <c r="E20952">
        <v>-15.758801</v>
      </c>
      <c r="F20952" t="s">
        <v>1032</v>
      </c>
      <c r="G20952" s="1">
        <v>43503</v>
      </c>
    </row>
    <row r="20953" spans="1:7" x14ac:dyDescent="0.25">
      <c r="B20953" t="s">
        <v>1028</v>
      </c>
      <c r="C20953" t="s">
        <v>1789</v>
      </c>
      <c r="D20953" t="s">
        <v>1022</v>
      </c>
      <c r="E20953">
        <v>-16.417529999999999</v>
      </c>
      <c r="F20953" t="s">
        <v>1042</v>
      </c>
      <c r="G20953" s="1">
        <v>43508</v>
      </c>
    </row>
    <row r="20954" spans="1:7" x14ac:dyDescent="0.25">
      <c r="B20954" t="s">
        <v>1120</v>
      </c>
      <c r="C20954" t="s">
        <v>1662</v>
      </c>
      <c r="D20954" t="s">
        <v>1022</v>
      </c>
      <c r="E20954">
        <v>-16.417529999999999</v>
      </c>
      <c r="F20954" t="s">
        <v>1023</v>
      </c>
      <c r="G20954" s="1">
        <v>43507</v>
      </c>
    </row>
    <row r="20955" spans="1:7" x14ac:dyDescent="0.25">
      <c r="B20955" t="s">
        <v>1752</v>
      </c>
      <c r="C20955" t="s">
        <v>2429</v>
      </c>
      <c r="D20955" t="s">
        <v>1022</v>
      </c>
      <c r="E20955">
        <v>-16.417529999999999</v>
      </c>
      <c r="F20955" t="s">
        <v>1023</v>
      </c>
      <c r="G20955" s="1">
        <v>43504</v>
      </c>
    </row>
    <row r="20956" spans="1:7" x14ac:dyDescent="0.25">
      <c r="B20956" t="s">
        <v>1057</v>
      </c>
      <c r="C20956" t="s">
        <v>1790</v>
      </c>
      <c r="D20956" t="s">
        <v>1022</v>
      </c>
      <c r="E20956">
        <v>-16.417529999999999</v>
      </c>
      <c r="F20956" t="s">
        <v>1791</v>
      </c>
      <c r="G20956" s="1">
        <v>43503</v>
      </c>
    </row>
    <row r="20957" spans="1:7" x14ac:dyDescent="0.25">
      <c r="B20957" t="s">
        <v>1189</v>
      </c>
      <c r="C20957" t="s">
        <v>1793</v>
      </c>
      <c r="D20957" t="s">
        <v>1026</v>
      </c>
      <c r="E20957">
        <v>-22.219411000000001</v>
      </c>
      <c r="F20957" t="s">
        <v>1027</v>
      </c>
      <c r="G20957" s="1">
        <v>43504</v>
      </c>
    </row>
    <row r="20958" spans="1:7" x14ac:dyDescent="0.25">
      <c r="B20958" t="s">
        <v>1082</v>
      </c>
      <c r="C20958" t="s">
        <v>2117</v>
      </c>
      <c r="D20958" t="s">
        <v>1037</v>
      </c>
      <c r="E20958">
        <v>-22.285039999999999</v>
      </c>
      <c r="F20958" t="s">
        <v>1023</v>
      </c>
      <c r="G20958" s="1">
        <v>43507</v>
      </c>
    </row>
    <row r="21001" spans="1:7" x14ac:dyDescent="0.25">
      <c r="A21001" t="s">
        <v>935</v>
      </c>
      <c r="B21001" t="str">
        <f ca="1">_xll.BDS(OFFSET(INDIRECT(ADDRESS(ROW(), COLUMN())),0,-1),"TOP_ANALYST_PERFORM_RANK_TRR","cols=6;rows=10")</f>
        <v>Buckingham Research Group</v>
      </c>
      <c r="C21001" t="s">
        <v>1907</v>
      </c>
      <c r="D21001" t="s">
        <v>1015</v>
      </c>
      <c r="E21001">
        <v>4.1737529999999996</v>
      </c>
      <c r="F21001" t="s">
        <v>1023</v>
      </c>
      <c r="G21001" s="1">
        <v>43504</v>
      </c>
    </row>
    <row r="21002" spans="1:7" x14ac:dyDescent="0.25">
      <c r="B21002" t="s">
        <v>1033</v>
      </c>
      <c r="C21002" t="s">
        <v>2385</v>
      </c>
      <c r="D21002" t="s">
        <v>1019</v>
      </c>
      <c r="E21002">
        <v>2.2463760000000002</v>
      </c>
      <c r="F21002" t="s">
        <v>1023</v>
      </c>
      <c r="G21002" s="1">
        <v>43503</v>
      </c>
    </row>
    <row r="21003" spans="1:7" x14ac:dyDescent="0.25">
      <c r="B21003" t="s">
        <v>1028</v>
      </c>
      <c r="C21003" t="s">
        <v>2648</v>
      </c>
      <c r="D21003" t="s">
        <v>1022</v>
      </c>
      <c r="E21003">
        <v>0.90022500000000005</v>
      </c>
      <c r="F21003" t="s">
        <v>1042</v>
      </c>
      <c r="G21003" s="1">
        <v>43510</v>
      </c>
    </row>
    <row r="21004" spans="1:7" x14ac:dyDescent="0.25">
      <c r="B21004" t="s">
        <v>1634</v>
      </c>
      <c r="C21004" t="s">
        <v>2489</v>
      </c>
      <c r="D21004" t="s">
        <v>1022</v>
      </c>
      <c r="E21004">
        <v>0.90022500000000005</v>
      </c>
      <c r="F21004" t="s">
        <v>1023</v>
      </c>
      <c r="G21004" s="1">
        <v>43509</v>
      </c>
    </row>
    <row r="21005" spans="1:7" x14ac:dyDescent="0.25">
      <c r="B21005" t="s">
        <v>1043</v>
      </c>
      <c r="C21005" t="s">
        <v>2270</v>
      </c>
      <c r="D21005" t="s">
        <v>1022</v>
      </c>
      <c r="E21005">
        <v>0.90022500000000005</v>
      </c>
      <c r="F21005" t="s">
        <v>1042</v>
      </c>
      <c r="G21005" s="1">
        <v>43507</v>
      </c>
    </row>
    <row r="21006" spans="1:7" x14ac:dyDescent="0.25">
      <c r="B21006" t="s">
        <v>1021</v>
      </c>
      <c r="C21006" t="s">
        <v>1021</v>
      </c>
      <c r="D21006" t="s">
        <v>1026</v>
      </c>
      <c r="E21006">
        <v>0.308307</v>
      </c>
      <c r="F21006" t="s">
        <v>1023</v>
      </c>
      <c r="G21006" s="1">
        <v>43504</v>
      </c>
    </row>
    <row r="21007" spans="1:7" x14ac:dyDescent="0.25">
      <c r="B21007" t="s">
        <v>1124</v>
      </c>
      <c r="C21007" t="s">
        <v>1897</v>
      </c>
      <c r="D21007" t="s">
        <v>1037</v>
      </c>
      <c r="E21007">
        <v>0</v>
      </c>
      <c r="F21007" t="s">
        <v>1020</v>
      </c>
      <c r="G21007" s="1">
        <v>43504</v>
      </c>
    </row>
    <row r="21008" spans="1:7" x14ac:dyDescent="0.25">
      <c r="B21008" t="s">
        <v>1030</v>
      </c>
      <c r="C21008" t="s">
        <v>1909</v>
      </c>
      <c r="D21008" t="s">
        <v>1037</v>
      </c>
      <c r="E21008">
        <v>0</v>
      </c>
      <c r="F21008" t="s">
        <v>1032</v>
      </c>
      <c r="G21008" s="1">
        <v>43502</v>
      </c>
    </row>
    <row r="21009" spans="2:7" x14ac:dyDescent="0.25">
      <c r="B21009" t="s">
        <v>58</v>
      </c>
      <c r="C21009" t="s">
        <v>1925</v>
      </c>
      <c r="D21009" t="s">
        <v>1037</v>
      </c>
      <c r="E21009">
        <v>0</v>
      </c>
      <c r="F21009" t="s">
        <v>1123</v>
      </c>
      <c r="G21009" s="1">
        <v>43502</v>
      </c>
    </row>
    <row r="21010" spans="2:7" x14ac:dyDescent="0.25">
      <c r="B21010" t="s">
        <v>1086</v>
      </c>
      <c r="C21010" t="s">
        <v>1910</v>
      </c>
      <c r="D21010" t="s">
        <v>1037</v>
      </c>
      <c r="E21010">
        <v>0</v>
      </c>
      <c r="F21010" t="s">
        <v>1027</v>
      </c>
      <c r="G21010" s="1">
        <v>43501</v>
      </c>
    </row>
    <row r="21051" spans="1:7" x14ac:dyDescent="0.25">
      <c r="A21051" t="s">
        <v>936</v>
      </c>
      <c r="B21051" t="str">
        <f ca="1">_xll.BDS(OFFSET(INDIRECT(ADDRESS(ROW(), COLUMN())),0,-1),"TOP_ANALYST_PERFORM_RANK_TRR","cols=6;rows=8")</f>
        <v>SunTrust Robinson Humphrey</v>
      </c>
      <c r="C21051" t="s">
        <v>1586</v>
      </c>
      <c r="D21051" t="s">
        <v>1015</v>
      </c>
      <c r="E21051">
        <v>61.469310999999998</v>
      </c>
      <c r="F21051" t="s">
        <v>1023</v>
      </c>
      <c r="G21051" s="1">
        <v>43509</v>
      </c>
    </row>
    <row r="21052" spans="1:7" x14ac:dyDescent="0.25">
      <c r="B21052" t="s">
        <v>1595</v>
      </c>
      <c r="C21052" t="s">
        <v>2307</v>
      </c>
      <c r="D21052" t="s">
        <v>1015</v>
      </c>
      <c r="E21052">
        <v>61.469310999999998</v>
      </c>
      <c r="F21052" t="s">
        <v>1042</v>
      </c>
      <c r="G21052" s="1">
        <v>43507</v>
      </c>
    </row>
    <row r="21053" spans="1:7" x14ac:dyDescent="0.25">
      <c r="B21053" t="s">
        <v>1426</v>
      </c>
      <c r="C21053" t="s">
        <v>2191</v>
      </c>
      <c r="D21053" t="s">
        <v>1015</v>
      </c>
      <c r="E21053">
        <v>61.469310999999998</v>
      </c>
      <c r="F21053" t="s">
        <v>1042</v>
      </c>
      <c r="G21053" s="1">
        <v>43503</v>
      </c>
    </row>
    <row r="21054" spans="1:7" x14ac:dyDescent="0.25">
      <c r="B21054" t="s">
        <v>1055</v>
      </c>
      <c r="C21054" t="s">
        <v>1962</v>
      </c>
      <c r="D21054" t="s">
        <v>1015</v>
      </c>
      <c r="E21054">
        <v>61.469310999999998</v>
      </c>
      <c r="F21054" t="s">
        <v>1141</v>
      </c>
      <c r="G21054" s="1">
        <v>43502</v>
      </c>
    </row>
    <row r="21055" spans="1:7" x14ac:dyDescent="0.25">
      <c r="B21055" t="s">
        <v>2649</v>
      </c>
      <c r="C21055" t="s">
        <v>2650</v>
      </c>
      <c r="D21055" t="s">
        <v>1015</v>
      </c>
      <c r="E21055">
        <v>61.469310999999998</v>
      </c>
      <c r="F21055" t="s">
        <v>1023</v>
      </c>
      <c r="G21055" s="1">
        <v>43502</v>
      </c>
    </row>
    <row r="21056" spans="1:7" x14ac:dyDescent="0.25">
      <c r="B21056" t="s">
        <v>1021</v>
      </c>
      <c r="C21056" t="s">
        <v>1021</v>
      </c>
      <c r="D21056" t="s">
        <v>1015</v>
      </c>
      <c r="E21056">
        <v>61.469310999999998</v>
      </c>
      <c r="F21056" t="s">
        <v>1023</v>
      </c>
      <c r="G21056" s="1">
        <v>43403</v>
      </c>
    </row>
    <row r="21057" spans="2:7" x14ac:dyDescent="0.25">
      <c r="B21057" t="s">
        <v>1086</v>
      </c>
      <c r="C21057" t="s">
        <v>2265</v>
      </c>
      <c r="D21057" t="s">
        <v>1019</v>
      </c>
      <c r="E21057">
        <v>47.201397999999998</v>
      </c>
      <c r="F21057" t="s">
        <v>1042</v>
      </c>
      <c r="G21057" s="1">
        <v>43501</v>
      </c>
    </row>
    <row r="21058" spans="2:7" x14ac:dyDescent="0.25">
      <c r="B21058" t="s">
        <v>1033</v>
      </c>
      <c r="C21058" t="s">
        <v>2651</v>
      </c>
      <c r="D21058" t="s">
        <v>1022</v>
      </c>
      <c r="E21058">
        <v>19.530654999999999</v>
      </c>
      <c r="F21058" t="s">
        <v>1023</v>
      </c>
      <c r="G21058" s="1">
        <v>43502</v>
      </c>
    </row>
    <row r="21101" spans="1:7" x14ac:dyDescent="0.25">
      <c r="A21101" t="s">
        <v>937</v>
      </c>
      <c r="B21101" t="str">
        <f ca="1">_xll.BDS(OFFSET(INDIRECT(ADDRESS(ROW(), COLUMN())),0,-1),"TOP_ANALYST_PERFORM_RANK_TRR","cols=6;rows=6")</f>
        <v>BMO Capital Markets</v>
      </c>
      <c r="C21101" t="s">
        <v>2652</v>
      </c>
      <c r="D21101" t="s">
        <v>1015</v>
      </c>
      <c r="E21101">
        <v>10.754189999999999</v>
      </c>
      <c r="F21101" t="s">
        <v>1032</v>
      </c>
      <c r="G21101" s="1">
        <v>43507</v>
      </c>
    </row>
    <row r="21102" spans="1:7" x14ac:dyDescent="0.25">
      <c r="B21102" t="s">
        <v>1358</v>
      </c>
      <c r="C21102" t="s">
        <v>2323</v>
      </c>
      <c r="D21102" t="s">
        <v>1019</v>
      </c>
      <c r="E21102">
        <v>9.3582929999999998</v>
      </c>
      <c r="F21102" t="s">
        <v>1023</v>
      </c>
      <c r="G21102" s="1">
        <v>43496</v>
      </c>
    </row>
    <row r="21103" spans="1:7" x14ac:dyDescent="0.25">
      <c r="B21103" t="s">
        <v>1632</v>
      </c>
      <c r="C21103" t="s">
        <v>2328</v>
      </c>
      <c r="D21103" t="s">
        <v>1019</v>
      </c>
      <c r="E21103">
        <v>9.3582929999999998</v>
      </c>
      <c r="F21103" t="s">
        <v>1023</v>
      </c>
      <c r="G21103" s="1">
        <v>43480</v>
      </c>
    </row>
    <row r="21104" spans="1:7" x14ac:dyDescent="0.25">
      <c r="B21104" t="s">
        <v>2653</v>
      </c>
      <c r="C21104" t="s">
        <v>2654</v>
      </c>
      <c r="D21104" t="s">
        <v>1022</v>
      </c>
      <c r="E21104">
        <v>8.632142</v>
      </c>
      <c r="F21104" t="s">
        <v>1023</v>
      </c>
      <c r="G21104" s="1">
        <v>43434</v>
      </c>
    </row>
    <row r="21105" spans="2:7" x14ac:dyDescent="0.25">
      <c r="B21105" t="s">
        <v>1310</v>
      </c>
      <c r="C21105" t="s">
        <v>2329</v>
      </c>
      <c r="D21105" t="s">
        <v>1026</v>
      </c>
      <c r="E21105">
        <v>0</v>
      </c>
      <c r="F21105" t="s">
        <v>1312</v>
      </c>
      <c r="G21105" s="1">
        <v>43507</v>
      </c>
    </row>
    <row r="21106" spans="2:7" x14ac:dyDescent="0.25">
      <c r="B21106" t="s">
        <v>1325</v>
      </c>
      <c r="C21106" t="s">
        <v>2655</v>
      </c>
      <c r="D21106" t="s">
        <v>1037</v>
      </c>
      <c r="E21106">
        <v>-4.2154530000000001</v>
      </c>
      <c r="F21106" t="s">
        <v>1023</v>
      </c>
      <c r="G21106" s="1">
        <v>43480</v>
      </c>
    </row>
    <row r="21151" spans="1:7" x14ac:dyDescent="0.25">
      <c r="A21151" t="s">
        <v>938</v>
      </c>
      <c r="B21151" t="str">
        <f ca="1">_xll.BDS(OFFSET(INDIRECT(ADDRESS(ROW(), COLUMN())),0,-1),"TOP_ANALYST_PERFORM_RANK_TRR","cols=6;rows=8")</f>
        <v>Credit Suisse</v>
      </c>
      <c r="C21151" t="s">
        <v>1381</v>
      </c>
      <c r="D21151" t="s">
        <v>1015</v>
      </c>
      <c r="E21151">
        <v>10.39391</v>
      </c>
      <c r="F21151" t="s">
        <v>1042</v>
      </c>
      <c r="G21151" s="1">
        <v>43496</v>
      </c>
    </row>
    <row r="21152" spans="1:7" x14ac:dyDescent="0.25">
      <c r="B21152" t="s">
        <v>1124</v>
      </c>
      <c r="C21152" t="s">
        <v>2106</v>
      </c>
      <c r="D21152" t="s">
        <v>1019</v>
      </c>
      <c r="E21152">
        <v>3.7176979999999999</v>
      </c>
      <c r="F21152" t="s">
        <v>1020</v>
      </c>
      <c r="G21152" s="1">
        <v>43501</v>
      </c>
    </row>
    <row r="21153" spans="2:7" x14ac:dyDescent="0.25">
      <c r="B21153" t="s">
        <v>1033</v>
      </c>
      <c r="C21153" t="s">
        <v>1429</v>
      </c>
      <c r="D21153" t="s">
        <v>1022</v>
      </c>
      <c r="E21153">
        <v>0</v>
      </c>
      <c r="F21153" t="s">
        <v>1020</v>
      </c>
      <c r="G21153" s="1">
        <v>43510</v>
      </c>
    </row>
    <row r="21154" spans="2:7" x14ac:dyDescent="0.25">
      <c r="B21154" t="s">
        <v>58</v>
      </c>
      <c r="C21154" t="s">
        <v>1370</v>
      </c>
      <c r="D21154" t="s">
        <v>1022</v>
      </c>
      <c r="E21154">
        <v>0</v>
      </c>
      <c r="F21154" t="s">
        <v>1389</v>
      </c>
      <c r="G21154" s="1">
        <v>43509</v>
      </c>
    </row>
    <row r="21155" spans="2:7" x14ac:dyDescent="0.25">
      <c r="B21155" t="s">
        <v>1021</v>
      </c>
      <c r="C21155" t="s">
        <v>1021</v>
      </c>
      <c r="D21155" t="s">
        <v>1022</v>
      </c>
      <c r="E21155">
        <v>0</v>
      </c>
      <c r="F21155" t="s">
        <v>1032</v>
      </c>
      <c r="G21155" s="1">
        <v>43504</v>
      </c>
    </row>
    <row r="21156" spans="2:7" x14ac:dyDescent="0.25">
      <c r="B21156" t="s">
        <v>1113</v>
      </c>
      <c r="C21156" t="s">
        <v>1377</v>
      </c>
      <c r="D21156" t="s">
        <v>1022</v>
      </c>
      <c r="E21156">
        <v>0</v>
      </c>
      <c r="F21156" t="s">
        <v>1032</v>
      </c>
      <c r="G21156" s="1">
        <v>43502</v>
      </c>
    </row>
    <row r="21157" spans="2:7" x14ac:dyDescent="0.25">
      <c r="B21157" t="s">
        <v>1082</v>
      </c>
      <c r="C21157" t="s">
        <v>2330</v>
      </c>
      <c r="D21157" t="s">
        <v>1026</v>
      </c>
      <c r="E21157">
        <v>-3.6686909999999999</v>
      </c>
      <c r="F21157" t="s">
        <v>1023</v>
      </c>
      <c r="G21157" s="1">
        <v>43510</v>
      </c>
    </row>
    <row r="21158" spans="2:7" x14ac:dyDescent="0.25">
      <c r="B21158" t="s">
        <v>1050</v>
      </c>
      <c r="C21158" t="s">
        <v>1368</v>
      </c>
      <c r="D21158" t="s">
        <v>1037</v>
      </c>
      <c r="E21158">
        <v>-15.72087</v>
      </c>
      <c r="F21158" t="s">
        <v>1063</v>
      </c>
      <c r="G21158" s="1">
        <v>43497</v>
      </c>
    </row>
    <row r="21201" spans="1:7" x14ac:dyDescent="0.25">
      <c r="A21201" t="s">
        <v>939</v>
      </c>
      <c r="B21201" t="str">
        <f ca="1">_xll.BDS(OFFSET(INDIRECT(ADDRESS(ROW(), COLUMN())),0,-1),"TOP_ANALYST_PERFORM_RANK_TRR","cols=6;rows=5")</f>
        <v>Barclays</v>
      </c>
      <c r="C21201" t="s">
        <v>2656</v>
      </c>
      <c r="D21201" t="s">
        <v>1015</v>
      </c>
      <c r="E21201">
        <v>12.88096</v>
      </c>
      <c r="F21201" t="s">
        <v>1063</v>
      </c>
      <c r="G21201" s="1">
        <v>43481</v>
      </c>
    </row>
    <row r="21202" spans="1:7" x14ac:dyDescent="0.25">
      <c r="B21202" t="s">
        <v>1055</v>
      </c>
      <c r="C21202" t="s">
        <v>1056</v>
      </c>
      <c r="D21202" t="s">
        <v>1019</v>
      </c>
      <c r="E21202">
        <v>5.3764459999999996</v>
      </c>
      <c r="F21202" t="s">
        <v>1042</v>
      </c>
      <c r="G21202" s="1">
        <v>43510</v>
      </c>
    </row>
    <row r="21203" spans="1:7" x14ac:dyDescent="0.25">
      <c r="B21203" t="s">
        <v>2373</v>
      </c>
      <c r="C21203" t="s">
        <v>2374</v>
      </c>
      <c r="D21203" t="s">
        <v>1022</v>
      </c>
      <c r="E21203">
        <v>4.9851270000000003</v>
      </c>
      <c r="F21203" t="s">
        <v>1042</v>
      </c>
      <c r="G21203" s="1">
        <v>43480</v>
      </c>
    </row>
    <row r="21204" spans="1:7" x14ac:dyDescent="0.25">
      <c r="B21204" t="s">
        <v>1363</v>
      </c>
      <c r="C21204" t="s">
        <v>2657</v>
      </c>
      <c r="D21204" t="s">
        <v>1026</v>
      </c>
      <c r="E21204">
        <v>4.1015069999999998</v>
      </c>
      <c r="F21204" t="s">
        <v>1042</v>
      </c>
      <c r="G21204" s="1">
        <v>43504</v>
      </c>
    </row>
    <row r="21205" spans="1:7" x14ac:dyDescent="0.25">
      <c r="B21205" t="s">
        <v>58</v>
      </c>
      <c r="C21205" t="s">
        <v>2183</v>
      </c>
      <c r="D21205" t="s">
        <v>1037</v>
      </c>
      <c r="E21205">
        <v>3.0876769999999998</v>
      </c>
      <c r="F21205" t="s">
        <v>1149</v>
      </c>
      <c r="G21205" s="1">
        <v>43500</v>
      </c>
    </row>
    <row r="21251" spans="1:7" x14ac:dyDescent="0.25">
      <c r="A21251" t="s">
        <v>940</v>
      </c>
      <c r="B21251" t="str">
        <f ca="1">_xll.BDS(OFFSET(INDIRECT(ADDRESS(ROW(), COLUMN())),0,-1),"TOP_ANALYST_PERFORM_RANK_TRR","cols=6;rows=5")</f>
        <v>Evercore ISI</v>
      </c>
      <c r="C21251" t="s">
        <v>1852</v>
      </c>
      <c r="D21251" t="s">
        <v>1015</v>
      </c>
      <c r="E21251">
        <v>52.357322000000003</v>
      </c>
      <c r="F21251" t="s">
        <v>1309</v>
      </c>
      <c r="G21251" s="1">
        <v>43499</v>
      </c>
    </row>
    <row r="21252" spans="1:7" x14ac:dyDescent="0.25">
      <c r="B21252" t="s">
        <v>1178</v>
      </c>
      <c r="C21252" t="s">
        <v>1853</v>
      </c>
      <c r="D21252" t="s">
        <v>1019</v>
      </c>
      <c r="E21252">
        <v>41.697001</v>
      </c>
      <c r="F21252" t="s">
        <v>1180</v>
      </c>
      <c r="G21252" s="1">
        <v>43504</v>
      </c>
    </row>
    <row r="21253" spans="1:7" x14ac:dyDescent="0.25">
      <c r="B21253" t="s">
        <v>1017</v>
      </c>
      <c r="C21253" t="s">
        <v>1018</v>
      </c>
      <c r="D21253" t="s">
        <v>1022</v>
      </c>
      <c r="E21253">
        <v>38.719219000000002</v>
      </c>
      <c r="F21253" t="s">
        <v>1279</v>
      </c>
      <c r="G21253" s="1">
        <v>43209</v>
      </c>
    </row>
    <row r="21254" spans="1:7" x14ac:dyDescent="0.25">
      <c r="B21254" t="s">
        <v>1124</v>
      </c>
      <c r="C21254" t="s">
        <v>2152</v>
      </c>
      <c r="D21254" t="s">
        <v>1026</v>
      </c>
      <c r="E21254">
        <v>15.390879</v>
      </c>
      <c r="F21254" t="s">
        <v>1020</v>
      </c>
      <c r="G21254" s="1">
        <v>43503</v>
      </c>
    </row>
    <row r="21255" spans="1:7" x14ac:dyDescent="0.25">
      <c r="B21255" t="s">
        <v>1483</v>
      </c>
      <c r="C21255" t="s">
        <v>2261</v>
      </c>
      <c r="D21255" t="s">
        <v>1037</v>
      </c>
      <c r="E21255">
        <v>4.6717170000000001</v>
      </c>
      <c r="F21255" t="s">
        <v>1020</v>
      </c>
      <c r="G21255" s="1">
        <v>43511</v>
      </c>
    </row>
    <row r="21301" spans="1:7" x14ac:dyDescent="0.25">
      <c r="A21301" t="s">
        <v>941</v>
      </c>
      <c r="B21301" t="str">
        <f ca="1">_xll.BDS(OFFSET(INDIRECT(ADDRESS(ROW(), COLUMN())),0,-1),"TOP_ANALYST_PERFORM_RANK_TRR","cols=6;rows=23")</f>
        <v>Macquarie</v>
      </c>
      <c r="C21301" t="s">
        <v>2658</v>
      </c>
      <c r="D21301" t="s">
        <v>1015</v>
      </c>
      <c r="E21301">
        <v>7.682512</v>
      </c>
      <c r="F21301" t="s">
        <v>1042</v>
      </c>
      <c r="G21301" s="1">
        <v>43496</v>
      </c>
    </row>
    <row r="21302" spans="1:7" x14ac:dyDescent="0.25">
      <c r="B21302" t="s">
        <v>1124</v>
      </c>
      <c r="C21302" t="s">
        <v>2316</v>
      </c>
      <c r="D21302" t="s">
        <v>1019</v>
      </c>
      <c r="E21302">
        <v>5.7284040000000003</v>
      </c>
      <c r="F21302" t="s">
        <v>1023</v>
      </c>
      <c r="G21302" s="1">
        <v>43472</v>
      </c>
    </row>
    <row r="21303" spans="1:7" x14ac:dyDescent="0.25">
      <c r="B21303" t="s">
        <v>1483</v>
      </c>
      <c r="C21303" t="s">
        <v>2311</v>
      </c>
      <c r="D21303" t="s">
        <v>1022</v>
      </c>
      <c r="E21303">
        <v>5.4633839999999996</v>
      </c>
      <c r="F21303" t="s">
        <v>1023</v>
      </c>
      <c r="G21303" s="1">
        <v>43511</v>
      </c>
    </row>
    <row r="21304" spans="1:7" x14ac:dyDescent="0.25">
      <c r="B21304" t="s">
        <v>1021</v>
      </c>
      <c r="C21304" t="s">
        <v>1021</v>
      </c>
      <c r="D21304" t="s">
        <v>1026</v>
      </c>
      <c r="E21304">
        <v>0</v>
      </c>
      <c r="F21304" t="s">
        <v>1027</v>
      </c>
      <c r="G21304" s="1">
        <v>43503</v>
      </c>
    </row>
    <row r="21305" spans="1:7" x14ac:dyDescent="0.25">
      <c r="B21305" t="s">
        <v>1059</v>
      </c>
      <c r="C21305" t="s">
        <v>1823</v>
      </c>
      <c r="D21305" t="s">
        <v>1026</v>
      </c>
      <c r="E21305">
        <v>0</v>
      </c>
      <c r="F21305" t="s">
        <v>1032</v>
      </c>
      <c r="G21305" s="1">
        <v>43500</v>
      </c>
    </row>
    <row r="21306" spans="1:7" x14ac:dyDescent="0.25">
      <c r="B21306" t="s">
        <v>1040</v>
      </c>
      <c r="C21306" t="s">
        <v>2313</v>
      </c>
      <c r="D21306" t="s">
        <v>1037</v>
      </c>
      <c r="E21306">
        <v>-2.2607529999999998</v>
      </c>
      <c r="F21306" t="s">
        <v>1042</v>
      </c>
      <c r="G21306" s="1">
        <v>43511</v>
      </c>
    </row>
    <row r="21307" spans="1:7" x14ac:dyDescent="0.25">
      <c r="B21307" t="s">
        <v>1350</v>
      </c>
      <c r="C21307" t="s">
        <v>2312</v>
      </c>
      <c r="D21307" t="s">
        <v>1037</v>
      </c>
      <c r="E21307">
        <v>-2.2607529999999998</v>
      </c>
      <c r="F21307" t="s">
        <v>1023</v>
      </c>
      <c r="G21307" s="1">
        <v>43511</v>
      </c>
    </row>
    <row r="21308" spans="1:7" x14ac:dyDescent="0.25">
      <c r="B21308" t="s">
        <v>1118</v>
      </c>
      <c r="C21308" t="s">
        <v>1996</v>
      </c>
      <c r="D21308" t="s">
        <v>1037</v>
      </c>
      <c r="E21308">
        <v>-2.2607529999999998</v>
      </c>
      <c r="F21308" t="s">
        <v>1023</v>
      </c>
      <c r="G21308" s="1">
        <v>43509</v>
      </c>
    </row>
    <row r="21309" spans="1:7" x14ac:dyDescent="0.25">
      <c r="B21309" t="s">
        <v>1310</v>
      </c>
      <c r="C21309" t="s">
        <v>2659</v>
      </c>
      <c r="D21309" t="s">
        <v>1037</v>
      </c>
      <c r="E21309">
        <v>-2.2607529999999998</v>
      </c>
      <c r="F21309" t="s">
        <v>1973</v>
      </c>
      <c r="G21309" s="1">
        <v>43507</v>
      </c>
    </row>
    <row r="21310" spans="1:7" x14ac:dyDescent="0.25">
      <c r="B21310" t="s">
        <v>1869</v>
      </c>
      <c r="C21310" t="s">
        <v>2660</v>
      </c>
      <c r="D21310" t="s">
        <v>1037</v>
      </c>
      <c r="E21310">
        <v>-2.2607529999999998</v>
      </c>
      <c r="F21310" t="s">
        <v>1042</v>
      </c>
      <c r="G21310" s="1">
        <v>43507</v>
      </c>
    </row>
    <row r="21311" spans="1:7" x14ac:dyDescent="0.25">
      <c r="B21311" t="s">
        <v>1358</v>
      </c>
      <c r="C21311" t="s">
        <v>2661</v>
      </c>
      <c r="D21311" t="s">
        <v>1037</v>
      </c>
      <c r="E21311">
        <v>-2.2607529999999998</v>
      </c>
      <c r="F21311" t="s">
        <v>1023</v>
      </c>
      <c r="G21311" s="1">
        <v>43504</v>
      </c>
    </row>
    <row r="21312" spans="1:7" x14ac:dyDescent="0.25">
      <c r="B21312" t="s">
        <v>1055</v>
      </c>
      <c r="C21312" t="s">
        <v>2662</v>
      </c>
      <c r="D21312" t="s">
        <v>1037</v>
      </c>
      <c r="E21312">
        <v>-2.2607529999999998</v>
      </c>
      <c r="F21312" t="s">
        <v>1042</v>
      </c>
      <c r="G21312" s="1">
        <v>43503</v>
      </c>
    </row>
    <row r="21313" spans="2:7" x14ac:dyDescent="0.25">
      <c r="B21313" t="s">
        <v>1142</v>
      </c>
      <c r="C21313" t="s">
        <v>2310</v>
      </c>
      <c r="D21313" t="s">
        <v>1037</v>
      </c>
      <c r="E21313">
        <v>-2.2607529999999998</v>
      </c>
      <c r="F21313" t="s">
        <v>1023</v>
      </c>
      <c r="G21313" s="1">
        <v>43503</v>
      </c>
    </row>
    <row r="21314" spans="2:7" x14ac:dyDescent="0.25">
      <c r="B21314" t="s">
        <v>1030</v>
      </c>
      <c r="C21314" t="s">
        <v>2344</v>
      </c>
      <c r="D21314" t="s">
        <v>1037</v>
      </c>
      <c r="E21314">
        <v>-2.2607529999999998</v>
      </c>
      <c r="F21314" t="s">
        <v>1042</v>
      </c>
      <c r="G21314" s="1">
        <v>43503</v>
      </c>
    </row>
    <row r="21315" spans="2:7" x14ac:dyDescent="0.25">
      <c r="B21315" t="s">
        <v>1045</v>
      </c>
      <c r="C21315" t="s">
        <v>1436</v>
      </c>
      <c r="D21315" t="s">
        <v>1037</v>
      </c>
      <c r="E21315">
        <v>-2.2607529999999998</v>
      </c>
      <c r="F21315" t="s">
        <v>1023</v>
      </c>
      <c r="G21315" s="1">
        <v>43501</v>
      </c>
    </row>
    <row r="21316" spans="2:7" x14ac:dyDescent="0.25">
      <c r="B21316" t="s">
        <v>1864</v>
      </c>
      <c r="C21316" t="s">
        <v>2663</v>
      </c>
      <c r="D21316" t="s">
        <v>1037</v>
      </c>
      <c r="E21316">
        <v>-2.2607529999999998</v>
      </c>
      <c r="F21316" t="s">
        <v>1023</v>
      </c>
      <c r="G21316" s="1">
        <v>43496</v>
      </c>
    </row>
    <row r="21317" spans="2:7" x14ac:dyDescent="0.25">
      <c r="B21317" t="s">
        <v>1354</v>
      </c>
      <c r="C21317" t="s">
        <v>2664</v>
      </c>
      <c r="D21317" t="s">
        <v>1037</v>
      </c>
      <c r="E21317">
        <v>-2.2607529999999998</v>
      </c>
      <c r="F21317" t="s">
        <v>1023</v>
      </c>
      <c r="G21317" s="1">
        <v>43494</v>
      </c>
    </row>
    <row r="21318" spans="2:7" x14ac:dyDescent="0.25">
      <c r="B21318" t="s">
        <v>58</v>
      </c>
      <c r="C21318" t="s">
        <v>2000</v>
      </c>
      <c r="D21318" t="s">
        <v>1037</v>
      </c>
      <c r="E21318">
        <v>-2.2607529999999998</v>
      </c>
      <c r="F21318" t="s">
        <v>1149</v>
      </c>
      <c r="G21318" s="1">
        <v>43494</v>
      </c>
    </row>
    <row r="21319" spans="2:7" x14ac:dyDescent="0.25">
      <c r="B21319" t="s">
        <v>2345</v>
      </c>
      <c r="C21319" t="s">
        <v>2346</v>
      </c>
      <c r="D21319" t="s">
        <v>1037</v>
      </c>
      <c r="E21319">
        <v>-2.2607529999999998</v>
      </c>
      <c r="F21319" t="s">
        <v>1042</v>
      </c>
      <c r="G21319" s="1">
        <v>43483</v>
      </c>
    </row>
    <row r="21320" spans="2:7" x14ac:dyDescent="0.25">
      <c r="B21320" t="s">
        <v>1050</v>
      </c>
      <c r="C21320" t="s">
        <v>1444</v>
      </c>
      <c r="D21320" t="s">
        <v>1037</v>
      </c>
      <c r="E21320">
        <v>-2.2607529999999998</v>
      </c>
      <c r="F21320" t="s">
        <v>1063</v>
      </c>
      <c r="G21320" s="1">
        <v>43475</v>
      </c>
    </row>
    <row r="21321" spans="2:7" x14ac:dyDescent="0.25">
      <c r="B21321" t="s">
        <v>1061</v>
      </c>
      <c r="C21321" t="s">
        <v>1824</v>
      </c>
      <c r="D21321" t="s">
        <v>1037</v>
      </c>
      <c r="E21321">
        <v>-2.2607529999999998</v>
      </c>
      <c r="F21321" t="s">
        <v>1063</v>
      </c>
      <c r="G21321" s="1">
        <v>43473</v>
      </c>
    </row>
    <row r="21322" spans="2:7" x14ac:dyDescent="0.25">
      <c r="B21322" t="s">
        <v>1629</v>
      </c>
      <c r="C21322" t="s">
        <v>2665</v>
      </c>
      <c r="D21322" t="s">
        <v>1037</v>
      </c>
      <c r="E21322">
        <v>-2.2607529999999998</v>
      </c>
      <c r="F21322" t="s">
        <v>1023</v>
      </c>
      <c r="G21322" s="1">
        <v>43472</v>
      </c>
    </row>
    <row r="21323" spans="2:7" x14ac:dyDescent="0.25">
      <c r="B21323" t="s">
        <v>1071</v>
      </c>
      <c r="C21323" t="s">
        <v>1822</v>
      </c>
      <c r="D21323" t="s">
        <v>1037</v>
      </c>
      <c r="E21323">
        <v>-2.2607529999999998</v>
      </c>
      <c r="F21323" t="s">
        <v>1073</v>
      </c>
      <c r="G21323" s="1">
        <v>43451</v>
      </c>
    </row>
    <row r="21351" spans="1:7" x14ac:dyDescent="0.25">
      <c r="A21351" t="s">
        <v>942</v>
      </c>
      <c r="B21351" t="str">
        <f ca="1">_xll.BDS(OFFSET(INDIRECT(ADDRESS(ROW(), COLUMN())),0,-1),"TOP_ANALYST_PERFORM_RANK_TRR","cols=6;rows=6")</f>
        <v>Jefferies</v>
      </c>
      <c r="C21351" t="s">
        <v>1589</v>
      </c>
      <c r="D21351" t="s">
        <v>1015</v>
      </c>
      <c r="E21351">
        <v>45.147029000000003</v>
      </c>
      <c r="F21351" t="s">
        <v>1023</v>
      </c>
      <c r="G21351" s="1">
        <v>43504</v>
      </c>
    </row>
    <row r="21352" spans="1:7" x14ac:dyDescent="0.25">
      <c r="B21352" t="s">
        <v>1061</v>
      </c>
      <c r="C21352" t="s">
        <v>2262</v>
      </c>
      <c r="D21352" t="s">
        <v>1019</v>
      </c>
      <c r="E21352">
        <v>20.251570999999998</v>
      </c>
      <c r="F21352" t="s">
        <v>1279</v>
      </c>
      <c r="G21352" s="1">
        <v>43507</v>
      </c>
    </row>
    <row r="21353" spans="1:7" x14ac:dyDescent="0.25">
      <c r="B21353" t="s">
        <v>1071</v>
      </c>
      <c r="C21353" t="s">
        <v>2264</v>
      </c>
      <c r="D21353" t="s">
        <v>1022</v>
      </c>
      <c r="E21353">
        <v>0</v>
      </c>
      <c r="F21353" t="s">
        <v>1361</v>
      </c>
      <c r="G21353" s="1">
        <v>43511</v>
      </c>
    </row>
    <row r="21354" spans="1:7" x14ac:dyDescent="0.25">
      <c r="B21354" t="s">
        <v>1150</v>
      </c>
      <c r="C21354" t="s">
        <v>2263</v>
      </c>
      <c r="D21354" t="s">
        <v>1022</v>
      </c>
      <c r="E21354">
        <v>0</v>
      </c>
      <c r="F21354" t="s">
        <v>1027</v>
      </c>
      <c r="G21354" s="1">
        <v>43502</v>
      </c>
    </row>
    <row r="21355" spans="1:7" x14ac:dyDescent="0.25">
      <c r="B21355" t="s">
        <v>1971</v>
      </c>
      <c r="C21355" t="s">
        <v>2259</v>
      </c>
      <c r="D21355" t="s">
        <v>1026</v>
      </c>
      <c r="E21355">
        <v>-13.986008999999999</v>
      </c>
      <c r="F21355" t="s">
        <v>1312</v>
      </c>
      <c r="G21355" s="1">
        <v>43454</v>
      </c>
    </row>
    <row r="21356" spans="1:7" x14ac:dyDescent="0.25">
      <c r="B21356" t="s">
        <v>1378</v>
      </c>
      <c r="C21356" t="s">
        <v>2260</v>
      </c>
      <c r="D21356" t="s">
        <v>1037</v>
      </c>
      <c r="E21356">
        <v>-21.355568999999999</v>
      </c>
      <c r="F21356" t="s">
        <v>1027</v>
      </c>
      <c r="G21356" s="1">
        <v>43503</v>
      </c>
    </row>
    <row r="21401" spans="1:7" x14ac:dyDescent="0.25">
      <c r="A21401" t="s">
        <v>943</v>
      </c>
      <c r="B21401" t="str">
        <f ca="1">_xll.BDS(OFFSET(INDIRECT(ADDRESS(ROW(), COLUMN())),0,-1),"TOP_ANALYST_PERFORM_RANK_TRR","cols=6;rows=5")</f>
        <v>CCB International Securities L</v>
      </c>
      <c r="C21401" t="s">
        <v>2666</v>
      </c>
      <c r="D21401" t="s">
        <v>1015</v>
      </c>
      <c r="E21401">
        <v>34.013416999999997</v>
      </c>
      <c r="F21401" t="s">
        <v>1042</v>
      </c>
      <c r="G21401" s="1">
        <v>43490</v>
      </c>
    </row>
    <row r="21402" spans="1:7" x14ac:dyDescent="0.25">
      <c r="B21402" t="s">
        <v>1225</v>
      </c>
      <c r="C21402" t="s">
        <v>1226</v>
      </c>
      <c r="D21402" t="s">
        <v>1019</v>
      </c>
      <c r="E21402">
        <v>27.539366000000001</v>
      </c>
      <c r="F21402" t="s">
        <v>1020</v>
      </c>
      <c r="G21402" s="1">
        <v>43490</v>
      </c>
    </row>
    <row r="21403" spans="1:7" x14ac:dyDescent="0.25">
      <c r="B21403" t="s">
        <v>1223</v>
      </c>
      <c r="C21403" t="s">
        <v>2667</v>
      </c>
      <c r="D21403" t="s">
        <v>1022</v>
      </c>
      <c r="E21403">
        <v>20.756119000000002</v>
      </c>
      <c r="F21403" t="s">
        <v>1023</v>
      </c>
      <c r="G21403" s="1">
        <v>43490</v>
      </c>
    </row>
    <row r="21404" spans="1:7" x14ac:dyDescent="0.25">
      <c r="B21404" t="s">
        <v>1017</v>
      </c>
      <c r="C21404" t="s">
        <v>1018</v>
      </c>
      <c r="D21404" t="s">
        <v>1026</v>
      </c>
      <c r="E21404">
        <v>13.67249</v>
      </c>
      <c r="F21404" t="s">
        <v>1279</v>
      </c>
      <c r="G21404" s="1">
        <v>43182</v>
      </c>
    </row>
    <row r="21405" spans="1:7" x14ac:dyDescent="0.25">
      <c r="B21405" t="s">
        <v>58</v>
      </c>
      <c r="C21405" t="s">
        <v>2668</v>
      </c>
      <c r="D21405" t="s">
        <v>1037</v>
      </c>
      <c r="E21405">
        <v>7.1408250000000004</v>
      </c>
      <c r="F21405" t="s">
        <v>1585</v>
      </c>
      <c r="G21405" s="1">
        <v>43494</v>
      </c>
    </row>
    <row r="21451" spans="1:7" x14ac:dyDescent="0.25">
      <c r="A21451" t="s">
        <v>944</v>
      </c>
      <c r="B21451" t="str">
        <f ca="1">_xll.BDS(OFFSET(INDIRECT(ADDRESS(ROW(), COLUMN())),0,-1),"TOP_ANALYST_PERFORM_RANK_TRR","cols=6;rows=5")</f>
        <v>Stifel</v>
      </c>
      <c r="C21451" t="s">
        <v>2584</v>
      </c>
      <c r="D21451" t="s">
        <v>1015</v>
      </c>
      <c r="E21451">
        <v>123.549604</v>
      </c>
      <c r="F21451" t="s">
        <v>1023</v>
      </c>
      <c r="G21451" s="1">
        <v>43472</v>
      </c>
    </row>
    <row r="21452" spans="1:7" x14ac:dyDescent="0.25">
      <c r="B21452" t="s">
        <v>1021</v>
      </c>
      <c r="C21452" t="s">
        <v>1021</v>
      </c>
      <c r="D21452" t="s">
        <v>1019</v>
      </c>
      <c r="E21452">
        <v>121.634805</v>
      </c>
      <c r="F21452" t="s">
        <v>1027</v>
      </c>
      <c r="G21452" s="1">
        <v>43472</v>
      </c>
    </row>
    <row r="21453" spans="1:7" x14ac:dyDescent="0.25">
      <c r="B21453" t="s">
        <v>2279</v>
      </c>
      <c r="C21453" t="s">
        <v>2669</v>
      </c>
      <c r="D21453" t="s">
        <v>1022</v>
      </c>
      <c r="E21453">
        <v>117.419815</v>
      </c>
      <c r="F21453" t="s">
        <v>1032</v>
      </c>
      <c r="G21453" s="1">
        <v>43472</v>
      </c>
    </row>
    <row r="21454" spans="1:7" x14ac:dyDescent="0.25">
      <c r="B21454" t="s">
        <v>58</v>
      </c>
      <c r="C21454" t="s">
        <v>1785</v>
      </c>
      <c r="D21454" t="s">
        <v>1026</v>
      </c>
      <c r="E21454">
        <v>93.979663000000002</v>
      </c>
      <c r="F21454" t="s">
        <v>1149</v>
      </c>
      <c r="G21454" s="1">
        <v>43483</v>
      </c>
    </row>
    <row r="21455" spans="1:7" x14ac:dyDescent="0.25">
      <c r="B21455" t="s">
        <v>1184</v>
      </c>
      <c r="C21455" t="s">
        <v>2670</v>
      </c>
      <c r="D21455" t="s">
        <v>1037</v>
      </c>
      <c r="E21455">
        <v>73.565089999999998</v>
      </c>
      <c r="F21455" t="s">
        <v>1066</v>
      </c>
      <c r="G21455" s="1">
        <v>43434</v>
      </c>
    </row>
    <row r="21501" spans="1:7" x14ac:dyDescent="0.25">
      <c r="A21501" t="s">
        <v>945</v>
      </c>
      <c r="B21501" t="str">
        <f ca="1">_xll.BDS(OFFSET(INDIRECT(ADDRESS(ROW(), COLUMN())),0,-1),"TOP_ANALYST_PERFORM_RANK_TRR","cols=6;rows=15")</f>
        <v>Stifel</v>
      </c>
      <c r="C21501" t="s">
        <v>1792</v>
      </c>
      <c r="D21501" t="s">
        <v>1015</v>
      </c>
      <c r="E21501">
        <v>12.84887</v>
      </c>
      <c r="F21501" t="s">
        <v>1023</v>
      </c>
      <c r="G21501" s="1">
        <v>43503</v>
      </c>
    </row>
    <row r="21502" spans="1:7" x14ac:dyDescent="0.25">
      <c r="B21502" t="s">
        <v>1017</v>
      </c>
      <c r="C21502" t="s">
        <v>1018</v>
      </c>
      <c r="D21502" t="s">
        <v>1019</v>
      </c>
      <c r="E21502">
        <v>4.3849539999999996</v>
      </c>
      <c r="F21502" t="s">
        <v>1279</v>
      </c>
      <c r="G21502" s="1">
        <v>43510</v>
      </c>
    </row>
    <row r="21503" spans="1:7" x14ac:dyDescent="0.25">
      <c r="B21503" t="s">
        <v>1028</v>
      </c>
      <c r="C21503" t="s">
        <v>1789</v>
      </c>
      <c r="D21503" t="s">
        <v>1022</v>
      </c>
      <c r="E21503">
        <v>0</v>
      </c>
      <c r="F21503" t="s">
        <v>1027</v>
      </c>
      <c r="G21503" s="1">
        <v>43510</v>
      </c>
    </row>
    <row r="21504" spans="1:7" x14ac:dyDescent="0.25">
      <c r="B21504" t="s">
        <v>1021</v>
      </c>
      <c r="C21504" t="s">
        <v>1021</v>
      </c>
      <c r="D21504" t="s">
        <v>1022</v>
      </c>
      <c r="E21504">
        <v>0</v>
      </c>
      <c r="F21504" t="s">
        <v>1027</v>
      </c>
      <c r="G21504" s="1">
        <v>43509</v>
      </c>
    </row>
    <row r="21505" spans="2:7" x14ac:dyDescent="0.25">
      <c r="B21505" t="s">
        <v>1113</v>
      </c>
      <c r="C21505" t="s">
        <v>2120</v>
      </c>
      <c r="D21505" t="s">
        <v>1022</v>
      </c>
      <c r="E21505">
        <v>0</v>
      </c>
      <c r="F21505" t="s">
        <v>1032</v>
      </c>
      <c r="G21505" s="1">
        <v>43504</v>
      </c>
    </row>
    <row r="21506" spans="2:7" x14ac:dyDescent="0.25">
      <c r="B21506" t="s">
        <v>1086</v>
      </c>
      <c r="C21506" t="s">
        <v>1787</v>
      </c>
      <c r="D21506" t="s">
        <v>1022</v>
      </c>
      <c r="E21506">
        <v>0</v>
      </c>
      <c r="F21506" t="s">
        <v>1027</v>
      </c>
      <c r="G21506" s="1">
        <v>43503</v>
      </c>
    </row>
    <row r="21507" spans="2:7" x14ac:dyDescent="0.25">
      <c r="B21507" t="s">
        <v>1021</v>
      </c>
      <c r="C21507" t="s">
        <v>1021</v>
      </c>
      <c r="D21507" t="s">
        <v>1022</v>
      </c>
      <c r="E21507">
        <v>0</v>
      </c>
      <c r="F21507" t="s">
        <v>1027</v>
      </c>
      <c r="G21507" s="1">
        <v>43503</v>
      </c>
    </row>
    <row r="21508" spans="2:7" x14ac:dyDescent="0.25">
      <c r="B21508" t="s">
        <v>1059</v>
      </c>
      <c r="C21508" t="s">
        <v>2289</v>
      </c>
      <c r="D21508" t="s">
        <v>1022</v>
      </c>
      <c r="E21508">
        <v>0</v>
      </c>
      <c r="F21508" t="s">
        <v>1032</v>
      </c>
      <c r="G21508" s="1">
        <v>43503</v>
      </c>
    </row>
    <row r="21509" spans="2:7" x14ac:dyDescent="0.25">
      <c r="B21509" t="s">
        <v>1163</v>
      </c>
      <c r="C21509" t="s">
        <v>1164</v>
      </c>
      <c r="D21509" t="s">
        <v>1022</v>
      </c>
      <c r="E21509">
        <v>0</v>
      </c>
      <c r="F21509" t="s">
        <v>1027</v>
      </c>
      <c r="G21509" s="1">
        <v>43438</v>
      </c>
    </row>
    <row r="21510" spans="2:7" x14ac:dyDescent="0.25">
      <c r="B21510" t="s">
        <v>1082</v>
      </c>
      <c r="C21510" t="s">
        <v>2117</v>
      </c>
      <c r="D21510" t="s">
        <v>1026</v>
      </c>
      <c r="E21510">
        <v>-5.5817230000000002</v>
      </c>
      <c r="F21510" t="s">
        <v>1023</v>
      </c>
      <c r="G21510" s="1">
        <v>43507</v>
      </c>
    </row>
    <row r="21511" spans="2:7" x14ac:dyDescent="0.25">
      <c r="B21511" t="s">
        <v>1752</v>
      </c>
      <c r="C21511" t="s">
        <v>2671</v>
      </c>
      <c r="D21511" t="s">
        <v>1026</v>
      </c>
      <c r="E21511">
        <v>-5.5817230000000002</v>
      </c>
      <c r="F21511" t="s">
        <v>1023</v>
      </c>
      <c r="G21511" s="1">
        <v>43504</v>
      </c>
    </row>
    <row r="21512" spans="2:7" x14ac:dyDescent="0.25">
      <c r="B21512" t="s">
        <v>1057</v>
      </c>
      <c r="C21512" t="s">
        <v>1790</v>
      </c>
      <c r="D21512" t="s">
        <v>1026</v>
      </c>
      <c r="E21512">
        <v>-5.5817230000000002</v>
      </c>
      <c r="F21512" t="s">
        <v>1791</v>
      </c>
      <c r="G21512" s="1">
        <v>43503</v>
      </c>
    </row>
    <row r="21513" spans="2:7" x14ac:dyDescent="0.25">
      <c r="B21513" t="s">
        <v>2495</v>
      </c>
      <c r="C21513" t="s">
        <v>2672</v>
      </c>
      <c r="D21513" t="s">
        <v>1026</v>
      </c>
      <c r="E21513">
        <v>-5.5817230000000002</v>
      </c>
      <c r="F21513" t="s">
        <v>1023</v>
      </c>
      <c r="G21513" s="1">
        <v>43503</v>
      </c>
    </row>
    <row r="21514" spans="2:7" x14ac:dyDescent="0.25">
      <c r="B21514" t="s">
        <v>2172</v>
      </c>
      <c r="C21514" t="s">
        <v>2673</v>
      </c>
      <c r="D21514" t="s">
        <v>1026</v>
      </c>
      <c r="E21514">
        <v>-5.5817230000000002</v>
      </c>
      <c r="F21514" t="s">
        <v>1023</v>
      </c>
      <c r="G21514" s="1">
        <v>43222</v>
      </c>
    </row>
    <row r="21515" spans="2:7" x14ac:dyDescent="0.25">
      <c r="B21515" t="s">
        <v>1050</v>
      </c>
      <c r="C21515" t="s">
        <v>2674</v>
      </c>
      <c r="D21515" t="s">
        <v>1037</v>
      </c>
      <c r="E21515">
        <v>-10.333880000000001</v>
      </c>
      <c r="F21515" t="s">
        <v>1052</v>
      </c>
      <c r="G21515" s="1">
        <v>43504</v>
      </c>
    </row>
    <row r="21551" spans="1:7" x14ac:dyDescent="0.25">
      <c r="A21551" t="s">
        <v>946</v>
      </c>
      <c r="B21551" t="str">
        <f ca="1">_xll.BDS(OFFSET(INDIRECT(ADDRESS(ROW(), COLUMN())),0,-1),"TOP_ANALYST_PERFORM_RANK_TRR","cols=6;rows=10")</f>
        <v>ISS-EVA</v>
      </c>
      <c r="C21551" t="s">
        <v>1018</v>
      </c>
      <c r="D21551" t="s">
        <v>1015</v>
      </c>
      <c r="E21551">
        <v>20.897960999999999</v>
      </c>
      <c r="F21551" t="s">
        <v>1279</v>
      </c>
      <c r="G21551" s="1">
        <v>43505</v>
      </c>
    </row>
    <row r="21552" spans="1:7" x14ac:dyDescent="0.25">
      <c r="B21552" t="s">
        <v>1061</v>
      </c>
      <c r="C21552" t="s">
        <v>2102</v>
      </c>
      <c r="D21552" t="s">
        <v>1019</v>
      </c>
      <c r="E21552">
        <v>9.6030669999999994</v>
      </c>
      <c r="F21552" t="s">
        <v>1027</v>
      </c>
      <c r="G21552" s="1">
        <v>43507</v>
      </c>
    </row>
    <row r="21553" spans="2:7" x14ac:dyDescent="0.25">
      <c r="B21553" t="s">
        <v>1021</v>
      </c>
      <c r="C21553" t="s">
        <v>1021</v>
      </c>
      <c r="D21553" t="s">
        <v>1022</v>
      </c>
      <c r="E21553">
        <v>0</v>
      </c>
      <c r="F21553" t="s">
        <v>1027</v>
      </c>
      <c r="G21553" s="1">
        <v>43508</v>
      </c>
    </row>
    <row r="21554" spans="2:7" x14ac:dyDescent="0.25">
      <c r="B21554" t="s">
        <v>1363</v>
      </c>
      <c r="C21554" t="s">
        <v>2557</v>
      </c>
      <c r="D21554" t="s">
        <v>1022</v>
      </c>
      <c r="E21554">
        <v>0</v>
      </c>
      <c r="F21554" t="s">
        <v>1032</v>
      </c>
      <c r="G21554" s="1">
        <v>43508</v>
      </c>
    </row>
    <row r="21555" spans="2:7" x14ac:dyDescent="0.25">
      <c r="B21555" t="s">
        <v>1021</v>
      </c>
      <c r="C21555" t="s">
        <v>1021</v>
      </c>
      <c r="D21555" t="s">
        <v>1022</v>
      </c>
      <c r="E21555">
        <v>0</v>
      </c>
      <c r="F21555" t="s">
        <v>1027</v>
      </c>
      <c r="G21555" s="1">
        <v>43507</v>
      </c>
    </row>
    <row r="21556" spans="2:7" x14ac:dyDescent="0.25">
      <c r="B21556" t="s">
        <v>1050</v>
      </c>
      <c r="C21556" t="s">
        <v>2293</v>
      </c>
      <c r="D21556" t="s">
        <v>1022</v>
      </c>
      <c r="E21556">
        <v>0</v>
      </c>
      <c r="F21556" t="s">
        <v>1052</v>
      </c>
      <c r="G21556" s="1">
        <v>43507</v>
      </c>
    </row>
    <row r="21557" spans="2:7" x14ac:dyDescent="0.25">
      <c r="B21557" t="s">
        <v>1076</v>
      </c>
      <c r="C21557" t="s">
        <v>2292</v>
      </c>
      <c r="D21557" t="s">
        <v>1022</v>
      </c>
      <c r="E21557">
        <v>0</v>
      </c>
      <c r="F21557" t="s">
        <v>1020</v>
      </c>
      <c r="G21557" s="1">
        <v>43504</v>
      </c>
    </row>
    <row r="21558" spans="2:7" x14ac:dyDescent="0.25">
      <c r="B21558" t="s">
        <v>1021</v>
      </c>
      <c r="C21558" t="s">
        <v>1021</v>
      </c>
      <c r="D21558" t="s">
        <v>1022</v>
      </c>
      <c r="E21558">
        <v>0</v>
      </c>
      <c r="F21558" t="s">
        <v>1032</v>
      </c>
      <c r="G21558" s="1">
        <v>43504</v>
      </c>
    </row>
    <row r="21559" spans="2:7" x14ac:dyDescent="0.25">
      <c r="B21559" t="s">
        <v>1067</v>
      </c>
      <c r="C21559" t="s">
        <v>2556</v>
      </c>
      <c r="D21559" t="s">
        <v>1026</v>
      </c>
      <c r="E21559">
        <v>-3.1175549999999999</v>
      </c>
      <c r="F21559" t="s">
        <v>1023</v>
      </c>
      <c r="G21559" s="1">
        <v>43504</v>
      </c>
    </row>
    <row r="21560" spans="2:7" x14ac:dyDescent="0.25">
      <c r="B21560" t="s">
        <v>1055</v>
      </c>
      <c r="C21560" t="s">
        <v>2379</v>
      </c>
      <c r="D21560" t="s">
        <v>1037</v>
      </c>
      <c r="E21560">
        <v>-4.7373940000000001</v>
      </c>
      <c r="F21560" t="s">
        <v>1042</v>
      </c>
      <c r="G21560" s="1">
        <v>43504</v>
      </c>
    </row>
    <row r="21601" spans="1:7" x14ac:dyDescent="0.25">
      <c r="A21601" t="s">
        <v>947</v>
      </c>
      <c r="B21601" t="str">
        <f ca="1">_xll.BDS(OFFSET(INDIRECT(ADDRESS(ROW(), COLUMN())),0,-1),"TOP_ANALYST_PERFORM_RANK_TRR","cols=6;rows=7")</f>
        <v>ISS-EVA</v>
      </c>
      <c r="C21601" t="s">
        <v>1268</v>
      </c>
      <c r="D21601" t="s">
        <v>1015</v>
      </c>
      <c r="E21601">
        <v>70.548271999999997</v>
      </c>
      <c r="F21601" t="s">
        <v>1020</v>
      </c>
      <c r="G21601" s="1">
        <v>43417</v>
      </c>
    </row>
    <row r="21602" spans="1:7" x14ac:dyDescent="0.25">
      <c r="B21602" t="s">
        <v>1050</v>
      </c>
      <c r="C21602" t="s">
        <v>1265</v>
      </c>
      <c r="D21602" t="s">
        <v>1019</v>
      </c>
      <c r="E21602">
        <v>-53.946710000000003</v>
      </c>
      <c r="F21602" t="s">
        <v>1279</v>
      </c>
      <c r="G21602" s="1">
        <v>43413</v>
      </c>
    </row>
    <row r="21603" spans="1:7" x14ac:dyDescent="0.25">
      <c r="B21603" t="s">
        <v>1163</v>
      </c>
      <c r="C21603" t="s">
        <v>2215</v>
      </c>
      <c r="D21603" t="s">
        <v>1022</v>
      </c>
      <c r="E21603">
        <v>-59.047030999999997</v>
      </c>
      <c r="F21603" t="s">
        <v>1023</v>
      </c>
      <c r="G21603" s="1">
        <v>43511</v>
      </c>
    </row>
    <row r="21604" spans="1:7" x14ac:dyDescent="0.25">
      <c r="B21604" t="s">
        <v>1076</v>
      </c>
      <c r="C21604" t="s">
        <v>2091</v>
      </c>
      <c r="D21604" t="s">
        <v>1026</v>
      </c>
      <c r="E21604">
        <v>-64.185619000000003</v>
      </c>
      <c r="F21604" t="s">
        <v>1020</v>
      </c>
      <c r="G21604" s="1">
        <v>43511</v>
      </c>
    </row>
    <row r="21605" spans="1:7" x14ac:dyDescent="0.25">
      <c r="B21605" t="s">
        <v>1040</v>
      </c>
      <c r="C21605" t="s">
        <v>2056</v>
      </c>
      <c r="D21605" t="s">
        <v>1026</v>
      </c>
      <c r="E21605">
        <v>-64.185619000000003</v>
      </c>
      <c r="F21605" t="s">
        <v>1312</v>
      </c>
      <c r="G21605" s="1">
        <v>43510</v>
      </c>
    </row>
    <row r="21606" spans="1:7" x14ac:dyDescent="0.25">
      <c r="B21606" t="s">
        <v>1069</v>
      </c>
      <c r="C21606" t="s">
        <v>2228</v>
      </c>
      <c r="D21606" t="s">
        <v>1026</v>
      </c>
      <c r="E21606">
        <v>-64.185619000000003</v>
      </c>
      <c r="F21606" t="s">
        <v>1032</v>
      </c>
      <c r="G21606" s="1">
        <v>43415</v>
      </c>
    </row>
    <row r="21607" spans="1:7" x14ac:dyDescent="0.25">
      <c r="B21607" t="s">
        <v>1145</v>
      </c>
      <c r="C21607" t="s">
        <v>2675</v>
      </c>
      <c r="D21607" t="s">
        <v>1037</v>
      </c>
      <c r="E21607">
        <v>-65.478038999999995</v>
      </c>
      <c r="F21607" t="s">
        <v>1027</v>
      </c>
      <c r="G21607" s="1">
        <v>43412</v>
      </c>
    </row>
    <row r="21651" spans="1:7" x14ac:dyDescent="0.25">
      <c r="A21651" t="s">
        <v>948</v>
      </c>
      <c r="B21651" t="str">
        <f ca="1">_xll.BDS(OFFSET(INDIRECT(ADDRESS(ROW(), COLUMN())),0,-1),"TOP_ANALYST_PERFORM_RANK_TRR","cols=6;rows=7")</f>
        <v>Morningstar, Inc</v>
      </c>
      <c r="C21651" t="s">
        <v>1269</v>
      </c>
      <c r="D21651" t="s">
        <v>1015</v>
      </c>
      <c r="E21651">
        <v>16.683730000000001</v>
      </c>
      <c r="F21651" t="s">
        <v>1023</v>
      </c>
      <c r="G21651" s="1">
        <v>43508</v>
      </c>
    </row>
    <row r="21652" spans="1:7" x14ac:dyDescent="0.25">
      <c r="B21652" t="s">
        <v>1084</v>
      </c>
      <c r="C21652" t="s">
        <v>1382</v>
      </c>
      <c r="D21652" t="s">
        <v>1015</v>
      </c>
      <c r="E21652">
        <v>16.683730000000001</v>
      </c>
      <c r="F21652" t="s">
        <v>1023</v>
      </c>
      <c r="G21652" s="1">
        <v>43502</v>
      </c>
    </row>
    <row r="21653" spans="1:7" x14ac:dyDescent="0.25">
      <c r="B21653" t="s">
        <v>1090</v>
      </c>
      <c r="C21653" t="s">
        <v>1252</v>
      </c>
      <c r="D21653" t="s">
        <v>1015</v>
      </c>
      <c r="E21653">
        <v>16.683730000000001</v>
      </c>
      <c r="F21653" t="s">
        <v>1023</v>
      </c>
      <c r="G21653" s="1">
        <v>43139</v>
      </c>
    </row>
    <row r="21654" spans="1:7" x14ac:dyDescent="0.25">
      <c r="B21654" t="s">
        <v>1017</v>
      </c>
      <c r="C21654" t="s">
        <v>1268</v>
      </c>
      <c r="D21654" t="s">
        <v>1019</v>
      </c>
      <c r="E21654">
        <v>9.3244779999999992</v>
      </c>
      <c r="F21654" t="s">
        <v>1279</v>
      </c>
      <c r="G21654" s="1">
        <v>43405</v>
      </c>
    </row>
    <row r="21655" spans="1:7" x14ac:dyDescent="0.25">
      <c r="B21655" t="s">
        <v>1021</v>
      </c>
      <c r="C21655" t="s">
        <v>1021</v>
      </c>
      <c r="D21655" t="s">
        <v>1022</v>
      </c>
      <c r="E21655">
        <v>0</v>
      </c>
      <c r="F21655" t="s">
        <v>1027</v>
      </c>
      <c r="G21655" s="1">
        <v>43509</v>
      </c>
    </row>
    <row r="21656" spans="1:7" x14ac:dyDescent="0.25">
      <c r="B21656" t="s">
        <v>1118</v>
      </c>
      <c r="C21656" t="s">
        <v>1417</v>
      </c>
      <c r="D21656" t="s">
        <v>1022</v>
      </c>
      <c r="E21656">
        <v>0</v>
      </c>
      <c r="F21656" t="s">
        <v>1020</v>
      </c>
      <c r="G21656" s="1">
        <v>43509</v>
      </c>
    </row>
    <row r="21657" spans="1:7" x14ac:dyDescent="0.25">
      <c r="B21657" t="s">
        <v>1113</v>
      </c>
      <c r="C21657" t="s">
        <v>1266</v>
      </c>
      <c r="D21657" t="s">
        <v>1022</v>
      </c>
      <c r="E21657">
        <v>0</v>
      </c>
      <c r="F21657" t="s">
        <v>1032</v>
      </c>
      <c r="G21657" s="1">
        <v>43507</v>
      </c>
    </row>
    <row r="21701" spans="1:7" x14ac:dyDescent="0.25">
      <c r="A21701" t="s">
        <v>949</v>
      </c>
      <c r="B21701" t="str">
        <f ca="1">_xll.BDS(OFFSET(INDIRECT(ADDRESS(ROW(), COLUMN())),0,-1),"TOP_ANALYST_PERFORM_RANK_TRR","cols=6;rows=5")</f>
        <v>ISS-EVA</v>
      </c>
      <c r="C21701" t="s">
        <v>1018</v>
      </c>
      <c r="D21701" t="s">
        <v>1015</v>
      </c>
      <c r="E21701">
        <v>26.696670000000001</v>
      </c>
      <c r="F21701" t="s">
        <v>1279</v>
      </c>
      <c r="G21701" s="1">
        <v>43510</v>
      </c>
    </row>
    <row r="21702" spans="1:7" x14ac:dyDescent="0.25">
      <c r="B21702" t="s">
        <v>1069</v>
      </c>
      <c r="C21702" t="s">
        <v>1604</v>
      </c>
      <c r="D21702" t="s">
        <v>1019</v>
      </c>
      <c r="E21702">
        <v>17.14264</v>
      </c>
      <c r="F21702" t="s">
        <v>1042</v>
      </c>
      <c r="G21702" s="1">
        <v>43488</v>
      </c>
    </row>
    <row r="21703" spans="1:7" x14ac:dyDescent="0.25">
      <c r="B21703" t="s">
        <v>1623</v>
      </c>
      <c r="C21703" t="s">
        <v>2190</v>
      </c>
      <c r="D21703" t="s">
        <v>1022</v>
      </c>
      <c r="E21703">
        <v>2.345145</v>
      </c>
      <c r="F21703" t="s">
        <v>1023</v>
      </c>
      <c r="G21703" s="1">
        <v>43406</v>
      </c>
    </row>
    <row r="21704" spans="1:7" x14ac:dyDescent="0.25">
      <c r="B21704" t="s">
        <v>1290</v>
      </c>
      <c r="C21704" t="s">
        <v>1291</v>
      </c>
      <c r="D21704" t="s">
        <v>1026</v>
      </c>
      <c r="E21704">
        <v>0</v>
      </c>
      <c r="F21704" t="s">
        <v>1020</v>
      </c>
      <c r="G21704" s="1">
        <v>43405</v>
      </c>
    </row>
    <row r="21705" spans="1:7" x14ac:dyDescent="0.25">
      <c r="B21705" t="s">
        <v>1448</v>
      </c>
      <c r="C21705" t="s">
        <v>2596</v>
      </c>
      <c r="D21705" t="s">
        <v>1037</v>
      </c>
      <c r="E21705">
        <v>-26.287158999999999</v>
      </c>
      <c r="F21705" t="s">
        <v>1023</v>
      </c>
      <c r="G21705" s="1">
        <v>43488</v>
      </c>
    </row>
    <row r="21751" spans="1:7" x14ac:dyDescent="0.25">
      <c r="A21751" t="s">
        <v>950</v>
      </c>
      <c r="B21751" t="str">
        <f ca="1">_xll.BDS(OFFSET(INDIRECT(ADDRESS(ROW(), COLUMN())),0,-1),"TOP_ANALYST_PERFORM_RANK_TRR","cols=6;rows=5")</f>
        <v>ISS-EVA</v>
      </c>
      <c r="C21751" t="s">
        <v>1018</v>
      </c>
      <c r="D21751" t="s">
        <v>1015</v>
      </c>
      <c r="E21751">
        <v>20.704637000000002</v>
      </c>
      <c r="F21751" t="s">
        <v>1016</v>
      </c>
      <c r="G21751" s="1">
        <v>43412</v>
      </c>
    </row>
    <row r="21752" spans="1:7" x14ac:dyDescent="0.25">
      <c r="B21752" t="s">
        <v>1033</v>
      </c>
      <c r="C21752" t="s">
        <v>2607</v>
      </c>
      <c r="D21752" t="s">
        <v>1019</v>
      </c>
      <c r="E21752">
        <v>16.184699999999999</v>
      </c>
      <c r="F21752" t="s">
        <v>1020</v>
      </c>
      <c r="G21752" s="1">
        <v>43500</v>
      </c>
    </row>
    <row r="21753" spans="1:7" x14ac:dyDescent="0.25">
      <c r="B21753" t="s">
        <v>1076</v>
      </c>
      <c r="C21753" t="s">
        <v>2676</v>
      </c>
      <c r="D21753" t="s">
        <v>1022</v>
      </c>
      <c r="E21753">
        <v>8.675217</v>
      </c>
      <c r="F21753" t="s">
        <v>1023</v>
      </c>
      <c r="G21753" s="1">
        <v>43509</v>
      </c>
    </row>
    <row r="21754" spans="1:7" x14ac:dyDescent="0.25">
      <c r="B21754" t="s">
        <v>1537</v>
      </c>
      <c r="C21754" t="s">
        <v>1737</v>
      </c>
      <c r="D21754" t="s">
        <v>1026</v>
      </c>
      <c r="E21754">
        <v>4.1746600000000003</v>
      </c>
      <c r="F21754" t="s">
        <v>1023</v>
      </c>
      <c r="G21754" s="1">
        <v>43502</v>
      </c>
    </row>
    <row r="21755" spans="1:7" x14ac:dyDescent="0.25">
      <c r="B21755" t="s">
        <v>1145</v>
      </c>
      <c r="C21755" t="s">
        <v>1736</v>
      </c>
      <c r="D21755" t="s">
        <v>1037</v>
      </c>
      <c r="E21755">
        <v>0</v>
      </c>
      <c r="F21755" t="s">
        <v>1027</v>
      </c>
      <c r="G21755" s="1">
        <v>43500</v>
      </c>
    </row>
    <row r="21801" spans="1:7" x14ac:dyDescent="0.25">
      <c r="A21801" t="s">
        <v>951</v>
      </c>
      <c r="B21801" t="str">
        <f ca="1">_xll.BDS(OFFSET(INDIRECT(ADDRESS(ROW(), COLUMN())),0,-1),"TOP_ANALYST_PERFORM_RANK_TRR","cols=6;rows=9")</f>
        <v>ISS-EVA</v>
      </c>
      <c r="C21801" t="s">
        <v>1018</v>
      </c>
      <c r="D21801" t="s">
        <v>1015</v>
      </c>
      <c r="E21801">
        <v>100.058091</v>
      </c>
      <c r="F21801" t="s">
        <v>1063</v>
      </c>
      <c r="G21801" s="1">
        <v>43418</v>
      </c>
    </row>
    <row r="21802" spans="1:7" x14ac:dyDescent="0.25">
      <c r="B21802" t="s">
        <v>1033</v>
      </c>
      <c r="C21802" t="s">
        <v>1885</v>
      </c>
      <c r="D21802" t="s">
        <v>1019</v>
      </c>
      <c r="E21802">
        <v>0</v>
      </c>
      <c r="F21802" t="s">
        <v>1020</v>
      </c>
      <c r="G21802" s="1">
        <v>43476</v>
      </c>
    </row>
    <row r="21803" spans="1:7" x14ac:dyDescent="0.25">
      <c r="B21803" t="s">
        <v>1061</v>
      </c>
      <c r="C21803" t="s">
        <v>1888</v>
      </c>
      <c r="D21803" t="s">
        <v>1019</v>
      </c>
      <c r="E21803">
        <v>0</v>
      </c>
      <c r="F21803" t="s">
        <v>1027</v>
      </c>
      <c r="G21803" s="1">
        <v>43413</v>
      </c>
    </row>
    <row r="21804" spans="1:7" x14ac:dyDescent="0.25">
      <c r="B21804" t="s">
        <v>1021</v>
      </c>
      <c r="C21804" t="s">
        <v>1021</v>
      </c>
      <c r="D21804" t="s">
        <v>1019</v>
      </c>
      <c r="E21804">
        <v>0</v>
      </c>
      <c r="F21804" t="s">
        <v>1020</v>
      </c>
      <c r="G21804" s="1">
        <v>43413</v>
      </c>
    </row>
    <row r="21805" spans="1:7" x14ac:dyDescent="0.25">
      <c r="B21805" t="s">
        <v>1028</v>
      </c>
      <c r="C21805" t="s">
        <v>1529</v>
      </c>
      <c r="D21805" t="s">
        <v>1019</v>
      </c>
      <c r="E21805">
        <v>0</v>
      </c>
      <c r="F21805" t="s">
        <v>1027</v>
      </c>
      <c r="G21805" s="1">
        <v>43405</v>
      </c>
    </row>
    <row r="21806" spans="1:7" x14ac:dyDescent="0.25">
      <c r="B21806" t="s">
        <v>1886</v>
      </c>
      <c r="C21806" t="s">
        <v>1887</v>
      </c>
      <c r="D21806" t="s">
        <v>1022</v>
      </c>
      <c r="E21806">
        <v>-41.160411000000003</v>
      </c>
      <c r="F21806" t="s">
        <v>1023</v>
      </c>
      <c r="G21806" s="1">
        <v>43448</v>
      </c>
    </row>
    <row r="21807" spans="1:7" x14ac:dyDescent="0.25">
      <c r="B21807" t="s">
        <v>1109</v>
      </c>
      <c r="C21807" t="s">
        <v>2677</v>
      </c>
      <c r="D21807" t="s">
        <v>1022</v>
      </c>
      <c r="E21807">
        <v>-41.160411000000003</v>
      </c>
      <c r="F21807" t="s">
        <v>1023</v>
      </c>
      <c r="G21807" s="1">
        <v>43413</v>
      </c>
    </row>
    <row r="21808" spans="1:7" x14ac:dyDescent="0.25">
      <c r="B21808" t="s">
        <v>1202</v>
      </c>
      <c r="C21808" t="s">
        <v>1856</v>
      </c>
      <c r="D21808" t="s">
        <v>1026</v>
      </c>
      <c r="E21808">
        <v>-41.360539000000003</v>
      </c>
      <c r="F21808" t="s">
        <v>1042</v>
      </c>
      <c r="G21808" s="1">
        <v>43494</v>
      </c>
    </row>
    <row r="21809" spans="2:7" x14ac:dyDescent="0.25">
      <c r="B21809" t="s">
        <v>1076</v>
      </c>
      <c r="C21809" t="s">
        <v>1526</v>
      </c>
      <c r="D21809" t="s">
        <v>1037</v>
      </c>
      <c r="E21809">
        <v>-59.838878999999999</v>
      </c>
      <c r="F21809" t="s">
        <v>1020</v>
      </c>
      <c r="G21809" s="1">
        <v>43509</v>
      </c>
    </row>
    <row r="21851" spans="1:7" x14ac:dyDescent="0.25">
      <c r="A21851" t="s">
        <v>952</v>
      </c>
      <c r="B21851" t="str">
        <f ca="1">_xll.BDS(OFFSET(INDIRECT(ADDRESS(ROW(), COLUMN())),0,-1),"TOP_ANALYST_PERFORM_RANK_TRR","cols=6;rows=5")</f>
        <v>J.P. Morgan</v>
      </c>
      <c r="C21851" t="s">
        <v>2053</v>
      </c>
      <c r="D21851" t="s">
        <v>1015</v>
      </c>
      <c r="E21851">
        <v>31.636500000000002</v>
      </c>
      <c r="F21851" t="s">
        <v>1063</v>
      </c>
      <c r="G21851" s="1">
        <v>43509</v>
      </c>
    </row>
    <row r="21852" spans="1:7" x14ac:dyDescent="0.25">
      <c r="B21852" t="s">
        <v>1189</v>
      </c>
      <c r="C21852" t="s">
        <v>2226</v>
      </c>
      <c r="D21852" t="s">
        <v>1015</v>
      </c>
      <c r="E21852">
        <v>31.636500000000002</v>
      </c>
      <c r="F21852" t="s">
        <v>1042</v>
      </c>
      <c r="G21852" s="1">
        <v>43508</v>
      </c>
    </row>
    <row r="21853" spans="1:7" x14ac:dyDescent="0.25">
      <c r="B21853" t="s">
        <v>1059</v>
      </c>
      <c r="C21853" t="s">
        <v>1809</v>
      </c>
      <c r="D21853" t="s">
        <v>1015</v>
      </c>
      <c r="E21853">
        <v>31.636500000000002</v>
      </c>
      <c r="F21853" t="s">
        <v>1042</v>
      </c>
      <c r="G21853" s="1">
        <v>43501</v>
      </c>
    </row>
    <row r="21854" spans="1:7" x14ac:dyDescent="0.25">
      <c r="B21854" t="s">
        <v>1021</v>
      </c>
      <c r="C21854" t="s">
        <v>1021</v>
      </c>
      <c r="D21854" t="s">
        <v>1019</v>
      </c>
      <c r="E21854">
        <v>29.327679</v>
      </c>
      <c r="F21854" t="s">
        <v>1023</v>
      </c>
      <c r="G21854" s="1">
        <v>43432</v>
      </c>
    </row>
    <row r="21855" spans="1:7" x14ac:dyDescent="0.25">
      <c r="B21855" t="s">
        <v>1648</v>
      </c>
      <c r="C21855" t="s">
        <v>2220</v>
      </c>
      <c r="D21855" t="s">
        <v>1022</v>
      </c>
      <c r="E21855">
        <v>-0.62246000000000001</v>
      </c>
      <c r="F21855" t="s">
        <v>1042</v>
      </c>
      <c r="G21855" s="1">
        <v>43489</v>
      </c>
    </row>
    <row r="21901" spans="1:7" x14ac:dyDescent="0.25">
      <c r="A21901" t="s">
        <v>953</v>
      </c>
      <c r="B21901" t="str">
        <f ca="1">_xll.BDS(OFFSET(INDIRECT(ADDRESS(ROW(), COLUMN())),0,-1),"TOP_ANALYST_PERFORM_RANK_TRR","cols=6;rows=6")</f>
        <v>Raymond James</v>
      </c>
      <c r="C21901" t="s">
        <v>1473</v>
      </c>
      <c r="D21901" t="s">
        <v>1015</v>
      </c>
      <c r="E21901">
        <v>40.672141000000003</v>
      </c>
      <c r="F21901" t="s">
        <v>1042</v>
      </c>
      <c r="G21901" s="1">
        <v>43508</v>
      </c>
    </row>
    <row r="21902" spans="1:7" x14ac:dyDescent="0.25">
      <c r="B21902" t="s">
        <v>1354</v>
      </c>
      <c r="C21902" t="s">
        <v>1475</v>
      </c>
      <c r="D21902" t="s">
        <v>1015</v>
      </c>
      <c r="E21902">
        <v>40.672141000000003</v>
      </c>
      <c r="F21902" t="s">
        <v>1023</v>
      </c>
      <c r="G21902" s="1">
        <v>43507</v>
      </c>
    </row>
    <row r="21903" spans="1:7" x14ac:dyDescent="0.25">
      <c r="B21903" t="s">
        <v>1629</v>
      </c>
      <c r="C21903" t="s">
        <v>1832</v>
      </c>
      <c r="D21903" t="s">
        <v>1019</v>
      </c>
      <c r="E21903">
        <v>37.693050999999997</v>
      </c>
      <c r="F21903" t="s">
        <v>1023</v>
      </c>
      <c r="G21903" s="1">
        <v>43508</v>
      </c>
    </row>
    <row r="21904" spans="1:7" x14ac:dyDescent="0.25">
      <c r="B21904" t="s">
        <v>1030</v>
      </c>
      <c r="C21904" t="s">
        <v>2678</v>
      </c>
      <c r="D21904" t="s">
        <v>1022</v>
      </c>
      <c r="E21904">
        <v>37.241930000000004</v>
      </c>
      <c r="F21904" t="s">
        <v>1042</v>
      </c>
      <c r="G21904" s="1">
        <v>43507</v>
      </c>
    </row>
    <row r="21905" spans="2:7" x14ac:dyDescent="0.25">
      <c r="B21905" t="s">
        <v>1124</v>
      </c>
      <c r="C21905" t="s">
        <v>1833</v>
      </c>
      <c r="D21905" t="s">
        <v>1026</v>
      </c>
      <c r="E21905">
        <v>32.322868999999997</v>
      </c>
      <c r="F21905" t="s">
        <v>1023</v>
      </c>
      <c r="G21905" s="1">
        <v>43508</v>
      </c>
    </row>
    <row r="21906" spans="2:7" x14ac:dyDescent="0.25">
      <c r="B21906" t="s">
        <v>1512</v>
      </c>
      <c r="C21906" t="s">
        <v>1835</v>
      </c>
      <c r="D21906" t="s">
        <v>1037</v>
      </c>
      <c r="E21906">
        <v>26.586618999999999</v>
      </c>
      <c r="F21906" t="s">
        <v>1020</v>
      </c>
      <c r="G21906" s="1">
        <v>43507</v>
      </c>
    </row>
    <row r="21951" spans="1:7" x14ac:dyDescent="0.25">
      <c r="A21951" t="s">
        <v>954</v>
      </c>
      <c r="B21951" t="str">
        <f ca="1">_xll.BDS(OFFSET(INDIRECT(ADDRESS(ROW(), COLUMN())),0,-1),"TOP_ANALYST_PERFORM_RANK_TRR","cols=6;rows=18")</f>
        <v>PERM DENIED</v>
      </c>
      <c r="C21951" t="s">
        <v>1021</v>
      </c>
      <c r="D21951" t="s">
        <v>1015</v>
      </c>
      <c r="E21951">
        <v>30.918579999999999</v>
      </c>
      <c r="F21951" t="s">
        <v>1042</v>
      </c>
      <c r="G21951" s="1">
        <v>43510</v>
      </c>
    </row>
    <row r="21952" spans="1:7" x14ac:dyDescent="0.25">
      <c r="B21952" t="s">
        <v>1118</v>
      </c>
      <c r="C21952" t="s">
        <v>1508</v>
      </c>
      <c r="D21952" t="s">
        <v>1015</v>
      </c>
      <c r="E21952">
        <v>30.918579999999999</v>
      </c>
      <c r="F21952" t="s">
        <v>1023</v>
      </c>
      <c r="G21952" s="1">
        <v>43509</v>
      </c>
    </row>
    <row r="21953" spans="2:7" x14ac:dyDescent="0.25">
      <c r="B21953" t="s">
        <v>1200</v>
      </c>
      <c r="C21953" t="s">
        <v>1768</v>
      </c>
      <c r="D21953" t="s">
        <v>1015</v>
      </c>
      <c r="E21953">
        <v>30.918579999999999</v>
      </c>
      <c r="F21953" t="s">
        <v>1042</v>
      </c>
      <c r="G21953" s="1">
        <v>43508</v>
      </c>
    </row>
    <row r="21954" spans="2:7" x14ac:dyDescent="0.25">
      <c r="B21954" t="s">
        <v>1082</v>
      </c>
      <c r="C21954" t="s">
        <v>2117</v>
      </c>
      <c r="D21954" t="s">
        <v>1015</v>
      </c>
      <c r="E21954">
        <v>30.918579999999999</v>
      </c>
      <c r="F21954" t="s">
        <v>1023</v>
      </c>
      <c r="G21954" s="1">
        <v>43474</v>
      </c>
    </row>
    <row r="21955" spans="2:7" x14ac:dyDescent="0.25">
      <c r="B21955" t="s">
        <v>1133</v>
      </c>
      <c r="C21955" t="s">
        <v>1166</v>
      </c>
      <c r="D21955" t="s">
        <v>1015</v>
      </c>
      <c r="E21955">
        <v>30.918579999999999</v>
      </c>
      <c r="F21955" t="s">
        <v>1023</v>
      </c>
      <c r="G21955" s="1">
        <v>43473</v>
      </c>
    </row>
    <row r="21956" spans="2:7" x14ac:dyDescent="0.25">
      <c r="B21956" t="s">
        <v>1061</v>
      </c>
      <c r="C21956" t="s">
        <v>1830</v>
      </c>
      <c r="D21956" t="s">
        <v>1015</v>
      </c>
      <c r="E21956">
        <v>30.918579999999999</v>
      </c>
      <c r="F21956" t="s">
        <v>1063</v>
      </c>
      <c r="G21956" s="1">
        <v>43472</v>
      </c>
    </row>
    <row r="21957" spans="2:7" x14ac:dyDescent="0.25">
      <c r="B21957" t="s">
        <v>1024</v>
      </c>
      <c r="C21957" t="s">
        <v>2130</v>
      </c>
      <c r="D21957" t="s">
        <v>1015</v>
      </c>
      <c r="E21957">
        <v>30.918579999999999</v>
      </c>
      <c r="F21957" t="s">
        <v>1023</v>
      </c>
      <c r="G21957" s="1">
        <v>43461</v>
      </c>
    </row>
    <row r="21958" spans="2:7" x14ac:dyDescent="0.25">
      <c r="B21958" t="s">
        <v>1163</v>
      </c>
      <c r="C21958" t="s">
        <v>1164</v>
      </c>
      <c r="D21958" t="s">
        <v>1015</v>
      </c>
      <c r="E21958">
        <v>30.918579999999999</v>
      </c>
      <c r="F21958" t="s">
        <v>1023</v>
      </c>
      <c r="G21958" s="1">
        <v>43438</v>
      </c>
    </row>
    <row r="21959" spans="2:7" x14ac:dyDescent="0.25">
      <c r="B21959" t="s">
        <v>1135</v>
      </c>
      <c r="C21959" t="s">
        <v>1772</v>
      </c>
      <c r="D21959" t="s">
        <v>1015</v>
      </c>
      <c r="E21959">
        <v>30.918579999999999</v>
      </c>
      <c r="F21959" t="s">
        <v>1042</v>
      </c>
      <c r="G21959" s="1">
        <v>43434</v>
      </c>
    </row>
    <row r="21960" spans="2:7" x14ac:dyDescent="0.25">
      <c r="B21960" t="s">
        <v>1021</v>
      </c>
      <c r="C21960" t="s">
        <v>1021</v>
      </c>
      <c r="D21960" t="s">
        <v>1015</v>
      </c>
      <c r="E21960">
        <v>30.918579999999999</v>
      </c>
      <c r="F21960" t="s">
        <v>1023</v>
      </c>
      <c r="G21960" s="1">
        <v>43433</v>
      </c>
    </row>
    <row r="21961" spans="2:7" x14ac:dyDescent="0.25">
      <c r="B21961" t="s">
        <v>1057</v>
      </c>
      <c r="C21961" t="s">
        <v>1790</v>
      </c>
      <c r="D21961" t="s">
        <v>1015</v>
      </c>
      <c r="E21961">
        <v>30.918579999999999</v>
      </c>
      <c r="F21961" t="s">
        <v>1791</v>
      </c>
      <c r="G21961" s="1">
        <v>43431</v>
      </c>
    </row>
    <row r="21962" spans="2:7" x14ac:dyDescent="0.25">
      <c r="B21962" t="s">
        <v>1021</v>
      </c>
      <c r="C21962" t="s">
        <v>1021</v>
      </c>
      <c r="D21962" t="s">
        <v>1015</v>
      </c>
      <c r="E21962">
        <v>30.918579999999999</v>
      </c>
      <c r="F21962" t="s">
        <v>1023</v>
      </c>
      <c r="G21962" s="1">
        <v>43425</v>
      </c>
    </row>
    <row r="21963" spans="2:7" x14ac:dyDescent="0.25">
      <c r="B21963" t="s">
        <v>58</v>
      </c>
      <c r="C21963" t="s">
        <v>1825</v>
      </c>
      <c r="D21963" t="s">
        <v>1015</v>
      </c>
      <c r="E21963">
        <v>30.918579999999999</v>
      </c>
      <c r="F21963" t="s">
        <v>1081</v>
      </c>
      <c r="G21963" s="1">
        <v>43425</v>
      </c>
    </row>
    <row r="21964" spans="2:7" x14ac:dyDescent="0.25">
      <c r="B21964" t="s">
        <v>1813</v>
      </c>
      <c r="C21964" t="s">
        <v>1814</v>
      </c>
      <c r="D21964" t="s">
        <v>1015</v>
      </c>
      <c r="E21964">
        <v>30.918579999999999</v>
      </c>
      <c r="F21964" t="s">
        <v>1023</v>
      </c>
      <c r="G21964" s="1">
        <v>42545</v>
      </c>
    </row>
    <row r="21965" spans="2:7" x14ac:dyDescent="0.25">
      <c r="B21965" t="s">
        <v>1017</v>
      </c>
      <c r="C21965" t="s">
        <v>1018</v>
      </c>
      <c r="D21965" t="s">
        <v>1019</v>
      </c>
      <c r="E21965">
        <v>24.682841</v>
      </c>
      <c r="F21965" t="s">
        <v>1063</v>
      </c>
      <c r="G21965" s="1">
        <v>43320</v>
      </c>
    </row>
    <row r="21966" spans="2:7" x14ac:dyDescent="0.25">
      <c r="B21966" t="s">
        <v>1074</v>
      </c>
      <c r="C21966" t="s">
        <v>1788</v>
      </c>
      <c r="D21966" t="s">
        <v>1022</v>
      </c>
      <c r="E21966">
        <v>22.602829</v>
      </c>
      <c r="F21966" t="s">
        <v>1027</v>
      </c>
      <c r="G21966" s="1">
        <v>43424</v>
      </c>
    </row>
    <row r="21967" spans="2:7" x14ac:dyDescent="0.25">
      <c r="B21967" t="s">
        <v>1021</v>
      </c>
      <c r="C21967" t="s">
        <v>1021</v>
      </c>
      <c r="D21967" t="s">
        <v>1026</v>
      </c>
      <c r="E21967">
        <v>20.318570999999999</v>
      </c>
      <c r="F21967" t="s">
        <v>1023</v>
      </c>
      <c r="G21967" s="1">
        <v>43472</v>
      </c>
    </row>
    <row r="21968" spans="2:7" x14ac:dyDescent="0.25">
      <c r="B21968" t="s">
        <v>1084</v>
      </c>
      <c r="C21968" t="s">
        <v>1411</v>
      </c>
      <c r="D21968" t="s">
        <v>1037</v>
      </c>
      <c r="E21968">
        <v>6.183046</v>
      </c>
      <c r="F21968" t="s">
        <v>1023</v>
      </c>
      <c r="G21968" s="1">
        <v>43469</v>
      </c>
    </row>
    <row r="22001" spans="1:7" x14ac:dyDescent="0.25">
      <c r="A22001" t="s">
        <v>955</v>
      </c>
      <c r="B22001" t="str">
        <f ca="1">_xll.BDS(OFFSET(INDIRECT(ADDRESS(ROW(), COLUMN())),0,-1),"TOP_ANALYST_PERFORM_RANK_TRR","cols=6;rows=12")</f>
        <v>Cross Research</v>
      </c>
      <c r="C22001" t="s">
        <v>2004</v>
      </c>
      <c r="D22001" t="s">
        <v>1015</v>
      </c>
      <c r="E22001">
        <v>8.1868289999999995</v>
      </c>
      <c r="F22001" t="s">
        <v>1023</v>
      </c>
      <c r="G22001" s="1">
        <v>43487</v>
      </c>
    </row>
    <row r="22002" spans="1:7" x14ac:dyDescent="0.25">
      <c r="B22002" t="s">
        <v>1084</v>
      </c>
      <c r="C22002" t="s">
        <v>1107</v>
      </c>
      <c r="D22002" t="s">
        <v>1015</v>
      </c>
      <c r="E22002">
        <v>8.1868289999999995</v>
      </c>
      <c r="F22002" t="s">
        <v>1023</v>
      </c>
      <c r="G22002" s="1">
        <v>43454</v>
      </c>
    </row>
    <row r="22003" spans="1:7" x14ac:dyDescent="0.25">
      <c r="B22003" t="s">
        <v>1028</v>
      </c>
      <c r="C22003" t="s">
        <v>2278</v>
      </c>
      <c r="D22003" t="s">
        <v>1015</v>
      </c>
      <c r="E22003">
        <v>8.1868289999999995</v>
      </c>
      <c r="F22003" t="s">
        <v>1042</v>
      </c>
      <c r="G22003" s="1">
        <v>43453</v>
      </c>
    </row>
    <row r="22004" spans="1:7" x14ac:dyDescent="0.25">
      <c r="B22004" t="s">
        <v>1061</v>
      </c>
      <c r="C22004" t="s">
        <v>2271</v>
      </c>
      <c r="D22004" t="s">
        <v>1015</v>
      </c>
      <c r="E22004">
        <v>8.1868289999999995</v>
      </c>
      <c r="F22004" t="s">
        <v>1063</v>
      </c>
      <c r="G22004" s="1">
        <v>43453</v>
      </c>
    </row>
    <row r="22005" spans="1:7" x14ac:dyDescent="0.25">
      <c r="B22005" t="s">
        <v>1448</v>
      </c>
      <c r="C22005" t="s">
        <v>1831</v>
      </c>
      <c r="D22005" t="s">
        <v>1015</v>
      </c>
      <c r="E22005">
        <v>8.1868289999999995</v>
      </c>
      <c r="F22005" t="s">
        <v>1023</v>
      </c>
      <c r="G22005" s="1">
        <v>43453</v>
      </c>
    </row>
    <row r="22006" spans="1:7" x14ac:dyDescent="0.25">
      <c r="B22006" t="s">
        <v>1017</v>
      </c>
      <c r="C22006" t="s">
        <v>1018</v>
      </c>
      <c r="D22006" t="s">
        <v>1015</v>
      </c>
      <c r="E22006">
        <v>8.1868289999999995</v>
      </c>
      <c r="F22006" t="s">
        <v>1063</v>
      </c>
      <c r="G22006" s="1">
        <v>43370</v>
      </c>
    </row>
    <row r="22007" spans="1:7" x14ac:dyDescent="0.25">
      <c r="B22007" t="s">
        <v>1071</v>
      </c>
      <c r="C22007" t="s">
        <v>2003</v>
      </c>
      <c r="D22007" t="s">
        <v>1019</v>
      </c>
      <c r="E22007">
        <v>3.8740260000000002</v>
      </c>
      <c r="F22007" t="s">
        <v>1320</v>
      </c>
      <c r="G22007" s="1">
        <v>43473</v>
      </c>
    </row>
    <row r="22008" spans="1:7" x14ac:dyDescent="0.25">
      <c r="B22008" t="s">
        <v>1033</v>
      </c>
      <c r="C22008" t="s">
        <v>2679</v>
      </c>
      <c r="D22008" t="s">
        <v>1022</v>
      </c>
      <c r="E22008">
        <v>0</v>
      </c>
      <c r="F22008" t="s">
        <v>1020</v>
      </c>
      <c r="G22008" s="1">
        <v>43468</v>
      </c>
    </row>
    <row r="22009" spans="1:7" x14ac:dyDescent="0.25">
      <c r="B22009" t="s">
        <v>1021</v>
      </c>
      <c r="C22009" t="s">
        <v>1021</v>
      </c>
      <c r="D22009" t="s">
        <v>1022</v>
      </c>
      <c r="E22009">
        <v>0</v>
      </c>
      <c r="F22009" t="s">
        <v>1027</v>
      </c>
      <c r="G22009" s="1">
        <v>43453</v>
      </c>
    </row>
    <row r="22010" spans="1:7" x14ac:dyDescent="0.25">
      <c r="B22010" t="s">
        <v>1055</v>
      </c>
      <c r="C22010" t="s">
        <v>2680</v>
      </c>
      <c r="D22010" t="s">
        <v>1022</v>
      </c>
      <c r="E22010">
        <v>0</v>
      </c>
      <c r="F22010" t="s">
        <v>1032</v>
      </c>
      <c r="G22010" s="1">
        <v>43452</v>
      </c>
    </row>
    <row r="22011" spans="1:7" x14ac:dyDescent="0.25">
      <c r="B22011" t="s">
        <v>1537</v>
      </c>
      <c r="C22011" t="s">
        <v>2681</v>
      </c>
      <c r="D22011" t="s">
        <v>1022</v>
      </c>
      <c r="E22011">
        <v>0</v>
      </c>
      <c r="F22011" t="s">
        <v>1027</v>
      </c>
      <c r="G22011" s="1">
        <v>42384</v>
      </c>
    </row>
    <row r="22012" spans="1:7" x14ac:dyDescent="0.25">
      <c r="B22012" t="s">
        <v>1021</v>
      </c>
      <c r="C22012" t="s">
        <v>1021</v>
      </c>
      <c r="D22012" t="s">
        <v>1026</v>
      </c>
      <c r="E22012">
        <v>-8.1868289999999995</v>
      </c>
      <c r="F22012" t="s">
        <v>1016</v>
      </c>
      <c r="G22012" s="1">
        <v>43454</v>
      </c>
    </row>
    <row r="22051" spans="1:7" x14ac:dyDescent="0.25">
      <c r="A22051" t="s">
        <v>956</v>
      </c>
      <c r="B22051" t="str">
        <f ca="1">_xll.BDS(OFFSET(INDIRECT(ADDRESS(ROW(), COLUMN())),0,-1),"TOP_ANALYST_PERFORM_RANK_TRR","cols=6;rows=6")</f>
        <v>Jefferies</v>
      </c>
      <c r="C22051" t="s">
        <v>1498</v>
      </c>
      <c r="D22051" t="s">
        <v>1015</v>
      </c>
      <c r="E22051">
        <v>72.242170999999999</v>
      </c>
      <c r="F22051" t="s">
        <v>1020</v>
      </c>
      <c r="G22051" s="1">
        <v>43508</v>
      </c>
    </row>
    <row r="22052" spans="1:7" x14ac:dyDescent="0.25">
      <c r="B22052" t="s">
        <v>1648</v>
      </c>
      <c r="C22052" t="s">
        <v>2064</v>
      </c>
      <c r="D22052" t="s">
        <v>1019</v>
      </c>
      <c r="E22052">
        <v>25.551561</v>
      </c>
      <c r="F22052" t="s">
        <v>1042</v>
      </c>
      <c r="G22052" s="1">
        <v>43496</v>
      </c>
    </row>
    <row r="22053" spans="1:7" x14ac:dyDescent="0.25">
      <c r="B22053" t="s">
        <v>1021</v>
      </c>
      <c r="C22053" t="s">
        <v>1021</v>
      </c>
      <c r="D22053" t="s">
        <v>1019</v>
      </c>
      <c r="E22053">
        <v>25.551561</v>
      </c>
      <c r="F22053" t="s">
        <v>1023</v>
      </c>
      <c r="G22053" s="1">
        <v>43411</v>
      </c>
    </row>
    <row r="22054" spans="1:7" x14ac:dyDescent="0.25">
      <c r="B22054" t="s">
        <v>1055</v>
      </c>
      <c r="C22054" t="s">
        <v>1489</v>
      </c>
      <c r="D22054" t="s">
        <v>1022</v>
      </c>
      <c r="E22054">
        <v>18.786401000000001</v>
      </c>
      <c r="F22054" t="s">
        <v>1042</v>
      </c>
      <c r="G22054" s="1">
        <v>43410</v>
      </c>
    </row>
    <row r="22055" spans="1:7" x14ac:dyDescent="0.25">
      <c r="B22055" t="s">
        <v>1124</v>
      </c>
      <c r="C22055" t="s">
        <v>2682</v>
      </c>
      <c r="D22055" t="s">
        <v>1026</v>
      </c>
      <c r="E22055">
        <v>16.06061</v>
      </c>
      <c r="F22055" t="s">
        <v>1020</v>
      </c>
      <c r="G22055" s="1">
        <v>43502</v>
      </c>
    </row>
    <row r="22056" spans="1:7" x14ac:dyDescent="0.25">
      <c r="B22056" t="s">
        <v>1105</v>
      </c>
      <c r="C22056" t="s">
        <v>1490</v>
      </c>
      <c r="D22056" t="s">
        <v>1037</v>
      </c>
      <c r="E22056">
        <v>1.6618170000000001</v>
      </c>
      <c r="F22056" t="s">
        <v>1023</v>
      </c>
      <c r="G22056" s="1">
        <v>43490</v>
      </c>
    </row>
    <row r="22101" spans="1:7" x14ac:dyDescent="0.25">
      <c r="A22101" t="s">
        <v>957</v>
      </c>
      <c r="B22101" t="str">
        <f ca="1">_xll.BDS(OFFSET(INDIRECT(ADDRESS(ROW(), COLUMN())),0,-1),"TOP_ANALYST_PERFORM_RANK_TRR","cols=6;rows=9")</f>
        <v>PERM DENIED</v>
      </c>
      <c r="C22101" t="s">
        <v>1021</v>
      </c>
      <c r="D22101" t="s">
        <v>1015</v>
      </c>
      <c r="E22101">
        <v>62.001269999999998</v>
      </c>
      <c r="F22101" t="s">
        <v>1042</v>
      </c>
      <c r="G22101" s="1">
        <v>43495</v>
      </c>
    </row>
    <row r="22102" spans="1:7" x14ac:dyDescent="0.25">
      <c r="B22102" t="s">
        <v>1043</v>
      </c>
      <c r="C22102" t="s">
        <v>1701</v>
      </c>
      <c r="D22102" t="s">
        <v>1019</v>
      </c>
      <c r="E22102">
        <v>61.489897999999997</v>
      </c>
      <c r="F22102" t="s">
        <v>1042</v>
      </c>
      <c r="G22102" s="1">
        <v>43511</v>
      </c>
    </row>
    <row r="22103" spans="1:7" x14ac:dyDescent="0.25">
      <c r="B22103" t="s">
        <v>1133</v>
      </c>
      <c r="C22103" t="s">
        <v>1455</v>
      </c>
      <c r="D22103" t="s">
        <v>1019</v>
      </c>
      <c r="E22103">
        <v>61.489897999999997</v>
      </c>
      <c r="F22103" t="s">
        <v>1023</v>
      </c>
      <c r="G22103" s="1">
        <v>43511</v>
      </c>
    </row>
    <row r="22104" spans="1:7" x14ac:dyDescent="0.25">
      <c r="B22104" t="s">
        <v>1069</v>
      </c>
      <c r="C22104" t="s">
        <v>1710</v>
      </c>
      <c r="D22104" t="s">
        <v>1019</v>
      </c>
      <c r="E22104">
        <v>61.489897999999997</v>
      </c>
      <c r="F22104" t="s">
        <v>1042</v>
      </c>
      <c r="G22104" s="1">
        <v>43503</v>
      </c>
    </row>
    <row r="22105" spans="1:7" x14ac:dyDescent="0.25">
      <c r="B22105" t="s">
        <v>1189</v>
      </c>
      <c r="C22105" t="s">
        <v>1706</v>
      </c>
      <c r="D22105" t="s">
        <v>1019</v>
      </c>
      <c r="E22105">
        <v>61.489897999999997</v>
      </c>
      <c r="F22105" t="s">
        <v>1042</v>
      </c>
      <c r="G22105" s="1">
        <v>43502</v>
      </c>
    </row>
    <row r="22106" spans="1:7" x14ac:dyDescent="0.25">
      <c r="B22106" t="s">
        <v>1109</v>
      </c>
      <c r="C22106" t="s">
        <v>1744</v>
      </c>
      <c r="D22106" t="s">
        <v>1019</v>
      </c>
      <c r="E22106">
        <v>61.489897999999997</v>
      </c>
      <c r="F22106" t="s">
        <v>1023</v>
      </c>
      <c r="G22106" s="1">
        <v>43502</v>
      </c>
    </row>
    <row r="22107" spans="1:7" x14ac:dyDescent="0.25">
      <c r="B22107" t="s">
        <v>1088</v>
      </c>
      <c r="C22107" t="s">
        <v>1089</v>
      </c>
      <c r="D22107" t="s">
        <v>1022</v>
      </c>
      <c r="E22107">
        <v>60.577530000000003</v>
      </c>
      <c r="F22107" t="s">
        <v>1063</v>
      </c>
      <c r="G22107" s="1">
        <v>43464</v>
      </c>
    </row>
    <row r="22108" spans="1:7" x14ac:dyDescent="0.25">
      <c r="B22108" t="s">
        <v>1150</v>
      </c>
      <c r="C22108" t="s">
        <v>1707</v>
      </c>
      <c r="D22108" t="s">
        <v>1026</v>
      </c>
      <c r="E22108">
        <v>58.775252000000002</v>
      </c>
      <c r="F22108" t="s">
        <v>1027</v>
      </c>
      <c r="G22108" s="1">
        <v>43502</v>
      </c>
    </row>
    <row r="22109" spans="1:7" x14ac:dyDescent="0.25">
      <c r="B22109" t="s">
        <v>1195</v>
      </c>
      <c r="C22109" t="s">
        <v>1196</v>
      </c>
      <c r="D22109" t="s">
        <v>1037</v>
      </c>
      <c r="E22109">
        <v>58.522731</v>
      </c>
      <c r="F22109" t="s">
        <v>1027</v>
      </c>
      <c r="G22109" s="1">
        <v>43490</v>
      </c>
    </row>
    <row r="22151" spans="1:7" x14ac:dyDescent="0.25">
      <c r="A22151" t="s">
        <v>958</v>
      </c>
      <c r="B22151" t="str">
        <f ca="1">_xll.BDS(OFFSET(INDIRECT(ADDRESS(ROW(), COLUMN())),0,-1),"TOP_ANALYST_PERFORM_RANK_TRR","cols=6;rows=4")</f>
        <v>MKM Partners</v>
      </c>
      <c r="C22151" t="s">
        <v>2620</v>
      </c>
      <c r="D22151" t="s">
        <v>1015</v>
      </c>
      <c r="E22151">
        <v>19.17475</v>
      </c>
      <c r="F22151" t="s">
        <v>1023</v>
      </c>
      <c r="G22151" s="1">
        <v>43500</v>
      </c>
    </row>
    <row r="22152" spans="1:7" x14ac:dyDescent="0.25">
      <c r="B22152" t="s">
        <v>1145</v>
      </c>
      <c r="C22152" t="s">
        <v>1745</v>
      </c>
      <c r="D22152" t="s">
        <v>1015</v>
      </c>
      <c r="E22152">
        <v>19.17475</v>
      </c>
      <c r="F22152" t="s">
        <v>1023</v>
      </c>
      <c r="G22152" s="1">
        <v>43500</v>
      </c>
    </row>
    <row r="22153" spans="1:7" x14ac:dyDescent="0.25">
      <c r="B22153" t="s">
        <v>1363</v>
      </c>
      <c r="C22153" t="s">
        <v>2621</v>
      </c>
      <c r="D22153" t="s">
        <v>1019</v>
      </c>
      <c r="E22153">
        <v>0</v>
      </c>
      <c r="F22153" t="s">
        <v>1032</v>
      </c>
      <c r="G22153" s="1">
        <v>43418</v>
      </c>
    </row>
    <row r="22154" spans="1:7" x14ac:dyDescent="0.25">
      <c r="B22154" t="s">
        <v>2683</v>
      </c>
      <c r="C22154" t="s">
        <v>2684</v>
      </c>
      <c r="D22154" t="s">
        <v>1019</v>
      </c>
      <c r="E22154">
        <v>0</v>
      </c>
      <c r="F22154" t="s">
        <v>1020</v>
      </c>
      <c r="G22154" s="1">
        <v>43325</v>
      </c>
    </row>
    <row r="22201" spans="1:7" x14ac:dyDescent="0.25">
      <c r="A22201" t="s">
        <v>959</v>
      </c>
      <c r="B22201" t="str">
        <f ca="1">_xll.BDS(OFFSET(INDIRECT(ADDRESS(ROW(), COLUMN())),0,-1),"TOP_ANALYST_PERFORM_RANK_TRR","cols=6;rows=10")</f>
        <v>Vertical Research Partners</v>
      </c>
      <c r="C22201" t="s">
        <v>2434</v>
      </c>
      <c r="D22201" t="s">
        <v>1015</v>
      </c>
      <c r="E22201">
        <v>34.781759999999998</v>
      </c>
      <c r="F22201" t="s">
        <v>1023</v>
      </c>
      <c r="G22201" s="1">
        <v>43501</v>
      </c>
    </row>
    <row r="22202" spans="1:7" x14ac:dyDescent="0.25">
      <c r="B22202" t="s">
        <v>1422</v>
      </c>
      <c r="C22202" t="s">
        <v>2383</v>
      </c>
      <c r="D22202" t="s">
        <v>1019</v>
      </c>
      <c r="E22202">
        <v>22.759329999999999</v>
      </c>
      <c r="F22202" t="s">
        <v>1063</v>
      </c>
      <c r="G22202" s="1">
        <v>43501</v>
      </c>
    </row>
    <row r="22203" spans="1:7" x14ac:dyDescent="0.25">
      <c r="B22203" t="s">
        <v>1040</v>
      </c>
      <c r="C22203" t="s">
        <v>2435</v>
      </c>
      <c r="D22203" t="s">
        <v>1022</v>
      </c>
      <c r="E22203">
        <v>17.973109999999998</v>
      </c>
      <c r="F22203" t="s">
        <v>1312</v>
      </c>
      <c r="G22203" s="1">
        <v>43507</v>
      </c>
    </row>
    <row r="22204" spans="1:7" x14ac:dyDescent="0.25">
      <c r="B22204" t="s">
        <v>1071</v>
      </c>
      <c r="C22204" t="s">
        <v>2437</v>
      </c>
      <c r="D22204" t="s">
        <v>1026</v>
      </c>
      <c r="E22204">
        <v>0</v>
      </c>
      <c r="F22204" t="s">
        <v>1320</v>
      </c>
      <c r="G22204" s="1">
        <v>43506</v>
      </c>
    </row>
    <row r="22205" spans="1:7" x14ac:dyDescent="0.25">
      <c r="B22205" t="s">
        <v>1030</v>
      </c>
      <c r="C22205" t="s">
        <v>2432</v>
      </c>
      <c r="D22205" t="s">
        <v>1026</v>
      </c>
      <c r="E22205">
        <v>0</v>
      </c>
      <c r="F22205" t="s">
        <v>1032</v>
      </c>
      <c r="G22205" s="1">
        <v>43502</v>
      </c>
    </row>
    <row r="22206" spans="1:7" x14ac:dyDescent="0.25">
      <c r="B22206" t="s">
        <v>1629</v>
      </c>
      <c r="C22206" t="s">
        <v>2685</v>
      </c>
      <c r="D22206" t="s">
        <v>1026</v>
      </c>
      <c r="E22206">
        <v>0</v>
      </c>
      <c r="F22206" t="s">
        <v>1020</v>
      </c>
      <c r="G22206" s="1">
        <v>43502</v>
      </c>
    </row>
    <row r="22207" spans="1:7" x14ac:dyDescent="0.25">
      <c r="B22207" t="s">
        <v>1055</v>
      </c>
      <c r="C22207" t="s">
        <v>2686</v>
      </c>
      <c r="D22207" t="s">
        <v>1026</v>
      </c>
      <c r="E22207">
        <v>0</v>
      </c>
      <c r="F22207" t="s">
        <v>1032</v>
      </c>
      <c r="G22207" s="1">
        <v>43502</v>
      </c>
    </row>
    <row r="22208" spans="1:7" x14ac:dyDescent="0.25">
      <c r="B22208" t="s">
        <v>1310</v>
      </c>
      <c r="C22208" t="s">
        <v>2431</v>
      </c>
      <c r="D22208" t="s">
        <v>1026</v>
      </c>
      <c r="E22208">
        <v>0</v>
      </c>
      <c r="F22208" t="s">
        <v>1312</v>
      </c>
      <c r="G22208" s="1">
        <v>43501</v>
      </c>
    </row>
    <row r="22209" spans="2:7" x14ac:dyDescent="0.25">
      <c r="B22209" t="s">
        <v>2284</v>
      </c>
      <c r="C22209" t="s">
        <v>2687</v>
      </c>
      <c r="D22209" t="s">
        <v>1026</v>
      </c>
      <c r="E22209">
        <v>0</v>
      </c>
      <c r="F22209" t="s">
        <v>1027</v>
      </c>
      <c r="G22209" s="1">
        <v>43501</v>
      </c>
    </row>
    <row r="22210" spans="2:7" x14ac:dyDescent="0.25">
      <c r="B22210" t="s">
        <v>1099</v>
      </c>
      <c r="C22210" t="s">
        <v>2433</v>
      </c>
      <c r="D22210" t="s">
        <v>1037</v>
      </c>
      <c r="E22210">
        <v>-4.6108000000000002</v>
      </c>
      <c r="F22210" t="s">
        <v>1027</v>
      </c>
      <c r="G22210" s="1">
        <v>43502</v>
      </c>
    </row>
    <row r="22251" spans="1:7" x14ac:dyDescent="0.25">
      <c r="A22251" t="s">
        <v>960</v>
      </c>
      <c r="B22251" t="str">
        <f ca="1">_xll.BDS(OFFSET(INDIRECT(ADDRESS(ROW(), COLUMN())),0,-1),"TOP_ANALYST_PERFORM_RANK_TRR","cols=6;rows=13")</f>
        <v>Oppenheimer &amp; Co</v>
      </c>
      <c r="C22251" t="s">
        <v>1403</v>
      </c>
      <c r="D22251" t="s">
        <v>1015</v>
      </c>
      <c r="E22251">
        <v>26.317981</v>
      </c>
      <c r="F22251" t="s">
        <v>1042</v>
      </c>
      <c r="G22251" s="1">
        <v>43511</v>
      </c>
    </row>
    <row r="22252" spans="1:7" x14ac:dyDescent="0.25">
      <c r="B22252" t="s">
        <v>1033</v>
      </c>
      <c r="C22252" t="s">
        <v>2021</v>
      </c>
      <c r="D22252" t="s">
        <v>1015</v>
      </c>
      <c r="E22252">
        <v>26.317981</v>
      </c>
      <c r="F22252" t="s">
        <v>1023</v>
      </c>
      <c r="G22252" s="1">
        <v>43511</v>
      </c>
    </row>
    <row r="22253" spans="1:7" x14ac:dyDescent="0.25">
      <c r="B22253" t="s">
        <v>1086</v>
      </c>
      <c r="C22253" t="s">
        <v>1324</v>
      </c>
      <c r="D22253" t="s">
        <v>1015</v>
      </c>
      <c r="E22253">
        <v>26.317981</v>
      </c>
      <c r="F22253" t="s">
        <v>1042</v>
      </c>
      <c r="G22253" s="1">
        <v>43509</v>
      </c>
    </row>
    <row r="22254" spans="1:7" x14ac:dyDescent="0.25">
      <c r="B22254" t="s">
        <v>1150</v>
      </c>
      <c r="C22254" t="s">
        <v>2113</v>
      </c>
      <c r="D22254" t="s">
        <v>1015</v>
      </c>
      <c r="E22254">
        <v>26.317981</v>
      </c>
      <c r="F22254" t="s">
        <v>1063</v>
      </c>
      <c r="G22254" s="1">
        <v>43497</v>
      </c>
    </row>
    <row r="22255" spans="1:7" x14ac:dyDescent="0.25">
      <c r="B22255" t="s">
        <v>1030</v>
      </c>
      <c r="C22255" t="s">
        <v>1031</v>
      </c>
      <c r="D22255" t="s">
        <v>1015</v>
      </c>
      <c r="E22255">
        <v>26.317981</v>
      </c>
      <c r="F22255" t="s">
        <v>1042</v>
      </c>
      <c r="G22255" s="1">
        <v>43492</v>
      </c>
    </row>
    <row r="22256" spans="1:7" x14ac:dyDescent="0.25">
      <c r="B22256" t="s">
        <v>1167</v>
      </c>
      <c r="C22256" t="s">
        <v>2022</v>
      </c>
      <c r="D22256" t="s">
        <v>1015</v>
      </c>
      <c r="E22256">
        <v>26.317981</v>
      </c>
      <c r="F22256" t="s">
        <v>1023</v>
      </c>
      <c r="G22256" s="1">
        <v>43483</v>
      </c>
    </row>
    <row r="22257" spans="2:7" x14ac:dyDescent="0.25">
      <c r="B22257" t="s">
        <v>1076</v>
      </c>
      <c r="C22257" t="s">
        <v>1108</v>
      </c>
      <c r="D22257" t="s">
        <v>1015</v>
      </c>
      <c r="E22257">
        <v>26.317981</v>
      </c>
      <c r="F22257" t="s">
        <v>1023</v>
      </c>
      <c r="G22257" s="1">
        <v>43481</v>
      </c>
    </row>
    <row r="22258" spans="2:7" x14ac:dyDescent="0.25">
      <c r="B22258" t="s">
        <v>1043</v>
      </c>
      <c r="C22258" t="s">
        <v>1102</v>
      </c>
      <c r="D22258" t="s">
        <v>1015</v>
      </c>
      <c r="E22258">
        <v>26.317981</v>
      </c>
      <c r="F22258" t="s">
        <v>1042</v>
      </c>
      <c r="G22258" s="1">
        <v>43441</v>
      </c>
    </row>
    <row r="22259" spans="2:7" x14ac:dyDescent="0.25">
      <c r="B22259" t="s">
        <v>1084</v>
      </c>
      <c r="C22259" t="s">
        <v>1107</v>
      </c>
      <c r="D22259" t="s">
        <v>1015</v>
      </c>
      <c r="E22259">
        <v>26.317981</v>
      </c>
      <c r="F22259" t="s">
        <v>1023</v>
      </c>
      <c r="G22259" s="1">
        <v>43440</v>
      </c>
    </row>
    <row r="22260" spans="2:7" x14ac:dyDescent="0.25">
      <c r="B22260" t="s">
        <v>1021</v>
      </c>
      <c r="C22260" t="s">
        <v>1021</v>
      </c>
      <c r="D22260" t="s">
        <v>1019</v>
      </c>
      <c r="E22260">
        <v>22.01737</v>
      </c>
      <c r="F22260" t="s">
        <v>1042</v>
      </c>
      <c r="G22260" s="1">
        <v>43500</v>
      </c>
    </row>
    <row r="22261" spans="2:7" x14ac:dyDescent="0.25">
      <c r="B22261" t="s">
        <v>1124</v>
      </c>
      <c r="C22261" t="s">
        <v>2019</v>
      </c>
      <c r="D22261" t="s">
        <v>1022</v>
      </c>
      <c r="E22261">
        <v>16.974921999999999</v>
      </c>
      <c r="F22261" t="s">
        <v>1020</v>
      </c>
      <c r="G22261" s="1">
        <v>43488</v>
      </c>
    </row>
    <row r="22262" spans="2:7" x14ac:dyDescent="0.25">
      <c r="B22262" t="s">
        <v>1057</v>
      </c>
      <c r="C22262" t="s">
        <v>1329</v>
      </c>
      <c r="D22262" t="s">
        <v>1026</v>
      </c>
      <c r="E22262">
        <v>16.586259999999999</v>
      </c>
      <c r="F22262" t="s">
        <v>1309</v>
      </c>
      <c r="G22262" s="1">
        <v>43505</v>
      </c>
    </row>
    <row r="22263" spans="2:7" x14ac:dyDescent="0.25">
      <c r="B22263" t="s">
        <v>58</v>
      </c>
      <c r="C22263" t="s">
        <v>2097</v>
      </c>
      <c r="D22263" t="s">
        <v>1037</v>
      </c>
      <c r="E22263">
        <v>5.1853470000000002</v>
      </c>
      <c r="F22263" t="s">
        <v>1123</v>
      </c>
      <c r="G22263" s="1">
        <v>43502</v>
      </c>
    </row>
    <row r="22301" spans="1:7" x14ac:dyDescent="0.25">
      <c r="A22301" t="s">
        <v>961</v>
      </c>
      <c r="B22301" t="str">
        <f ca="1">_xll.BDS(OFFSET(INDIRECT(ADDRESS(ROW(), COLUMN())),0,-1),"TOP_ANALYST_PERFORM_RANK_TRR","cols=6;rows=2")</f>
        <v>ISS-EVA</v>
      </c>
      <c r="C22301" t="s">
        <v>1268</v>
      </c>
      <c r="D22301" t="s">
        <v>1015</v>
      </c>
      <c r="E22301">
        <v>84.461676999999995</v>
      </c>
      <c r="F22301" t="s">
        <v>1279</v>
      </c>
      <c r="G22301" s="1">
        <v>43328</v>
      </c>
    </row>
    <row r="22302" spans="1:7" x14ac:dyDescent="0.25">
      <c r="B22302" t="s">
        <v>1632</v>
      </c>
      <c r="C22302" t="s">
        <v>2688</v>
      </c>
      <c r="D22302" t="s">
        <v>1019</v>
      </c>
      <c r="E22302">
        <v>-66.531169000000006</v>
      </c>
      <c r="F22302" t="s">
        <v>1023</v>
      </c>
      <c r="G22302" s="1">
        <v>43377</v>
      </c>
    </row>
    <row r="22351" spans="1:7" x14ac:dyDescent="0.25">
      <c r="A22351" t="s">
        <v>962</v>
      </c>
      <c r="B22351" t="str">
        <f ca="1">_xll.BDS(OFFSET(INDIRECT(ADDRESS(ROW(), COLUMN())),0,-1),"TOP_ANALYST_PERFORM_RANK_TRR","cols=6;rows=5")</f>
        <v>Morningstar, Inc</v>
      </c>
      <c r="C22351" t="s">
        <v>1756</v>
      </c>
      <c r="D22351" t="s">
        <v>1015</v>
      </c>
      <c r="E22351">
        <v>12.27233</v>
      </c>
      <c r="F22351" t="s">
        <v>1020</v>
      </c>
      <c r="G22351" s="1">
        <v>43509</v>
      </c>
    </row>
    <row r="22352" spans="1:7" x14ac:dyDescent="0.25">
      <c r="B22352" t="s">
        <v>1057</v>
      </c>
      <c r="C22352" t="s">
        <v>1552</v>
      </c>
      <c r="D22352" t="s">
        <v>1019</v>
      </c>
      <c r="E22352">
        <v>6.9593420000000004</v>
      </c>
      <c r="F22352" t="s">
        <v>1042</v>
      </c>
      <c r="G22352" s="1">
        <v>43507</v>
      </c>
    </row>
    <row r="22353" spans="2:7" x14ac:dyDescent="0.25">
      <c r="B22353" t="s">
        <v>1071</v>
      </c>
      <c r="C22353" t="s">
        <v>2240</v>
      </c>
      <c r="D22353" t="s">
        <v>1022</v>
      </c>
      <c r="E22353">
        <v>4.142004</v>
      </c>
      <c r="F22353" t="s">
        <v>1238</v>
      </c>
      <c r="G22353" s="1">
        <v>43496</v>
      </c>
    </row>
    <row r="22354" spans="2:7" x14ac:dyDescent="0.25">
      <c r="B22354" t="s">
        <v>1021</v>
      </c>
      <c r="C22354" t="s">
        <v>1021</v>
      </c>
      <c r="D22354" t="s">
        <v>1026</v>
      </c>
      <c r="E22354">
        <v>3.8539669999999999</v>
      </c>
      <c r="F22354" t="s">
        <v>1023</v>
      </c>
      <c r="G22354" s="1">
        <v>43496</v>
      </c>
    </row>
    <row r="22355" spans="2:7" x14ac:dyDescent="0.25">
      <c r="B22355" t="s">
        <v>1061</v>
      </c>
      <c r="C22355" t="s">
        <v>1555</v>
      </c>
      <c r="D22355" t="s">
        <v>1037</v>
      </c>
      <c r="E22355">
        <v>2.9748489999999999</v>
      </c>
      <c r="F22355" t="s">
        <v>1063</v>
      </c>
      <c r="G22355" s="1">
        <v>43496</v>
      </c>
    </row>
    <row r="22401" spans="1:7" x14ac:dyDescent="0.25">
      <c r="A22401" t="s">
        <v>963</v>
      </c>
      <c r="B22401" t="str">
        <f ca="1">_xll.BDS(OFFSET(INDIRECT(ADDRESS(ROW(), COLUMN())),0,-1),"TOP_ANALYST_PERFORM_RANK_TRR","cols=6;rows=7")</f>
        <v>Gabelli &amp; Co</v>
      </c>
      <c r="C22401" t="s">
        <v>1534</v>
      </c>
      <c r="D22401" t="s">
        <v>1015</v>
      </c>
      <c r="E22401">
        <v>0</v>
      </c>
      <c r="F22401" t="s">
        <v>1020</v>
      </c>
      <c r="G22401" s="1">
        <v>43495</v>
      </c>
    </row>
    <row r="22402" spans="1:7" x14ac:dyDescent="0.25">
      <c r="B22402" t="s">
        <v>1160</v>
      </c>
      <c r="C22402" t="s">
        <v>2479</v>
      </c>
      <c r="D22402" t="s">
        <v>1015</v>
      </c>
      <c r="E22402">
        <v>0</v>
      </c>
      <c r="F22402" t="s">
        <v>1162</v>
      </c>
      <c r="G22402" s="1">
        <v>43494</v>
      </c>
    </row>
    <row r="22403" spans="1:7" x14ac:dyDescent="0.25">
      <c r="B22403" t="s">
        <v>1021</v>
      </c>
      <c r="C22403" t="s">
        <v>1021</v>
      </c>
      <c r="D22403" t="s">
        <v>1015</v>
      </c>
      <c r="E22403">
        <v>0</v>
      </c>
      <c r="F22403" t="s">
        <v>1027</v>
      </c>
      <c r="G22403" s="1">
        <v>43494</v>
      </c>
    </row>
    <row r="22404" spans="1:7" x14ac:dyDescent="0.25">
      <c r="B22404" t="s">
        <v>1017</v>
      </c>
      <c r="C22404" t="s">
        <v>1018</v>
      </c>
      <c r="D22404" t="s">
        <v>1019</v>
      </c>
      <c r="E22404">
        <v>-3.32348</v>
      </c>
      <c r="F22404" t="s">
        <v>1063</v>
      </c>
      <c r="G22404" s="1">
        <v>43327</v>
      </c>
    </row>
    <row r="22405" spans="1:7" x14ac:dyDescent="0.25">
      <c r="B22405" t="s">
        <v>1086</v>
      </c>
      <c r="C22405" t="s">
        <v>2212</v>
      </c>
      <c r="D22405" t="s">
        <v>1022</v>
      </c>
      <c r="E22405">
        <v>-10.796720000000001</v>
      </c>
      <c r="F22405" t="s">
        <v>1027</v>
      </c>
      <c r="G22405" s="1">
        <v>43495</v>
      </c>
    </row>
    <row r="22406" spans="1:7" x14ac:dyDescent="0.25">
      <c r="B22406" t="s">
        <v>1512</v>
      </c>
      <c r="C22406" t="s">
        <v>1513</v>
      </c>
      <c r="D22406" t="s">
        <v>1026</v>
      </c>
      <c r="E22406">
        <v>-18.49916</v>
      </c>
      <c r="F22406" t="s">
        <v>1023</v>
      </c>
      <c r="G22406" s="1">
        <v>43424</v>
      </c>
    </row>
    <row r="22407" spans="1:7" x14ac:dyDescent="0.25">
      <c r="B22407" t="s">
        <v>1055</v>
      </c>
      <c r="C22407" t="s">
        <v>2529</v>
      </c>
      <c r="D22407" t="s">
        <v>1037</v>
      </c>
      <c r="E22407">
        <v>-22.715729</v>
      </c>
      <c r="F22407" t="s">
        <v>1032</v>
      </c>
      <c r="G22407" s="1">
        <v>43511</v>
      </c>
    </row>
    <row r="22451" spans="1:7" x14ac:dyDescent="0.25">
      <c r="A22451" t="s">
        <v>964</v>
      </c>
      <c r="B22451" t="str">
        <f ca="1">_xll.BDS(OFFSET(INDIRECT(ADDRESS(ROW(), COLUMN())),0,-1),"TOP_ANALYST_PERFORM_RANK_TRR","cols=6;rows=8")</f>
        <v>SunTrust Robinson Humphrey</v>
      </c>
      <c r="C22451" t="s">
        <v>2419</v>
      </c>
      <c r="D22451" t="s">
        <v>1015</v>
      </c>
      <c r="E22451">
        <v>34.086948999999997</v>
      </c>
      <c r="F22451" t="s">
        <v>1023</v>
      </c>
      <c r="G22451" s="1">
        <v>43511</v>
      </c>
    </row>
    <row r="22452" spans="1:7" x14ac:dyDescent="0.25">
      <c r="B22452" t="s">
        <v>1150</v>
      </c>
      <c r="C22452" t="s">
        <v>1749</v>
      </c>
      <c r="D22452" t="s">
        <v>1015</v>
      </c>
      <c r="E22452">
        <v>34.086948999999997</v>
      </c>
      <c r="F22452" t="s">
        <v>1063</v>
      </c>
      <c r="G22452" s="1">
        <v>43501</v>
      </c>
    </row>
    <row r="22453" spans="1:7" x14ac:dyDescent="0.25">
      <c r="B22453" t="s">
        <v>1113</v>
      </c>
      <c r="C22453" t="s">
        <v>2525</v>
      </c>
      <c r="D22453" t="s">
        <v>1015</v>
      </c>
      <c r="E22453">
        <v>34.086948999999997</v>
      </c>
      <c r="F22453" t="s">
        <v>1042</v>
      </c>
      <c r="G22453" s="1">
        <v>43501</v>
      </c>
    </row>
    <row r="22454" spans="1:7" x14ac:dyDescent="0.25">
      <c r="B22454" t="s">
        <v>1076</v>
      </c>
      <c r="C22454" t="s">
        <v>2452</v>
      </c>
      <c r="D22454" t="s">
        <v>1015</v>
      </c>
      <c r="E22454">
        <v>34.086948999999997</v>
      </c>
      <c r="F22454" t="s">
        <v>1023</v>
      </c>
      <c r="G22454" s="1">
        <v>43501</v>
      </c>
    </row>
    <row r="22455" spans="1:7" x14ac:dyDescent="0.25">
      <c r="B22455" t="s">
        <v>1059</v>
      </c>
      <c r="C22455" t="s">
        <v>1809</v>
      </c>
      <c r="D22455" t="s">
        <v>1015</v>
      </c>
      <c r="E22455">
        <v>34.086948999999997</v>
      </c>
      <c r="F22455" t="s">
        <v>1042</v>
      </c>
      <c r="G22455" s="1">
        <v>43501</v>
      </c>
    </row>
    <row r="22456" spans="1:7" x14ac:dyDescent="0.25">
      <c r="B22456" t="s">
        <v>1033</v>
      </c>
      <c r="C22456" t="s">
        <v>2584</v>
      </c>
      <c r="D22456" t="s">
        <v>1015</v>
      </c>
      <c r="E22456">
        <v>34.086948999999997</v>
      </c>
      <c r="F22456" t="s">
        <v>1023</v>
      </c>
      <c r="G22456" s="1">
        <v>43501</v>
      </c>
    </row>
    <row r="22457" spans="1:7" x14ac:dyDescent="0.25">
      <c r="B22457" t="s">
        <v>1061</v>
      </c>
      <c r="C22457" t="s">
        <v>2218</v>
      </c>
      <c r="D22457" t="s">
        <v>1015</v>
      </c>
      <c r="E22457">
        <v>34.086948999999997</v>
      </c>
      <c r="F22457" t="s">
        <v>1063</v>
      </c>
      <c r="G22457" s="1">
        <v>43480</v>
      </c>
    </row>
    <row r="22458" spans="1:7" x14ac:dyDescent="0.25">
      <c r="B22458" t="s">
        <v>1017</v>
      </c>
      <c r="C22458" t="s">
        <v>1268</v>
      </c>
      <c r="D22458" t="s">
        <v>1019</v>
      </c>
      <c r="E22458">
        <v>-34.086948999999997</v>
      </c>
      <c r="F22458" t="s">
        <v>1279</v>
      </c>
      <c r="G22458" s="1">
        <v>43181</v>
      </c>
    </row>
    <row r="22501" spans="1:7" x14ac:dyDescent="0.25">
      <c r="A22501" t="s">
        <v>965</v>
      </c>
      <c r="B22501" t="str">
        <f ca="1">_xll.BDS(OFFSET(INDIRECT(ADDRESS(ROW(), COLUMN())),0,-1),"TOP_ANALYST_PERFORM_RANK_TRR","cols=6;rows=15")</f>
        <v>Eight Capital</v>
      </c>
      <c r="C22501" t="s">
        <v>1475</v>
      </c>
      <c r="D22501" t="s">
        <v>1015</v>
      </c>
      <c r="E22501">
        <v>17.642529</v>
      </c>
      <c r="F22501" t="s">
        <v>1023</v>
      </c>
      <c r="G22501" s="1">
        <v>43504</v>
      </c>
    </row>
    <row r="22502" spans="1:7" x14ac:dyDescent="0.25">
      <c r="B22502" t="s">
        <v>2284</v>
      </c>
      <c r="C22502" t="s">
        <v>2490</v>
      </c>
      <c r="D22502" t="s">
        <v>1019</v>
      </c>
      <c r="E22502">
        <v>9.5217039999999997</v>
      </c>
      <c r="F22502" t="s">
        <v>1042</v>
      </c>
      <c r="G22502" s="1">
        <v>43511</v>
      </c>
    </row>
    <row r="22503" spans="1:7" x14ac:dyDescent="0.25">
      <c r="B22503" t="s">
        <v>1040</v>
      </c>
      <c r="C22503" t="s">
        <v>1476</v>
      </c>
      <c r="D22503" t="s">
        <v>1019</v>
      </c>
      <c r="E22503">
        <v>9.5217039999999997</v>
      </c>
      <c r="F22503" t="s">
        <v>1042</v>
      </c>
      <c r="G22503" s="1">
        <v>43507</v>
      </c>
    </row>
    <row r="22504" spans="1:7" x14ac:dyDescent="0.25">
      <c r="B22504" t="s">
        <v>1055</v>
      </c>
      <c r="C22504" t="s">
        <v>1473</v>
      </c>
      <c r="D22504" t="s">
        <v>1019</v>
      </c>
      <c r="E22504">
        <v>9.5217039999999997</v>
      </c>
      <c r="F22504" t="s">
        <v>1042</v>
      </c>
      <c r="G22504" s="1">
        <v>43504</v>
      </c>
    </row>
    <row r="22505" spans="1:7" x14ac:dyDescent="0.25">
      <c r="B22505" t="s">
        <v>1350</v>
      </c>
      <c r="C22505" t="s">
        <v>2353</v>
      </c>
      <c r="D22505" t="s">
        <v>1019</v>
      </c>
      <c r="E22505">
        <v>9.5217039999999997</v>
      </c>
      <c r="F22505" t="s">
        <v>1023</v>
      </c>
      <c r="G22505" s="1">
        <v>43504</v>
      </c>
    </row>
    <row r="22506" spans="1:7" x14ac:dyDescent="0.25">
      <c r="B22506" t="s">
        <v>1629</v>
      </c>
      <c r="C22506" t="s">
        <v>1832</v>
      </c>
      <c r="D22506" t="s">
        <v>1019</v>
      </c>
      <c r="E22506">
        <v>9.5217039999999997</v>
      </c>
      <c r="F22506" t="s">
        <v>1023</v>
      </c>
      <c r="G22506" s="1">
        <v>43504</v>
      </c>
    </row>
    <row r="22507" spans="1:7" x14ac:dyDescent="0.25">
      <c r="B22507" t="s">
        <v>1867</v>
      </c>
      <c r="C22507" t="s">
        <v>1868</v>
      </c>
      <c r="D22507" t="s">
        <v>1019</v>
      </c>
      <c r="E22507">
        <v>9.5217039999999997</v>
      </c>
      <c r="F22507" t="s">
        <v>1023</v>
      </c>
      <c r="G22507" s="1">
        <v>43475</v>
      </c>
    </row>
    <row r="22508" spans="1:7" x14ac:dyDescent="0.25">
      <c r="B22508" t="s">
        <v>1021</v>
      </c>
      <c r="C22508" t="s">
        <v>1021</v>
      </c>
      <c r="D22508" t="s">
        <v>1019</v>
      </c>
      <c r="E22508">
        <v>9.5217039999999997</v>
      </c>
      <c r="F22508" t="s">
        <v>1023</v>
      </c>
      <c r="G22508" s="1">
        <v>43439</v>
      </c>
    </row>
    <row r="22509" spans="1:7" x14ac:dyDescent="0.25">
      <c r="B22509" t="s">
        <v>1142</v>
      </c>
      <c r="C22509" t="s">
        <v>1884</v>
      </c>
      <c r="D22509" t="s">
        <v>1022</v>
      </c>
      <c r="E22509">
        <v>6.0422650000000004</v>
      </c>
      <c r="F22509" t="s">
        <v>1023</v>
      </c>
      <c r="G22509" s="1">
        <v>43508</v>
      </c>
    </row>
    <row r="22510" spans="1:7" x14ac:dyDescent="0.25">
      <c r="B22510" t="s">
        <v>1028</v>
      </c>
      <c r="C22510" t="s">
        <v>1834</v>
      </c>
      <c r="D22510" t="s">
        <v>1026</v>
      </c>
      <c r="E22510">
        <v>3.6877599999999999</v>
      </c>
      <c r="F22510" t="s">
        <v>1027</v>
      </c>
      <c r="G22510" s="1">
        <v>43493</v>
      </c>
    </row>
    <row r="22511" spans="1:7" x14ac:dyDescent="0.25">
      <c r="B22511" t="s">
        <v>1030</v>
      </c>
      <c r="C22511" t="s">
        <v>2320</v>
      </c>
      <c r="D22511" t="s">
        <v>1037</v>
      </c>
      <c r="E22511">
        <v>0</v>
      </c>
      <c r="F22511" t="s">
        <v>1032</v>
      </c>
      <c r="G22511" s="1">
        <v>43507</v>
      </c>
    </row>
    <row r="22512" spans="1:7" x14ac:dyDescent="0.25">
      <c r="B22512" t="s">
        <v>1869</v>
      </c>
      <c r="C22512" t="s">
        <v>2492</v>
      </c>
      <c r="D22512" t="s">
        <v>1037</v>
      </c>
      <c r="E22512">
        <v>0</v>
      </c>
      <c r="F22512" t="s">
        <v>1312</v>
      </c>
      <c r="G22512" s="1">
        <v>43504</v>
      </c>
    </row>
    <row r="22513" spans="2:7" x14ac:dyDescent="0.25">
      <c r="B22513" t="s">
        <v>1310</v>
      </c>
      <c r="C22513" t="s">
        <v>1863</v>
      </c>
      <c r="D22513" t="s">
        <v>1037</v>
      </c>
      <c r="E22513">
        <v>0</v>
      </c>
      <c r="F22513" t="s">
        <v>1312</v>
      </c>
      <c r="G22513" s="1">
        <v>43503</v>
      </c>
    </row>
    <row r="22514" spans="2:7" x14ac:dyDescent="0.25">
      <c r="B22514" t="s">
        <v>1021</v>
      </c>
      <c r="C22514" t="s">
        <v>1021</v>
      </c>
      <c r="D22514" t="s">
        <v>1037</v>
      </c>
      <c r="E22514">
        <v>0</v>
      </c>
      <c r="F22514" t="s">
        <v>1020</v>
      </c>
      <c r="G22514" s="1">
        <v>43488</v>
      </c>
    </row>
    <row r="22515" spans="2:7" x14ac:dyDescent="0.25">
      <c r="B22515" t="s">
        <v>1061</v>
      </c>
      <c r="C22515" t="s">
        <v>2357</v>
      </c>
      <c r="D22515" t="s">
        <v>1037</v>
      </c>
      <c r="E22515">
        <v>0</v>
      </c>
      <c r="F22515" t="s">
        <v>1027</v>
      </c>
      <c r="G22515" s="1">
        <v>43479</v>
      </c>
    </row>
    <row r="22551" spans="1:7" x14ac:dyDescent="0.25">
      <c r="A22551" t="s">
        <v>966</v>
      </c>
      <c r="B22551" t="str">
        <f ca="1">_xll.BDS(OFFSET(INDIRECT(ADDRESS(ROW(), COLUMN())),0,-1),"TOP_ANALYST_PERFORM_RANK_TRR","cols=6;rows=8")</f>
        <v>D.A. Davidson &amp; Co</v>
      </c>
      <c r="C22551" t="s">
        <v>2272</v>
      </c>
      <c r="D22551" t="s">
        <v>1015</v>
      </c>
      <c r="E22551">
        <v>13.292439</v>
      </c>
      <c r="F22551" t="s">
        <v>1023</v>
      </c>
      <c r="G22551" s="1">
        <v>43504</v>
      </c>
    </row>
    <row r="22552" spans="1:7" x14ac:dyDescent="0.25">
      <c r="B22552" t="s">
        <v>58</v>
      </c>
      <c r="C22552" t="s">
        <v>1982</v>
      </c>
      <c r="D22552" t="s">
        <v>1019</v>
      </c>
      <c r="E22552">
        <v>0</v>
      </c>
      <c r="F22552" t="s">
        <v>1389</v>
      </c>
      <c r="G22552" s="1">
        <v>43504</v>
      </c>
    </row>
    <row r="22553" spans="1:7" x14ac:dyDescent="0.25">
      <c r="B22553" t="s">
        <v>1069</v>
      </c>
      <c r="C22553" t="s">
        <v>1530</v>
      </c>
      <c r="D22553" t="s">
        <v>1022</v>
      </c>
      <c r="E22553">
        <v>-7.3413899999999996</v>
      </c>
      <c r="F22553" t="s">
        <v>1032</v>
      </c>
      <c r="G22553" s="1">
        <v>43503</v>
      </c>
    </row>
    <row r="22554" spans="1:7" x14ac:dyDescent="0.25">
      <c r="B22554" t="s">
        <v>1040</v>
      </c>
      <c r="C22554" t="s">
        <v>1452</v>
      </c>
      <c r="D22554" t="s">
        <v>1026</v>
      </c>
      <c r="E22554">
        <v>-16.3142</v>
      </c>
      <c r="F22554" t="s">
        <v>1399</v>
      </c>
      <c r="G22554" s="1">
        <v>43511</v>
      </c>
    </row>
    <row r="22555" spans="1:7" x14ac:dyDescent="0.25">
      <c r="B22555" t="s">
        <v>1621</v>
      </c>
      <c r="C22555" t="s">
        <v>2273</v>
      </c>
      <c r="D22555" t="s">
        <v>1026</v>
      </c>
      <c r="E22555">
        <v>-16.3142</v>
      </c>
      <c r="F22555" t="s">
        <v>1023</v>
      </c>
      <c r="G22555" s="1">
        <v>43504</v>
      </c>
    </row>
    <row r="22556" spans="1:7" x14ac:dyDescent="0.25">
      <c r="B22556" t="s">
        <v>1061</v>
      </c>
      <c r="C22556" t="s">
        <v>2271</v>
      </c>
      <c r="D22556" t="s">
        <v>1026</v>
      </c>
      <c r="E22556">
        <v>-16.3142</v>
      </c>
      <c r="F22556" t="s">
        <v>1063</v>
      </c>
      <c r="G22556" s="1">
        <v>43504</v>
      </c>
    </row>
    <row r="22557" spans="1:7" x14ac:dyDescent="0.25">
      <c r="B22557" t="s">
        <v>1187</v>
      </c>
      <c r="C22557" t="s">
        <v>1188</v>
      </c>
      <c r="D22557" t="s">
        <v>1026</v>
      </c>
      <c r="E22557">
        <v>-16.3142</v>
      </c>
      <c r="F22557" t="s">
        <v>1023</v>
      </c>
      <c r="G22557" s="1">
        <v>43504</v>
      </c>
    </row>
    <row r="22558" spans="1:7" x14ac:dyDescent="0.25">
      <c r="B22558" t="s">
        <v>1017</v>
      </c>
      <c r="C22558" t="s">
        <v>1018</v>
      </c>
      <c r="D22558" t="s">
        <v>1037</v>
      </c>
      <c r="E22558">
        <v>-33.917749000000001</v>
      </c>
      <c r="F22558" t="s">
        <v>1020</v>
      </c>
      <c r="G22558" s="1">
        <v>43509</v>
      </c>
    </row>
    <row r="22601" spans="1:7" x14ac:dyDescent="0.25">
      <c r="A22601" t="s">
        <v>967</v>
      </c>
      <c r="B22601" t="str">
        <f ca="1">_xll.BDS(OFFSET(INDIRECT(ADDRESS(ROW(), COLUMN())),0,-1),"TOP_ANALYST_PERFORM_RANK_TRR","cols=6;rows=24")</f>
        <v>Telsey Advisory Group</v>
      </c>
      <c r="C22601" t="s">
        <v>1203</v>
      </c>
      <c r="D22601" t="s">
        <v>1015</v>
      </c>
      <c r="E22601">
        <v>14.27976</v>
      </c>
      <c r="F22601" t="s">
        <v>1042</v>
      </c>
      <c r="G22601" s="1">
        <v>43511</v>
      </c>
    </row>
    <row r="22602" spans="1:7" x14ac:dyDescent="0.25">
      <c r="B22602" t="s">
        <v>1059</v>
      </c>
      <c r="C22602" t="s">
        <v>2647</v>
      </c>
      <c r="D22602" t="s">
        <v>1015</v>
      </c>
      <c r="E22602">
        <v>14.27976</v>
      </c>
      <c r="F22602" t="s">
        <v>1042</v>
      </c>
      <c r="G22602" s="1">
        <v>43476</v>
      </c>
    </row>
    <row r="22603" spans="1:7" x14ac:dyDescent="0.25">
      <c r="B22603" t="s">
        <v>1082</v>
      </c>
      <c r="C22603" t="s">
        <v>2117</v>
      </c>
      <c r="D22603" t="s">
        <v>1015</v>
      </c>
      <c r="E22603">
        <v>14.27976</v>
      </c>
      <c r="F22603" t="s">
        <v>1023</v>
      </c>
      <c r="G22603" s="1">
        <v>43474</v>
      </c>
    </row>
    <row r="22604" spans="1:7" x14ac:dyDescent="0.25">
      <c r="B22604" t="s">
        <v>1084</v>
      </c>
      <c r="C22604" t="s">
        <v>1411</v>
      </c>
      <c r="D22604" t="s">
        <v>1015</v>
      </c>
      <c r="E22604">
        <v>14.27976</v>
      </c>
      <c r="F22604" t="s">
        <v>1023</v>
      </c>
      <c r="G22604" s="1">
        <v>43445</v>
      </c>
    </row>
    <row r="22605" spans="1:7" x14ac:dyDescent="0.25">
      <c r="B22605" t="s">
        <v>1178</v>
      </c>
      <c r="C22605" t="s">
        <v>2131</v>
      </c>
      <c r="D22605" t="s">
        <v>1015</v>
      </c>
      <c r="E22605">
        <v>14.27976</v>
      </c>
      <c r="F22605" t="s">
        <v>1180</v>
      </c>
      <c r="G22605" s="1">
        <v>43432</v>
      </c>
    </row>
    <row r="22606" spans="1:7" x14ac:dyDescent="0.25">
      <c r="B22606" t="s">
        <v>1021</v>
      </c>
      <c r="C22606" t="s">
        <v>1021</v>
      </c>
      <c r="D22606" t="s">
        <v>1015</v>
      </c>
      <c r="E22606">
        <v>14.27976</v>
      </c>
      <c r="F22606" t="s">
        <v>1023</v>
      </c>
      <c r="G22606" s="1">
        <v>43432</v>
      </c>
    </row>
    <row r="22607" spans="1:7" x14ac:dyDescent="0.25">
      <c r="B22607" t="s">
        <v>1021</v>
      </c>
      <c r="C22607" t="s">
        <v>1021</v>
      </c>
      <c r="D22607" t="s">
        <v>1019</v>
      </c>
      <c r="E22607">
        <v>13.258680999999999</v>
      </c>
      <c r="F22607" t="s">
        <v>1027</v>
      </c>
      <c r="G22607" s="1">
        <v>43437</v>
      </c>
    </row>
    <row r="22608" spans="1:7" x14ac:dyDescent="0.25">
      <c r="B22608" t="s">
        <v>1017</v>
      </c>
      <c r="C22608" t="s">
        <v>1018</v>
      </c>
      <c r="D22608" t="s">
        <v>1022</v>
      </c>
      <c r="E22608">
        <v>10.1877</v>
      </c>
      <c r="F22608" t="s">
        <v>1023</v>
      </c>
      <c r="G22608" s="1">
        <v>43343</v>
      </c>
    </row>
    <row r="22609" spans="2:7" x14ac:dyDescent="0.25">
      <c r="B22609" t="s">
        <v>1061</v>
      </c>
      <c r="C22609" t="s">
        <v>1545</v>
      </c>
      <c r="D22609" t="s">
        <v>1026</v>
      </c>
      <c r="E22609">
        <v>7.8538459999999999</v>
      </c>
      <c r="F22609" t="s">
        <v>1027</v>
      </c>
      <c r="G22609" s="1">
        <v>43433</v>
      </c>
    </row>
    <row r="22610" spans="2:7" x14ac:dyDescent="0.25">
      <c r="B22610" t="s">
        <v>1142</v>
      </c>
      <c r="C22610" t="s">
        <v>1880</v>
      </c>
      <c r="D22610" t="s">
        <v>1037</v>
      </c>
      <c r="E22610">
        <v>0</v>
      </c>
      <c r="F22610" t="s">
        <v>1020</v>
      </c>
      <c r="G22610" s="1">
        <v>43509</v>
      </c>
    </row>
    <row r="22611" spans="2:7" x14ac:dyDescent="0.25">
      <c r="B22611" t="s">
        <v>1120</v>
      </c>
      <c r="C22611" t="s">
        <v>1662</v>
      </c>
      <c r="D22611" t="s">
        <v>1037</v>
      </c>
      <c r="E22611">
        <v>0</v>
      </c>
      <c r="F22611" t="s">
        <v>1027</v>
      </c>
      <c r="G22611" s="1">
        <v>43507</v>
      </c>
    </row>
    <row r="22612" spans="2:7" x14ac:dyDescent="0.25">
      <c r="B22612" t="s">
        <v>1263</v>
      </c>
      <c r="C22612" t="s">
        <v>1536</v>
      </c>
      <c r="D22612" t="s">
        <v>1037</v>
      </c>
      <c r="E22612">
        <v>0</v>
      </c>
      <c r="F22612" t="s">
        <v>1052</v>
      </c>
      <c r="G22612" s="1">
        <v>43506</v>
      </c>
    </row>
    <row r="22613" spans="2:7" x14ac:dyDescent="0.25">
      <c r="B22613" t="s">
        <v>1069</v>
      </c>
      <c r="C22613" t="s">
        <v>1541</v>
      </c>
      <c r="D22613" t="s">
        <v>1037</v>
      </c>
      <c r="E22613">
        <v>0</v>
      </c>
      <c r="F22613" t="s">
        <v>1032</v>
      </c>
      <c r="G22613" s="1">
        <v>43504</v>
      </c>
    </row>
    <row r="22614" spans="2:7" x14ac:dyDescent="0.25">
      <c r="B22614" t="s">
        <v>1113</v>
      </c>
      <c r="C22614" t="s">
        <v>2120</v>
      </c>
      <c r="D22614" t="s">
        <v>1037</v>
      </c>
      <c r="E22614">
        <v>0</v>
      </c>
      <c r="F22614" t="s">
        <v>1032</v>
      </c>
      <c r="G22614" s="1">
        <v>43497</v>
      </c>
    </row>
    <row r="22615" spans="2:7" x14ac:dyDescent="0.25">
      <c r="B22615" t="s">
        <v>1133</v>
      </c>
      <c r="C22615" t="s">
        <v>1546</v>
      </c>
      <c r="D22615" t="s">
        <v>1037</v>
      </c>
      <c r="E22615">
        <v>0</v>
      </c>
      <c r="F22615" t="s">
        <v>1027</v>
      </c>
      <c r="G22615" s="1">
        <v>43492</v>
      </c>
    </row>
    <row r="22616" spans="2:7" x14ac:dyDescent="0.25">
      <c r="B22616" t="s">
        <v>1040</v>
      </c>
      <c r="C22616" t="s">
        <v>1544</v>
      </c>
      <c r="D22616" t="s">
        <v>1037</v>
      </c>
      <c r="E22616">
        <v>0</v>
      </c>
      <c r="F22616" t="s">
        <v>1312</v>
      </c>
      <c r="G22616" s="1">
        <v>43474</v>
      </c>
    </row>
    <row r="22617" spans="2:7" x14ac:dyDescent="0.25">
      <c r="B22617" t="s">
        <v>1021</v>
      </c>
      <c r="C22617" t="s">
        <v>1021</v>
      </c>
      <c r="D22617" t="s">
        <v>1037</v>
      </c>
      <c r="E22617">
        <v>0</v>
      </c>
      <c r="F22617" t="s">
        <v>1027</v>
      </c>
      <c r="G22617" s="1">
        <v>43469</v>
      </c>
    </row>
    <row r="22618" spans="2:7" x14ac:dyDescent="0.25">
      <c r="B22618" t="s">
        <v>1043</v>
      </c>
      <c r="C22618" t="s">
        <v>1547</v>
      </c>
      <c r="D22618" t="s">
        <v>1037</v>
      </c>
      <c r="E22618">
        <v>0</v>
      </c>
      <c r="F22618" t="s">
        <v>1027</v>
      </c>
      <c r="G22618" s="1">
        <v>43468</v>
      </c>
    </row>
    <row r="22619" spans="2:7" x14ac:dyDescent="0.25">
      <c r="B22619" t="s">
        <v>1033</v>
      </c>
      <c r="C22619" t="s">
        <v>1792</v>
      </c>
      <c r="D22619" t="s">
        <v>1037</v>
      </c>
      <c r="E22619">
        <v>0</v>
      </c>
      <c r="F22619" t="s">
        <v>1020</v>
      </c>
      <c r="G22619" s="1">
        <v>43451</v>
      </c>
    </row>
    <row r="22620" spans="2:7" x14ac:dyDescent="0.25">
      <c r="B22620" t="s">
        <v>1189</v>
      </c>
      <c r="C22620" t="s">
        <v>1793</v>
      </c>
      <c r="D22620" t="s">
        <v>1037</v>
      </c>
      <c r="E22620">
        <v>0</v>
      </c>
      <c r="F22620" t="s">
        <v>1027</v>
      </c>
      <c r="G22620" s="1">
        <v>43433</v>
      </c>
    </row>
    <row r="22621" spans="2:7" x14ac:dyDescent="0.25">
      <c r="B22621" t="s">
        <v>58</v>
      </c>
      <c r="C22621" t="s">
        <v>1412</v>
      </c>
      <c r="D22621" t="s">
        <v>1037</v>
      </c>
      <c r="E22621">
        <v>0</v>
      </c>
      <c r="F22621" t="s">
        <v>1389</v>
      </c>
      <c r="G22621" s="1">
        <v>43433</v>
      </c>
    </row>
    <row r="22622" spans="2:7" x14ac:dyDescent="0.25">
      <c r="B22622" t="s">
        <v>1021</v>
      </c>
      <c r="C22622" t="s">
        <v>1021</v>
      </c>
      <c r="D22622" t="s">
        <v>1037</v>
      </c>
      <c r="E22622">
        <v>0</v>
      </c>
      <c r="F22622" t="s">
        <v>1027</v>
      </c>
      <c r="G22622" s="1">
        <v>43432</v>
      </c>
    </row>
    <row r="22623" spans="2:7" x14ac:dyDescent="0.25">
      <c r="B22623" t="s">
        <v>1055</v>
      </c>
      <c r="C22623" t="s">
        <v>2689</v>
      </c>
      <c r="D22623" t="s">
        <v>1037</v>
      </c>
      <c r="E22623">
        <v>0</v>
      </c>
      <c r="F22623" t="s">
        <v>1032</v>
      </c>
      <c r="G22623" s="1">
        <v>43432</v>
      </c>
    </row>
    <row r="22624" spans="2:7" x14ac:dyDescent="0.25">
      <c r="B22624" t="s">
        <v>1086</v>
      </c>
      <c r="C22624" t="s">
        <v>1773</v>
      </c>
      <c r="D22624" t="s">
        <v>1037</v>
      </c>
      <c r="E22624">
        <v>0</v>
      </c>
      <c r="F22624" t="s">
        <v>1027</v>
      </c>
      <c r="G22624" s="1">
        <v>43432</v>
      </c>
    </row>
    <row r="22651" spans="1:7" x14ac:dyDescent="0.25">
      <c r="A22651" t="s">
        <v>968</v>
      </c>
      <c r="B22651" t="str">
        <f ca="1">_xll.BDS(OFFSET(INDIRECT(ADDRESS(ROW(), COLUMN())),0,-1),"TOP_ANALYST_PERFORM_RANK_TRR","cols=6;rows=9")</f>
        <v>Wells Fargo Securities</v>
      </c>
      <c r="C22651" t="s">
        <v>1535</v>
      </c>
      <c r="D22651" t="s">
        <v>1015</v>
      </c>
      <c r="E22651">
        <v>53.427190000000003</v>
      </c>
      <c r="F22651" t="s">
        <v>1042</v>
      </c>
      <c r="G22651" s="1">
        <v>43493</v>
      </c>
    </row>
    <row r="22652" spans="1:7" x14ac:dyDescent="0.25">
      <c r="B22652" t="s">
        <v>1189</v>
      </c>
      <c r="C22652" t="s">
        <v>1771</v>
      </c>
      <c r="D22652" t="s">
        <v>1019</v>
      </c>
      <c r="E22652">
        <v>44.301670999999999</v>
      </c>
      <c r="F22652" t="s">
        <v>1042</v>
      </c>
      <c r="G22652" s="1">
        <v>43468</v>
      </c>
    </row>
    <row r="22653" spans="1:7" x14ac:dyDescent="0.25">
      <c r="B22653" t="s">
        <v>1017</v>
      </c>
      <c r="C22653" t="s">
        <v>1018</v>
      </c>
      <c r="D22653" t="s">
        <v>1022</v>
      </c>
      <c r="E22653">
        <v>37.586295999999997</v>
      </c>
      <c r="F22653" t="s">
        <v>1063</v>
      </c>
      <c r="G22653" s="1">
        <v>43362</v>
      </c>
    </row>
    <row r="22654" spans="1:7" x14ac:dyDescent="0.25">
      <c r="B22654" t="s">
        <v>1021</v>
      </c>
      <c r="C22654" t="s">
        <v>1021</v>
      </c>
      <c r="D22654" t="s">
        <v>1026</v>
      </c>
      <c r="E22654">
        <v>31.149289</v>
      </c>
      <c r="F22654" t="s">
        <v>1023</v>
      </c>
      <c r="G22654" s="1">
        <v>43509</v>
      </c>
    </row>
    <row r="22655" spans="1:7" x14ac:dyDescent="0.25">
      <c r="B22655" t="s">
        <v>1061</v>
      </c>
      <c r="C22655" t="s">
        <v>1545</v>
      </c>
      <c r="D22655" t="s">
        <v>1037</v>
      </c>
      <c r="E22655">
        <v>26.932099000000001</v>
      </c>
      <c r="F22655" t="s">
        <v>1063</v>
      </c>
      <c r="G22655" s="1">
        <v>43507</v>
      </c>
    </row>
    <row r="22656" spans="1:7" x14ac:dyDescent="0.25">
      <c r="B22656" t="s">
        <v>1086</v>
      </c>
      <c r="C22656" t="s">
        <v>1773</v>
      </c>
      <c r="D22656" t="s">
        <v>1037</v>
      </c>
      <c r="E22656">
        <v>26.932099000000001</v>
      </c>
      <c r="F22656" t="s">
        <v>1042</v>
      </c>
      <c r="G22656" s="1">
        <v>43501</v>
      </c>
    </row>
    <row r="22657" spans="2:7" x14ac:dyDescent="0.25">
      <c r="B22657" t="s">
        <v>1021</v>
      </c>
      <c r="C22657" t="s">
        <v>1021</v>
      </c>
      <c r="D22657" t="s">
        <v>1037</v>
      </c>
      <c r="E22657">
        <v>26.932099000000001</v>
      </c>
      <c r="F22657" t="s">
        <v>1023</v>
      </c>
      <c r="G22657" s="1">
        <v>43440</v>
      </c>
    </row>
    <row r="22658" spans="2:7" x14ac:dyDescent="0.25">
      <c r="B22658" t="s">
        <v>1021</v>
      </c>
      <c r="C22658" t="s">
        <v>1021</v>
      </c>
      <c r="D22658" t="s">
        <v>1037</v>
      </c>
      <c r="E22658">
        <v>26.932099000000001</v>
      </c>
      <c r="F22658" t="s">
        <v>1023</v>
      </c>
      <c r="G22658" s="1">
        <v>43438</v>
      </c>
    </row>
    <row r="22659" spans="2:7" x14ac:dyDescent="0.25">
      <c r="B22659" t="s">
        <v>1050</v>
      </c>
      <c r="C22659" t="s">
        <v>1550</v>
      </c>
      <c r="D22659" t="s">
        <v>1037</v>
      </c>
      <c r="E22659">
        <v>26.932099000000001</v>
      </c>
      <c r="F22659" t="s">
        <v>1063</v>
      </c>
      <c r="G22659" s="1">
        <v>43438</v>
      </c>
    </row>
    <row r="22701" spans="1:7" x14ac:dyDescent="0.25">
      <c r="A22701" t="s">
        <v>969</v>
      </c>
      <c r="B22701" t="str">
        <f ca="1">_xll.BDS(OFFSET(INDIRECT(ADDRESS(ROW(), COLUMN())),0,-1),"TOP_ANALYST_PERFORM_RANK_TRR","cols=6;rows=4")</f>
        <v>PERM DENIED</v>
      </c>
      <c r="C22701" t="s">
        <v>1021</v>
      </c>
      <c r="D22701" t="s">
        <v>1015</v>
      </c>
      <c r="E22701">
        <v>12.33943</v>
      </c>
      <c r="F22701" t="s">
        <v>1032</v>
      </c>
      <c r="G22701" s="1">
        <v>43510</v>
      </c>
    </row>
    <row r="22702" spans="1:7" x14ac:dyDescent="0.25">
      <c r="B22702" t="s">
        <v>1045</v>
      </c>
      <c r="C22702" t="s">
        <v>1990</v>
      </c>
      <c r="D22702" t="s">
        <v>1022</v>
      </c>
      <c r="E22702">
        <v>8.2360729999999993</v>
      </c>
      <c r="F22702" t="s">
        <v>1020</v>
      </c>
      <c r="G22702" s="1">
        <v>43507</v>
      </c>
    </row>
    <row r="22703" spans="1:7" x14ac:dyDescent="0.25">
      <c r="B22703" t="s">
        <v>1086</v>
      </c>
      <c r="C22703" t="s">
        <v>1787</v>
      </c>
      <c r="D22703" t="s">
        <v>1026</v>
      </c>
      <c r="E22703">
        <v>2.0565180000000001</v>
      </c>
      <c r="F22703" t="s">
        <v>1042</v>
      </c>
      <c r="G22703" s="1">
        <v>43496</v>
      </c>
    </row>
    <row r="22704" spans="1:7" x14ac:dyDescent="0.25">
      <c r="B22704" t="s">
        <v>1124</v>
      </c>
      <c r="C22704" t="s">
        <v>2445</v>
      </c>
      <c r="D22704" t="s">
        <v>1037</v>
      </c>
      <c r="E22704">
        <v>1.7221820000000001</v>
      </c>
      <c r="F22704" t="s">
        <v>1016</v>
      </c>
      <c r="G22704" s="1">
        <v>43496</v>
      </c>
    </row>
    <row r="22751" spans="1:7" x14ac:dyDescent="0.25">
      <c r="A22751" t="s">
        <v>971</v>
      </c>
      <c r="B22751" t="str">
        <f ca="1">_xll.BDS(OFFSET(INDIRECT(ADDRESS(ROW(), COLUMN())),0,-1),"TOP_ANALYST_PERFORM_RANK_TRR","cols=6;rows=8")</f>
        <v>Guggenheim Securities</v>
      </c>
      <c r="C22751" t="s">
        <v>2175</v>
      </c>
      <c r="D22751" t="s">
        <v>1015</v>
      </c>
      <c r="E22751">
        <v>68.677098000000001</v>
      </c>
      <c r="F22751" t="s">
        <v>1023</v>
      </c>
      <c r="G22751" s="1">
        <v>43511</v>
      </c>
    </row>
    <row r="22752" spans="1:7" x14ac:dyDescent="0.25">
      <c r="B22752" t="s">
        <v>1200</v>
      </c>
      <c r="C22752" t="s">
        <v>1938</v>
      </c>
      <c r="D22752" t="s">
        <v>1015</v>
      </c>
      <c r="E22752">
        <v>68.677098000000001</v>
      </c>
      <c r="F22752" t="s">
        <v>1042</v>
      </c>
      <c r="G22752" s="1">
        <v>43499</v>
      </c>
    </row>
    <row r="22753" spans="2:7" x14ac:dyDescent="0.25">
      <c r="B22753" t="s">
        <v>1028</v>
      </c>
      <c r="C22753" t="s">
        <v>2299</v>
      </c>
      <c r="D22753" t="s">
        <v>1015</v>
      </c>
      <c r="E22753">
        <v>68.677098000000001</v>
      </c>
      <c r="F22753" t="s">
        <v>1042</v>
      </c>
      <c r="G22753" s="1">
        <v>43490</v>
      </c>
    </row>
    <row r="22754" spans="2:7" x14ac:dyDescent="0.25">
      <c r="B22754" t="s">
        <v>1057</v>
      </c>
      <c r="C22754" t="s">
        <v>2300</v>
      </c>
      <c r="D22754" t="s">
        <v>1015</v>
      </c>
      <c r="E22754">
        <v>68.677098000000001</v>
      </c>
      <c r="F22754" t="s">
        <v>1042</v>
      </c>
      <c r="G22754" s="1">
        <v>43482</v>
      </c>
    </row>
    <row r="22755" spans="2:7" x14ac:dyDescent="0.25">
      <c r="B22755" t="s">
        <v>1021</v>
      </c>
      <c r="C22755" t="s">
        <v>1021</v>
      </c>
      <c r="D22755" t="s">
        <v>1019</v>
      </c>
      <c r="E22755">
        <v>61.271143000000002</v>
      </c>
      <c r="F22755" t="s">
        <v>1023</v>
      </c>
      <c r="G22755" s="1">
        <v>43497</v>
      </c>
    </row>
    <row r="22756" spans="2:7" x14ac:dyDescent="0.25">
      <c r="B22756" t="s">
        <v>1021</v>
      </c>
      <c r="C22756" t="s">
        <v>1021</v>
      </c>
      <c r="D22756" t="s">
        <v>1022</v>
      </c>
      <c r="E22756">
        <v>61.155248</v>
      </c>
      <c r="F22756" t="s">
        <v>1023</v>
      </c>
      <c r="G22756" s="1">
        <v>43483</v>
      </c>
    </row>
    <row r="22757" spans="2:7" x14ac:dyDescent="0.25">
      <c r="B22757" t="s">
        <v>1021</v>
      </c>
      <c r="C22757" t="s">
        <v>1021</v>
      </c>
      <c r="D22757" t="s">
        <v>1026</v>
      </c>
      <c r="E22757">
        <v>59.343803000000001</v>
      </c>
      <c r="F22757" t="s">
        <v>1020</v>
      </c>
      <c r="G22757" s="1">
        <v>43493</v>
      </c>
    </row>
    <row r="22758" spans="2:7" x14ac:dyDescent="0.25">
      <c r="B22758" t="s">
        <v>1017</v>
      </c>
      <c r="C22758" t="s">
        <v>1018</v>
      </c>
      <c r="D22758" t="s">
        <v>1037</v>
      </c>
      <c r="E22758">
        <v>40.619919000000003</v>
      </c>
      <c r="F22758" t="s">
        <v>1023</v>
      </c>
      <c r="G22758" s="1">
        <v>43224</v>
      </c>
    </row>
    <row r="22801" spans="1:7" x14ac:dyDescent="0.25">
      <c r="A22801" t="s">
        <v>972</v>
      </c>
      <c r="B22801" t="str">
        <f ca="1">_xll.BDS(OFFSET(INDIRECT(ADDRESS(ROW(), COLUMN())),0,-1),"TOP_ANALYST_PERFORM_RANK_TRR","cols=6;rows=21")</f>
        <v>Morningstar, Inc</v>
      </c>
      <c r="C22801" t="s">
        <v>2152</v>
      </c>
      <c r="D22801" t="s">
        <v>1015</v>
      </c>
      <c r="E22801">
        <v>18.920977000000001</v>
      </c>
      <c r="F22801" t="s">
        <v>1020</v>
      </c>
      <c r="G22801" s="1">
        <v>43510</v>
      </c>
    </row>
    <row r="22802" spans="1:7" x14ac:dyDescent="0.25">
      <c r="B22802" t="s">
        <v>1017</v>
      </c>
      <c r="C22802" t="s">
        <v>1018</v>
      </c>
      <c r="D22802" t="s">
        <v>1019</v>
      </c>
      <c r="E22802">
        <v>15.88632</v>
      </c>
      <c r="F22802" t="s">
        <v>1016</v>
      </c>
      <c r="G22802" s="1">
        <v>43461</v>
      </c>
    </row>
    <row r="22803" spans="1:7" x14ac:dyDescent="0.25">
      <c r="B22803" t="s">
        <v>1021</v>
      </c>
      <c r="C22803" t="s">
        <v>1021</v>
      </c>
      <c r="D22803" t="s">
        <v>1022</v>
      </c>
      <c r="E22803">
        <v>-5.7644359999999999</v>
      </c>
      <c r="F22803" t="s">
        <v>1023</v>
      </c>
      <c r="G22803" s="1">
        <v>43472</v>
      </c>
    </row>
    <row r="22804" spans="1:7" x14ac:dyDescent="0.25">
      <c r="B22804" t="s">
        <v>2514</v>
      </c>
      <c r="C22804" t="s">
        <v>2515</v>
      </c>
      <c r="D22804" t="s">
        <v>1026</v>
      </c>
      <c r="E22804">
        <v>-12.70736</v>
      </c>
      <c r="F22804" t="s">
        <v>1023</v>
      </c>
      <c r="G22804" s="1">
        <v>43507</v>
      </c>
    </row>
    <row r="22805" spans="1:7" x14ac:dyDescent="0.25">
      <c r="B22805" t="s">
        <v>1071</v>
      </c>
      <c r="C22805" t="s">
        <v>2264</v>
      </c>
      <c r="D22805" t="s">
        <v>1037</v>
      </c>
      <c r="E22805">
        <v>-15.442739</v>
      </c>
      <c r="F22805" t="s">
        <v>1073</v>
      </c>
      <c r="G22805" s="1">
        <v>43511</v>
      </c>
    </row>
    <row r="22806" spans="1:7" x14ac:dyDescent="0.25">
      <c r="B22806" t="s">
        <v>1167</v>
      </c>
      <c r="C22806" t="s">
        <v>1586</v>
      </c>
      <c r="D22806" t="s">
        <v>1037</v>
      </c>
      <c r="E22806">
        <v>-15.442739</v>
      </c>
      <c r="F22806" t="s">
        <v>1023</v>
      </c>
      <c r="G22806" s="1">
        <v>43509</v>
      </c>
    </row>
    <row r="22807" spans="1:7" x14ac:dyDescent="0.25">
      <c r="B22807" t="s">
        <v>1595</v>
      </c>
      <c r="C22807" t="s">
        <v>2307</v>
      </c>
      <c r="D22807" t="s">
        <v>1037</v>
      </c>
      <c r="E22807">
        <v>-15.442739</v>
      </c>
      <c r="F22807" t="s">
        <v>1042</v>
      </c>
      <c r="G22807" s="1">
        <v>43507</v>
      </c>
    </row>
    <row r="22808" spans="1:7" x14ac:dyDescent="0.25">
      <c r="B22808" t="s">
        <v>1325</v>
      </c>
      <c r="C22808" t="s">
        <v>2690</v>
      </c>
      <c r="D22808" t="s">
        <v>1037</v>
      </c>
      <c r="E22808">
        <v>-15.442739</v>
      </c>
      <c r="F22808" t="s">
        <v>1023</v>
      </c>
      <c r="G22808" s="1">
        <v>43507</v>
      </c>
    </row>
    <row r="22809" spans="1:7" x14ac:dyDescent="0.25">
      <c r="B22809" t="s">
        <v>1057</v>
      </c>
      <c r="C22809" t="s">
        <v>1852</v>
      </c>
      <c r="D22809" t="s">
        <v>1037</v>
      </c>
      <c r="E22809">
        <v>-15.442739</v>
      </c>
      <c r="F22809" t="s">
        <v>1042</v>
      </c>
      <c r="G22809" s="1">
        <v>43507</v>
      </c>
    </row>
    <row r="22810" spans="1:7" x14ac:dyDescent="0.25">
      <c r="B22810" t="s">
        <v>1200</v>
      </c>
      <c r="C22810" t="s">
        <v>1587</v>
      </c>
      <c r="D22810" t="s">
        <v>1037</v>
      </c>
      <c r="E22810">
        <v>-15.442739</v>
      </c>
      <c r="F22810" t="s">
        <v>1042</v>
      </c>
      <c r="G22810" s="1">
        <v>43506</v>
      </c>
    </row>
    <row r="22811" spans="1:7" x14ac:dyDescent="0.25">
      <c r="B22811" t="s">
        <v>1997</v>
      </c>
      <c r="C22811" t="s">
        <v>2336</v>
      </c>
      <c r="D22811" t="s">
        <v>1037</v>
      </c>
      <c r="E22811">
        <v>-15.442739</v>
      </c>
      <c r="F22811" t="s">
        <v>1023</v>
      </c>
      <c r="G22811" s="1">
        <v>43502</v>
      </c>
    </row>
    <row r="22812" spans="1:7" x14ac:dyDescent="0.25">
      <c r="B22812" t="s">
        <v>2154</v>
      </c>
      <c r="C22812" t="s">
        <v>2483</v>
      </c>
      <c r="D22812" t="s">
        <v>1037</v>
      </c>
      <c r="E22812">
        <v>-15.442739</v>
      </c>
      <c r="F22812" t="s">
        <v>1063</v>
      </c>
      <c r="G22812" s="1">
        <v>43502</v>
      </c>
    </row>
    <row r="22813" spans="1:7" x14ac:dyDescent="0.25">
      <c r="B22813" t="s">
        <v>1033</v>
      </c>
      <c r="C22813" t="s">
        <v>2018</v>
      </c>
      <c r="D22813" t="s">
        <v>1037</v>
      </c>
      <c r="E22813">
        <v>-15.442739</v>
      </c>
      <c r="F22813" t="s">
        <v>1023</v>
      </c>
      <c r="G22813" s="1">
        <v>43500</v>
      </c>
    </row>
    <row r="22814" spans="1:7" x14ac:dyDescent="0.25">
      <c r="B22814" t="s">
        <v>1076</v>
      </c>
      <c r="C22814" t="s">
        <v>1589</v>
      </c>
      <c r="D22814" t="s">
        <v>1037</v>
      </c>
      <c r="E22814">
        <v>-15.442739</v>
      </c>
      <c r="F22814" t="s">
        <v>1023</v>
      </c>
      <c r="G22814" s="1">
        <v>43495</v>
      </c>
    </row>
    <row r="22815" spans="1:7" x14ac:dyDescent="0.25">
      <c r="B22815" t="s">
        <v>58</v>
      </c>
      <c r="C22815" t="s">
        <v>2444</v>
      </c>
      <c r="D22815" t="s">
        <v>1037</v>
      </c>
      <c r="E22815">
        <v>-15.442739</v>
      </c>
      <c r="F22815" t="s">
        <v>1081</v>
      </c>
      <c r="G22815" s="1">
        <v>43494</v>
      </c>
    </row>
    <row r="22816" spans="1:7" x14ac:dyDescent="0.25">
      <c r="B22816" t="s">
        <v>1378</v>
      </c>
      <c r="C22816" t="s">
        <v>2260</v>
      </c>
      <c r="D22816" t="s">
        <v>1037</v>
      </c>
      <c r="E22816">
        <v>-15.442739</v>
      </c>
      <c r="F22816" t="s">
        <v>1023</v>
      </c>
      <c r="G22816" s="1">
        <v>43494</v>
      </c>
    </row>
    <row r="22817" spans="2:7" x14ac:dyDescent="0.25">
      <c r="B22817" t="s">
        <v>1426</v>
      </c>
      <c r="C22817" t="s">
        <v>2191</v>
      </c>
      <c r="D22817" t="s">
        <v>1037</v>
      </c>
      <c r="E22817">
        <v>-15.442739</v>
      </c>
      <c r="F22817" t="s">
        <v>1042</v>
      </c>
      <c r="G22817" s="1">
        <v>43489</v>
      </c>
    </row>
    <row r="22818" spans="2:7" x14ac:dyDescent="0.25">
      <c r="B22818" t="s">
        <v>1055</v>
      </c>
      <c r="C22818" t="s">
        <v>1962</v>
      </c>
      <c r="D22818" t="s">
        <v>1037</v>
      </c>
      <c r="E22818">
        <v>-15.442739</v>
      </c>
      <c r="F22818" t="s">
        <v>1042</v>
      </c>
      <c r="G22818" s="1">
        <v>43488</v>
      </c>
    </row>
    <row r="22819" spans="2:7" x14ac:dyDescent="0.25">
      <c r="B22819" t="s">
        <v>1974</v>
      </c>
      <c r="C22819" t="s">
        <v>1975</v>
      </c>
      <c r="D22819" t="s">
        <v>1037</v>
      </c>
      <c r="E22819">
        <v>-15.442739</v>
      </c>
      <c r="F22819" t="s">
        <v>1023</v>
      </c>
      <c r="G22819" s="1">
        <v>43473</v>
      </c>
    </row>
    <row r="22820" spans="2:7" x14ac:dyDescent="0.25">
      <c r="B22820" t="s">
        <v>1021</v>
      </c>
      <c r="C22820" t="s">
        <v>1021</v>
      </c>
      <c r="D22820" t="s">
        <v>1037</v>
      </c>
      <c r="E22820">
        <v>-15.442739</v>
      </c>
      <c r="F22820" t="s">
        <v>1023</v>
      </c>
      <c r="G22820" s="1">
        <v>43469</v>
      </c>
    </row>
    <row r="22821" spans="2:7" x14ac:dyDescent="0.25">
      <c r="B22821" t="s">
        <v>2649</v>
      </c>
      <c r="C22821" t="s">
        <v>2650</v>
      </c>
      <c r="D22821" t="s">
        <v>1037</v>
      </c>
      <c r="E22821">
        <v>-15.442739</v>
      </c>
      <c r="F22821" t="s">
        <v>1023</v>
      </c>
      <c r="G22821" s="1">
        <v>43328</v>
      </c>
    </row>
    <row r="22851" spans="1:7" x14ac:dyDescent="0.25">
      <c r="A22851" t="s">
        <v>973</v>
      </c>
      <c r="B22851" t="str">
        <f ca="1">_xll.BDS(OFFSET(INDIRECT(ADDRESS(ROW(), COLUMN())),0,-1),"TOP_ANALYST_PERFORM_RANK_TRR","cols=6;rows=5")</f>
        <v>RBC Capital Markets</v>
      </c>
      <c r="C22851" t="s">
        <v>2633</v>
      </c>
      <c r="D22851" t="s">
        <v>1015</v>
      </c>
      <c r="E22851">
        <v>22.050699999999999</v>
      </c>
      <c r="F22851" t="s">
        <v>1042</v>
      </c>
      <c r="G22851" s="1">
        <v>43509</v>
      </c>
    </row>
    <row r="22852" spans="1:7" x14ac:dyDescent="0.25">
      <c r="B22852" t="s">
        <v>1021</v>
      </c>
      <c r="C22852" t="s">
        <v>1021</v>
      </c>
      <c r="D22852" t="s">
        <v>1015</v>
      </c>
      <c r="E22852">
        <v>22.050699999999999</v>
      </c>
      <c r="F22852" t="s">
        <v>1023</v>
      </c>
      <c r="G22852" s="1">
        <v>43468</v>
      </c>
    </row>
    <row r="22853" spans="1:7" x14ac:dyDescent="0.25">
      <c r="B22853" t="s">
        <v>1033</v>
      </c>
      <c r="C22853" t="s">
        <v>1522</v>
      </c>
      <c r="D22853" t="s">
        <v>1019</v>
      </c>
      <c r="E22853">
        <v>0</v>
      </c>
      <c r="F22853" t="s">
        <v>1020</v>
      </c>
      <c r="G22853" s="1">
        <v>43509</v>
      </c>
    </row>
    <row r="22854" spans="1:7" x14ac:dyDescent="0.25">
      <c r="B22854" t="s">
        <v>1059</v>
      </c>
      <c r="C22854" t="s">
        <v>1521</v>
      </c>
      <c r="D22854" t="s">
        <v>1019</v>
      </c>
      <c r="E22854">
        <v>0</v>
      </c>
      <c r="F22854" t="s">
        <v>1032</v>
      </c>
      <c r="G22854" s="1">
        <v>43509</v>
      </c>
    </row>
    <row r="22855" spans="1:7" x14ac:dyDescent="0.25">
      <c r="B22855" t="s">
        <v>1017</v>
      </c>
      <c r="C22855" t="s">
        <v>1018</v>
      </c>
      <c r="D22855" t="s">
        <v>1019</v>
      </c>
      <c r="E22855">
        <v>0</v>
      </c>
      <c r="F22855" t="s">
        <v>1020</v>
      </c>
      <c r="G22855" s="1">
        <v>43181</v>
      </c>
    </row>
    <row r="22901" spans="1:7" x14ac:dyDescent="0.25">
      <c r="A22901" t="s">
        <v>974</v>
      </c>
      <c r="B22901" t="str">
        <f ca="1">_xll.BDS(OFFSET(INDIRECT(ADDRESS(ROW(), COLUMN())),0,-1),"TOP_ANALYST_PERFORM_RANK_TRR","cols=6;rows=13")</f>
        <v>ISS-EVA</v>
      </c>
      <c r="C22901" t="s">
        <v>1018</v>
      </c>
      <c r="D22901" t="s">
        <v>1015</v>
      </c>
      <c r="E22901">
        <v>10.96608</v>
      </c>
      <c r="F22901" t="s">
        <v>1279</v>
      </c>
      <c r="G22901" s="1">
        <v>43288</v>
      </c>
    </row>
    <row r="22902" spans="1:7" x14ac:dyDescent="0.25">
      <c r="B22902" t="s">
        <v>1021</v>
      </c>
      <c r="C22902" t="s">
        <v>1021</v>
      </c>
      <c r="D22902" t="s">
        <v>1019</v>
      </c>
      <c r="E22902">
        <v>-4.3143599999999998</v>
      </c>
      <c r="F22902" t="s">
        <v>1023</v>
      </c>
      <c r="G22902" s="1">
        <v>43510</v>
      </c>
    </row>
    <row r="22903" spans="1:7" x14ac:dyDescent="0.25">
      <c r="B22903" t="s">
        <v>1682</v>
      </c>
      <c r="C22903" t="s">
        <v>2691</v>
      </c>
      <c r="D22903" t="s">
        <v>1022</v>
      </c>
      <c r="E22903">
        <v>-15.115959999999999</v>
      </c>
      <c r="F22903" t="s">
        <v>1023</v>
      </c>
      <c r="G22903" s="1">
        <v>43485</v>
      </c>
    </row>
    <row r="22904" spans="1:7" x14ac:dyDescent="0.25">
      <c r="B22904" t="s">
        <v>1061</v>
      </c>
      <c r="C22904" t="s">
        <v>2692</v>
      </c>
      <c r="D22904" t="s">
        <v>1026</v>
      </c>
      <c r="E22904">
        <v>-18.0776</v>
      </c>
      <c r="F22904" t="s">
        <v>1027</v>
      </c>
      <c r="G22904" s="1">
        <v>43510</v>
      </c>
    </row>
    <row r="22905" spans="1:7" x14ac:dyDescent="0.25">
      <c r="B22905" t="s">
        <v>1057</v>
      </c>
      <c r="C22905" t="s">
        <v>2506</v>
      </c>
      <c r="D22905" t="s">
        <v>1037</v>
      </c>
      <c r="E22905">
        <v>-18.530889999999999</v>
      </c>
      <c r="F22905" t="s">
        <v>1042</v>
      </c>
      <c r="G22905" s="1">
        <v>43511</v>
      </c>
    </row>
    <row r="22906" spans="1:7" x14ac:dyDescent="0.25">
      <c r="B22906" t="s">
        <v>1021</v>
      </c>
      <c r="C22906" t="s">
        <v>1021</v>
      </c>
      <c r="D22906" t="s">
        <v>1037</v>
      </c>
      <c r="E22906">
        <v>-18.530889999999999</v>
      </c>
      <c r="F22906" t="s">
        <v>1023</v>
      </c>
      <c r="G22906" s="1">
        <v>43511</v>
      </c>
    </row>
    <row r="22907" spans="1:7" x14ac:dyDescent="0.25">
      <c r="B22907" t="s">
        <v>58</v>
      </c>
      <c r="C22907" t="s">
        <v>2505</v>
      </c>
      <c r="D22907" t="s">
        <v>1037</v>
      </c>
      <c r="E22907">
        <v>-18.530889999999999</v>
      </c>
      <c r="F22907" t="s">
        <v>1149</v>
      </c>
      <c r="G22907" s="1">
        <v>43511</v>
      </c>
    </row>
    <row r="22908" spans="1:7" x14ac:dyDescent="0.25">
      <c r="B22908" t="s">
        <v>1378</v>
      </c>
      <c r="C22908" t="s">
        <v>2507</v>
      </c>
      <c r="D22908" t="s">
        <v>1037</v>
      </c>
      <c r="E22908">
        <v>-18.530889999999999</v>
      </c>
      <c r="F22908" t="s">
        <v>1023</v>
      </c>
      <c r="G22908" s="1">
        <v>43510</v>
      </c>
    </row>
    <row r="22909" spans="1:7" x14ac:dyDescent="0.25">
      <c r="B22909" t="s">
        <v>1033</v>
      </c>
      <c r="C22909" t="s">
        <v>2134</v>
      </c>
      <c r="D22909" t="s">
        <v>1037</v>
      </c>
      <c r="E22909">
        <v>-18.530889999999999</v>
      </c>
      <c r="F22909" t="s">
        <v>1023</v>
      </c>
      <c r="G22909" s="1">
        <v>43510</v>
      </c>
    </row>
    <row r="22910" spans="1:7" x14ac:dyDescent="0.25">
      <c r="B22910" t="s">
        <v>1076</v>
      </c>
      <c r="C22910" t="s">
        <v>2504</v>
      </c>
      <c r="D22910" t="s">
        <v>1037</v>
      </c>
      <c r="E22910">
        <v>-18.530889999999999</v>
      </c>
      <c r="F22910" t="s">
        <v>1023</v>
      </c>
      <c r="G22910" s="1">
        <v>43510</v>
      </c>
    </row>
    <row r="22911" spans="1:7" x14ac:dyDescent="0.25">
      <c r="B22911" t="s">
        <v>1674</v>
      </c>
      <c r="C22911" t="s">
        <v>2693</v>
      </c>
      <c r="D22911" t="s">
        <v>1037</v>
      </c>
      <c r="E22911">
        <v>-18.530889999999999</v>
      </c>
      <c r="F22911" t="s">
        <v>1023</v>
      </c>
      <c r="G22911" s="1">
        <v>43510</v>
      </c>
    </row>
    <row r="22912" spans="1:7" x14ac:dyDescent="0.25">
      <c r="B22912" t="s">
        <v>1676</v>
      </c>
      <c r="C22912" t="s">
        <v>2509</v>
      </c>
      <c r="D22912" t="s">
        <v>1037</v>
      </c>
      <c r="E22912">
        <v>-18.530889999999999</v>
      </c>
      <c r="F22912" t="s">
        <v>1023</v>
      </c>
      <c r="G22912" s="1">
        <v>43445</v>
      </c>
    </row>
    <row r="22913" spans="2:7" x14ac:dyDescent="0.25">
      <c r="B22913" t="s">
        <v>2510</v>
      </c>
      <c r="C22913" t="s">
        <v>2511</v>
      </c>
      <c r="D22913" t="s">
        <v>1037</v>
      </c>
      <c r="E22913">
        <v>-18.530889999999999</v>
      </c>
      <c r="F22913" t="s">
        <v>1023</v>
      </c>
      <c r="G22913" s="1">
        <v>43383</v>
      </c>
    </row>
    <row r="22951" spans="1:7" x14ac:dyDescent="0.25">
      <c r="A22951" t="s">
        <v>975</v>
      </c>
      <c r="B22951" t="str">
        <f ca="1">_xll.BDS(OFFSET(INDIRECT(ADDRESS(ROW(), COLUMN())),0,-1),"TOP_ANALYST_PERFORM_RANK_TRR","cols=6;rows=12")</f>
        <v>ISS-EVA</v>
      </c>
      <c r="C22951" t="s">
        <v>1018</v>
      </c>
      <c r="D22951" t="s">
        <v>1015</v>
      </c>
      <c r="E22951">
        <v>73.773169999999993</v>
      </c>
      <c r="F22951" t="s">
        <v>1063</v>
      </c>
      <c r="G22951" s="1">
        <v>43398</v>
      </c>
    </row>
    <row r="22952" spans="1:7" x14ac:dyDescent="0.25">
      <c r="B22952" t="s">
        <v>1150</v>
      </c>
      <c r="C22952" t="s">
        <v>2694</v>
      </c>
      <c r="D22952" t="s">
        <v>1019</v>
      </c>
      <c r="E22952">
        <v>32.913581000000001</v>
      </c>
      <c r="F22952" t="s">
        <v>1027</v>
      </c>
      <c r="G22952" s="1">
        <v>43502</v>
      </c>
    </row>
    <row r="22953" spans="1:7" x14ac:dyDescent="0.25">
      <c r="B22953" t="s">
        <v>1021</v>
      </c>
      <c r="C22953" t="s">
        <v>1021</v>
      </c>
      <c r="D22953" t="s">
        <v>1022</v>
      </c>
      <c r="E22953">
        <v>26.806173000000001</v>
      </c>
      <c r="F22953" t="s">
        <v>1023</v>
      </c>
      <c r="G22953" s="1">
        <v>43502</v>
      </c>
    </row>
    <row r="22954" spans="1:7" x14ac:dyDescent="0.25">
      <c r="B22954" t="s">
        <v>1061</v>
      </c>
      <c r="C22954" t="s">
        <v>2181</v>
      </c>
      <c r="D22954" t="s">
        <v>1026</v>
      </c>
      <c r="E22954">
        <v>8.6085139999999996</v>
      </c>
      <c r="F22954" t="s">
        <v>1279</v>
      </c>
      <c r="G22954" s="1">
        <v>43496</v>
      </c>
    </row>
    <row r="22955" spans="1:7" x14ac:dyDescent="0.25">
      <c r="B22955" t="s">
        <v>1363</v>
      </c>
      <c r="C22955" t="s">
        <v>2695</v>
      </c>
      <c r="D22955" t="s">
        <v>1037</v>
      </c>
      <c r="E22955">
        <v>0</v>
      </c>
      <c r="F22955" t="s">
        <v>1032</v>
      </c>
      <c r="G22955" s="1">
        <v>43503</v>
      </c>
    </row>
    <row r="22956" spans="1:7" x14ac:dyDescent="0.25">
      <c r="B22956" t="s">
        <v>1189</v>
      </c>
      <c r="C22956" t="s">
        <v>2696</v>
      </c>
      <c r="D22956" t="s">
        <v>1037</v>
      </c>
      <c r="E22956">
        <v>0</v>
      </c>
      <c r="F22956" t="s">
        <v>1027</v>
      </c>
      <c r="G22956" s="1">
        <v>43501</v>
      </c>
    </row>
    <row r="22957" spans="1:7" x14ac:dyDescent="0.25">
      <c r="B22957" t="s">
        <v>58</v>
      </c>
      <c r="C22957" t="s">
        <v>2183</v>
      </c>
      <c r="D22957" t="s">
        <v>1037</v>
      </c>
      <c r="E22957">
        <v>0</v>
      </c>
      <c r="F22957" t="s">
        <v>1389</v>
      </c>
      <c r="G22957" s="1">
        <v>43500</v>
      </c>
    </row>
    <row r="22958" spans="1:7" x14ac:dyDescent="0.25">
      <c r="B22958" t="s">
        <v>1422</v>
      </c>
      <c r="C22958" t="s">
        <v>2697</v>
      </c>
      <c r="D22958" t="s">
        <v>1037</v>
      </c>
      <c r="E22958">
        <v>0</v>
      </c>
      <c r="F22958" t="s">
        <v>1052</v>
      </c>
      <c r="G22958" s="1">
        <v>43496</v>
      </c>
    </row>
    <row r="22959" spans="1:7" x14ac:dyDescent="0.25">
      <c r="B22959" t="s">
        <v>1021</v>
      </c>
      <c r="C22959" t="s">
        <v>1021</v>
      </c>
      <c r="D22959" t="s">
        <v>1037</v>
      </c>
      <c r="E22959">
        <v>0</v>
      </c>
      <c r="F22959" t="s">
        <v>1020</v>
      </c>
      <c r="G22959" s="1">
        <v>43496</v>
      </c>
    </row>
    <row r="22960" spans="1:7" x14ac:dyDescent="0.25">
      <c r="B22960" t="s">
        <v>1055</v>
      </c>
      <c r="C22960" t="s">
        <v>2698</v>
      </c>
      <c r="D22960" t="s">
        <v>1037</v>
      </c>
      <c r="E22960">
        <v>0</v>
      </c>
      <c r="F22960" t="s">
        <v>1032</v>
      </c>
      <c r="G22960" s="1">
        <v>43495</v>
      </c>
    </row>
    <row r="22961" spans="2:7" x14ac:dyDescent="0.25">
      <c r="B22961" t="s">
        <v>2373</v>
      </c>
      <c r="C22961" t="s">
        <v>2374</v>
      </c>
      <c r="D22961" t="s">
        <v>1037</v>
      </c>
      <c r="E22961">
        <v>0</v>
      </c>
      <c r="F22961" t="s">
        <v>1032</v>
      </c>
      <c r="G22961" s="1">
        <v>43495</v>
      </c>
    </row>
    <row r="22962" spans="2:7" x14ac:dyDescent="0.25">
      <c r="B22962" t="s">
        <v>1752</v>
      </c>
      <c r="C22962" t="s">
        <v>2440</v>
      </c>
      <c r="D22962" t="s">
        <v>1037</v>
      </c>
      <c r="E22962">
        <v>0</v>
      </c>
      <c r="F22962" t="s">
        <v>1027</v>
      </c>
      <c r="G22962" s="1">
        <v>43483</v>
      </c>
    </row>
    <row r="23001" spans="1:7" x14ac:dyDescent="0.25">
      <c r="A23001" t="s">
        <v>976</v>
      </c>
      <c r="B23001" t="str">
        <f ca="1">_xll.BDS(OFFSET(INDIRECT(ADDRESS(ROW(), COLUMN())),0,-1),"TOP_ANALYST_PERFORM_RANK_TRR","cols=6;rows=5")</f>
        <v>Baird</v>
      </c>
      <c r="C23001" t="s">
        <v>2699</v>
      </c>
      <c r="D23001" t="s">
        <v>1015</v>
      </c>
      <c r="E23001">
        <v>19.455618000000001</v>
      </c>
      <c r="F23001" t="s">
        <v>1042</v>
      </c>
      <c r="G23001" s="1">
        <v>43504</v>
      </c>
    </row>
    <row r="23002" spans="1:7" x14ac:dyDescent="0.25">
      <c r="B23002" t="s">
        <v>1033</v>
      </c>
      <c r="C23002" t="s">
        <v>2700</v>
      </c>
      <c r="D23002" t="s">
        <v>1019</v>
      </c>
      <c r="E23002">
        <v>15.10656</v>
      </c>
      <c r="F23002" t="s">
        <v>1023</v>
      </c>
      <c r="G23002" s="1">
        <v>43502</v>
      </c>
    </row>
    <row r="23003" spans="1:7" x14ac:dyDescent="0.25">
      <c r="B23003" t="s">
        <v>1061</v>
      </c>
      <c r="C23003" t="s">
        <v>1555</v>
      </c>
      <c r="D23003" t="s">
        <v>1022</v>
      </c>
      <c r="E23003">
        <v>3.0498620000000001</v>
      </c>
      <c r="F23003" t="s">
        <v>1027</v>
      </c>
      <c r="G23003" s="1">
        <v>43502</v>
      </c>
    </row>
    <row r="23004" spans="1:7" x14ac:dyDescent="0.25">
      <c r="B23004" t="s">
        <v>1200</v>
      </c>
      <c r="C23004" t="s">
        <v>2184</v>
      </c>
      <c r="D23004" t="s">
        <v>1026</v>
      </c>
      <c r="E23004">
        <v>2.9762400000000002</v>
      </c>
      <c r="F23004" t="s">
        <v>1038</v>
      </c>
      <c r="G23004" s="1">
        <v>43511</v>
      </c>
    </row>
    <row r="23005" spans="1:7" x14ac:dyDescent="0.25">
      <c r="B23005" t="s">
        <v>1150</v>
      </c>
      <c r="C23005" t="s">
        <v>1576</v>
      </c>
      <c r="D23005" t="s">
        <v>1037</v>
      </c>
      <c r="E23005">
        <v>2.751182</v>
      </c>
      <c r="F23005" t="s">
        <v>1063</v>
      </c>
      <c r="G23005" s="1">
        <v>43502</v>
      </c>
    </row>
    <row r="23051" spans="1:7" x14ac:dyDescent="0.25">
      <c r="A23051" t="s">
        <v>977</v>
      </c>
      <c r="B23051" t="str">
        <f ca="1">_xll.BDS(OFFSET(INDIRECT(ADDRESS(ROW(), COLUMN())),0,-1),"TOP_ANALYST_PERFORM_RANK_TRR","cols=6;rows=11")</f>
        <v>Morningstar, Inc</v>
      </c>
      <c r="C23051" t="s">
        <v>1504</v>
      </c>
      <c r="D23051" t="s">
        <v>1015</v>
      </c>
      <c r="E23051">
        <v>11.678100000000001</v>
      </c>
      <c r="F23051" t="s">
        <v>1020</v>
      </c>
      <c r="G23051" s="1">
        <v>43500</v>
      </c>
    </row>
    <row r="23052" spans="1:7" x14ac:dyDescent="0.25">
      <c r="B23052" t="s">
        <v>58</v>
      </c>
      <c r="C23052" t="s">
        <v>2100</v>
      </c>
      <c r="D23052" t="s">
        <v>1019</v>
      </c>
      <c r="E23052">
        <v>10.36355</v>
      </c>
      <c r="F23052" t="s">
        <v>1149</v>
      </c>
      <c r="G23052" s="1">
        <v>43494</v>
      </c>
    </row>
    <row r="23053" spans="1:7" x14ac:dyDescent="0.25">
      <c r="B23053" t="s">
        <v>1021</v>
      </c>
      <c r="C23053" t="s">
        <v>1021</v>
      </c>
      <c r="D23053" t="s">
        <v>1022</v>
      </c>
      <c r="E23053">
        <v>9.7700820000000004</v>
      </c>
      <c r="F23053" t="s">
        <v>1023</v>
      </c>
      <c r="G23053" s="1">
        <v>43511</v>
      </c>
    </row>
    <row r="23054" spans="1:7" x14ac:dyDescent="0.25">
      <c r="B23054" t="s">
        <v>1017</v>
      </c>
      <c r="C23054" t="s">
        <v>1018</v>
      </c>
      <c r="D23054" t="s">
        <v>1026</v>
      </c>
      <c r="E23054">
        <v>5.1091240000000004</v>
      </c>
      <c r="F23054" t="s">
        <v>1016</v>
      </c>
      <c r="G23054" s="1">
        <v>43439</v>
      </c>
    </row>
    <row r="23055" spans="1:7" x14ac:dyDescent="0.25">
      <c r="B23055" t="s">
        <v>1021</v>
      </c>
      <c r="C23055" t="s">
        <v>1021</v>
      </c>
      <c r="D23055" t="s">
        <v>1037</v>
      </c>
      <c r="E23055">
        <v>2.864474</v>
      </c>
      <c r="F23055" t="s">
        <v>1023</v>
      </c>
      <c r="G23055" s="1">
        <v>43511</v>
      </c>
    </row>
    <row r="23056" spans="1:7" x14ac:dyDescent="0.25">
      <c r="B23056" t="s">
        <v>1067</v>
      </c>
      <c r="C23056" t="s">
        <v>2556</v>
      </c>
      <c r="D23056" t="s">
        <v>1037</v>
      </c>
      <c r="E23056">
        <v>2.864474</v>
      </c>
      <c r="F23056" t="s">
        <v>1023</v>
      </c>
      <c r="G23056" s="1">
        <v>43507</v>
      </c>
    </row>
    <row r="23057" spans="2:7" x14ac:dyDescent="0.25">
      <c r="B23057" t="s">
        <v>1135</v>
      </c>
      <c r="C23057" t="s">
        <v>2104</v>
      </c>
      <c r="D23057" t="s">
        <v>1037</v>
      </c>
      <c r="E23057">
        <v>2.864474</v>
      </c>
      <c r="F23057" t="s">
        <v>1042</v>
      </c>
      <c r="G23057" s="1">
        <v>43507</v>
      </c>
    </row>
    <row r="23058" spans="2:7" x14ac:dyDescent="0.25">
      <c r="B23058" t="s">
        <v>1050</v>
      </c>
      <c r="C23058" t="s">
        <v>2293</v>
      </c>
      <c r="D23058" t="s">
        <v>1037</v>
      </c>
      <c r="E23058">
        <v>2.864474</v>
      </c>
      <c r="F23058" t="s">
        <v>1063</v>
      </c>
      <c r="G23058" s="1">
        <v>43489</v>
      </c>
    </row>
    <row r="23059" spans="2:7" x14ac:dyDescent="0.25">
      <c r="B23059" t="s">
        <v>1059</v>
      </c>
      <c r="C23059" t="s">
        <v>2267</v>
      </c>
      <c r="D23059" t="s">
        <v>1037</v>
      </c>
      <c r="E23059">
        <v>2.864474</v>
      </c>
      <c r="F23059" t="s">
        <v>1042</v>
      </c>
      <c r="G23059" s="1">
        <v>43488</v>
      </c>
    </row>
    <row r="23060" spans="2:7" x14ac:dyDescent="0.25">
      <c r="B23060" t="s">
        <v>1055</v>
      </c>
      <c r="C23060" t="s">
        <v>2379</v>
      </c>
      <c r="D23060" t="s">
        <v>1037</v>
      </c>
      <c r="E23060">
        <v>2.864474</v>
      </c>
      <c r="F23060" t="s">
        <v>1042</v>
      </c>
      <c r="G23060" s="1">
        <v>43488</v>
      </c>
    </row>
    <row r="23061" spans="2:7" x14ac:dyDescent="0.25">
      <c r="B23061" t="s">
        <v>1623</v>
      </c>
      <c r="C23061" t="s">
        <v>2701</v>
      </c>
      <c r="D23061" t="s">
        <v>1037</v>
      </c>
      <c r="E23061">
        <v>2.864474</v>
      </c>
      <c r="F23061" t="s">
        <v>1023</v>
      </c>
      <c r="G23061" s="1">
        <v>43446</v>
      </c>
    </row>
    <row r="23101" spans="1:7" x14ac:dyDescent="0.25">
      <c r="A23101" t="s">
        <v>978</v>
      </c>
      <c r="B23101" t="str">
        <f ca="1">_xll.BDS(OFFSET(INDIRECT(ADDRESS(ROW(), COLUMN())),0,-1),"TOP_ANALYST_PERFORM_RANK_TRR","cols=6;rows=8")</f>
        <v>Jefferies</v>
      </c>
      <c r="C23101" t="s">
        <v>1525</v>
      </c>
      <c r="D23101" t="s">
        <v>1015</v>
      </c>
      <c r="E23101">
        <v>25.765863</v>
      </c>
      <c r="F23101" t="s">
        <v>1023</v>
      </c>
      <c r="G23101" s="1">
        <v>43454</v>
      </c>
    </row>
    <row r="23102" spans="1:7" x14ac:dyDescent="0.25">
      <c r="B23102" t="s">
        <v>1033</v>
      </c>
      <c r="C23102" t="s">
        <v>1522</v>
      </c>
      <c r="D23102" t="s">
        <v>1019</v>
      </c>
      <c r="E23102">
        <v>20.936382999999999</v>
      </c>
      <c r="F23102" t="s">
        <v>1023</v>
      </c>
      <c r="G23102" s="1">
        <v>43501</v>
      </c>
    </row>
    <row r="23103" spans="1:7" x14ac:dyDescent="0.25">
      <c r="B23103" t="s">
        <v>1200</v>
      </c>
      <c r="C23103" t="s">
        <v>1520</v>
      </c>
      <c r="D23103" t="s">
        <v>1022</v>
      </c>
      <c r="E23103">
        <v>17.151250000000001</v>
      </c>
      <c r="F23103" t="s">
        <v>1810</v>
      </c>
      <c r="G23103" s="1">
        <v>43472</v>
      </c>
    </row>
    <row r="23104" spans="1:7" x14ac:dyDescent="0.25">
      <c r="B23104" t="s">
        <v>1021</v>
      </c>
      <c r="C23104" t="s">
        <v>1021</v>
      </c>
      <c r="D23104" t="s">
        <v>1026</v>
      </c>
      <c r="E23104">
        <v>14.298791</v>
      </c>
      <c r="F23104" t="s">
        <v>1032</v>
      </c>
      <c r="G23104" s="1">
        <v>43509</v>
      </c>
    </row>
    <row r="23105" spans="2:7" x14ac:dyDescent="0.25">
      <c r="B23105" t="s">
        <v>1030</v>
      </c>
      <c r="C23105" t="s">
        <v>1517</v>
      </c>
      <c r="D23105" t="s">
        <v>1037</v>
      </c>
      <c r="E23105">
        <v>13.44645</v>
      </c>
      <c r="F23105" t="s">
        <v>1042</v>
      </c>
      <c r="G23105" s="1">
        <v>43506</v>
      </c>
    </row>
    <row r="23106" spans="2:7" x14ac:dyDescent="0.25">
      <c r="B23106" t="s">
        <v>1059</v>
      </c>
      <c r="C23106" t="s">
        <v>1521</v>
      </c>
      <c r="D23106" t="s">
        <v>1037</v>
      </c>
      <c r="E23106">
        <v>13.44645</v>
      </c>
      <c r="F23106" t="s">
        <v>1042</v>
      </c>
      <c r="G23106" s="1">
        <v>43502</v>
      </c>
    </row>
    <row r="23107" spans="2:7" x14ac:dyDescent="0.25">
      <c r="B23107" t="s">
        <v>1061</v>
      </c>
      <c r="C23107" t="s">
        <v>1519</v>
      </c>
      <c r="D23107" t="s">
        <v>1037</v>
      </c>
      <c r="E23107">
        <v>13.44645</v>
      </c>
      <c r="F23107" t="s">
        <v>1063</v>
      </c>
      <c r="G23107" s="1">
        <v>43423</v>
      </c>
    </row>
    <row r="23108" spans="2:7" x14ac:dyDescent="0.25">
      <c r="B23108" t="s">
        <v>1021</v>
      </c>
      <c r="C23108" t="s">
        <v>1021</v>
      </c>
      <c r="D23108" t="s">
        <v>1037</v>
      </c>
      <c r="E23108">
        <v>13.44645</v>
      </c>
      <c r="F23108" t="s">
        <v>1023</v>
      </c>
      <c r="G23108" s="1">
        <v>43411</v>
      </c>
    </row>
    <row r="23151" spans="1:7" x14ac:dyDescent="0.25">
      <c r="A23151" t="s">
        <v>979</v>
      </c>
      <c r="B23151" t="str">
        <f ca="1">_xll.BDS(OFFSET(INDIRECT(ADDRESS(ROW(), COLUMN())),0,-1),"TOP_ANALYST_PERFORM_RANK_TRR","cols=6;rows=15")</f>
        <v>Morningstar, Inc</v>
      </c>
      <c r="C23151" t="s">
        <v>2236</v>
      </c>
      <c r="D23151" t="s">
        <v>1015</v>
      </c>
      <c r="E23151">
        <v>19.67821</v>
      </c>
      <c r="F23151" t="s">
        <v>1020</v>
      </c>
      <c r="G23151" s="1">
        <v>43483</v>
      </c>
    </row>
    <row r="23152" spans="1:7" x14ac:dyDescent="0.25">
      <c r="B23152" t="s">
        <v>1017</v>
      </c>
      <c r="C23152" t="s">
        <v>1018</v>
      </c>
      <c r="D23152" t="s">
        <v>1019</v>
      </c>
      <c r="E23152">
        <v>18.335290000000001</v>
      </c>
      <c r="F23152" t="s">
        <v>1016</v>
      </c>
      <c r="G23152" s="1">
        <v>43432</v>
      </c>
    </row>
    <row r="23153" spans="2:7" x14ac:dyDescent="0.25">
      <c r="B23153" t="s">
        <v>2702</v>
      </c>
      <c r="C23153" t="s">
        <v>2703</v>
      </c>
      <c r="D23153" t="s">
        <v>1022</v>
      </c>
      <c r="E23153">
        <v>0</v>
      </c>
      <c r="F23153" t="s">
        <v>1020</v>
      </c>
      <c r="G23153" s="1">
        <v>42810</v>
      </c>
    </row>
    <row r="23154" spans="2:7" x14ac:dyDescent="0.25">
      <c r="B23154" t="s">
        <v>1200</v>
      </c>
      <c r="C23154" t="s">
        <v>1528</v>
      </c>
      <c r="D23154" t="s">
        <v>1026</v>
      </c>
      <c r="E23154">
        <v>-13.452928999999999</v>
      </c>
      <c r="F23154" t="s">
        <v>1042</v>
      </c>
      <c r="G23154" s="1">
        <v>43474</v>
      </c>
    </row>
    <row r="23155" spans="2:7" x14ac:dyDescent="0.25">
      <c r="B23155" t="s">
        <v>1259</v>
      </c>
      <c r="C23155" t="s">
        <v>2125</v>
      </c>
      <c r="D23155" t="s">
        <v>1037</v>
      </c>
      <c r="E23155">
        <v>-22.782080000000001</v>
      </c>
      <c r="F23155" t="s">
        <v>1023</v>
      </c>
      <c r="G23155" s="1">
        <v>43511</v>
      </c>
    </row>
    <row r="23156" spans="2:7" x14ac:dyDescent="0.25">
      <c r="B23156" t="s">
        <v>1021</v>
      </c>
      <c r="C23156" t="s">
        <v>1021</v>
      </c>
      <c r="D23156" t="s">
        <v>1037</v>
      </c>
      <c r="E23156">
        <v>-22.782080000000001</v>
      </c>
      <c r="F23156" t="s">
        <v>1042</v>
      </c>
      <c r="G23156" s="1">
        <v>43511</v>
      </c>
    </row>
    <row r="23157" spans="2:7" x14ac:dyDescent="0.25">
      <c r="B23157" t="s">
        <v>1325</v>
      </c>
      <c r="C23157" t="s">
        <v>1889</v>
      </c>
      <c r="D23157" t="s">
        <v>1037</v>
      </c>
      <c r="E23157">
        <v>-22.782080000000001</v>
      </c>
      <c r="F23157" t="s">
        <v>1023</v>
      </c>
      <c r="G23157" s="1">
        <v>43501</v>
      </c>
    </row>
    <row r="23158" spans="2:7" x14ac:dyDescent="0.25">
      <c r="B23158" t="s">
        <v>1071</v>
      </c>
      <c r="C23158" t="s">
        <v>2704</v>
      </c>
      <c r="D23158" t="s">
        <v>1037</v>
      </c>
      <c r="E23158">
        <v>-22.782080000000001</v>
      </c>
      <c r="F23158" t="s">
        <v>1238</v>
      </c>
      <c r="G23158" s="1">
        <v>43490</v>
      </c>
    </row>
    <row r="23159" spans="2:7" x14ac:dyDescent="0.25">
      <c r="B23159" t="s">
        <v>1163</v>
      </c>
      <c r="C23159" t="s">
        <v>1527</v>
      </c>
      <c r="D23159" t="s">
        <v>1037</v>
      </c>
      <c r="E23159">
        <v>-22.782080000000001</v>
      </c>
      <c r="F23159" t="s">
        <v>1023</v>
      </c>
      <c r="G23159" s="1">
        <v>43488</v>
      </c>
    </row>
    <row r="23160" spans="2:7" x14ac:dyDescent="0.25">
      <c r="B23160" t="s">
        <v>1061</v>
      </c>
      <c r="C23160" t="s">
        <v>1888</v>
      </c>
      <c r="D23160" t="s">
        <v>1037</v>
      </c>
      <c r="E23160">
        <v>-22.782080000000001</v>
      </c>
      <c r="F23160" t="s">
        <v>1063</v>
      </c>
      <c r="G23160" s="1">
        <v>43487</v>
      </c>
    </row>
    <row r="23161" spans="2:7" x14ac:dyDescent="0.25">
      <c r="B23161" t="s">
        <v>1021</v>
      </c>
      <c r="C23161" t="s">
        <v>1021</v>
      </c>
      <c r="D23161" t="s">
        <v>1037</v>
      </c>
      <c r="E23161">
        <v>-22.782080000000001</v>
      </c>
      <c r="F23161" t="s">
        <v>1023</v>
      </c>
      <c r="G23161" s="1">
        <v>43482</v>
      </c>
    </row>
    <row r="23162" spans="2:7" x14ac:dyDescent="0.25">
      <c r="B23162" t="s">
        <v>1021</v>
      </c>
      <c r="C23162" t="s">
        <v>1021</v>
      </c>
      <c r="D23162" t="s">
        <v>1037</v>
      </c>
      <c r="E23162">
        <v>-22.782080000000001</v>
      </c>
      <c r="F23162" t="s">
        <v>1023</v>
      </c>
      <c r="G23162" s="1">
        <v>43472</v>
      </c>
    </row>
    <row r="23163" spans="2:7" x14ac:dyDescent="0.25">
      <c r="B23163" t="s">
        <v>1246</v>
      </c>
      <c r="C23163" t="s">
        <v>2705</v>
      </c>
      <c r="D23163" t="s">
        <v>1037</v>
      </c>
      <c r="E23163">
        <v>-22.782080000000001</v>
      </c>
      <c r="F23163" t="s">
        <v>1976</v>
      </c>
      <c r="G23163" s="1">
        <v>43444</v>
      </c>
    </row>
    <row r="23164" spans="2:7" x14ac:dyDescent="0.25">
      <c r="B23164" t="s">
        <v>1886</v>
      </c>
      <c r="C23164" t="s">
        <v>2706</v>
      </c>
      <c r="D23164" t="s">
        <v>1037</v>
      </c>
      <c r="E23164">
        <v>-22.782080000000001</v>
      </c>
      <c r="F23164" t="s">
        <v>1023</v>
      </c>
      <c r="G23164" s="1">
        <v>43413</v>
      </c>
    </row>
    <row r="23165" spans="2:7" x14ac:dyDescent="0.25">
      <c r="B23165" t="s">
        <v>2707</v>
      </c>
      <c r="C23165" t="s">
        <v>2708</v>
      </c>
      <c r="D23165" t="s">
        <v>1037</v>
      </c>
      <c r="E23165">
        <v>-22.782080000000001</v>
      </c>
      <c r="F23165" t="s">
        <v>1023</v>
      </c>
      <c r="G23165" s="1">
        <v>43072</v>
      </c>
    </row>
    <row r="23201" spans="1:7" x14ac:dyDescent="0.25">
      <c r="A23201" t="s">
        <v>980</v>
      </c>
      <c r="B23201" t="str">
        <f ca="1">_xll.BDS(OFFSET(INDIRECT(ADDRESS(ROW(), COLUMN())),0,-1),"TOP_ANALYST_PERFORM_RANK_TRR","cols=6;rows=13")</f>
        <v>Morgan Stanley</v>
      </c>
      <c r="C23201" t="s">
        <v>2709</v>
      </c>
      <c r="D23201" t="s">
        <v>1015</v>
      </c>
      <c r="E23201">
        <v>0</v>
      </c>
      <c r="F23201" t="s">
        <v>1123</v>
      </c>
      <c r="G23201" s="1">
        <v>43501</v>
      </c>
    </row>
    <row r="23202" spans="1:7" x14ac:dyDescent="0.25">
      <c r="B23202" t="s">
        <v>1021</v>
      </c>
      <c r="C23202" t="s">
        <v>1021</v>
      </c>
      <c r="D23202" t="s">
        <v>1019</v>
      </c>
      <c r="E23202">
        <v>-12.765319999999999</v>
      </c>
      <c r="F23202" t="s">
        <v>1023</v>
      </c>
      <c r="G23202" s="1">
        <v>43418</v>
      </c>
    </row>
    <row r="23203" spans="1:7" x14ac:dyDescent="0.25">
      <c r="B23203" t="s">
        <v>1752</v>
      </c>
      <c r="C23203" t="s">
        <v>2418</v>
      </c>
      <c r="D23203" t="s">
        <v>1022</v>
      </c>
      <c r="E23203">
        <v>-20.188189999999999</v>
      </c>
      <c r="F23203" t="s">
        <v>1023</v>
      </c>
      <c r="G23203" s="1">
        <v>43508</v>
      </c>
    </row>
    <row r="23204" spans="1:7" x14ac:dyDescent="0.25">
      <c r="B23204" t="s">
        <v>1595</v>
      </c>
      <c r="C23204" t="s">
        <v>2710</v>
      </c>
      <c r="D23204" t="s">
        <v>1022</v>
      </c>
      <c r="E23204">
        <v>-20.188189999999999</v>
      </c>
      <c r="F23204" t="s">
        <v>1042</v>
      </c>
      <c r="G23204" s="1">
        <v>43507</v>
      </c>
    </row>
    <row r="23205" spans="1:7" x14ac:dyDescent="0.25">
      <c r="B23205" t="s">
        <v>1055</v>
      </c>
      <c r="C23205" t="s">
        <v>1333</v>
      </c>
      <c r="D23205" t="s">
        <v>1022</v>
      </c>
      <c r="E23205">
        <v>-20.188189999999999</v>
      </c>
      <c r="F23205" t="s">
        <v>1141</v>
      </c>
      <c r="G23205" s="1">
        <v>43504</v>
      </c>
    </row>
    <row r="23206" spans="1:7" x14ac:dyDescent="0.25">
      <c r="B23206" t="s">
        <v>1448</v>
      </c>
      <c r="C23206" t="s">
        <v>2362</v>
      </c>
      <c r="D23206" t="s">
        <v>1022</v>
      </c>
      <c r="E23206">
        <v>-20.188189999999999</v>
      </c>
      <c r="F23206" t="s">
        <v>1141</v>
      </c>
      <c r="G23206" s="1">
        <v>43502</v>
      </c>
    </row>
    <row r="23207" spans="1:7" x14ac:dyDescent="0.25">
      <c r="B23207" t="s">
        <v>1099</v>
      </c>
      <c r="C23207" t="s">
        <v>2168</v>
      </c>
      <c r="D23207" t="s">
        <v>1022</v>
      </c>
      <c r="E23207">
        <v>-20.188189999999999</v>
      </c>
      <c r="F23207" t="s">
        <v>1023</v>
      </c>
      <c r="G23207" s="1">
        <v>43502</v>
      </c>
    </row>
    <row r="23208" spans="1:7" x14ac:dyDescent="0.25">
      <c r="B23208" t="s">
        <v>1024</v>
      </c>
      <c r="C23208" t="s">
        <v>1847</v>
      </c>
      <c r="D23208" t="s">
        <v>1022</v>
      </c>
      <c r="E23208">
        <v>-20.188189999999999</v>
      </c>
      <c r="F23208" t="s">
        <v>1023</v>
      </c>
      <c r="G23208" s="1">
        <v>43502</v>
      </c>
    </row>
    <row r="23209" spans="1:7" x14ac:dyDescent="0.25">
      <c r="B23209" t="s">
        <v>1109</v>
      </c>
      <c r="C23209" t="s">
        <v>2711</v>
      </c>
      <c r="D23209" t="s">
        <v>1022</v>
      </c>
      <c r="E23209">
        <v>-20.188189999999999</v>
      </c>
      <c r="F23209" t="s">
        <v>1023</v>
      </c>
      <c r="G23209" s="1">
        <v>43501</v>
      </c>
    </row>
    <row r="23210" spans="1:7" x14ac:dyDescent="0.25">
      <c r="B23210" t="s">
        <v>1150</v>
      </c>
      <c r="C23210" t="s">
        <v>2595</v>
      </c>
      <c r="D23210" t="s">
        <v>1022</v>
      </c>
      <c r="E23210">
        <v>-20.188189999999999</v>
      </c>
      <c r="F23210" t="s">
        <v>1063</v>
      </c>
      <c r="G23210" s="1">
        <v>43501</v>
      </c>
    </row>
    <row r="23211" spans="1:7" x14ac:dyDescent="0.25">
      <c r="B23211" t="s">
        <v>1095</v>
      </c>
      <c r="C23211" t="s">
        <v>1096</v>
      </c>
      <c r="D23211" t="s">
        <v>1022</v>
      </c>
      <c r="E23211">
        <v>-20.188189999999999</v>
      </c>
      <c r="F23211" t="s">
        <v>1023</v>
      </c>
      <c r="G23211" s="1">
        <v>43444</v>
      </c>
    </row>
    <row r="23212" spans="1:7" x14ac:dyDescent="0.25">
      <c r="B23212" t="s">
        <v>1017</v>
      </c>
      <c r="C23212" t="s">
        <v>1018</v>
      </c>
      <c r="D23212" t="s">
        <v>1026</v>
      </c>
      <c r="E23212">
        <v>-30.944139</v>
      </c>
      <c r="F23212" t="s">
        <v>1279</v>
      </c>
      <c r="G23212" s="1">
        <v>43503</v>
      </c>
    </row>
    <row r="23213" spans="1:7" x14ac:dyDescent="0.25">
      <c r="B23213" t="s">
        <v>1061</v>
      </c>
      <c r="C23213" t="s">
        <v>1340</v>
      </c>
      <c r="D23213" t="s">
        <v>1037</v>
      </c>
      <c r="E23213">
        <v>-31.594660999999999</v>
      </c>
      <c r="F23213" t="s">
        <v>1027</v>
      </c>
      <c r="G23213" s="1">
        <v>43502</v>
      </c>
    </row>
    <row r="23251" spans="1:7" x14ac:dyDescent="0.25">
      <c r="A23251" t="s">
        <v>981</v>
      </c>
      <c r="B23251" t="str">
        <f ca="1">_xll.BDS(OFFSET(INDIRECT(ADDRESS(ROW(), COLUMN())),0,-1),"TOP_ANALYST_PERFORM_RANK_TRR","cols=6;rows=13")</f>
        <v>CIBC Capital Markets</v>
      </c>
      <c r="C23251" t="s">
        <v>2712</v>
      </c>
      <c r="D23251" t="s">
        <v>1015</v>
      </c>
      <c r="E23251">
        <v>20.015343999999999</v>
      </c>
      <c r="F23251" t="s">
        <v>1042</v>
      </c>
      <c r="G23251" s="1">
        <v>43500</v>
      </c>
    </row>
    <row r="23252" spans="1:7" x14ac:dyDescent="0.25">
      <c r="B23252" t="s">
        <v>1086</v>
      </c>
      <c r="C23252" t="s">
        <v>2713</v>
      </c>
      <c r="D23252" t="s">
        <v>1019</v>
      </c>
      <c r="E23252">
        <v>16.896129999999999</v>
      </c>
      <c r="F23252" t="s">
        <v>1042</v>
      </c>
      <c r="G23252" s="1">
        <v>43511</v>
      </c>
    </row>
    <row r="23253" spans="1:7" x14ac:dyDescent="0.25">
      <c r="B23253" t="s">
        <v>1629</v>
      </c>
      <c r="C23253" t="s">
        <v>2714</v>
      </c>
      <c r="D23253" t="s">
        <v>1019</v>
      </c>
      <c r="E23253">
        <v>16.896129999999999</v>
      </c>
      <c r="F23253" t="s">
        <v>1023</v>
      </c>
      <c r="G23253" s="1">
        <v>43511</v>
      </c>
    </row>
    <row r="23254" spans="1:7" x14ac:dyDescent="0.25">
      <c r="B23254" t="s">
        <v>1124</v>
      </c>
      <c r="C23254" t="s">
        <v>2316</v>
      </c>
      <c r="D23254" t="s">
        <v>1019</v>
      </c>
      <c r="E23254">
        <v>16.896129999999999</v>
      </c>
      <c r="F23254" t="s">
        <v>1023</v>
      </c>
      <c r="G23254" s="1">
        <v>43511</v>
      </c>
    </row>
    <row r="23255" spans="1:7" x14ac:dyDescent="0.25">
      <c r="B23255" t="s">
        <v>1869</v>
      </c>
      <c r="C23255" t="s">
        <v>2715</v>
      </c>
      <c r="D23255" t="s">
        <v>1019</v>
      </c>
      <c r="E23255">
        <v>16.896129999999999</v>
      </c>
      <c r="F23255" t="s">
        <v>1042</v>
      </c>
      <c r="G23255" s="1">
        <v>43511</v>
      </c>
    </row>
    <row r="23256" spans="1:7" x14ac:dyDescent="0.25">
      <c r="B23256" t="s">
        <v>1142</v>
      </c>
      <c r="C23256" t="s">
        <v>2716</v>
      </c>
      <c r="D23256" t="s">
        <v>1019</v>
      </c>
      <c r="E23256">
        <v>16.896129999999999</v>
      </c>
      <c r="F23256" t="s">
        <v>1023</v>
      </c>
      <c r="G23256" s="1">
        <v>43511</v>
      </c>
    </row>
    <row r="23257" spans="1:7" x14ac:dyDescent="0.25">
      <c r="B23257" t="s">
        <v>1030</v>
      </c>
      <c r="C23257" t="s">
        <v>2717</v>
      </c>
      <c r="D23257" t="s">
        <v>1019</v>
      </c>
      <c r="E23257">
        <v>16.896129999999999</v>
      </c>
      <c r="F23257" t="s">
        <v>1042</v>
      </c>
      <c r="G23257" s="1">
        <v>43511</v>
      </c>
    </row>
    <row r="23258" spans="1:7" x14ac:dyDescent="0.25">
      <c r="B23258" t="s">
        <v>1350</v>
      </c>
      <c r="C23258" t="s">
        <v>2718</v>
      </c>
      <c r="D23258" t="s">
        <v>1019</v>
      </c>
      <c r="E23258">
        <v>16.896129999999999</v>
      </c>
      <c r="F23258" t="s">
        <v>1023</v>
      </c>
      <c r="G23258" s="1">
        <v>43510</v>
      </c>
    </row>
    <row r="23259" spans="1:7" x14ac:dyDescent="0.25">
      <c r="B23259" t="s">
        <v>1118</v>
      </c>
      <c r="C23259" t="s">
        <v>1996</v>
      </c>
      <c r="D23259" t="s">
        <v>1019</v>
      </c>
      <c r="E23259">
        <v>16.896129999999999</v>
      </c>
      <c r="F23259" t="s">
        <v>1023</v>
      </c>
      <c r="G23259" s="1">
        <v>43509</v>
      </c>
    </row>
    <row r="23260" spans="1:7" x14ac:dyDescent="0.25">
      <c r="B23260" t="s">
        <v>1836</v>
      </c>
      <c r="C23260" t="s">
        <v>2719</v>
      </c>
      <c r="D23260" t="s">
        <v>1019</v>
      </c>
      <c r="E23260">
        <v>16.896129999999999</v>
      </c>
      <c r="F23260" t="s">
        <v>1023</v>
      </c>
      <c r="G23260" s="1">
        <v>43490</v>
      </c>
    </row>
    <row r="23261" spans="1:7" x14ac:dyDescent="0.25">
      <c r="B23261" t="s">
        <v>1059</v>
      </c>
      <c r="C23261" t="s">
        <v>2720</v>
      </c>
      <c r="D23261" t="s">
        <v>1022</v>
      </c>
      <c r="E23261">
        <v>15.717449999999999</v>
      </c>
      <c r="F23261" t="s">
        <v>1042</v>
      </c>
      <c r="G23261" s="1">
        <v>43502</v>
      </c>
    </row>
    <row r="23262" spans="1:7" x14ac:dyDescent="0.25">
      <c r="B23262" t="s">
        <v>1040</v>
      </c>
      <c r="C23262" t="s">
        <v>2721</v>
      </c>
      <c r="D23262" t="s">
        <v>1026</v>
      </c>
      <c r="E23262">
        <v>14.351547</v>
      </c>
      <c r="F23262" t="s">
        <v>1042</v>
      </c>
      <c r="G23262" s="1">
        <v>43511</v>
      </c>
    </row>
    <row r="23263" spans="1:7" x14ac:dyDescent="0.25">
      <c r="B23263" t="s">
        <v>1200</v>
      </c>
      <c r="C23263" t="s">
        <v>2135</v>
      </c>
      <c r="D23263" t="s">
        <v>1037</v>
      </c>
      <c r="E23263">
        <v>10.43174</v>
      </c>
      <c r="F23263" t="s">
        <v>1042</v>
      </c>
      <c r="G23263" s="1">
        <v>43486</v>
      </c>
    </row>
    <row r="23301" spans="1:7" x14ac:dyDescent="0.25">
      <c r="A23301" t="s">
        <v>982</v>
      </c>
      <c r="B23301" t="str">
        <f ca="1">_xll.BDS(OFFSET(INDIRECT(ADDRESS(ROW(), COLUMN())),0,-1),"TOP_ANALYST_PERFORM_RANK_TRR","cols=6;rows=20")</f>
        <v>Baird</v>
      </c>
      <c r="C23301" t="s">
        <v>1607</v>
      </c>
      <c r="D23301" t="s">
        <v>1015</v>
      </c>
      <c r="E23301">
        <v>18.947139</v>
      </c>
      <c r="F23301" t="s">
        <v>1027</v>
      </c>
      <c r="G23301" s="1">
        <v>43511</v>
      </c>
    </row>
    <row r="23302" spans="1:7" x14ac:dyDescent="0.25">
      <c r="B23302" t="s">
        <v>1021</v>
      </c>
      <c r="C23302" t="s">
        <v>1021</v>
      </c>
      <c r="D23302" t="s">
        <v>1019</v>
      </c>
      <c r="E23302">
        <v>17.409541000000001</v>
      </c>
      <c r="F23302" t="s">
        <v>1042</v>
      </c>
      <c r="G23302" s="1">
        <v>43510</v>
      </c>
    </row>
    <row r="23303" spans="1:7" x14ac:dyDescent="0.25">
      <c r="B23303" t="s">
        <v>1021</v>
      </c>
      <c r="C23303" t="s">
        <v>1021</v>
      </c>
      <c r="D23303" t="s">
        <v>1019</v>
      </c>
      <c r="E23303">
        <v>17.409541000000001</v>
      </c>
      <c r="F23303" t="s">
        <v>1023</v>
      </c>
      <c r="G23303" s="1">
        <v>43489</v>
      </c>
    </row>
    <row r="23304" spans="1:7" x14ac:dyDescent="0.25">
      <c r="B23304" t="s">
        <v>1059</v>
      </c>
      <c r="C23304" t="s">
        <v>1295</v>
      </c>
      <c r="D23304" t="s">
        <v>1019</v>
      </c>
      <c r="E23304">
        <v>17.409541000000001</v>
      </c>
      <c r="F23304" t="s">
        <v>1042</v>
      </c>
      <c r="G23304" s="1">
        <v>43488</v>
      </c>
    </row>
    <row r="23305" spans="1:7" x14ac:dyDescent="0.25">
      <c r="B23305" t="s">
        <v>1071</v>
      </c>
      <c r="C23305" t="s">
        <v>1289</v>
      </c>
      <c r="D23305" t="s">
        <v>1019</v>
      </c>
      <c r="E23305">
        <v>17.409541000000001</v>
      </c>
      <c r="F23305" t="s">
        <v>1073</v>
      </c>
      <c r="G23305" s="1">
        <v>43307</v>
      </c>
    </row>
    <row r="23306" spans="1:7" x14ac:dyDescent="0.25">
      <c r="B23306" t="s">
        <v>1017</v>
      </c>
      <c r="C23306" t="s">
        <v>1018</v>
      </c>
      <c r="D23306" t="s">
        <v>1019</v>
      </c>
      <c r="E23306">
        <v>17.409541000000001</v>
      </c>
      <c r="F23306" t="s">
        <v>1023</v>
      </c>
      <c r="G23306" s="1">
        <v>43181</v>
      </c>
    </row>
    <row r="23307" spans="1:7" x14ac:dyDescent="0.25">
      <c r="B23307" t="s">
        <v>1531</v>
      </c>
      <c r="C23307" t="s">
        <v>1532</v>
      </c>
      <c r="D23307" t="s">
        <v>1019</v>
      </c>
      <c r="E23307">
        <v>17.409541000000001</v>
      </c>
      <c r="F23307" t="s">
        <v>1533</v>
      </c>
      <c r="G23307" s="1">
        <v>42772</v>
      </c>
    </row>
    <row r="23308" spans="1:7" x14ac:dyDescent="0.25">
      <c r="B23308" t="s">
        <v>1195</v>
      </c>
      <c r="C23308" t="s">
        <v>1196</v>
      </c>
      <c r="D23308" t="s">
        <v>1019</v>
      </c>
      <c r="E23308">
        <v>17.409541000000001</v>
      </c>
      <c r="F23308" t="s">
        <v>1023</v>
      </c>
      <c r="G23308" s="1">
        <v>42593</v>
      </c>
    </row>
    <row r="23309" spans="1:7" x14ac:dyDescent="0.25">
      <c r="B23309" t="s">
        <v>1057</v>
      </c>
      <c r="C23309" t="s">
        <v>1283</v>
      </c>
      <c r="D23309" t="s">
        <v>1022</v>
      </c>
      <c r="E23309">
        <v>0</v>
      </c>
      <c r="F23309" t="s">
        <v>1309</v>
      </c>
      <c r="G23309" s="1">
        <v>43505</v>
      </c>
    </row>
    <row r="23310" spans="1:7" x14ac:dyDescent="0.25">
      <c r="B23310" t="s">
        <v>1135</v>
      </c>
      <c r="C23310" t="s">
        <v>1285</v>
      </c>
      <c r="D23310" t="s">
        <v>1022</v>
      </c>
      <c r="E23310">
        <v>0</v>
      </c>
      <c r="F23310" t="s">
        <v>1032</v>
      </c>
      <c r="G23310" s="1">
        <v>43493</v>
      </c>
    </row>
    <row r="23311" spans="1:7" x14ac:dyDescent="0.25">
      <c r="B23311" t="s">
        <v>1021</v>
      </c>
      <c r="C23311" t="s">
        <v>1021</v>
      </c>
      <c r="D23311" t="s">
        <v>1022</v>
      </c>
      <c r="E23311">
        <v>0</v>
      </c>
      <c r="F23311" t="s">
        <v>1027</v>
      </c>
      <c r="G23311" s="1">
        <v>43489</v>
      </c>
    </row>
    <row r="23312" spans="1:7" x14ac:dyDescent="0.25">
      <c r="B23312" t="s">
        <v>1040</v>
      </c>
      <c r="C23312" t="s">
        <v>1947</v>
      </c>
      <c r="D23312" t="s">
        <v>1022</v>
      </c>
      <c r="E23312">
        <v>0</v>
      </c>
      <c r="F23312" t="s">
        <v>1312</v>
      </c>
      <c r="G23312" s="1">
        <v>43489</v>
      </c>
    </row>
    <row r="23313" spans="2:7" x14ac:dyDescent="0.25">
      <c r="B23313" t="s">
        <v>1050</v>
      </c>
      <c r="C23313" t="s">
        <v>1288</v>
      </c>
      <c r="D23313" t="s">
        <v>1022</v>
      </c>
      <c r="E23313">
        <v>0</v>
      </c>
      <c r="F23313" t="s">
        <v>1052</v>
      </c>
      <c r="G23313" s="1">
        <v>43489</v>
      </c>
    </row>
    <row r="23314" spans="2:7" x14ac:dyDescent="0.25">
      <c r="B23314" t="s">
        <v>1055</v>
      </c>
      <c r="C23314" t="s">
        <v>1292</v>
      </c>
      <c r="D23314" t="s">
        <v>1022</v>
      </c>
      <c r="E23314">
        <v>0</v>
      </c>
      <c r="F23314" t="s">
        <v>1032</v>
      </c>
      <c r="G23314" s="1">
        <v>43489</v>
      </c>
    </row>
    <row r="23315" spans="2:7" x14ac:dyDescent="0.25">
      <c r="B23315" t="s">
        <v>1021</v>
      </c>
      <c r="C23315" t="s">
        <v>1021</v>
      </c>
      <c r="D23315" t="s">
        <v>1022</v>
      </c>
      <c r="E23315">
        <v>0</v>
      </c>
      <c r="F23315" t="s">
        <v>1020</v>
      </c>
      <c r="G23315" s="1">
        <v>43489</v>
      </c>
    </row>
    <row r="23316" spans="2:7" x14ac:dyDescent="0.25">
      <c r="B23316" t="s">
        <v>1069</v>
      </c>
      <c r="C23316" t="s">
        <v>1334</v>
      </c>
      <c r="D23316" t="s">
        <v>1022</v>
      </c>
      <c r="E23316">
        <v>0</v>
      </c>
      <c r="F23316" t="s">
        <v>1032</v>
      </c>
      <c r="G23316" s="1">
        <v>43488</v>
      </c>
    </row>
    <row r="23317" spans="2:7" x14ac:dyDescent="0.25">
      <c r="B23317" t="s">
        <v>1145</v>
      </c>
      <c r="C23317" t="s">
        <v>1610</v>
      </c>
      <c r="D23317" t="s">
        <v>1022</v>
      </c>
      <c r="E23317">
        <v>0</v>
      </c>
      <c r="F23317" t="s">
        <v>1027</v>
      </c>
      <c r="G23317" s="1">
        <v>43488</v>
      </c>
    </row>
    <row r="23318" spans="2:7" x14ac:dyDescent="0.25">
      <c r="B23318" t="s">
        <v>1033</v>
      </c>
      <c r="C23318" t="s">
        <v>1286</v>
      </c>
      <c r="D23318" t="s">
        <v>1022</v>
      </c>
      <c r="E23318">
        <v>0</v>
      </c>
      <c r="F23318" t="s">
        <v>1020</v>
      </c>
      <c r="G23318" s="1">
        <v>43488</v>
      </c>
    </row>
    <row r="23319" spans="2:7" x14ac:dyDescent="0.25">
      <c r="B23319" t="s">
        <v>1076</v>
      </c>
      <c r="C23319" t="s">
        <v>1613</v>
      </c>
      <c r="D23319" t="s">
        <v>1026</v>
      </c>
      <c r="E23319">
        <v>-17.409541000000001</v>
      </c>
      <c r="F23319" t="s">
        <v>1038</v>
      </c>
      <c r="G23319" s="1">
        <v>43490</v>
      </c>
    </row>
    <row r="23320" spans="2:7" x14ac:dyDescent="0.25">
      <c r="B23320" t="s">
        <v>58</v>
      </c>
      <c r="C23320" t="s">
        <v>1287</v>
      </c>
      <c r="D23320" t="s">
        <v>1026</v>
      </c>
      <c r="E23320">
        <v>-17.409541000000001</v>
      </c>
      <c r="F23320" t="s">
        <v>2015</v>
      </c>
      <c r="G23320" s="1">
        <v>43489</v>
      </c>
    </row>
    <row r="23351" spans="1:7" x14ac:dyDescent="0.25">
      <c r="A23351" t="s">
        <v>983</v>
      </c>
      <c r="B23351" t="str">
        <f ca="1">_xll.BDS(OFFSET(INDIRECT(ADDRESS(ROW(), COLUMN())),0,-1),"TOP_ANALYST_PERFORM_RANK_TRR","cols=6;rows=11")</f>
        <v>Evercore ISI</v>
      </c>
      <c r="C23351" t="s">
        <v>2450</v>
      </c>
      <c r="D23351" t="s">
        <v>1015</v>
      </c>
      <c r="E23351">
        <v>0</v>
      </c>
      <c r="F23351" t="s">
        <v>1309</v>
      </c>
      <c r="G23351" s="1">
        <v>43414</v>
      </c>
    </row>
    <row r="23352" spans="1:7" x14ac:dyDescent="0.25">
      <c r="B23352" t="s">
        <v>1017</v>
      </c>
      <c r="C23352" t="s">
        <v>1268</v>
      </c>
      <c r="D23352" t="s">
        <v>1019</v>
      </c>
      <c r="E23352">
        <v>-2.0583900000000002</v>
      </c>
      <c r="F23352" t="s">
        <v>1023</v>
      </c>
      <c r="G23352" s="1">
        <v>43321</v>
      </c>
    </row>
    <row r="23353" spans="1:7" x14ac:dyDescent="0.25">
      <c r="B23353" t="s">
        <v>1632</v>
      </c>
      <c r="C23353" t="s">
        <v>2055</v>
      </c>
      <c r="D23353" t="s">
        <v>1022</v>
      </c>
      <c r="E23353">
        <v>-46.319729000000002</v>
      </c>
      <c r="F23353" t="s">
        <v>1027</v>
      </c>
      <c r="G23353" s="1">
        <v>43508</v>
      </c>
    </row>
    <row r="23354" spans="1:7" x14ac:dyDescent="0.25">
      <c r="B23354" t="s">
        <v>1061</v>
      </c>
      <c r="C23354" t="s">
        <v>2053</v>
      </c>
      <c r="D23354" t="s">
        <v>1026</v>
      </c>
      <c r="E23354">
        <v>-49.245190999999998</v>
      </c>
      <c r="F23354" t="s">
        <v>1063</v>
      </c>
      <c r="G23354" s="1">
        <v>43509</v>
      </c>
    </row>
    <row r="23355" spans="1:7" x14ac:dyDescent="0.25">
      <c r="B23355" t="s">
        <v>1142</v>
      </c>
      <c r="C23355" t="s">
        <v>2722</v>
      </c>
      <c r="D23355" t="s">
        <v>1026</v>
      </c>
      <c r="E23355">
        <v>-49.245190999999998</v>
      </c>
      <c r="F23355" t="s">
        <v>1023</v>
      </c>
      <c r="G23355" s="1">
        <v>43508</v>
      </c>
    </row>
    <row r="23356" spans="1:7" x14ac:dyDescent="0.25">
      <c r="B23356" t="s">
        <v>1135</v>
      </c>
      <c r="C23356" t="s">
        <v>2059</v>
      </c>
      <c r="D23356" t="s">
        <v>1026</v>
      </c>
      <c r="E23356">
        <v>-49.245190999999998</v>
      </c>
      <c r="F23356" t="s">
        <v>1042</v>
      </c>
      <c r="G23356" s="1">
        <v>43508</v>
      </c>
    </row>
    <row r="23357" spans="1:7" x14ac:dyDescent="0.25">
      <c r="B23357" t="s">
        <v>1105</v>
      </c>
      <c r="C23357" t="s">
        <v>2420</v>
      </c>
      <c r="D23357" t="s">
        <v>1026</v>
      </c>
      <c r="E23357">
        <v>-49.245190999999998</v>
      </c>
      <c r="F23357" t="s">
        <v>1023</v>
      </c>
      <c r="G23357" s="1">
        <v>43508</v>
      </c>
    </row>
    <row r="23358" spans="1:7" x14ac:dyDescent="0.25">
      <c r="B23358" t="s">
        <v>1113</v>
      </c>
      <c r="C23358" t="s">
        <v>2525</v>
      </c>
      <c r="D23358" t="s">
        <v>1026</v>
      </c>
      <c r="E23358">
        <v>-49.245190999999998</v>
      </c>
      <c r="F23358" t="s">
        <v>1042</v>
      </c>
      <c r="G23358" s="1">
        <v>43507</v>
      </c>
    </row>
    <row r="23359" spans="1:7" x14ac:dyDescent="0.25">
      <c r="B23359" t="s">
        <v>1145</v>
      </c>
      <c r="C23359" t="s">
        <v>2675</v>
      </c>
      <c r="D23359" t="s">
        <v>1026</v>
      </c>
      <c r="E23359">
        <v>-49.245190999999998</v>
      </c>
      <c r="F23359" t="s">
        <v>1023</v>
      </c>
      <c r="G23359" s="1">
        <v>43507</v>
      </c>
    </row>
    <row r="23360" spans="1:7" x14ac:dyDescent="0.25">
      <c r="B23360" t="s">
        <v>1076</v>
      </c>
      <c r="C23360" t="s">
        <v>1628</v>
      </c>
      <c r="D23360" t="s">
        <v>1026</v>
      </c>
      <c r="E23360">
        <v>-49.245190999999998</v>
      </c>
      <c r="F23360" t="s">
        <v>1023</v>
      </c>
      <c r="G23360" s="1">
        <v>43466</v>
      </c>
    </row>
    <row r="23361" spans="2:7" x14ac:dyDescent="0.25">
      <c r="B23361" t="s">
        <v>1150</v>
      </c>
      <c r="C23361" t="s">
        <v>2723</v>
      </c>
      <c r="D23361" t="s">
        <v>1037</v>
      </c>
      <c r="E23361">
        <v>-58.517408000000003</v>
      </c>
      <c r="F23361" t="s">
        <v>1063</v>
      </c>
      <c r="G23361" s="1">
        <v>43507</v>
      </c>
    </row>
    <row r="23401" spans="1:7" x14ac:dyDescent="0.25">
      <c r="A23401" t="s">
        <v>984</v>
      </c>
      <c r="B23401" t="str">
        <f ca="1">_xll.BDS(OFFSET(INDIRECT(ADDRESS(ROW(), COLUMN())),0,-1),"TOP_ANALYST_PERFORM_RANK_TRR","cols=6;rows=9")</f>
        <v>Longbow Research</v>
      </c>
      <c r="C23401" t="s">
        <v>2025</v>
      </c>
      <c r="D23401" t="s">
        <v>1015</v>
      </c>
      <c r="E23401">
        <v>17.129294999999999</v>
      </c>
      <c r="F23401" t="s">
        <v>1023</v>
      </c>
      <c r="G23401" s="1">
        <v>43510</v>
      </c>
    </row>
    <row r="23402" spans="1:7" x14ac:dyDescent="0.25">
      <c r="B23402" t="s">
        <v>1124</v>
      </c>
      <c r="C23402" t="s">
        <v>1639</v>
      </c>
      <c r="D23402" t="s">
        <v>1019</v>
      </c>
      <c r="E23402">
        <v>12.426276</v>
      </c>
      <c r="F23402" t="s">
        <v>1023</v>
      </c>
      <c r="G23402" s="1">
        <v>43504</v>
      </c>
    </row>
    <row r="23403" spans="1:7" x14ac:dyDescent="0.25">
      <c r="B23403" t="s">
        <v>58</v>
      </c>
      <c r="C23403" t="s">
        <v>1370</v>
      </c>
      <c r="D23403" t="s">
        <v>1022</v>
      </c>
      <c r="E23403">
        <v>0</v>
      </c>
      <c r="F23403" t="s">
        <v>1389</v>
      </c>
      <c r="G23403" s="1">
        <v>43509</v>
      </c>
    </row>
    <row r="23404" spans="1:7" x14ac:dyDescent="0.25">
      <c r="B23404" t="s">
        <v>1113</v>
      </c>
      <c r="C23404" t="s">
        <v>2290</v>
      </c>
      <c r="D23404" t="s">
        <v>1022</v>
      </c>
      <c r="E23404">
        <v>0</v>
      </c>
      <c r="F23404" t="s">
        <v>1032</v>
      </c>
      <c r="G23404" s="1">
        <v>43508</v>
      </c>
    </row>
    <row r="23405" spans="1:7" x14ac:dyDescent="0.25">
      <c r="B23405" t="s">
        <v>1372</v>
      </c>
      <c r="C23405" t="s">
        <v>1373</v>
      </c>
      <c r="D23405" t="s">
        <v>1022</v>
      </c>
      <c r="E23405">
        <v>0</v>
      </c>
      <c r="F23405" t="s">
        <v>1027</v>
      </c>
      <c r="G23405" s="1">
        <v>43507</v>
      </c>
    </row>
    <row r="23406" spans="1:7" x14ac:dyDescent="0.25">
      <c r="B23406" t="s">
        <v>1050</v>
      </c>
      <c r="C23406" t="s">
        <v>1368</v>
      </c>
      <c r="D23406" t="s">
        <v>1022</v>
      </c>
      <c r="E23406">
        <v>0</v>
      </c>
      <c r="F23406" t="s">
        <v>1052</v>
      </c>
      <c r="G23406" s="1">
        <v>43504</v>
      </c>
    </row>
    <row r="23407" spans="1:7" x14ac:dyDescent="0.25">
      <c r="B23407" t="s">
        <v>1071</v>
      </c>
      <c r="C23407" t="s">
        <v>1638</v>
      </c>
      <c r="D23407" t="s">
        <v>1022</v>
      </c>
      <c r="E23407">
        <v>0</v>
      </c>
      <c r="F23407" t="s">
        <v>1361</v>
      </c>
      <c r="G23407" s="1">
        <v>43479</v>
      </c>
    </row>
    <row r="23408" spans="1:7" x14ac:dyDescent="0.25">
      <c r="B23408" t="s">
        <v>1061</v>
      </c>
      <c r="C23408" t="s">
        <v>1376</v>
      </c>
      <c r="D23408" t="s">
        <v>1026</v>
      </c>
      <c r="E23408">
        <v>-22.486149999999999</v>
      </c>
      <c r="F23408" t="s">
        <v>1027</v>
      </c>
      <c r="G23408" s="1">
        <v>43511</v>
      </c>
    </row>
    <row r="23409" spans="2:7" x14ac:dyDescent="0.25">
      <c r="B23409" t="s">
        <v>1378</v>
      </c>
      <c r="C23409" t="s">
        <v>1379</v>
      </c>
      <c r="D23409" t="s">
        <v>1037</v>
      </c>
      <c r="E23409">
        <v>-24.46969</v>
      </c>
      <c r="F23409" t="s">
        <v>1023</v>
      </c>
      <c r="G23409" s="1">
        <v>43509</v>
      </c>
    </row>
    <row r="23451" spans="1:7" x14ac:dyDescent="0.25">
      <c r="A23451" t="s">
        <v>985</v>
      </c>
      <c r="B23451" t="str">
        <f ca="1">_xll.BDS(OFFSET(INDIRECT(ADDRESS(ROW(), COLUMN())),0,-1),"TOP_ANALYST_PERFORM_RANK_TRR","cols=6;rows=6")</f>
        <v>Morningstar, Inc</v>
      </c>
      <c r="C23451" t="s">
        <v>1485</v>
      </c>
      <c r="D23451" t="s">
        <v>1015</v>
      </c>
      <c r="E23451">
        <v>28.252970999999999</v>
      </c>
      <c r="F23451" t="s">
        <v>1016</v>
      </c>
      <c r="G23451" s="1">
        <v>43497</v>
      </c>
    </row>
    <row r="23452" spans="1:7" x14ac:dyDescent="0.25">
      <c r="B23452" t="s">
        <v>1028</v>
      </c>
      <c r="C23452" t="s">
        <v>1480</v>
      </c>
      <c r="D23452" t="s">
        <v>1019</v>
      </c>
      <c r="E23452">
        <v>8.6531599999999997</v>
      </c>
      <c r="F23452" t="s">
        <v>1038</v>
      </c>
      <c r="G23452" s="1">
        <v>43501</v>
      </c>
    </row>
    <row r="23453" spans="1:7" x14ac:dyDescent="0.25">
      <c r="B23453" t="s">
        <v>58</v>
      </c>
      <c r="C23453" t="s">
        <v>1980</v>
      </c>
      <c r="D23453" t="s">
        <v>1019</v>
      </c>
      <c r="E23453">
        <v>8.6531599999999997</v>
      </c>
      <c r="F23453" t="s">
        <v>2015</v>
      </c>
      <c r="G23453" s="1">
        <v>43474</v>
      </c>
    </row>
    <row r="23454" spans="1:7" x14ac:dyDescent="0.25">
      <c r="B23454" t="s">
        <v>1061</v>
      </c>
      <c r="C23454" t="s">
        <v>1667</v>
      </c>
      <c r="D23454" t="s">
        <v>1022</v>
      </c>
      <c r="E23454">
        <v>7.4072329999999997</v>
      </c>
      <c r="F23454" t="s">
        <v>1063</v>
      </c>
      <c r="G23454" s="1">
        <v>43496</v>
      </c>
    </row>
    <row r="23455" spans="1:7" x14ac:dyDescent="0.25">
      <c r="B23455" t="s">
        <v>1017</v>
      </c>
      <c r="C23455" t="s">
        <v>1018</v>
      </c>
      <c r="D23455" t="s">
        <v>1026</v>
      </c>
      <c r="E23455">
        <v>7.0696830000000004</v>
      </c>
      <c r="F23455" t="s">
        <v>1016</v>
      </c>
      <c r="G23455" s="1">
        <v>43497</v>
      </c>
    </row>
    <row r="23456" spans="1:7" x14ac:dyDescent="0.25">
      <c r="B23456" t="s">
        <v>1030</v>
      </c>
      <c r="C23456" t="s">
        <v>1479</v>
      </c>
      <c r="D23456" t="s">
        <v>1037</v>
      </c>
      <c r="E23456">
        <v>2.629057</v>
      </c>
      <c r="F23456" t="s">
        <v>1032</v>
      </c>
      <c r="G23456" s="1">
        <v>43500</v>
      </c>
    </row>
    <row r="23501" spans="1:7" x14ac:dyDescent="0.25">
      <c r="A23501" t="s">
        <v>986</v>
      </c>
      <c r="B23501" t="str">
        <f ca="1">_xll.BDS(OFFSET(INDIRECT(ADDRESS(ROW(), COLUMN())),0,-1),"TOP_ANALYST_PERFORM_RANK_TRR","cols=6;rows=15")</f>
        <v>ISS-EVA</v>
      </c>
      <c r="C23501" t="s">
        <v>1018</v>
      </c>
      <c r="D23501" t="s">
        <v>1015</v>
      </c>
      <c r="E23501">
        <v>14.910038999999999</v>
      </c>
      <c r="F23501" t="s">
        <v>1020</v>
      </c>
      <c r="G23501" s="1">
        <v>43400</v>
      </c>
    </row>
    <row r="23502" spans="1:7" x14ac:dyDescent="0.25">
      <c r="B23502" t="s">
        <v>1084</v>
      </c>
      <c r="C23502" t="s">
        <v>1474</v>
      </c>
      <c r="D23502" t="s">
        <v>1019</v>
      </c>
      <c r="E23502">
        <v>5.0979660000000004</v>
      </c>
      <c r="F23502" t="s">
        <v>1023</v>
      </c>
      <c r="G23502" s="1">
        <v>43410</v>
      </c>
    </row>
    <row r="23503" spans="1:7" x14ac:dyDescent="0.25">
      <c r="B23503" t="s">
        <v>1163</v>
      </c>
      <c r="C23503" t="s">
        <v>1456</v>
      </c>
      <c r="D23503" t="s">
        <v>1022</v>
      </c>
      <c r="E23503">
        <v>2.4532229999999999</v>
      </c>
      <c r="F23503" t="s">
        <v>1023</v>
      </c>
      <c r="G23503" s="1">
        <v>43511</v>
      </c>
    </row>
    <row r="23504" spans="1:7" x14ac:dyDescent="0.25">
      <c r="B23504" t="s">
        <v>1135</v>
      </c>
      <c r="C23504" t="s">
        <v>2083</v>
      </c>
      <c r="D23504" t="s">
        <v>1022</v>
      </c>
      <c r="E23504">
        <v>2.4532229999999999</v>
      </c>
      <c r="F23504" t="s">
        <v>1042</v>
      </c>
      <c r="G23504" s="1">
        <v>43511</v>
      </c>
    </row>
    <row r="23505" spans="2:7" x14ac:dyDescent="0.25">
      <c r="B23505" t="s">
        <v>1137</v>
      </c>
      <c r="C23505" t="s">
        <v>1138</v>
      </c>
      <c r="D23505" t="s">
        <v>1022</v>
      </c>
      <c r="E23505">
        <v>2.4532229999999999</v>
      </c>
      <c r="F23505" t="s">
        <v>1063</v>
      </c>
      <c r="G23505" s="1">
        <v>43511</v>
      </c>
    </row>
    <row r="23506" spans="2:7" x14ac:dyDescent="0.25">
      <c r="B23506" t="s">
        <v>1050</v>
      </c>
      <c r="C23506" t="s">
        <v>2081</v>
      </c>
      <c r="D23506" t="s">
        <v>1022</v>
      </c>
      <c r="E23506">
        <v>2.4532229999999999</v>
      </c>
      <c r="F23506" t="s">
        <v>1063</v>
      </c>
      <c r="G23506" s="1">
        <v>43511</v>
      </c>
    </row>
    <row r="23507" spans="2:7" x14ac:dyDescent="0.25">
      <c r="B23507" t="s">
        <v>1055</v>
      </c>
      <c r="C23507" t="s">
        <v>2379</v>
      </c>
      <c r="D23507" t="s">
        <v>1026</v>
      </c>
      <c r="E23507">
        <v>0</v>
      </c>
      <c r="F23507" t="s">
        <v>1032</v>
      </c>
      <c r="G23507" s="1">
        <v>43511</v>
      </c>
    </row>
    <row r="23508" spans="2:7" x14ac:dyDescent="0.25">
      <c r="B23508" t="s">
        <v>1033</v>
      </c>
      <c r="C23508" t="s">
        <v>2724</v>
      </c>
      <c r="D23508" t="s">
        <v>1026</v>
      </c>
      <c r="E23508">
        <v>0</v>
      </c>
      <c r="F23508" t="s">
        <v>1020</v>
      </c>
      <c r="G23508" s="1">
        <v>43511</v>
      </c>
    </row>
    <row r="23509" spans="2:7" x14ac:dyDescent="0.25">
      <c r="B23509" t="s">
        <v>1453</v>
      </c>
      <c r="C23509" t="s">
        <v>1454</v>
      </c>
      <c r="D23509" t="s">
        <v>1026</v>
      </c>
      <c r="E23509">
        <v>0</v>
      </c>
      <c r="F23509" t="s">
        <v>1027</v>
      </c>
      <c r="G23509" s="1">
        <v>43511</v>
      </c>
    </row>
    <row r="23510" spans="2:7" x14ac:dyDescent="0.25">
      <c r="B23510" t="s">
        <v>1074</v>
      </c>
      <c r="C23510" t="s">
        <v>1075</v>
      </c>
      <c r="D23510" t="s">
        <v>1026</v>
      </c>
      <c r="E23510">
        <v>0</v>
      </c>
      <c r="F23510" t="s">
        <v>1027</v>
      </c>
      <c r="G23510" s="1">
        <v>43511</v>
      </c>
    </row>
    <row r="23511" spans="2:7" x14ac:dyDescent="0.25">
      <c r="B23511" t="s">
        <v>1059</v>
      </c>
      <c r="C23511" t="s">
        <v>2084</v>
      </c>
      <c r="D23511" t="s">
        <v>1026</v>
      </c>
      <c r="E23511">
        <v>0</v>
      </c>
      <c r="F23511" t="s">
        <v>1032</v>
      </c>
      <c r="G23511" s="1">
        <v>43511</v>
      </c>
    </row>
    <row r="23512" spans="2:7" x14ac:dyDescent="0.25">
      <c r="B23512" t="s">
        <v>1030</v>
      </c>
      <c r="C23512" t="s">
        <v>2593</v>
      </c>
      <c r="D23512" t="s">
        <v>1026</v>
      </c>
      <c r="E23512">
        <v>0</v>
      </c>
      <c r="F23512" t="s">
        <v>1032</v>
      </c>
      <c r="G23512" s="1">
        <v>43511</v>
      </c>
    </row>
    <row r="23513" spans="2:7" x14ac:dyDescent="0.25">
      <c r="B23513" t="s">
        <v>1150</v>
      </c>
      <c r="C23513" t="s">
        <v>2725</v>
      </c>
      <c r="D23513" t="s">
        <v>1026</v>
      </c>
      <c r="E23513">
        <v>0</v>
      </c>
      <c r="F23513" t="s">
        <v>1027</v>
      </c>
      <c r="G23513" s="1">
        <v>43511</v>
      </c>
    </row>
    <row r="23514" spans="2:7" x14ac:dyDescent="0.25">
      <c r="B23514" t="s">
        <v>1021</v>
      </c>
      <c r="C23514" t="s">
        <v>1021</v>
      </c>
      <c r="D23514" t="s">
        <v>1026</v>
      </c>
      <c r="E23514">
        <v>0</v>
      </c>
      <c r="F23514" t="s">
        <v>1027</v>
      </c>
      <c r="G23514" s="1">
        <v>43473</v>
      </c>
    </row>
    <row r="23515" spans="2:7" x14ac:dyDescent="0.25">
      <c r="B23515" t="s">
        <v>58</v>
      </c>
      <c r="C23515" t="s">
        <v>2085</v>
      </c>
      <c r="D23515" t="s">
        <v>1037</v>
      </c>
      <c r="E23515">
        <v>-16.010959</v>
      </c>
      <c r="F23515" t="s">
        <v>1450</v>
      </c>
      <c r="G23515" s="1">
        <v>43488</v>
      </c>
    </row>
    <row r="23551" spans="1:7" x14ac:dyDescent="0.25">
      <c r="A23551" t="s">
        <v>987</v>
      </c>
      <c r="B23551" t="str">
        <f ca="1">_xll.BDS(OFFSET(INDIRECT(ADDRESS(ROW(), COLUMN())),0,-1),"TOP_ANALYST_PERFORM_RANK_TRR","cols=6;rows=10")</f>
        <v>Goldman Sachs</v>
      </c>
      <c r="C23551" t="s">
        <v>2207</v>
      </c>
      <c r="D23551" t="s">
        <v>1015</v>
      </c>
      <c r="E23551">
        <v>0</v>
      </c>
      <c r="F23551" t="s">
        <v>1320</v>
      </c>
      <c r="G23551" s="1">
        <v>43404</v>
      </c>
    </row>
    <row r="23552" spans="1:7" x14ac:dyDescent="0.25">
      <c r="B23552" t="s">
        <v>1537</v>
      </c>
      <c r="C23552" t="s">
        <v>2459</v>
      </c>
      <c r="D23552" t="s">
        <v>1019</v>
      </c>
      <c r="E23552">
        <v>-22.9619</v>
      </c>
      <c r="F23552" t="s">
        <v>1023</v>
      </c>
      <c r="G23552" s="1">
        <v>43504</v>
      </c>
    </row>
    <row r="23553" spans="2:7" x14ac:dyDescent="0.25">
      <c r="B23553" t="s">
        <v>1076</v>
      </c>
      <c r="C23553" t="s">
        <v>2462</v>
      </c>
      <c r="D23553" t="s">
        <v>1022</v>
      </c>
      <c r="E23553">
        <v>-25.324190000000002</v>
      </c>
      <c r="F23553" t="s">
        <v>1023</v>
      </c>
      <c r="G23553" s="1">
        <v>43494</v>
      </c>
    </row>
    <row r="23554" spans="2:7" x14ac:dyDescent="0.25">
      <c r="B23554" t="s">
        <v>2463</v>
      </c>
      <c r="C23554" t="s">
        <v>2464</v>
      </c>
      <c r="D23554" t="s">
        <v>1026</v>
      </c>
      <c r="E23554">
        <v>-28.209569999999999</v>
      </c>
      <c r="F23554" t="s">
        <v>1023</v>
      </c>
      <c r="G23554" s="1">
        <v>43504</v>
      </c>
    </row>
    <row r="23555" spans="2:7" x14ac:dyDescent="0.25">
      <c r="B23555" t="s">
        <v>1422</v>
      </c>
      <c r="C23555" t="s">
        <v>2456</v>
      </c>
      <c r="D23555" t="s">
        <v>1026</v>
      </c>
      <c r="E23555">
        <v>-28.209569999999999</v>
      </c>
      <c r="F23555" t="s">
        <v>1063</v>
      </c>
      <c r="G23555" s="1">
        <v>43501</v>
      </c>
    </row>
    <row r="23556" spans="2:7" x14ac:dyDescent="0.25">
      <c r="B23556" t="s">
        <v>1099</v>
      </c>
      <c r="C23556" t="s">
        <v>2457</v>
      </c>
      <c r="D23556" t="s">
        <v>1026</v>
      </c>
      <c r="E23556">
        <v>-28.209569999999999</v>
      </c>
      <c r="F23556" t="s">
        <v>1023</v>
      </c>
      <c r="G23556" s="1">
        <v>43495</v>
      </c>
    </row>
    <row r="23557" spans="2:7" x14ac:dyDescent="0.25">
      <c r="B23557" t="s">
        <v>1021</v>
      </c>
      <c r="C23557" t="s">
        <v>1021</v>
      </c>
      <c r="D23557" t="s">
        <v>1026</v>
      </c>
      <c r="E23557">
        <v>-28.209569999999999</v>
      </c>
      <c r="F23557" t="s">
        <v>1023</v>
      </c>
      <c r="G23557" s="1">
        <v>43495</v>
      </c>
    </row>
    <row r="23558" spans="2:7" x14ac:dyDescent="0.25">
      <c r="B23558" t="s">
        <v>1691</v>
      </c>
      <c r="C23558" t="s">
        <v>2466</v>
      </c>
      <c r="D23558" t="s">
        <v>1026</v>
      </c>
      <c r="E23558">
        <v>-28.209569999999999</v>
      </c>
      <c r="F23558" t="s">
        <v>1023</v>
      </c>
      <c r="G23558" s="1">
        <v>43494</v>
      </c>
    </row>
    <row r="23559" spans="2:7" x14ac:dyDescent="0.25">
      <c r="B23559" t="s">
        <v>1033</v>
      </c>
      <c r="C23559" t="s">
        <v>1560</v>
      </c>
      <c r="D23559" t="s">
        <v>1026</v>
      </c>
      <c r="E23559">
        <v>-28.209569999999999</v>
      </c>
      <c r="F23559" t="s">
        <v>1023</v>
      </c>
      <c r="G23559" s="1">
        <v>43494</v>
      </c>
    </row>
    <row r="23560" spans="2:7" x14ac:dyDescent="0.25">
      <c r="B23560" t="s">
        <v>1621</v>
      </c>
      <c r="C23560" t="s">
        <v>2726</v>
      </c>
      <c r="D23560" t="s">
        <v>1037</v>
      </c>
      <c r="E23560">
        <v>-40.233379999999997</v>
      </c>
      <c r="F23560" t="s">
        <v>1027</v>
      </c>
      <c r="G23560" s="1">
        <v>43495</v>
      </c>
    </row>
    <row r="23601" spans="1:7" x14ac:dyDescent="0.25">
      <c r="A23601" t="s">
        <v>988</v>
      </c>
      <c r="B23601" t="str">
        <f ca="1">_xll.BDS(OFFSET(INDIRECT(ADDRESS(ROW(), COLUMN())),0,-1),"TOP_ANALYST_PERFORM_RANK_TRR","cols=6;rows=10")</f>
        <v>PERM DENIED</v>
      </c>
      <c r="C23601" t="s">
        <v>1021</v>
      </c>
      <c r="D23601" t="s">
        <v>1015</v>
      </c>
      <c r="E23601">
        <v>2.1868500000000002</v>
      </c>
      <c r="F23601" t="s">
        <v>1023</v>
      </c>
      <c r="G23601" s="1">
        <v>43487</v>
      </c>
    </row>
    <row r="23602" spans="1:7" x14ac:dyDescent="0.25">
      <c r="B23602" t="s">
        <v>1021</v>
      </c>
      <c r="C23602" t="s">
        <v>1021</v>
      </c>
      <c r="D23602" t="s">
        <v>1019</v>
      </c>
      <c r="E23602">
        <v>0</v>
      </c>
      <c r="F23602" t="s">
        <v>1020</v>
      </c>
      <c r="G23602" s="1">
        <v>43490</v>
      </c>
    </row>
    <row r="23603" spans="1:7" x14ac:dyDescent="0.25">
      <c r="B23603" t="s">
        <v>1050</v>
      </c>
      <c r="C23603" t="s">
        <v>2458</v>
      </c>
      <c r="D23603" t="s">
        <v>1019</v>
      </c>
      <c r="E23603">
        <v>0</v>
      </c>
      <c r="F23603" t="s">
        <v>1052</v>
      </c>
      <c r="G23603" s="1">
        <v>43488</v>
      </c>
    </row>
    <row r="23604" spans="1:7" x14ac:dyDescent="0.25">
      <c r="B23604" t="s">
        <v>1028</v>
      </c>
      <c r="C23604" t="s">
        <v>1557</v>
      </c>
      <c r="D23604" t="s">
        <v>1019</v>
      </c>
      <c r="E23604">
        <v>0</v>
      </c>
      <c r="F23604" t="s">
        <v>1027</v>
      </c>
      <c r="G23604" s="1">
        <v>43481</v>
      </c>
    </row>
    <row r="23605" spans="1:7" x14ac:dyDescent="0.25">
      <c r="B23605" t="s">
        <v>1024</v>
      </c>
      <c r="C23605" t="s">
        <v>2727</v>
      </c>
      <c r="D23605" t="s">
        <v>1019</v>
      </c>
      <c r="E23605">
        <v>0</v>
      </c>
      <c r="F23605" t="s">
        <v>1027</v>
      </c>
      <c r="G23605" s="1">
        <v>43473</v>
      </c>
    </row>
    <row r="23606" spans="1:7" x14ac:dyDescent="0.25">
      <c r="B23606" t="s">
        <v>1099</v>
      </c>
      <c r="C23606" t="s">
        <v>2457</v>
      </c>
      <c r="D23606" t="s">
        <v>1019</v>
      </c>
      <c r="E23606">
        <v>0</v>
      </c>
      <c r="F23606" t="s">
        <v>1027</v>
      </c>
      <c r="G23606" s="1">
        <v>43406</v>
      </c>
    </row>
    <row r="23607" spans="1:7" x14ac:dyDescent="0.25">
      <c r="B23607" t="s">
        <v>1126</v>
      </c>
      <c r="C23607" t="s">
        <v>1721</v>
      </c>
      <c r="D23607" t="s">
        <v>1022</v>
      </c>
      <c r="E23607">
        <v>-20.606939000000001</v>
      </c>
      <c r="F23607" t="s">
        <v>1020</v>
      </c>
      <c r="G23607" s="1">
        <v>43502</v>
      </c>
    </row>
    <row r="23608" spans="1:7" x14ac:dyDescent="0.25">
      <c r="B23608" t="s">
        <v>1043</v>
      </c>
      <c r="C23608" t="s">
        <v>2728</v>
      </c>
      <c r="D23608" t="s">
        <v>1022</v>
      </c>
      <c r="E23608">
        <v>-20.606939000000001</v>
      </c>
      <c r="F23608" t="s">
        <v>1027</v>
      </c>
      <c r="G23608" s="1">
        <v>43496</v>
      </c>
    </row>
    <row r="23609" spans="1:7" x14ac:dyDescent="0.25">
      <c r="B23609" t="s">
        <v>1071</v>
      </c>
      <c r="C23609" t="s">
        <v>2207</v>
      </c>
      <c r="D23609" t="s">
        <v>1026</v>
      </c>
      <c r="E23609">
        <v>-22.003928999999999</v>
      </c>
      <c r="F23609" t="s">
        <v>1073</v>
      </c>
      <c r="G23609" s="1">
        <v>43446</v>
      </c>
    </row>
    <row r="23610" spans="1:7" x14ac:dyDescent="0.25">
      <c r="B23610" t="s">
        <v>1021</v>
      </c>
      <c r="C23610" t="s">
        <v>1021</v>
      </c>
      <c r="D23610" t="s">
        <v>1037</v>
      </c>
      <c r="E23610">
        <v>-33.9086</v>
      </c>
      <c r="F23610" t="s">
        <v>1023</v>
      </c>
      <c r="G23610" s="1">
        <v>43409</v>
      </c>
    </row>
    <row r="23651" spans="1:7" x14ac:dyDescent="0.25">
      <c r="A23651" t="s">
        <v>989</v>
      </c>
      <c r="B23651" t="str">
        <f ca="1">_xll.BDS(OFFSET(INDIRECT(ADDRESS(ROW(), COLUMN())),0,-1),"TOP_ANALYST_PERFORM_RANK_TRR","cols=6;rows=11")</f>
        <v>Evercore ISI</v>
      </c>
      <c r="C23651" t="s">
        <v>2422</v>
      </c>
      <c r="D23651" t="s">
        <v>1015</v>
      </c>
      <c r="E23651">
        <v>39.522739999999999</v>
      </c>
      <c r="F23651" t="s">
        <v>1042</v>
      </c>
      <c r="G23651" s="1">
        <v>43468</v>
      </c>
    </row>
    <row r="23652" spans="1:7" x14ac:dyDescent="0.25">
      <c r="B23652" t="s">
        <v>1145</v>
      </c>
      <c r="C23652" t="s">
        <v>2421</v>
      </c>
      <c r="D23652" t="s">
        <v>1019</v>
      </c>
      <c r="E23652">
        <v>26.587319000000001</v>
      </c>
      <c r="F23652" t="s">
        <v>1016</v>
      </c>
      <c r="G23652" s="1">
        <v>43502</v>
      </c>
    </row>
    <row r="23653" spans="1:7" x14ac:dyDescent="0.25">
      <c r="B23653" t="s">
        <v>1061</v>
      </c>
      <c r="C23653" t="s">
        <v>2208</v>
      </c>
      <c r="D23653" t="s">
        <v>1019</v>
      </c>
      <c r="E23653">
        <v>26.587319000000001</v>
      </c>
      <c r="F23653" t="s">
        <v>1279</v>
      </c>
      <c r="G23653" s="1">
        <v>43475</v>
      </c>
    </row>
    <row r="23654" spans="1:7" x14ac:dyDescent="0.25">
      <c r="B23654" t="s">
        <v>1050</v>
      </c>
      <c r="C23654" t="s">
        <v>2425</v>
      </c>
      <c r="D23654" t="s">
        <v>1022</v>
      </c>
      <c r="E23654">
        <v>12.66727</v>
      </c>
      <c r="F23654" t="s">
        <v>1052</v>
      </c>
      <c r="G23654" s="1">
        <v>43475</v>
      </c>
    </row>
    <row r="23655" spans="1:7" x14ac:dyDescent="0.25">
      <c r="B23655" t="s">
        <v>1105</v>
      </c>
      <c r="C23655" t="s">
        <v>2248</v>
      </c>
      <c r="D23655" t="s">
        <v>1026</v>
      </c>
      <c r="E23655">
        <v>0</v>
      </c>
      <c r="F23655" t="s">
        <v>1027</v>
      </c>
      <c r="G23655" s="1">
        <v>43496</v>
      </c>
    </row>
    <row r="23656" spans="1:7" x14ac:dyDescent="0.25">
      <c r="B23656" t="s">
        <v>1021</v>
      </c>
      <c r="C23656" t="s">
        <v>1021</v>
      </c>
      <c r="D23656" t="s">
        <v>1026</v>
      </c>
      <c r="E23656">
        <v>0</v>
      </c>
      <c r="F23656" t="s">
        <v>1020</v>
      </c>
      <c r="G23656" s="1">
        <v>43495</v>
      </c>
    </row>
    <row r="23657" spans="1:7" x14ac:dyDescent="0.25">
      <c r="B23657" t="s">
        <v>1189</v>
      </c>
      <c r="C23657" t="s">
        <v>2250</v>
      </c>
      <c r="D23657" t="s">
        <v>1026</v>
      </c>
      <c r="E23657">
        <v>0</v>
      </c>
      <c r="F23657" t="s">
        <v>1027</v>
      </c>
      <c r="G23657" s="1">
        <v>43493</v>
      </c>
    </row>
    <row r="23658" spans="1:7" x14ac:dyDescent="0.25">
      <c r="B23658" t="s">
        <v>1160</v>
      </c>
      <c r="C23658" t="s">
        <v>2479</v>
      </c>
      <c r="D23658" t="s">
        <v>1026</v>
      </c>
      <c r="E23658">
        <v>0</v>
      </c>
      <c r="F23658" t="s">
        <v>1162</v>
      </c>
      <c r="G23658" s="1">
        <v>43488</v>
      </c>
    </row>
    <row r="23659" spans="1:7" x14ac:dyDescent="0.25">
      <c r="B23659" t="s">
        <v>1084</v>
      </c>
      <c r="C23659" t="s">
        <v>1411</v>
      </c>
      <c r="D23659" t="s">
        <v>1026</v>
      </c>
      <c r="E23659">
        <v>0</v>
      </c>
      <c r="F23659" t="s">
        <v>1020</v>
      </c>
      <c r="G23659" s="1">
        <v>43482</v>
      </c>
    </row>
    <row r="23660" spans="1:7" x14ac:dyDescent="0.25">
      <c r="B23660" t="s">
        <v>1363</v>
      </c>
      <c r="C23660" t="s">
        <v>2249</v>
      </c>
      <c r="D23660" t="s">
        <v>1026</v>
      </c>
      <c r="E23660">
        <v>0</v>
      </c>
      <c r="F23660" t="s">
        <v>1032</v>
      </c>
      <c r="G23660" s="1">
        <v>43475</v>
      </c>
    </row>
    <row r="23661" spans="1:7" x14ac:dyDescent="0.25">
      <c r="B23661" t="s">
        <v>1055</v>
      </c>
      <c r="C23661" t="s">
        <v>2729</v>
      </c>
      <c r="D23661" t="s">
        <v>1037</v>
      </c>
      <c r="E23661">
        <v>-4.0506200000000003</v>
      </c>
      <c r="F23661" t="s">
        <v>1042</v>
      </c>
      <c r="G23661" s="1">
        <v>43388</v>
      </c>
    </row>
    <row r="23701" spans="1:7" x14ac:dyDescent="0.25">
      <c r="A23701" t="s">
        <v>990</v>
      </c>
      <c r="B23701" t="str">
        <f ca="1">_xll.BDS(OFFSET(INDIRECT(ADDRESS(ROW(), COLUMN())),0,-1),"TOP_ANALYST_PERFORM_RANK_TRR","cols=6;rows=23")</f>
        <v>Veritas Investment Research Co</v>
      </c>
      <c r="C23701" t="s">
        <v>2730</v>
      </c>
      <c r="D23701" t="s">
        <v>1015</v>
      </c>
      <c r="E23701">
        <v>21.134929</v>
      </c>
      <c r="F23701" t="s">
        <v>1023</v>
      </c>
      <c r="G23701" s="1">
        <v>43490</v>
      </c>
    </row>
    <row r="23702" spans="1:7" x14ac:dyDescent="0.25">
      <c r="B23702" t="s">
        <v>1030</v>
      </c>
      <c r="C23702" t="s">
        <v>2185</v>
      </c>
      <c r="D23702" t="s">
        <v>1019</v>
      </c>
      <c r="E23702">
        <v>18.858789999999999</v>
      </c>
      <c r="F23702" t="s">
        <v>1042</v>
      </c>
      <c r="G23702" s="1">
        <v>43510</v>
      </c>
    </row>
    <row r="23703" spans="1:7" x14ac:dyDescent="0.25">
      <c r="B23703" t="s">
        <v>1113</v>
      </c>
      <c r="C23703" t="s">
        <v>1688</v>
      </c>
      <c r="D23703" t="s">
        <v>1019</v>
      </c>
      <c r="E23703">
        <v>18.858789999999999</v>
      </c>
      <c r="F23703" t="s">
        <v>1042</v>
      </c>
      <c r="G23703" s="1">
        <v>43510</v>
      </c>
    </row>
    <row r="23704" spans="1:7" x14ac:dyDescent="0.25">
      <c r="B23704" t="s">
        <v>1118</v>
      </c>
      <c r="C23704" t="s">
        <v>2156</v>
      </c>
      <c r="D23704" t="s">
        <v>1019</v>
      </c>
      <c r="E23704">
        <v>18.858789999999999</v>
      </c>
      <c r="F23704" t="s">
        <v>1023</v>
      </c>
      <c r="G23704" s="1">
        <v>43509</v>
      </c>
    </row>
    <row r="23705" spans="1:7" x14ac:dyDescent="0.25">
      <c r="B23705" t="s">
        <v>1028</v>
      </c>
      <c r="C23705" t="s">
        <v>2731</v>
      </c>
      <c r="D23705" t="s">
        <v>1019</v>
      </c>
      <c r="E23705">
        <v>18.858789999999999</v>
      </c>
      <c r="F23705" t="s">
        <v>1042</v>
      </c>
      <c r="G23705" s="1">
        <v>43509</v>
      </c>
    </row>
    <row r="23706" spans="1:7" x14ac:dyDescent="0.25">
      <c r="B23706" t="s">
        <v>1864</v>
      </c>
      <c r="C23706" t="s">
        <v>2732</v>
      </c>
      <c r="D23706" t="s">
        <v>1019</v>
      </c>
      <c r="E23706">
        <v>18.858789999999999</v>
      </c>
      <c r="F23706" t="s">
        <v>1023</v>
      </c>
      <c r="G23706" s="1">
        <v>43508</v>
      </c>
    </row>
    <row r="23707" spans="1:7" x14ac:dyDescent="0.25">
      <c r="B23707" t="s">
        <v>1040</v>
      </c>
      <c r="C23707" t="s">
        <v>2188</v>
      </c>
      <c r="D23707" t="s">
        <v>1019</v>
      </c>
      <c r="E23707">
        <v>18.858789999999999</v>
      </c>
      <c r="F23707" t="s">
        <v>1042</v>
      </c>
      <c r="G23707" s="1">
        <v>43507</v>
      </c>
    </row>
    <row r="23708" spans="1:7" x14ac:dyDescent="0.25">
      <c r="B23708" t="s">
        <v>1055</v>
      </c>
      <c r="C23708" t="s">
        <v>2618</v>
      </c>
      <c r="D23708" t="s">
        <v>1019</v>
      </c>
      <c r="E23708">
        <v>18.858789999999999</v>
      </c>
      <c r="F23708" t="s">
        <v>1141</v>
      </c>
      <c r="G23708" s="1">
        <v>43503</v>
      </c>
    </row>
    <row r="23709" spans="1:7" x14ac:dyDescent="0.25">
      <c r="B23709" t="s">
        <v>1021</v>
      </c>
      <c r="C23709" t="s">
        <v>1021</v>
      </c>
      <c r="D23709" t="s">
        <v>1019</v>
      </c>
      <c r="E23709">
        <v>18.858789999999999</v>
      </c>
      <c r="F23709" t="s">
        <v>1023</v>
      </c>
      <c r="G23709" s="1">
        <v>43500</v>
      </c>
    </row>
    <row r="23710" spans="1:7" x14ac:dyDescent="0.25">
      <c r="B23710" t="s">
        <v>1310</v>
      </c>
      <c r="C23710" t="s">
        <v>2189</v>
      </c>
      <c r="D23710" t="s">
        <v>1019</v>
      </c>
      <c r="E23710">
        <v>18.858789999999999</v>
      </c>
      <c r="F23710" t="s">
        <v>1973</v>
      </c>
      <c r="G23710" s="1">
        <v>43500</v>
      </c>
    </row>
    <row r="23711" spans="1:7" x14ac:dyDescent="0.25">
      <c r="B23711" t="s">
        <v>2284</v>
      </c>
      <c r="C23711" t="s">
        <v>2733</v>
      </c>
      <c r="D23711" t="s">
        <v>1019</v>
      </c>
      <c r="E23711">
        <v>18.858789999999999</v>
      </c>
      <c r="F23711" t="s">
        <v>1042</v>
      </c>
      <c r="G23711" s="1">
        <v>43499</v>
      </c>
    </row>
    <row r="23712" spans="1:7" x14ac:dyDescent="0.25">
      <c r="B23712" t="s">
        <v>58</v>
      </c>
      <c r="C23712" t="s">
        <v>1689</v>
      </c>
      <c r="D23712" t="s">
        <v>1019</v>
      </c>
      <c r="E23712">
        <v>18.858789999999999</v>
      </c>
      <c r="F23712" t="s">
        <v>1569</v>
      </c>
      <c r="G23712" s="1">
        <v>43489</v>
      </c>
    </row>
    <row r="23713" spans="2:7" x14ac:dyDescent="0.25">
      <c r="B23713" t="s">
        <v>1086</v>
      </c>
      <c r="C23713" t="s">
        <v>1690</v>
      </c>
      <c r="D23713" t="s">
        <v>1019</v>
      </c>
      <c r="E23713">
        <v>18.858789999999999</v>
      </c>
      <c r="F23713" t="s">
        <v>1042</v>
      </c>
      <c r="G23713" s="1">
        <v>43489</v>
      </c>
    </row>
    <row r="23714" spans="2:7" x14ac:dyDescent="0.25">
      <c r="B23714" t="s">
        <v>1021</v>
      </c>
      <c r="C23714" t="s">
        <v>1021</v>
      </c>
      <c r="D23714" t="s">
        <v>1019</v>
      </c>
      <c r="E23714">
        <v>18.858789999999999</v>
      </c>
      <c r="F23714" t="s">
        <v>1023</v>
      </c>
      <c r="G23714" s="1">
        <v>43489</v>
      </c>
    </row>
    <row r="23715" spans="2:7" x14ac:dyDescent="0.25">
      <c r="B23715" t="s">
        <v>1378</v>
      </c>
      <c r="C23715" t="s">
        <v>1806</v>
      </c>
      <c r="D23715" t="s">
        <v>1019</v>
      </c>
      <c r="E23715">
        <v>18.858789999999999</v>
      </c>
      <c r="F23715" t="s">
        <v>1023</v>
      </c>
      <c r="G23715" s="1">
        <v>43489</v>
      </c>
    </row>
    <row r="23716" spans="2:7" x14ac:dyDescent="0.25">
      <c r="B23716" t="s">
        <v>1170</v>
      </c>
      <c r="C23716" t="s">
        <v>1843</v>
      </c>
      <c r="D23716" t="s">
        <v>1019</v>
      </c>
      <c r="E23716">
        <v>18.858789999999999</v>
      </c>
      <c r="F23716" t="s">
        <v>1023</v>
      </c>
      <c r="G23716" s="1">
        <v>43489</v>
      </c>
    </row>
    <row r="23717" spans="2:7" x14ac:dyDescent="0.25">
      <c r="B23717" t="s">
        <v>1021</v>
      </c>
      <c r="C23717" t="s">
        <v>1021</v>
      </c>
      <c r="D23717" t="s">
        <v>1019</v>
      </c>
      <c r="E23717">
        <v>18.858789999999999</v>
      </c>
      <c r="F23717" t="s">
        <v>1023</v>
      </c>
      <c r="G23717" s="1">
        <v>43489</v>
      </c>
    </row>
    <row r="23718" spans="2:7" x14ac:dyDescent="0.25">
      <c r="B23718" t="s">
        <v>1084</v>
      </c>
      <c r="C23718" t="s">
        <v>1382</v>
      </c>
      <c r="D23718" t="s">
        <v>1019</v>
      </c>
      <c r="E23718">
        <v>18.858789999999999</v>
      </c>
      <c r="F23718" t="s">
        <v>1023</v>
      </c>
      <c r="G23718" s="1">
        <v>43489</v>
      </c>
    </row>
    <row r="23719" spans="2:7" x14ac:dyDescent="0.25">
      <c r="B23719" t="s">
        <v>1061</v>
      </c>
      <c r="C23719" t="s">
        <v>1687</v>
      </c>
      <c r="D23719" t="s">
        <v>1019</v>
      </c>
      <c r="E23719">
        <v>18.858789999999999</v>
      </c>
      <c r="F23719" t="s">
        <v>1063</v>
      </c>
      <c r="G23719" s="1">
        <v>43488</v>
      </c>
    </row>
    <row r="23720" spans="2:7" x14ac:dyDescent="0.25">
      <c r="B23720" t="s">
        <v>1021</v>
      </c>
      <c r="C23720" t="s">
        <v>1021</v>
      </c>
      <c r="D23720" t="s">
        <v>1019</v>
      </c>
      <c r="E23720">
        <v>18.858789999999999</v>
      </c>
      <c r="F23720" t="s">
        <v>1023</v>
      </c>
      <c r="G23720" s="1">
        <v>43488</v>
      </c>
    </row>
    <row r="23721" spans="2:7" x14ac:dyDescent="0.25">
      <c r="B23721" t="s">
        <v>1021</v>
      </c>
      <c r="C23721" t="s">
        <v>1021</v>
      </c>
      <c r="D23721" t="s">
        <v>1026</v>
      </c>
      <c r="E23721">
        <v>12.03684</v>
      </c>
      <c r="F23721" t="s">
        <v>1042</v>
      </c>
      <c r="G23721" s="1">
        <v>43501</v>
      </c>
    </row>
    <row r="23722" spans="2:7" x14ac:dyDescent="0.25">
      <c r="B23722" t="s">
        <v>1050</v>
      </c>
      <c r="C23722" t="s">
        <v>1433</v>
      </c>
      <c r="D23722" t="s">
        <v>1026</v>
      </c>
      <c r="E23722">
        <v>12.03684</v>
      </c>
      <c r="F23722" t="s">
        <v>1063</v>
      </c>
      <c r="G23722" s="1">
        <v>43490</v>
      </c>
    </row>
    <row r="23723" spans="2:7" x14ac:dyDescent="0.25">
      <c r="B23723" t="s">
        <v>1512</v>
      </c>
      <c r="C23723" t="s">
        <v>1513</v>
      </c>
      <c r="D23723" t="s">
        <v>1037</v>
      </c>
      <c r="E23723">
        <v>5.8481209999999999</v>
      </c>
      <c r="F23723" t="s">
        <v>1023</v>
      </c>
      <c r="G23723" s="1">
        <v>43508</v>
      </c>
    </row>
    <row r="23751" spans="1:7" x14ac:dyDescent="0.25">
      <c r="A23751" t="s">
        <v>991</v>
      </c>
      <c r="B23751" t="str">
        <f ca="1">_xll.BDS(OFFSET(INDIRECT(ADDRESS(ROW(), COLUMN())),0,-1),"TOP_ANALYST_PERFORM_RANK_TRR","cols=6;rows=13")</f>
        <v>SunTrust Robinson Humphrey</v>
      </c>
      <c r="C23751" t="s">
        <v>2006</v>
      </c>
      <c r="D23751" t="s">
        <v>1015</v>
      </c>
      <c r="E23751">
        <v>30.643719000000001</v>
      </c>
      <c r="F23751" t="s">
        <v>1023</v>
      </c>
      <c r="G23751" s="1">
        <v>43511</v>
      </c>
    </row>
    <row r="23752" spans="1:7" x14ac:dyDescent="0.25">
      <c r="B23752" t="s">
        <v>1021</v>
      </c>
      <c r="C23752" t="s">
        <v>1021</v>
      </c>
      <c r="D23752" t="s">
        <v>1015</v>
      </c>
      <c r="E23752">
        <v>30.643719000000001</v>
      </c>
      <c r="F23752" t="s">
        <v>1023</v>
      </c>
      <c r="G23752" s="1">
        <v>43511</v>
      </c>
    </row>
    <row r="23753" spans="1:7" x14ac:dyDescent="0.25">
      <c r="B23753" t="s">
        <v>1040</v>
      </c>
      <c r="C23753" t="s">
        <v>1159</v>
      </c>
      <c r="D23753" t="s">
        <v>1015</v>
      </c>
      <c r="E23753">
        <v>30.643719000000001</v>
      </c>
      <c r="F23753" t="s">
        <v>1042</v>
      </c>
      <c r="G23753" s="1">
        <v>43511</v>
      </c>
    </row>
    <row r="23754" spans="1:7" x14ac:dyDescent="0.25">
      <c r="B23754" t="s">
        <v>1055</v>
      </c>
      <c r="C23754" t="s">
        <v>1172</v>
      </c>
      <c r="D23754" t="s">
        <v>1015</v>
      </c>
      <c r="E23754">
        <v>30.643719000000001</v>
      </c>
      <c r="F23754" t="s">
        <v>1042</v>
      </c>
      <c r="G23754" s="1">
        <v>43510</v>
      </c>
    </row>
    <row r="23755" spans="1:7" x14ac:dyDescent="0.25">
      <c r="B23755" t="s">
        <v>1076</v>
      </c>
      <c r="C23755" t="s">
        <v>1183</v>
      </c>
      <c r="D23755" t="s">
        <v>1015</v>
      </c>
      <c r="E23755">
        <v>30.643719000000001</v>
      </c>
      <c r="F23755" t="s">
        <v>1023</v>
      </c>
      <c r="G23755" s="1">
        <v>43508</v>
      </c>
    </row>
    <row r="23756" spans="1:7" x14ac:dyDescent="0.25">
      <c r="B23756" t="s">
        <v>1050</v>
      </c>
      <c r="C23756" t="s">
        <v>1798</v>
      </c>
      <c r="D23756" t="s">
        <v>1015</v>
      </c>
      <c r="E23756">
        <v>30.643719000000001</v>
      </c>
      <c r="F23756" t="s">
        <v>1063</v>
      </c>
      <c r="G23756" s="1">
        <v>43501</v>
      </c>
    </row>
    <row r="23757" spans="1:7" x14ac:dyDescent="0.25">
      <c r="B23757" t="s">
        <v>1135</v>
      </c>
      <c r="C23757" t="s">
        <v>2734</v>
      </c>
      <c r="D23757" t="s">
        <v>1015</v>
      </c>
      <c r="E23757">
        <v>30.643719000000001</v>
      </c>
      <c r="F23757" t="s">
        <v>1042</v>
      </c>
      <c r="G23757" s="1">
        <v>43445</v>
      </c>
    </row>
    <row r="23758" spans="1:7" x14ac:dyDescent="0.25">
      <c r="B23758" t="s">
        <v>58</v>
      </c>
      <c r="C23758" t="s">
        <v>2163</v>
      </c>
      <c r="D23758" t="s">
        <v>1015</v>
      </c>
      <c r="E23758">
        <v>30.643719000000001</v>
      </c>
      <c r="F23758" t="s">
        <v>1081</v>
      </c>
      <c r="G23758" s="1">
        <v>43432</v>
      </c>
    </row>
    <row r="23759" spans="1:7" x14ac:dyDescent="0.25">
      <c r="B23759" t="s">
        <v>1184</v>
      </c>
      <c r="C23759" t="s">
        <v>1185</v>
      </c>
      <c r="D23759" t="s">
        <v>1015</v>
      </c>
      <c r="E23759">
        <v>30.643719000000001</v>
      </c>
      <c r="F23759" t="s">
        <v>1066</v>
      </c>
      <c r="G23759" s="1">
        <v>43420</v>
      </c>
    </row>
    <row r="23760" spans="1:7" x14ac:dyDescent="0.25">
      <c r="B23760" t="s">
        <v>1069</v>
      </c>
      <c r="C23760" t="s">
        <v>1155</v>
      </c>
      <c r="D23760" t="s">
        <v>1015</v>
      </c>
      <c r="E23760">
        <v>30.643719000000001</v>
      </c>
      <c r="F23760" t="s">
        <v>1042</v>
      </c>
      <c r="G23760" s="1">
        <v>43411</v>
      </c>
    </row>
    <row r="23761" spans="2:7" x14ac:dyDescent="0.25">
      <c r="B23761" t="s">
        <v>1071</v>
      </c>
      <c r="C23761" t="s">
        <v>2735</v>
      </c>
      <c r="D23761" t="s">
        <v>1019</v>
      </c>
      <c r="E23761">
        <v>19.42305</v>
      </c>
      <c r="F23761" t="s">
        <v>1073</v>
      </c>
      <c r="G23761" s="1">
        <v>43497</v>
      </c>
    </row>
    <row r="23762" spans="2:7" x14ac:dyDescent="0.25">
      <c r="B23762" t="s">
        <v>1017</v>
      </c>
      <c r="C23762" t="s">
        <v>1018</v>
      </c>
      <c r="D23762" t="s">
        <v>1022</v>
      </c>
      <c r="E23762">
        <v>10.78318</v>
      </c>
      <c r="F23762" t="s">
        <v>1279</v>
      </c>
      <c r="G23762" s="1">
        <v>43372</v>
      </c>
    </row>
    <row r="23763" spans="2:7" x14ac:dyDescent="0.25">
      <c r="B23763" t="s">
        <v>1061</v>
      </c>
      <c r="C23763" t="s">
        <v>2298</v>
      </c>
      <c r="D23763" t="s">
        <v>1026</v>
      </c>
      <c r="E23763">
        <v>0</v>
      </c>
      <c r="F23763" t="s">
        <v>1027</v>
      </c>
      <c r="G23763" s="1">
        <v>43511</v>
      </c>
    </row>
    <row r="23801" spans="1:7" x14ac:dyDescent="0.25">
      <c r="A23801" t="s">
        <v>992</v>
      </c>
      <c r="B23801" t="str">
        <f ca="1">_xll.BDS(OFFSET(INDIRECT(ADDRESS(ROW(), COLUMN())),0,-1),"TOP_ANALYST_PERFORM_RANK_TRR","cols=6;rows=4")</f>
        <v>Evercore ISI</v>
      </c>
      <c r="C23801" t="s">
        <v>1790</v>
      </c>
      <c r="D23801" t="s">
        <v>1015</v>
      </c>
      <c r="E23801">
        <v>15.114879999999999</v>
      </c>
      <c r="F23801" t="s">
        <v>1791</v>
      </c>
      <c r="G23801" s="1">
        <v>43446</v>
      </c>
    </row>
    <row r="23802" spans="1:7" x14ac:dyDescent="0.25">
      <c r="B23802" t="s">
        <v>1142</v>
      </c>
      <c r="C23802" t="s">
        <v>1880</v>
      </c>
      <c r="D23802" t="s">
        <v>1019</v>
      </c>
      <c r="E23802">
        <v>0</v>
      </c>
      <c r="F23802" t="s">
        <v>1020</v>
      </c>
      <c r="G23802" s="1">
        <v>42936</v>
      </c>
    </row>
    <row r="23803" spans="1:7" x14ac:dyDescent="0.25">
      <c r="B23803" t="s">
        <v>1021</v>
      </c>
      <c r="C23803" t="s">
        <v>1021</v>
      </c>
      <c r="D23803" t="s">
        <v>1022</v>
      </c>
      <c r="E23803">
        <v>-15.114879999999999</v>
      </c>
      <c r="F23803" t="s">
        <v>1038</v>
      </c>
      <c r="G23803" s="1">
        <v>43447</v>
      </c>
    </row>
    <row r="23804" spans="1:7" x14ac:dyDescent="0.25">
      <c r="B23804" t="s">
        <v>1163</v>
      </c>
      <c r="C23804" t="s">
        <v>1164</v>
      </c>
      <c r="D23804" t="s">
        <v>1022</v>
      </c>
      <c r="E23804">
        <v>-15.114879999999999</v>
      </c>
      <c r="F23804" t="s">
        <v>1698</v>
      </c>
      <c r="G23804" s="1">
        <v>42849</v>
      </c>
    </row>
    <row r="23851" spans="1:7" x14ac:dyDescent="0.25">
      <c r="A23851" t="s">
        <v>993</v>
      </c>
      <c r="B23851" t="str">
        <f ca="1">_xll.BDS(OFFSET(INDIRECT(ADDRESS(ROW(), COLUMN())),0,-1),"TOP_ANALYST_PERFORM_RANK_TRR","cols=6;rows=17")</f>
        <v>Edward Jones</v>
      </c>
      <c r="C23851" t="s">
        <v>1508</v>
      </c>
      <c r="D23851" t="s">
        <v>1015</v>
      </c>
      <c r="E23851">
        <v>50.176459999999999</v>
      </c>
      <c r="F23851" t="s">
        <v>1023</v>
      </c>
      <c r="G23851" s="1">
        <v>43509</v>
      </c>
    </row>
    <row r="23852" spans="1:7" x14ac:dyDescent="0.25">
      <c r="B23852" t="s">
        <v>1043</v>
      </c>
      <c r="C23852" t="s">
        <v>2129</v>
      </c>
      <c r="D23852" t="s">
        <v>1015</v>
      </c>
      <c r="E23852">
        <v>50.176459999999999</v>
      </c>
      <c r="F23852" t="s">
        <v>1042</v>
      </c>
      <c r="G23852" s="1">
        <v>43508</v>
      </c>
    </row>
    <row r="23853" spans="1:7" x14ac:dyDescent="0.25">
      <c r="B23853" t="s">
        <v>1200</v>
      </c>
      <c r="C23853" t="s">
        <v>1768</v>
      </c>
      <c r="D23853" t="s">
        <v>1015</v>
      </c>
      <c r="E23853">
        <v>50.176459999999999</v>
      </c>
      <c r="F23853" t="s">
        <v>1042</v>
      </c>
      <c r="G23853" s="1">
        <v>43508</v>
      </c>
    </row>
    <row r="23854" spans="1:7" x14ac:dyDescent="0.25">
      <c r="B23854" t="s">
        <v>1061</v>
      </c>
      <c r="C23854" t="s">
        <v>1545</v>
      </c>
      <c r="D23854" t="s">
        <v>1015</v>
      </c>
      <c r="E23854">
        <v>50.176459999999999</v>
      </c>
      <c r="F23854" t="s">
        <v>1063</v>
      </c>
      <c r="G23854" s="1">
        <v>43501</v>
      </c>
    </row>
    <row r="23855" spans="1:7" x14ac:dyDescent="0.25">
      <c r="B23855" t="s">
        <v>1113</v>
      </c>
      <c r="C23855" t="s">
        <v>1828</v>
      </c>
      <c r="D23855" t="s">
        <v>1015</v>
      </c>
      <c r="E23855">
        <v>50.176459999999999</v>
      </c>
      <c r="F23855" t="s">
        <v>1042</v>
      </c>
      <c r="G23855" s="1">
        <v>43495</v>
      </c>
    </row>
    <row r="23856" spans="1:7" x14ac:dyDescent="0.25">
      <c r="B23856" t="s">
        <v>1202</v>
      </c>
      <c r="C23856" t="s">
        <v>1827</v>
      </c>
      <c r="D23856" t="s">
        <v>1015</v>
      </c>
      <c r="E23856">
        <v>50.176459999999999</v>
      </c>
      <c r="F23856" t="s">
        <v>1042</v>
      </c>
      <c r="G23856" s="1">
        <v>43494</v>
      </c>
    </row>
    <row r="23857" spans="2:7" x14ac:dyDescent="0.25">
      <c r="B23857" t="s">
        <v>1076</v>
      </c>
      <c r="C23857" t="s">
        <v>1658</v>
      </c>
      <c r="D23857" t="s">
        <v>1015</v>
      </c>
      <c r="E23857">
        <v>50.176459999999999</v>
      </c>
      <c r="F23857" t="s">
        <v>1023</v>
      </c>
      <c r="G23857" s="1">
        <v>43485</v>
      </c>
    </row>
    <row r="23858" spans="2:7" x14ac:dyDescent="0.25">
      <c r="B23858" t="s">
        <v>1059</v>
      </c>
      <c r="C23858" t="s">
        <v>2289</v>
      </c>
      <c r="D23858" t="s">
        <v>1015</v>
      </c>
      <c r="E23858">
        <v>50.176459999999999</v>
      </c>
      <c r="F23858" t="s">
        <v>1042</v>
      </c>
      <c r="G23858" s="1">
        <v>43476</v>
      </c>
    </row>
    <row r="23859" spans="2:7" x14ac:dyDescent="0.25">
      <c r="B23859" t="s">
        <v>58</v>
      </c>
      <c r="C23859" t="s">
        <v>1412</v>
      </c>
      <c r="D23859" t="s">
        <v>1015</v>
      </c>
      <c r="E23859">
        <v>50.176459999999999</v>
      </c>
      <c r="F23859" t="s">
        <v>1149</v>
      </c>
      <c r="G23859" s="1">
        <v>43441</v>
      </c>
    </row>
    <row r="23860" spans="2:7" x14ac:dyDescent="0.25">
      <c r="B23860" t="s">
        <v>1135</v>
      </c>
      <c r="C23860" t="s">
        <v>1772</v>
      </c>
      <c r="D23860" t="s">
        <v>1015</v>
      </c>
      <c r="E23860">
        <v>50.176459999999999</v>
      </c>
      <c r="F23860" t="s">
        <v>1042</v>
      </c>
      <c r="G23860" s="1">
        <v>43441</v>
      </c>
    </row>
    <row r="23861" spans="2:7" x14ac:dyDescent="0.25">
      <c r="B23861" t="s">
        <v>1163</v>
      </c>
      <c r="C23861" t="s">
        <v>1164</v>
      </c>
      <c r="D23861" t="s">
        <v>1015</v>
      </c>
      <c r="E23861">
        <v>50.176459999999999</v>
      </c>
      <c r="F23861" t="s">
        <v>1023</v>
      </c>
      <c r="G23861" s="1">
        <v>43440</v>
      </c>
    </row>
    <row r="23862" spans="2:7" x14ac:dyDescent="0.25">
      <c r="B23862" t="s">
        <v>1057</v>
      </c>
      <c r="C23862" t="s">
        <v>1790</v>
      </c>
      <c r="D23862" t="s">
        <v>1015</v>
      </c>
      <c r="E23862">
        <v>50.176459999999999</v>
      </c>
      <c r="F23862" t="s">
        <v>1791</v>
      </c>
      <c r="G23862" s="1">
        <v>43440</v>
      </c>
    </row>
    <row r="23863" spans="2:7" x14ac:dyDescent="0.25">
      <c r="B23863" t="s">
        <v>1090</v>
      </c>
      <c r="C23863" t="s">
        <v>1262</v>
      </c>
      <c r="D23863" t="s">
        <v>1015</v>
      </c>
      <c r="E23863">
        <v>50.176459999999999</v>
      </c>
      <c r="F23863" t="s">
        <v>1023</v>
      </c>
      <c r="G23863" s="1">
        <v>43179</v>
      </c>
    </row>
    <row r="23864" spans="2:7" x14ac:dyDescent="0.25">
      <c r="B23864" t="s">
        <v>1086</v>
      </c>
      <c r="C23864" t="s">
        <v>1787</v>
      </c>
      <c r="D23864" t="s">
        <v>1019</v>
      </c>
      <c r="E23864">
        <v>47.558030000000002</v>
      </c>
      <c r="F23864" t="s">
        <v>1042</v>
      </c>
      <c r="G23864" s="1">
        <v>43500</v>
      </c>
    </row>
    <row r="23865" spans="2:7" x14ac:dyDescent="0.25">
      <c r="B23865" t="s">
        <v>1150</v>
      </c>
      <c r="C23865" t="s">
        <v>2121</v>
      </c>
      <c r="D23865" t="s">
        <v>1022</v>
      </c>
      <c r="E23865">
        <v>38.586801000000001</v>
      </c>
      <c r="F23865" t="s">
        <v>1063</v>
      </c>
      <c r="G23865" s="1">
        <v>43475</v>
      </c>
    </row>
    <row r="23866" spans="2:7" x14ac:dyDescent="0.25">
      <c r="B23866" t="s">
        <v>1133</v>
      </c>
      <c r="C23866" t="s">
        <v>1546</v>
      </c>
      <c r="D23866" t="s">
        <v>1026</v>
      </c>
      <c r="E23866">
        <v>34.409680999999999</v>
      </c>
      <c r="F23866" t="s">
        <v>1023</v>
      </c>
      <c r="G23866" s="1">
        <v>43500</v>
      </c>
    </row>
    <row r="23867" spans="2:7" x14ac:dyDescent="0.25">
      <c r="B23867" t="s">
        <v>1069</v>
      </c>
      <c r="C23867" t="s">
        <v>1408</v>
      </c>
      <c r="D23867" t="s">
        <v>1037</v>
      </c>
      <c r="E23867">
        <v>22.353120000000001</v>
      </c>
      <c r="F23867" t="s">
        <v>1042</v>
      </c>
      <c r="G23867" s="1">
        <v>43511</v>
      </c>
    </row>
    <row r="23901" spans="1:7" x14ac:dyDescent="0.25">
      <c r="A23901" t="s">
        <v>994</v>
      </c>
      <c r="B23901" t="str">
        <f ca="1">_xll.BDS(OFFSET(INDIRECT(ADDRESS(ROW(), COLUMN())),0,-1),"TOP_ANALYST_PERFORM_RANK_TRR","cols=6;rows=9")</f>
        <v>Morningstar, Inc</v>
      </c>
      <c r="C23901" t="s">
        <v>2079</v>
      </c>
      <c r="D23901" t="s">
        <v>1015</v>
      </c>
      <c r="E23901">
        <v>25.145969000000001</v>
      </c>
      <c r="F23901" t="s">
        <v>1020</v>
      </c>
      <c r="G23901" s="1">
        <v>43500</v>
      </c>
    </row>
    <row r="23902" spans="1:7" x14ac:dyDescent="0.25">
      <c r="B23902" t="s">
        <v>1017</v>
      </c>
      <c r="C23902" t="s">
        <v>1018</v>
      </c>
      <c r="D23902" t="s">
        <v>1019</v>
      </c>
      <c r="E23902">
        <v>6.9680330000000001</v>
      </c>
      <c r="F23902" t="s">
        <v>1020</v>
      </c>
      <c r="G23902" s="1">
        <v>43491</v>
      </c>
    </row>
    <row r="23903" spans="1:7" x14ac:dyDescent="0.25">
      <c r="B23903" t="s">
        <v>58</v>
      </c>
      <c r="C23903" t="s">
        <v>2736</v>
      </c>
      <c r="D23903" t="s">
        <v>1022</v>
      </c>
      <c r="E23903">
        <v>0</v>
      </c>
      <c r="F23903" t="s">
        <v>1389</v>
      </c>
      <c r="G23903" s="1">
        <v>43502</v>
      </c>
    </row>
    <row r="23904" spans="1:7" x14ac:dyDescent="0.25">
      <c r="B23904" t="s">
        <v>1071</v>
      </c>
      <c r="C23904" t="s">
        <v>1854</v>
      </c>
      <c r="D23904" t="s">
        <v>1022</v>
      </c>
      <c r="E23904">
        <v>0</v>
      </c>
      <c r="F23904" t="s">
        <v>1320</v>
      </c>
      <c r="G23904" s="1">
        <v>43496</v>
      </c>
    </row>
    <row r="23905" spans="2:7" x14ac:dyDescent="0.25">
      <c r="B23905" t="s">
        <v>1021</v>
      </c>
      <c r="C23905" t="s">
        <v>1021</v>
      </c>
      <c r="D23905" t="s">
        <v>1022</v>
      </c>
      <c r="E23905">
        <v>0</v>
      </c>
      <c r="F23905" t="s">
        <v>1027</v>
      </c>
      <c r="G23905" s="1">
        <v>43495</v>
      </c>
    </row>
    <row r="23906" spans="2:7" x14ac:dyDescent="0.25">
      <c r="B23906" t="s">
        <v>2737</v>
      </c>
      <c r="C23906" t="s">
        <v>2738</v>
      </c>
      <c r="D23906" t="s">
        <v>1022</v>
      </c>
      <c r="E23906">
        <v>0</v>
      </c>
      <c r="F23906" t="s">
        <v>1020</v>
      </c>
      <c r="G23906" s="1">
        <v>42218</v>
      </c>
    </row>
    <row r="23907" spans="2:7" x14ac:dyDescent="0.25">
      <c r="B23907" t="s">
        <v>1682</v>
      </c>
      <c r="C23907" t="s">
        <v>2739</v>
      </c>
      <c r="D23907" t="s">
        <v>1022</v>
      </c>
      <c r="E23907">
        <v>0</v>
      </c>
      <c r="F23907" t="s">
        <v>1020</v>
      </c>
      <c r="G23907" s="1">
        <v>42217</v>
      </c>
    </row>
    <row r="23908" spans="2:7" x14ac:dyDescent="0.25">
      <c r="B23908" t="s">
        <v>1021</v>
      </c>
      <c r="C23908" t="s">
        <v>1021</v>
      </c>
      <c r="D23908" t="s">
        <v>1026</v>
      </c>
      <c r="E23908">
        <v>-3.6633939999999998</v>
      </c>
      <c r="F23908" t="s">
        <v>1023</v>
      </c>
      <c r="G23908" s="1">
        <v>43495</v>
      </c>
    </row>
    <row r="23909" spans="2:7" x14ac:dyDescent="0.25">
      <c r="B23909" t="s">
        <v>1050</v>
      </c>
      <c r="C23909" t="s">
        <v>1659</v>
      </c>
      <c r="D23909" t="s">
        <v>1037</v>
      </c>
      <c r="E23909">
        <v>-6.7024970000000001</v>
      </c>
      <c r="F23909" t="s">
        <v>1063</v>
      </c>
      <c r="G23909" s="1">
        <v>43496</v>
      </c>
    </row>
    <row r="23951" spans="1:7" x14ac:dyDescent="0.25">
      <c r="A23951" t="s">
        <v>995</v>
      </c>
      <c r="B23951" t="str">
        <f ca="1">_xll.BDS(OFFSET(INDIRECT(ADDRESS(ROW(), COLUMN())),0,-1),"TOP_ANALYST_PERFORM_RANK_TRR","cols=6;rows=4")</f>
        <v>Sandler O'Neill &amp; Partners, LP</v>
      </c>
      <c r="C23951" t="s">
        <v>2740</v>
      </c>
      <c r="D23951" t="s">
        <v>1015</v>
      </c>
      <c r="E23951">
        <v>85.556196999999997</v>
      </c>
      <c r="F23951" t="s">
        <v>1023</v>
      </c>
      <c r="G23951" s="1">
        <v>43487</v>
      </c>
    </row>
    <row r="23952" spans="1:7" x14ac:dyDescent="0.25">
      <c r="B23952" t="s">
        <v>1363</v>
      </c>
      <c r="C23952" t="s">
        <v>2741</v>
      </c>
      <c r="D23952" t="s">
        <v>1015</v>
      </c>
      <c r="E23952">
        <v>85.556196999999997</v>
      </c>
      <c r="F23952" t="s">
        <v>1042</v>
      </c>
      <c r="G23952" s="1">
        <v>43487</v>
      </c>
    </row>
    <row r="23953" spans="2:7" x14ac:dyDescent="0.25">
      <c r="B23953" t="s">
        <v>1017</v>
      </c>
      <c r="C23953" t="s">
        <v>1018</v>
      </c>
      <c r="D23953" t="s">
        <v>1019</v>
      </c>
      <c r="E23953">
        <v>75.203282000000002</v>
      </c>
      <c r="F23953" t="s">
        <v>1023</v>
      </c>
      <c r="G23953" s="1">
        <v>43181</v>
      </c>
    </row>
    <row r="23954" spans="2:7" x14ac:dyDescent="0.25">
      <c r="B23954" t="s">
        <v>1150</v>
      </c>
      <c r="C23954" t="s">
        <v>2742</v>
      </c>
      <c r="D23954" t="s">
        <v>1022</v>
      </c>
      <c r="E23954">
        <v>32.535480999999997</v>
      </c>
      <c r="F23954" t="s">
        <v>1063</v>
      </c>
      <c r="G23954" s="1">
        <v>43487</v>
      </c>
    </row>
    <row r="24001" spans="1:7" x14ac:dyDescent="0.25">
      <c r="A24001" t="s">
        <v>996</v>
      </c>
      <c r="B24001" t="str">
        <f ca="1">_xll.BDS(OFFSET(INDIRECT(ADDRESS(ROW(), COLUMN())),0,-1),"TOP_ANALYST_PERFORM_RANK_TRR","cols=6;rows=6")</f>
        <v>HC Wainwright &amp; Co LLC</v>
      </c>
      <c r="C24001" t="s">
        <v>2055</v>
      </c>
      <c r="D24001" t="s">
        <v>1015</v>
      </c>
      <c r="E24001">
        <v>52.338338</v>
      </c>
      <c r="F24001" t="s">
        <v>1023</v>
      </c>
      <c r="G24001" s="1">
        <v>43507</v>
      </c>
    </row>
    <row r="24002" spans="1:7" x14ac:dyDescent="0.25">
      <c r="B24002" t="s">
        <v>1750</v>
      </c>
      <c r="C24002" t="s">
        <v>2524</v>
      </c>
      <c r="D24002" t="s">
        <v>1015</v>
      </c>
      <c r="E24002">
        <v>52.338338</v>
      </c>
      <c r="F24002" t="s">
        <v>1023</v>
      </c>
      <c r="G24002" s="1">
        <v>43504</v>
      </c>
    </row>
    <row r="24003" spans="1:7" x14ac:dyDescent="0.25">
      <c r="B24003" t="s">
        <v>1057</v>
      </c>
      <c r="C24003" t="s">
        <v>2450</v>
      </c>
      <c r="D24003" t="s">
        <v>1015</v>
      </c>
      <c r="E24003">
        <v>52.338338</v>
      </c>
      <c r="F24003" t="s">
        <v>1042</v>
      </c>
      <c r="G24003" s="1">
        <v>43504</v>
      </c>
    </row>
    <row r="24004" spans="1:7" x14ac:dyDescent="0.25">
      <c r="B24004" t="s">
        <v>1648</v>
      </c>
      <c r="C24004" t="s">
        <v>2220</v>
      </c>
      <c r="D24004" t="s">
        <v>1015</v>
      </c>
      <c r="E24004">
        <v>52.338338</v>
      </c>
      <c r="F24004" t="s">
        <v>1042</v>
      </c>
      <c r="G24004" s="1">
        <v>43504</v>
      </c>
    </row>
    <row r="24005" spans="1:7" x14ac:dyDescent="0.25">
      <c r="B24005" t="s">
        <v>1742</v>
      </c>
      <c r="C24005" t="s">
        <v>2213</v>
      </c>
      <c r="D24005" t="s">
        <v>1015</v>
      </c>
      <c r="E24005">
        <v>52.338338</v>
      </c>
      <c r="F24005" t="s">
        <v>1023</v>
      </c>
      <c r="G24005" s="1">
        <v>43504</v>
      </c>
    </row>
    <row r="24006" spans="1:7" x14ac:dyDescent="0.25">
      <c r="B24006" t="s">
        <v>1059</v>
      </c>
      <c r="C24006" t="s">
        <v>1809</v>
      </c>
      <c r="D24006" t="s">
        <v>1019</v>
      </c>
      <c r="E24006">
        <v>15.617279999999999</v>
      </c>
      <c r="F24006" t="s">
        <v>1042</v>
      </c>
      <c r="G24006" s="1">
        <v>43509</v>
      </c>
    </row>
    <row r="24051" spans="1:7" x14ac:dyDescent="0.25">
      <c r="A24051" t="s">
        <v>997</v>
      </c>
      <c r="B24051" t="str">
        <f ca="1">_xll.BDS(OFFSET(INDIRECT(ADDRESS(ROW(), COLUMN())),0,-1),"TOP_ANALYST_PERFORM_RANK_TRR","cols=6;rows=10")</f>
        <v>Baird</v>
      </c>
      <c r="C24051" t="s">
        <v>2129</v>
      </c>
      <c r="D24051" t="s">
        <v>1015</v>
      </c>
      <c r="E24051">
        <v>31.411141000000001</v>
      </c>
      <c r="F24051" t="s">
        <v>1027</v>
      </c>
      <c r="G24051" s="1">
        <v>43508</v>
      </c>
    </row>
    <row r="24052" spans="1:7" x14ac:dyDescent="0.25">
      <c r="B24052" t="s">
        <v>1160</v>
      </c>
      <c r="C24052" t="s">
        <v>1204</v>
      </c>
      <c r="D24052" t="s">
        <v>1019</v>
      </c>
      <c r="E24052">
        <v>26.975331000000001</v>
      </c>
      <c r="F24052" t="s">
        <v>1162</v>
      </c>
      <c r="G24052" s="1">
        <v>43503</v>
      </c>
    </row>
    <row r="24053" spans="1:7" x14ac:dyDescent="0.25">
      <c r="B24053" t="s">
        <v>1021</v>
      </c>
      <c r="C24053" t="s">
        <v>1021</v>
      </c>
      <c r="D24053" t="s">
        <v>1022</v>
      </c>
      <c r="E24053">
        <v>9.8696979999999996</v>
      </c>
      <c r="F24053" t="s">
        <v>1020</v>
      </c>
      <c r="G24053" s="1">
        <v>43504</v>
      </c>
    </row>
    <row r="24054" spans="1:7" x14ac:dyDescent="0.25">
      <c r="B24054" t="s">
        <v>1202</v>
      </c>
      <c r="C24054" t="s">
        <v>1827</v>
      </c>
      <c r="D24054" t="s">
        <v>1026</v>
      </c>
      <c r="E24054">
        <v>0</v>
      </c>
      <c r="F24054" t="s">
        <v>1032</v>
      </c>
      <c r="G24054" s="1">
        <v>43504</v>
      </c>
    </row>
    <row r="24055" spans="1:7" x14ac:dyDescent="0.25">
      <c r="B24055" t="s">
        <v>1135</v>
      </c>
      <c r="C24055" t="s">
        <v>2288</v>
      </c>
      <c r="D24055" t="s">
        <v>1026</v>
      </c>
      <c r="E24055">
        <v>0</v>
      </c>
      <c r="F24055" t="s">
        <v>1032</v>
      </c>
      <c r="G24055" s="1">
        <v>43503</v>
      </c>
    </row>
    <row r="24056" spans="1:7" x14ac:dyDescent="0.25">
      <c r="B24056" t="s">
        <v>1163</v>
      </c>
      <c r="C24056" t="s">
        <v>1164</v>
      </c>
      <c r="D24056" t="s">
        <v>1026</v>
      </c>
      <c r="E24056">
        <v>0</v>
      </c>
      <c r="F24056" t="s">
        <v>1027</v>
      </c>
      <c r="G24056" s="1">
        <v>43503</v>
      </c>
    </row>
    <row r="24057" spans="1:7" x14ac:dyDescent="0.25">
      <c r="B24057" t="s">
        <v>1059</v>
      </c>
      <c r="C24057" t="s">
        <v>2289</v>
      </c>
      <c r="D24057" t="s">
        <v>1026</v>
      </c>
      <c r="E24057">
        <v>0</v>
      </c>
      <c r="F24057" t="s">
        <v>1032</v>
      </c>
      <c r="G24057" s="1">
        <v>43487</v>
      </c>
    </row>
    <row r="24058" spans="1:7" x14ac:dyDescent="0.25">
      <c r="B24058" t="s">
        <v>1021</v>
      </c>
      <c r="C24058" t="s">
        <v>1021</v>
      </c>
      <c r="D24058" t="s">
        <v>1026</v>
      </c>
      <c r="E24058">
        <v>0</v>
      </c>
      <c r="F24058" t="s">
        <v>1027</v>
      </c>
      <c r="G24058" s="1">
        <v>43476</v>
      </c>
    </row>
    <row r="24059" spans="1:7" x14ac:dyDescent="0.25">
      <c r="B24059" t="s">
        <v>1057</v>
      </c>
      <c r="C24059" t="s">
        <v>1790</v>
      </c>
      <c r="D24059" t="s">
        <v>1026</v>
      </c>
      <c r="E24059">
        <v>0</v>
      </c>
      <c r="F24059" t="s">
        <v>2347</v>
      </c>
      <c r="G24059" s="1">
        <v>43431</v>
      </c>
    </row>
    <row r="24060" spans="1:7" x14ac:dyDescent="0.25">
      <c r="B24060" t="s">
        <v>1061</v>
      </c>
      <c r="C24060" t="s">
        <v>1830</v>
      </c>
      <c r="D24060" t="s">
        <v>1037</v>
      </c>
      <c r="E24060">
        <v>-9.8696979999999996</v>
      </c>
      <c r="F24060" t="s">
        <v>1027</v>
      </c>
      <c r="G24060" s="1">
        <v>43503</v>
      </c>
    </row>
    <row r="24101" spans="1:7" x14ac:dyDescent="0.25">
      <c r="A24101" t="s">
        <v>998</v>
      </c>
      <c r="B24101" t="str">
        <f ca="1">_xll.BDS(OFFSET(INDIRECT(ADDRESS(ROW(), COLUMN())),0,-1),"TOP_ANALYST_PERFORM_RANK_TRR","cols=6;rows=25")</f>
        <v>PERM DENIED</v>
      </c>
      <c r="C24101" t="s">
        <v>1021</v>
      </c>
      <c r="D24101" t="s">
        <v>1015</v>
      </c>
      <c r="E24101">
        <v>22.250129000000001</v>
      </c>
      <c r="F24101" t="s">
        <v>1042</v>
      </c>
      <c r="G24101" s="1">
        <v>43511</v>
      </c>
    </row>
    <row r="24102" spans="1:7" x14ac:dyDescent="0.25">
      <c r="B24102" t="s">
        <v>1539</v>
      </c>
      <c r="C24102" t="s">
        <v>1540</v>
      </c>
      <c r="D24102" t="s">
        <v>1015</v>
      </c>
      <c r="E24102">
        <v>22.250129000000001</v>
      </c>
      <c r="F24102" t="s">
        <v>1023</v>
      </c>
      <c r="G24102" s="1">
        <v>43510</v>
      </c>
    </row>
    <row r="24103" spans="1:7" x14ac:dyDescent="0.25">
      <c r="B24103" t="s">
        <v>1118</v>
      </c>
      <c r="C24103" t="s">
        <v>1508</v>
      </c>
      <c r="D24103" t="s">
        <v>1015</v>
      </c>
      <c r="E24103">
        <v>22.250129000000001</v>
      </c>
      <c r="F24103" t="s">
        <v>1023</v>
      </c>
      <c r="G24103" s="1">
        <v>43509</v>
      </c>
    </row>
    <row r="24104" spans="1:7" x14ac:dyDescent="0.25">
      <c r="B24104" t="s">
        <v>1202</v>
      </c>
      <c r="C24104" t="s">
        <v>1203</v>
      </c>
      <c r="D24104" t="s">
        <v>1015</v>
      </c>
      <c r="E24104">
        <v>22.250129000000001</v>
      </c>
      <c r="F24104" t="s">
        <v>1042</v>
      </c>
      <c r="G24104" s="1">
        <v>43509</v>
      </c>
    </row>
    <row r="24105" spans="1:7" x14ac:dyDescent="0.25">
      <c r="B24105" t="s">
        <v>1055</v>
      </c>
      <c r="C24105" t="s">
        <v>2689</v>
      </c>
      <c r="D24105" t="s">
        <v>1015</v>
      </c>
      <c r="E24105">
        <v>22.250129000000001</v>
      </c>
      <c r="F24105" t="s">
        <v>1141</v>
      </c>
      <c r="G24105" s="1">
        <v>43500</v>
      </c>
    </row>
    <row r="24106" spans="1:7" x14ac:dyDescent="0.25">
      <c r="B24106" t="s">
        <v>1059</v>
      </c>
      <c r="C24106" t="s">
        <v>1811</v>
      </c>
      <c r="D24106" t="s">
        <v>1015</v>
      </c>
      <c r="E24106">
        <v>22.250129000000001</v>
      </c>
      <c r="F24106" t="s">
        <v>1042</v>
      </c>
      <c r="G24106" s="1">
        <v>43476</v>
      </c>
    </row>
    <row r="24107" spans="1:7" x14ac:dyDescent="0.25">
      <c r="B24107" t="s">
        <v>1133</v>
      </c>
      <c r="C24107" t="s">
        <v>1495</v>
      </c>
      <c r="D24107" t="s">
        <v>1015</v>
      </c>
      <c r="E24107">
        <v>22.250129000000001</v>
      </c>
      <c r="F24107" t="s">
        <v>1023</v>
      </c>
      <c r="G24107" s="1">
        <v>43474</v>
      </c>
    </row>
    <row r="24108" spans="1:7" x14ac:dyDescent="0.25">
      <c r="B24108" t="s">
        <v>1200</v>
      </c>
      <c r="C24108" t="s">
        <v>1201</v>
      </c>
      <c r="D24108" t="s">
        <v>1015</v>
      </c>
      <c r="E24108">
        <v>22.250129000000001</v>
      </c>
      <c r="F24108" t="s">
        <v>1042</v>
      </c>
      <c r="G24108" s="1">
        <v>43474</v>
      </c>
    </row>
    <row r="24109" spans="1:7" x14ac:dyDescent="0.25">
      <c r="B24109" t="s">
        <v>1040</v>
      </c>
      <c r="C24109" t="s">
        <v>1544</v>
      </c>
      <c r="D24109" t="s">
        <v>1015</v>
      </c>
      <c r="E24109">
        <v>22.250129000000001</v>
      </c>
      <c r="F24109" t="s">
        <v>1042</v>
      </c>
      <c r="G24109" s="1">
        <v>43473</v>
      </c>
    </row>
    <row r="24110" spans="1:7" x14ac:dyDescent="0.25">
      <c r="B24110" t="s">
        <v>1021</v>
      </c>
      <c r="C24110" t="s">
        <v>1021</v>
      </c>
      <c r="D24110" t="s">
        <v>1015</v>
      </c>
      <c r="E24110">
        <v>22.250129000000001</v>
      </c>
      <c r="F24110" t="s">
        <v>1023</v>
      </c>
      <c r="G24110" s="1">
        <v>43469</v>
      </c>
    </row>
    <row r="24111" spans="1:7" x14ac:dyDescent="0.25">
      <c r="B24111" t="s">
        <v>1150</v>
      </c>
      <c r="C24111" t="s">
        <v>2294</v>
      </c>
      <c r="D24111" t="s">
        <v>1015</v>
      </c>
      <c r="E24111">
        <v>22.250129000000001</v>
      </c>
      <c r="F24111" t="s">
        <v>1063</v>
      </c>
      <c r="G24111" s="1">
        <v>43453</v>
      </c>
    </row>
    <row r="24112" spans="1:7" x14ac:dyDescent="0.25">
      <c r="B24112" t="s">
        <v>58</v>
      </c>
      <c r="C24112" t="s">
        <v>2426</v>
      </c>
      <c r="D24112" t="s">
        <v>1015</v>
      </c>
      <c r="E24112">
        <v>22.250129000000001</v>
      </c>
      <c r="F24112" t="s">
        <v>1149</v>
      </c>
      <c r="G24112" s="1">
        <v>43447</v>
      </c>
    </row>
    <row r="24113" spans="2:7" x14ac:dyDescent="0.25">
      <c r="B24113" t="s">
        <v>1021</v>
      </c>
      <c r="C24113" t="s">
        <v>1021</v>
      </c>
      <c r="D24113" t="s">
        <v>1015</v>
      </c>
      <c r="E24113">
        <v>22.250129000000001</v>
      </c>
      <c r="F24113" t="s">
        <v>1023</v>
      </c>
      <c r="G24113" s="1">
        <v>43438</v>
      </c>
    </row>
    <row r="24114" spans="2:7" x14ac:dyDescent="0.25">
      <c r="B24114" t="s">
        <v>1021</v>
      </c>
      <c r="C24114" t="s">
        <v>1021</v>
      </c>
      <c r="D24114" t="s">
        <v>1015</v>
      </c>
      <c r="E24114">
        <v>22.250129000000001</v>
      </c>
      <c r="F24114" t="s">
        <v>1023</v>
      </c>
      <c r="G24114" s="1">
        <v>43438</v>
      </c>
    </row>
    <row r="24115" spans="2:7" x14ac:dyDescent="0.25">
      <c r="B24115" t="s">
        <v>1069</v>
      </c>
      <c r="C24115" t="s">
        <v>1408</v>
      </c>
      <c r="D24115" t="s">
        <v>1015</v>
      </c>
      <c r="E24115">
        <v>22.250129000000001</v>
      </c>
      <c r="F24115" t="s">
        <v>1042</v>
      </c>
      <c r="G24115" s="1">
        <v>43438</v>
      </c>
    </row>
    <row r="24116" spans="2:7" x14ac:dyDescent="0.25">
      <c r="B24116" t="s">
        <v>1061</v>
      </c>
      <c r="C24116" t="s">
        <v>1830</v>
      </c>
      <c r="D24116" t="s">
        <v>1019</v>
      </c>
      <c r="E24116">
        <v>20.147829999999999</v>
      </c>
      <c r="F24116" t="s">
        <v>1063</v>
      </c>
      <c r="G24116" s="1">
        <v>43474</v>
      </c>
    </row>
    <row r="24117" spans="2:7" x14ac:dyDescent="0.25">
      <c r="B24117" t="s">
        <v>1160</v>
      </c>
      <c r="C24117" t="s">
        <v>1769</v>
      </c>
      <c r="D24117" t="s">
        <v>1022</v>
      </c>
      <c r="E24117">
        <v>5.3656810000000004</v>
      </c>
      <c r="F24117" t="s">
        <v>1063</v>
      </c>
      <c r="G24117" s="1">
        <v>43475</v>
      </c>
    </row>
    <row r="24118" spans="2:7" x14ac:dyDescent="0.25">
      <c r="B24118" t="s">
        <v>1170</v>
      </c>
      <c r="C24118" t="s">
        <v>1171</v>
      </c>
      <c r="D24118" t="s">
        <v>1026</v>
      </c>
      <c r="E24118">
        <v>0</v>
      </c>
      <c r="F24118" t="s">
        <v>1020</v>
      </c>
      <c r="G24118" s="1">
        <v>43511</v>
      </c>
    </row>
    <row r="24119" spans="2:7" x14ac:dyDescent="0.25">
      <c r="B24119" t="s">
        <v>1071</v>
      </c>
      <c r="C24119" t="s">
        <v>2597</v>
      </c>
      <c r="D24119" t="s">
        <v>1026</v>
      </c>
      <c r="E24119">
        <v>0</v>
      </c>
      <c r="F24119" t="s">
        <v>2396</v>
      </c>
      <c r="G24119" s="1">
        <v>43475</v>
      </c>
    </row>
    <row r="24120" spans="2:7" x14ac:dyDescent="0.25">
      <c r="B24120" t="s">
        <v>1074</v>
      </c>
      <c r="C24120" t="s">
        <v>1549</v>
      </c>
      <c r="D24120" t="s">
        <v>1026</v>
      </c>
      <c r="E24120">
        <v>0</v>
      </c>
      <c r="F24120" t="s">
        <v>1027</v>
      </c>
      <c r="G24120" s="1">
        <v>43451</v>
      </c>
    </row>
    <row r="24121" spans="2:7" x14ac:dyDescent="0.25">
      <c r="B24121" t="s">
        <v>1084</v>
      </c>
      <c r="C24121" t="s">
        <v>1411</v>
      </c>
      <c r="D24121" t="s">
        <v>1026</v>
      </c>
      <c r="E24121">
        <v>0</v>
      </c>
      <c r="F24121" t="s">
        <v>1020</v>
      </c>
      <c r="G24121" s="1">
        <v>43446</v>
      </c>
    </row>
    <row r="24122" spans="2:7" x14ac:dyDescent="0.25">
      <c r="B24122" t="s">
        <v>1050</v>
      </c>
      <c r="C24122" t="s">
        <v>2114</v>
      </c>
      <c r="D24122" t="s">
        <v>1026</v>
      </c>
      <c r="E24122">
        <v>0</v>
      </c>
      <c r="F24122" t="s">
        <v>1052</v>
      </c>
      <c r="G24122" s="1">
        <v>43440</v>
      </c>
    </row>
    <row r="24123" spans="2:7" x14ac:dyDescent="0.25">
      <c r="B24123" t="s">
        <v>1175</v>
      </c>
      <c r="C24123" t="s">
        <v>1812</v>
      </c>
      <c r="D24123" t="s">
        <v>1026</v>
      </c>
      <c r="E24123">
        <v>0</v>
      </c>
      <c r="F24123" t="s">
        <v>1027</v>
      </c>
      <c r="G24123" s="1">
        <v>43440</v>
      </c>
    </row>
    <row r="24124" spans="2:7" x14ac:dyDescent="0.25">
      <c r="B24124" t="s">
        <v>1086</v>
      </c>
      <c r="C24124" t="s">
        <v>2427</v>
      </c>
      <c r="D24124" t="s">
        <v>1026</v>
      </c>
      <c r="E24124">
        <v>0</v>
      </c>
      <c r="F24124" t="s">
        <v>1027</v>
      </c>
      <c r="G24124" s="1">
        <v>43438</v>
      </c>
    </row>
    <row r="24125" spans="2:7" x14ac:dyDescent="0.25">
      <c r="B24125" t="s">
        <v>1017</v>
      </c>
      <c r="C24125" t="s">
        <v>1018</v>
      </c>
      <c r="D24125" t="s">
        <v>1037</v>
      </c>
      <c r="E24125">
        <v>-15.513346</v>
      </c>
      <c r="F24125" t="s">
        <v>1279</v>
      </c>
      <c r="G24125" s="1">
        <v>43280</v>
      </c>
    </row>
    <row r="24151" spans="1:7" x14ac:dyDescent="0.25">
      <c r="A24151" t="s">
        <v>999</v>
      </c>
      <c r="B24151" t="str">
        <f ca="1">_xll.BDS(OFFSET(INDIRECT(ADDRESS(ROW(), COLUMN())),0,-1),"TOP_ANALYST_PERFORM_RANK_TRR","cols=6;rows=6")</f>
        <v>ISS-EVA</v>
      </c>
      <c r="C24151" t="s">
        <v>1018</v>
      </c>
      <c r="D24151" t="s">
        <v>1015</v>
      </c>
      <c r="E24151">
        <v>43.039088999999997</v>
      </c>
      <c r="F24151" t="s">
        <v>1279</v>
      </c>
      <c r="G24151" s="1">
        <v>43412</v>
      </c>
    </row>
    <row r="24152" spans="1:7" x14ac:dyDescent="0.25">
      <c r="B24152" t="s">
        <v>1061</v>
      </c>
      <c r="C24152" t="s">
        <v>1147</v>
      </c>
      <c r="D24152" t="s">
        <v>1019</v>
      </c>
      <c r="E24152">
        <v>21.428570000000001</v>
      </c>
      <c r="F24152" t="s">
        <v>1279</v>
      </c>
      <c r="G24152" s="1">
        <v>43511</v>
      </c>
    </row>
    <row r="24153" spans="1:7" x14ac:dyDescent="0.25">
      <c r="B24153" t="s">
        <v>1113</v>
      </c>
      <c r="C24153" t="s">
        <v>1154</v>
      </c>
      <c r="D24153" t="s">
        <v>1022</v>
      </c>
      <c r="E24153">
        <v>0</v>
      </c>
      <c r="F24153" t="s">
        <v>1032</v>
      </c>
      <c r="G24153" s="1">
        <v>43511</v>
      </c>
    </row>
    <row r="24154" spans="1:7" x14ac:dyDescent="0.25">
      <c r="B24154" t="s">
        <v>1099</v>
      </c>
      <c r="C24154" t="s">
        <v>2469</v>
      </c>
      <c r="D24154" t="s">
        <v>1022</v>
      </c>
      <c r="E24154">
        <v>0</v>
      </c>
      <c r="F24154" t="s">
        <v>1027</v>
      </c>
      <c r="G24154" s="1">
        <v>43511</v>
      </c>
    </row>
    <row r="24155" spans="1:7" x14ac:dyDescent="0.25">
      <c r="B24155" t="s">
        <v>1040</v>
      </c>
      <c r="C24155" t="s">
        <v>1159</v>
      </c>
      <c r="D24155" t="s">
        <v>1026</v>
      </c>
      <c r="E24155">
        <v>-14.02183</v>
      </c>
      <c r="F24155" t="s">
        <v>1312</v>
      </c>
      <c r="G24155" s="1">
        <v>43510</v>
      </c>
    </row>
    <row r="24156" spans="1:7" x14ac:dyDescent="0.25">
      <c r="B24156" t="s">
        <v>1187</v>
      </c>
      <c r="C24156" t="s">
        <v>1188</v>
      </c>
      <c r="D24156" t="s">
        <v>1037</v>
      </c>
      <c r="E24156">
        <v>-21.428570000000001</v>
      </c>
      <c r="F24156" t="s">
        <v>1023</v>
      </c>
      <c r="G24156" s="1">
        <v>43511</v>
      </c>
    </row>
    <row r="24201" spans="1:7" x14ac:dyDescent="0.25">
      <c r="A24201" t="s">
        <v>1000</v>
      </c>
      <c r="B24201" t="str">
        <f ca="1">_xll.BDS(OFFSET(INDIRECT(ADDRESS(ROW(), COLUMN())),0,-1),"TOP_ANALYST_PERFORM_RANK_TRR","cols=6;rows=9")</f>
        <v>Stephens Inc</v>
      </c>
      <c r="C24201" t="s">
        <v>2122</v>
      </c>
      <c r="D24201" t="s">
        <v>1015</v>
      </c>
      <c r="E24201">
        <v>9.6541580000000007</v>
      </c>
      <c r="F24201" t="s">
        <v>1052</v>
      </c>
      <c r="G24201" s="1">
        <v>43511</v>
      </c>
    </row>
    <row r="24202" spans="1:7" x14ac:dyDescent="0.25">
      <c r="B24202" t="s">
        <v>1059</v>
      </c>
      <c r="C24202" t="s">
        <v>1708</v>
      </c>
      <c r="D24202" t="s">
        <v>1019</v>
      </c>
      <c r="E24202">
        <v>0</v>
      </c>
      <c r="F24202" t="s">
        <v>1032</v>
      </c>
      <c r="G24202" s="1">
        <v>43511</v>
      </c>
    </row>
    <row r="24203" spans="1:7" x14ac:dyDescent="0.25">
      <c r="B24203" t="s">
        <v>1057</v>
      </c>
      <c r="C24203" t="s">
        <v>2179</v>
      </c>
      <c r="D24203" t="s">
        <v>1019</v>
      </c>
      <c r="E24203">
        <v>0</v>
      </c>
      <c r="F24203" t="s">
        <v>1309</v>
      </c>
      <c r="G24203" s="1">
        <v>43503</v>
      </c>
    </row>
    <row r="24204" spans="1:7" x14ac:dyDescent="0.25">
      <c r="B24204" t="s">
        <v>1021</v>
      </c>
      <c r="C24204" t="s">
        <v>1021</v>
      </c>
      <c r="D24204" t="s">
        <v>1019</v>
      </c>
      <c r="E24204">
        <v>0</v>
      </c>
      <c r="F24204" t="s">
        <v>1027</v>
      </c>
      <c r="G24204" s="1">
        <v>43497</v>
      </c>
    </row>
    <row r="24205" spans="1:7" x14ac:dyDescent="0.25">
      <c r="B24205" t="s">
        <v>2622</v>
      </c>
      <c r="C24205" t="s">
        <v>2743</v>
      </c>
      <c r="D24205" t="s">
        <v>1019</v>
      </c>
      <c r="E24205">
        <v>0</v>
      </c>
      <c r="F24205" t="s">
        <v>1027</v>
      </c>
      <c r="G24205" s="1">
        <v>43490</v>
      </c>
    </row>
    <row r="24206" spans="1:7" x14ac:dyDescent="0.25">
      <c r="B24206" t="s">
        <v>1030</v>
      </c>
      <c r="C24206" t="s">
        <v>1049</v>
      </c>
      <c r="D24206" t="s">
        <v>1019</v>
      </c>
      <c r="E24206">
        <v>0</v>
      </c>
      <c r="F24206" t="s">
        <v>1032</v>
      </c>
      <c r="G24206" s="1">
        <v>43489</v>
      </c>
    </row>
    <row r="24207" spans="1:7" x14ac:dyDescent="0.25">
      <c r="B24207" t="s">
        <v>1021</v>
      </c>
      <c r="C24207" t="s">
        <v>1021</v>
      </c>
      <c r="D24207" t="s">
        <v>1022</v>
      </c>
      <c r="E24207">
        <v>-2.2196929999999999</v>
      </c>
      <c r="F24207" t="s">
        <v>1027</v>
      </c>
      <c r="G24207" s="1">
        <v>43474</v>
      </c>
    </row>
    <row r="24208" spans="1:7" x14ac:dyDescent="0.25">
      <c r="B24208" t="s">
        <v>1017</v>
      </c>
      <c r="C24208" t="s">
        <v>1018</v>
      </c>
      <c r="D24208" t="s">
        <v>1026</v>
      </c>
      <c r="E24208">
        <v>-5.3117999999999999</v>
      </c>
      <c r="F24208" t="s">
        <v>1023</v>
      </c>
      <c r="G24208" s="1">
        <v>43181</v>
      </c>
    </row>
    <row r="24209" spans="2:7" x14ac:dyDescent="0.25">
      <c r="B24209" t="s">
        <v>1061</v>
      </c>
      <c r="C24209" t="s">
        <v>2244</v>
      </c>
      <c r="D24209" t="s">
        <v>1037</v>
      </c>
      <c r="E24209">
        <v>-7.2702980000000004</v>
      </c>
      <c r="F24209" t="s">
        <v>1063</v>
      </c>
      <c r="G24209" s="1">
        <v>43490</v>
      </c>
    </row>
    <row r="24251" spans="1:7" x14ac:dyDescent="0.25">
      <c r="A24251" t="s">
        <v>1002</v>
      </c>
      <c r="B24251" t="str">
        <f ca="1">_xll.BDS(OFFSET(INDIRECT(ADDRESS(ROW(), COLUMN())),0,-1),"TOP_ANALYST_PERFORM_RANK_TRR","cols=6;rows=21")</f>
        <v>Mizuho Securities USA Inc</v>
      </c>
      <c r="C24251" t="s">
        <v>2248</v>
      </c>
      <c r="D24251" t="s">
        <v>1015</v>
      </c>
      <c r="E24251">
        <v>23.195741000000002</v>
      </c>
      <c r="F24251" t="s">
        <v>1027</v>
      </c>
      <c r="G24251" s="1">
        <v>43510</v>
      </c>
    </row>
    <row r="24252" spans="1:7" x14ac:dyDescent="0.25">
      <c r="B24252" t="s">
        <v>1021</v>
      </c>
      <c r="C24252" t="s">
        <v>1021</v>
      </c>
      <c r="D24252" t="s">
        <v>1019</v>
      </c>
      <c r="E24252">
        <v>22.927569999999999</v>
      </c>
      <c r="F24252" t="s">
        <v>1023</v>
      </c>
      <c r="G24252" s="1">
        <v>43507</v>
      </c>
    </row>
    <row r="24253" spans="1:7" x14ac:dyDescent="0.25">
      <c r="B24253" t="s">
        <v>1076</v>
      </c>
      <c r="C24253" t="s">
        <v>2545</v>
      </c>
      <c r="D24253" t="s">
        <v>1019</v>
      </c>
      <c r="E24253">
        <v>22.927569999999999</v>
      </c>
      <c r="F24253" t="s">
        <v>1023</v>
      </c>
      <c r="G24253" s="1">
        <v>43507</v>
      </c>
    </row>
    <row r="24254" spans="1:7" x14ac:dyDescent="0.25">
      <c r="B24254" t="s">
        <v>1021</v>
      </c>
      <c r="C24254" t="s">
        <v>1021</v>
      </c>
      <c r="D24254" t="s">
        <v>1019</v>
      </c>
      <c r="E24254">
        <v>22.927569999999999</v>
      </c>
      <c r="F24254" t="s">
        <v>1023</v>
      </c>
      <c r="G24254" s="1">
        <v>43503</v>
      </c>
    </row>
    <row r="24255" spans="1:7" x14ac:dyDescent="0.25">
      <c r="B24255" t="s">
        <v>1059</v>
      </c>
      <c r="C24255" t="s">
        <v>2562</v>
      </c>
      <c r="D24255" t="s">
        <v>1019</v>
      </c>
      <c r="E24255">
        <v>22.927569999999999</v>
      </c>
      <c r="F24255" t="s">
        <v>1042</v>
      </c>
      <c r="G24255" s="1">
        <v>43501</v>
      </c>
    </row>
    <row r="24256" spans="1:7" x14ac:dyDescent="0.25">
      <c r="B24256" t="s">
        <v>1055</v>
      </c>
      <c r="C24256" t="s">
        <v>2436</v>
      </c>
      <c r="D24256" t="s">
        <v>1019</v>
      </c>
      <c r="E24256">
        <v>22.927569999999999</v>
      </c>
      <c r="F24256" t="s">
        <v>1042</v>
      </c>
      <c r="G24256" s="1">
        <v>43501</v>
      </c>
    </row>
    <row r="24257" spans="2:7" x14ac:dyDescent="0.25">
      <c r="B24257" t="s">
        <v>1050</v>
      </c>
      <c r="C24257" t="s">
        <v>2744</v>
      </c>
      <c r="D24257" t="s">
        <v>1019</v>
      </c>
      <c r="E24257">
        <v>22.927569999999999</v>
      </c>
      <c r="F24257" t="s">
        <v>1063</v>
      </c>
      <c r="G24257" s="1">
        <v>43500</v>
      </c>
    </row>
    <row r="24258" spans="2:7" x14ac:dyDescent="0.25">
      <c r="B24258" t="s">
        <v>1057</v>
      </c>
      <c r="C24258" t="s">
        <v>2745</v>
      </c>
      <c r="D24258" t="s">
        <v>1019</v>
      </c>
      <c r="E24258">
        <v>22.927569999999999</v>
      </c>
      <c r="F24258" t="s">
        <v>1042</v>
      </c>
      <c r="G24258" s="1">
        <v>43500</v>
      </c>
    </row>
    <row r="24259" spans="2:7" x14ac:dyDescent="0.25">
      <c r="B24259" t="s">
        <v>1030</v>
      </c>
      <c r="C24259" t="s">
        <v>2746</v>
      </c>
      <c r="D24259" t="s">
        <v>1019</v>
      </c>
      <c r="E24259">
        <v>22.927569999999999</v>
      </c>
      <c r="F24259" t="s">
        <v>1042</v>
      </c>
      <c r="G24259" s="1">
        <v>43497</v>
      </c>
    </row>
    <row r="24260" spans="2:7" x14ac:dyDescent="0.25">
      <c r="B24260" t="s">
        <v>1067</v>
      </c>
      <c r="C24260" t="s">
        <v>2747</v>
      </c>
      <c r="D24260" t="s">
        <v>1019</v>
      </c>
      <c r="E24260">
        <v>22.927569999999999</v>
      </c>
      <c r="F24260" t="s">
        <v>1023</v>
      </c>
      <c r="G24260" s="1">
        <v>43497</v>
      </c>
    </row>
    <row r="24261" spans="2:7" x14ac:dyDescent="0.25">
      <c r="B24261" t="s">
        <v>1145</v>
      </c>
      <c r="C24261" t="s">
        <v>2748</v>
      </c>
      <c r="D24261" t="s">
        <v>1019</v>
      </c>
      <c r="E24261">
        <v>22.927569999999999</v>
      </c>
      <c r="F24261" t="s">
        <v>1023</v>
      </c>
      <c r="G24261" s="1">
        <v>43497</v>
      </c>
    </row>
    <row r="24262" spans="2:7" x14ac:dyDescent="0.25">
      <c r="B24262" t="s">
        <v>1071</v>
      </c>
      <c r="C24262" t="s">
        <v>2749</v>
      </c>
      <c r="D24262" t="s">
        <v>1019</v>
      </c>
      <c r="E24262">
        <v>22.927569999999999</v>
      </c>
      <c r="F24262" t="s">
        <v>1238</v>
      </c>
      <c r="G24262" s="1">
        <v>43419</v>
      </c>
    </row>
    <row r="24263" spans="2:7" x14ac:dyDescent="0.25">
      <c r="B24263" t="s">
        <v>1084</v>
      </c>
      <c r="C24263" t="s">
        <v>2302</v>
      </c>
      <c r="D24263" t="s">
        <v>1019</v>
      </c>
      <c r="E24263">
        <v>22.927569999999999</v>
      </c>
      <c r="F24263" t="s">
        <v>1023</v>
      </c>
      <c r="G24263" s="1">
        <v>43382</v>
      </c>
    </row>
    <row r="24264" spans="2:7" x14ac:dyDescent="0.25">
      <c r="B24264" t="s">
        <v>1090</v>
      </c>
      <c r="C24264" t="s">
        <v>1091</v>
      </c>
      <c r="D24264" t="s">
        <v>1019</v>
      </c>
      <c r="E24264">
        <v>22.927569999999999</v>
      </c>
      <c r="F24264" t="s">
        <v>1023</v>
      </c>
      <c r="G24264" s="1">
        <v>43139</v>
      </c>
    </row>
    <row r="24265" spans="2:7" x14ac:dyDescent="0.25">
      <c r="B24265" t="s">
        <v>1017</v>
      </c>
      <c r="C24265" t="s">
        <v>1018</v>
      </c>
      <c r="D24265" t="s">
        <v>1022</v>
      </c>
      <c r="E24265">
        <v>22.160890999999999</v>
      </c>
      <c r="F24265" t="s">
        <v>1023</v>
      </c>
      <c r="G24265" s="1">
        <v>43215</v>
      </c>
    </row>
    <row r="24266" spans="2:7" x14ac:dyDescent="0.25">
      <c r="B24266" t="s">
        <v>1061</v>
      </c>
      <c r="C24266" t="s">
        <v>2750</v>
      </c>
      <c r="D24266" t="s">
        <v>1026</v>
      </c>
      <c r="E24266">
        <v>5.7883279999999999</v>
      </c>
      <c r="F24266" t="s">
        <v>1063</v>
      </c>
      <c r="G24266" s="1">
        <v>43502</v>
      </c>
    </row>
    <row r="24267" spans="2:7" x14ac:dyDescent="0.25">
      <c r="B24267" t="s">
        <v>1167</v>
      </c>
      <c r="C24267" t="s">
        <v>2751</v>
      </c>
      <c r="D24267" t="s">
        <v>1037</v>
      </c>
      <c r="E24267">
        <v>0</v>
      </c>
      <c r="F24267" t="s">
        <v>1020</v>
      </c>
      <c r="G24267" s="1">
        <v>43507</v>
      </c>
    </row>
    <row r="24268" spans="2:7" x14ac:dyDescent="0.25">
      <c r="B24268" t="s">
        <v>1040</v>
      </c>
      <c r="C24268" t="s">
        <v>2752</v>
      </c>
      <c r="D24268" t="s">
        <v>1037</v>
      </c>
      <c r="E24268">
        <v>0</v>
      </c>
      <c r="F24268" t="s">
        <v>1312</v>
      </c>
      <c r="G24268" s="1">
        <v>43503</v>
      </c>
    </row>
    <row r="24269" spans="2:7" x14ac:dyDescent="0.25">
      <c r="B24269" t="s">
        <v>1021</v>
      </c>
      <c r="C24269" t="s">
        <v>1021</v>
      </c>
      <c r="D24269" t="s">
        <v>1037</v>
      </c>
      <c r="E24269">
        <v>0</v>
      </c>
      <c r="F24269" t="s">
        <v>1020</v>
      </c>
      <c r="G24269" s="1">
        <v>43500</v>
      </c>
    </row>
    <row r="24270" spans="2:7" x14ac:dyDescent="0.25">
      <c r="B24270" t="s">
        <v>58</v>
      </c>
      <c r="C24270" t="s">
        <v>2753</v>
      </c>
      <c r="D24270" t="s">
        <v>1037</v>
      </c>
      <c r="E24270">
        <v>0</v>
      </c>
      <c r="F24270" t="s">
        <v>1389</v>
      </c>
      <c r="G24270" s="1">
        <v>43497</v>
      </c>
    </row>
    <row r="24271" spans="2:7" x14ac:dyDescent="0.25">
      <c r="B24271" t="s">
        <v>1033</v>
      </c>
      <c r="C24271" t="s">
        <v>2560</v>
      </c>
      <c r="D24271" t="s">
        <v>1037</v>
      </c>
      <c r="E24271">
        <v>0</v>
      </c>
      <c r="F24271" t="s">
        <v>1020</v>
      </c>
      <c r="G24271" s="1">
        <v>43497</v>
      </c>
    </row>
    <row r="24301" spans="1:7" x14ac:dyDescent="0.25">
      <c r="A24301" t="s">
        <v>1003</v>
      </c>
      <c r="B24301" t="str">
        <f ca="1">_xll.BDS(OFFSET(INDIRECT(ADDRESS(ROW(), COLUMN())),0,-1),"TOP_ANALYST_PERFORM_RANK_TRR","cols=6;rows=5")</f>
        <v>Jefferies</v>
      </c>
      <c r="C24301" t="s">
        <v>2292</v>
      </c>
      <c r="D24301" t="s">
        <v>1015</v>
      </c>
      <c r="E24301">
        <v>5.9687979999999996</v>
      </c>
      <c r="F24301" t="s">
        <v>1023</v>
      </c>
      <c r="G24301" s="1">
        <v>43494</v>
      </c>
    </row>
    <row r="24302" spans="1:7" x14ac:dyDescent="0.25">
      <c r="B24302" t="s">
        <v>1017</v>
      </c>
      <c r="C24302" t="s">
        <v>1018</v>
      </c>
      <c r="D24302" t="s">
        <v>1019</v>
      </c>
      <c r="E24302">
        <v>4.225263</v>
      </c>
      <c r="F24302" t="s">
        <v>1063</v>
      </c>
      <c r="G24302" s="1">
        <v>43384</v>
      </c>
    </row>
    <row r="24303" spans="1:7" x14ac:dyDescent="0.25">
      <c r="B24303" t="s">
        <v>1059</v>
      </c>
      <c r="C24303" t="s">
        <v>2267</v>
      </c>
      <c r="D24303" t="s">
        <v>1022</v>
      </c>
      <c r="E24303">
        <v>0</v>
      </c>
      <c r="F24303" t="s">
        <v>1032</v>
      </c>
      <c r="G24303" s="1">
        <v>43508</v>
      </c>
    </row>
    <row r="24304" spans="1:7" x14ac:dyDescent="0.25">
      <c r="B24304" t="s">
        <v>1363</v>
      </c>
      <c r="C24304" t="s">
        <v>2105</v>
      </c>
      <c r="D24304" t="s">
        <v>1026</v>
      </c>
      <c r="E24304">
        <v>-13.51074</v>
      </c>
      <c r="F24304" t="s">
        <v>1042</v>
      </c>
      <c r="G24304" s="1">
        <v>43497</v>
      </c>
    </row>
    <row r="24305" spans="2:7" x14ac:dyDescent="0.25">
      <c r="B24305" t="s">
        <v>1124</v>
      </c>
      <c r="C24305" t="s">
        <v>2754</v>
      </c>
      <c r="D24305" t="s">
        <v>1037</v>
      </c>
      <c r="E24305">
        <v>-15.47175</v>
      </c>
      <c r="F24305" t="s">
        <v>1023</v>
      </c>
      <c r="G24305" s="1">
        <v>43503</v>
      </c>
    </row>
    <row r="24351" spans="1:7" x14ac:dyDescent="0.25">
      <c r="A24351" t="s">
        <v>1004</v>
      </c>
      <c r="B24351" t="str">
        <f ca="1">_xll.BDS(OFFSET(INDIRECT(ADDRESS(ROW(), COLUMN())),0,-1),"TOP_ANALYST_PERFORM_RANK_TRR","cols=6;rows=11")</f>
        <v>Evercore ISI</v>
      </c>
      <c r="C24351" t="s">
        <v>1058</v>
      </c>
      <c r="D24351" t="s">
        <v>1015</v>
      </c>
      <c r="E24351">
        <v>8.2580109999999998</v>
      </c>
      <c r="F24351" t="s">
        <v>1042</v>
      </c>
      <c r="G24351" s="1">
        <v>43487</v>
      </c>
    </row>
    <row r="24352" spans="1:7" x14ac:dyDescent="0.25">
      <c r="B24352" t="s">
        <v>1055</v>
      </c>
      <c r="C24352" t="s">
        <v>1591</v>
      </c>
      <c r="D24352" t="s">
        <v>1019</v>
      </c>
      <c r="E24352">
        <v>5.4469539999999999</v>
      </c>
      <c r="F24352" t="s">
        <v>1141</v>
      </c>
      <c r="G24352" s="1">
        <v>43487</v>
      </c>
    </row>
    <row r="24353" spans="2:7" x14ac:dyDescent="0.25">
      <c r="B24353" t="s">
        <v>1021</v>
      </c>
      <c r="C24353" t="s">
        <v>1021</v>
      </c>
      <c r="D24353" t="s">
        <v>1019</v>
      </c>
      <c r="E24353">
        <v>5.4469539999999999</v>
      </c>
      <c r="F24353" t="s">
        <v>1023</v>
      </c>
      <c r="G24353" s="1">
        <v>43483</v>
      </c>
    </row>
    <row r="24354" spans="2:7" x14ac:dyDescent="0.25">
      <c r="B24354" t="s">
        <v>1061</v>
      </c>
      <c r="C24354" t="s">
        <v>1062</v>
      </c>
      <c r="D24354" t="s">
        <v>1022</v>
      </c>
      <c r="E24354">
        <v>0</v>
      </c>
      <c r="F24354" t="s">
        <v>1027</v>
      </c>
      <c r="G24354" s="1">
        <v>43510</v>
      </c>
    </row>
    <row r="24355" spans="2:7" x14ac:dyDescent="0.25">
      <c r="B24355" t="s">
        <v>1086</v>
      </c>
      <c r="C24355" t="s">
        <v>1087</v>
      </c>
      <c r="D24355" t="s">
        <v>1022</v>
      </c>
      <c r="E24355">
        <v>0</v>
      </c>
      <c r="F24355" t="s">
        <v>1027</v>
      </c>
      <c r="G24355" s="1">
        <v>43508</v>
      </c>
    </row>
    <row r="24356" spans="2:7" x14ac:dyDescent="0.25">
      <c r="B24356" t="s">
        <v>1067</v>
      </c>
      <c r="C24356" t="s">
        <v>1068</v>
      </c>
      <c r="D24356" t="s">
        <v>1022</v>
      </c>
      <c r="E24356">
        <v>0</v>
      </c>
      <c r="F24356" t="s">
        <v>1020</v>
      </c>
      <c r="G24356" s="1">
        <v>43493</v>
      </c>
    </row>
    <row r="24357" spans="2:7" x14ac:dyDescent="0.25">
      <c r="B24357" t="s">
        <v>1040</v>
      </c>
      <c r="C24357" t="s">
        <v>1041</v>
      </c>
      <c r="D24357" t="s">
        <v>1022</v>
      </c>
      <c r="E24357">
        <v>0</v>
      </c>
      <c r="F24357" t="s">
        <v>1312</v>
      </c>
      <c r="G24357" s="1">
        <v>43490</v>
      </c>
    </row>
    <row r="24358" spans="2:7" x14ac:dyDescent="0.25">
      <c r="B24358" t="s">
        <v>1084</v>
      </c>
      <c r="C24358" t="s">
        <v>1085</v>
      </c>
      <c r="D24358" t="s">
        <v>1022</v>
      </c>
      <c r="E24358">
        <v>0</v>
      </c>
      <c r="F24358" t="s">
        <v>1020</v>
      </c>
      <c r="G24358" s="1">
        <v>43487</v>
      </c>
    </row>
    <row r="24359" spans="2:7" x14ac:dyDescent="0.25">
      <c r="B24359" t="s">
        <v>1076</v>
      </c>
      <c r="C24359" t="s">
        <v>1077</v>
      </c>
      <c r="D24359" t="s">
        <v>1022</v>
      </c>
      <c r="E24359">
        <v>0</v>
      </c>
      <c r="F24359" t="s">
        <v>1020</v>
      </c>
      <c r="G24359" s="1">
        <v>43487</v>
      </c>
    </row>
    <row r="24360" spans="2:7" x14ac:dyDescent="0.25">
      <c r="B24360" t="s">
        <v>1363</v>
      </c>
      <c r="C24360" t="s">
        <v>1364</v>
      </c>
      <c r="D24360" t="s">
        <v>1026</v>
      </c>
      <c r="E24360">
        <v>-15.74733</v>
      </c>
      <c r="F24360" t="s">
        <v>1032</v>
      </c>
      <c r="G24360" s="1">
        <v>43508</v>
      </c>
    </row>
    <row r="24361" spans="2:7" x14ac:dyDescent="0.25">
      <c r="B24361" t="s">
        <v>58</v>
      </c>
      <c r="C24361" t="s">
        <v>1080</v>
      </c>
      <c r="D24361" t="s">
        <v>1037</v>
      </c>
      <c r="E24361">
        <v>-18.280919999999998</v>
      </c>
      <c r="F24361" t="s">
        <v>1081</v>
      </c>
      <c r="G24361" s="1">
        <v>43487</v>
      </c>
    </row>
    <row r="24401" spans="1:7" x14ac:dyDescent="0.25">
      <c r="A24401" t="s">
        <v>1005</v>
      </c>
      <c r="B24401" t="str">
        <f ca="1">_xll.BDS(OFFSET(INDIRECT(ADDRESS(ROW(), COLUMN())),0,-1),"TOP_ANALYST_PERFORM_RANK_TRR","cols=6;rows=14")</f>
        <v>Loop Capital Markets</v>
      </c>
      <c r="C24401" t="s">
        <v>1500</v>
      </c>
      <c r="D24401" t="s">
        <v>1015</v>
      </c>
      <c r="E24401">
        <v>16.342929999999999</v>
      </c>
      <c r="F24401" t="s">
        <v>1023</v>
      </c>
      <c r="G24401" s="1">
        <v>43501</v>
      </c>
    </row>
    <row r="24402" spans="1:7" x14ac:dyDescent="0.25">
      <c r="B24402" t="s">
        <v>1061</v>
      </c>
      <c r="C24402" t="s">
        <v>1509</v>
      </c>
      <c r="D24402" t="s">
        <v>1015</v>
      </c>
      <c r="E24402">
        <v>16.342929999999999</v>
      </c>
      <c r="F24402" t="s">
        <v>1063</v>
      </c>
      <c r="G24402" s="1">
        <v>43501</v>
      </c>
    </row>
    <row r="24403" spans="1:7" x14ac:dyDescent="0.25">
      <c r="B24403" t="s">
        <v>1059</v>
      </c>
      <c r="C24403" t="s">
        <v>1811</v>
      </c>
      <c r="D24403" t="s">
        <v>1015</v>
      </c>
      <c r="E24403">
        <v>16.342929999999999</v>
      </c>
      <c r="F24403" t="s">
        <v>1042</v>
      </c>
      <c r="G24403" s="1">
        <v>43500</v>
      </c>
    </row>
    <row r="24404" spans="1:7" x14ac:dyDescent="0.25">
      <c r="B24404" t="s">
        <v>1030</v>
      </c>
      <c r="C24404" t="s">
        <v>2115</v>
      </c>
      <c r="D24404" t="s">
        <v>1015</v>
      </c>
      <c r="E24404">
        <v>16.342929999999999</v>
      </c>
      <c r="F24404" t="s">
        <v>1042</v>
      </c>
      <c r="G24404" s="1">
        <v>43500</v>
      </c>
    </row>
    <row r="24405" spans="1:7" x14ac:dyDescent="0.25">
      <c r="B24405" t="s">
        <v>1086</v>
      </c>
      <c r="C24405" t="s">
        <v>2427</v>
      </c>
      <c r="D24405" t="s">
        <v>1019</v>
      </c>
      <c r="E24405">
        <v>9.8607030000000009</v>
      </c>
      <c r="F24405" t="s">
        <v>1042</v>
      </c>
      <c r="G24405" s="1">
        <v>43500</v>
      </c>
    </row>
    <row r="24406" spans="1:7" x14ac:dyDescent="0.25">
      <c r="B24406" t="s">
        <v>1021</v>
      </c>
      <c r="C24406" t="s">
        <v>1021</v>
      </c>
      <c r="D24406" t="s">
        <v>1022</v>
      </c>
      <c r="E24406">
        <v>7.2304919999999999</v>
      </c>
      <c r="F24406" t="s">
        <v>1027</v>
      </c>
      <c r="G24406" s="1">
        <v>43502</v>
      </c>
    </row>
    <row r="24407" spans="1:7" x14ac:dyDescent="0.25">
      <c r="B24407" t="s">
        <v>1157</v>
      </c>
      <c r="C24407" t="s">
        <v>2234</v>
      </c>
      <c r="D24407" t="s">
        <v>1026</v>
      </c>
      <c r="E24407">
        <v>0.25058799999999998</v>
      </c>
      <c r="F24407" t="s">
        <v>1016</v>
      </c>
      <c r="G24407" s="1">
        <v>43501</v>
      </c>
    </row>
    <row r="24408" spans="1:7" x14ac:dyDescent="0.25">
      <c r="B24408" t="s">
        <v>1021</v>
      </c>
      <c r="C24408" t="s">
        <v>1021</v>
      </c>
      <c r="D24408" t="s">
        <v>1037</v>
      </c>
      <c r="E24408">
        <v>0</v>
      </c>
      <c r="F24408" t="s">
        <v>1027</v>
      </c>
      <c r="G24408" s="1">
        <v>43509</v>
      </c>
    </row>
    <row r="24409" spans="1:7" x14ac:dyDescent="0.25">
      <c r="B24409" t="s">
        <v>1118</v>
      </c>
      <c r="C24409" t="s">
        <v>1508</v>
      </c>
      <c r="D24409" t="s">
        <v>1037</v>
      </c>
      <c r="E24409">
        <v>0</v>
      </c>
      <c r="F24409" t="s">
        <v>1020</v>
      </c>
      <c r="G24409" s="1">
        <v>43509</v>
      </c>
    </row>
    <row r="24410" spans="1:7" x14ac:dyDescent="0.25">
      <c r="B24410" t="s">
        <v>1071</v>
      </c>
      <c r="C24410" t="s">
        <v>1514</v>
      </c>
      <c r="D24410" t="s">
        <v>1037</v>
      </c>
      <c r="E24410">
        <v>0</v>
      </c>
      <c r="F24410" t="s">
        <v>1361</v>
      </c>
      <c r="G24410" s="1">
        <v>43504</v>
      </c>
    </row>
    <row r="24411" spans="1:7" x14ac:dyDescent="0.25">
      <c r="B24411" t="s">
        <v>58</v>
      </c>
      <c r="C24411" t="s">
        <v>2426</v>
      </c>
      <c r="D24411" t="s">
        <v>1037</v>
      </c>
      <c r="E24411">
        <v>0</v>
      </c>
      <c r="F24411" t="s">
        <v>1389</v>
      </c>
      <c r="G24411" s="1">
        <v>43500</v>
      </c>
    </row>
    <row r="24412" spans="1:7" x14ac:dyDescent="0.25">
      <c r="B24412" t="s">
        <v>1076</v>
      </c>
      <c r="C24412" t="s">
        <v>2575</v>
      </c>
      <c r="D24412" t="s">
        <v>1037</v>
      </c>
      <c r="E24412">
        <v>0</v>
      </c>
      <c r="F24412" t="s">
        <v>1020</v>
      </c>
      <c r="G24412" s="1">
        <v>43500</v>
      </c>
    </row>
    <row r="24413" spans="1:7" x14ac:dyDescent="0.25">
      <c r="B24413" t="s">
        <v>1050</v>
      </c>
      <c r="C24413" t="s">
        <v>2114</v>
      </c>
      <c r="D24413" t="s">
        <v>1037</v>
      </c>
      <c r="E24413">
        <v>0</v>
      </c>
      <c r="F24413" t="s">
        <v>1052</v>
      </c>
      <c r="G24413" s="1">
        <v>43500</v>
      </c>
    </row>
    <row r="24414" spans="1:7" x14ac:dyDescent="0.25">
      <c r="B24414" t="s">
        <v>1133</v>
      </c>
      <c r="C24414" t="s">
        <v>1495</v>
      </c>
      <c r="D24414" t="s">
        <v>1037</v>
      </c>
      <c r="E24414">
        <v>0</v>
      </c>
      <c r="F24414" t="s">
        <v>1027</v>
      </c>
      <c r="G24414" s="1">
        <v>43500</v>
      </c>
    </row>
    <row r="24451" spans="1:7" x14ac:dyDescent="0.25">
      <c r="A24451" t="s">
        <v>1006</v>
      </c>
      <c r="B24451" t="str">
        <f ca="1">_xll.BDS(OFFSET(INDIRECT(ADDRESS(ROW(), COLUMN())),0,-1),"TOP_ANALYST_PERFORM_RANK_TRR","cols=6;rows=5")</f>
        <v>Morningstar, Inc</v>
      </c>
      <c r="C24451" t="s">
        <v>1725</v>
      </c>
      <c r="D24451" t="s">
        <v>1015</v>
      </c>
      <c r="E24451">
        <v>16.573481000000001</v>
      </c>
      <c r="F24451" t="s">
        <v>1020</v>
      </c>
      <c r="G24451" s="1">
        <v>43489</v>
      </c>
    </row>
    <row r="24452" spans="1:7" x14ac:dyDescent="0.25">
      <c r="B24452" t="s">
        <v>1021</v>
      </c>
      <c r="C24452" t="s">
        <v>1021</v>
      </c>
      <c r="D24452" t="s">
        <v>1019</v>
      </c>
      <c r="E24452">
        <v>12.189014</v>
      </c>
      <c r="F24452" t="s">
        <v>1023</v>
      </c>
      <c r="G24452" s="1">
        <v>43476</v>
      </c>
    </row>
    <row r="24453" spans="1:7" x14ac:dyDescent="0.25">
      <c r="B24453" t="s">
        <v>1021</v>
      </c>
      <c r="C24453" t="s">
        <v>1021</v>
      </c>
      <c r="D24453" t="s">
        <v>1022</v>
      </c>
      <c r="E24453">
        <v>8.9165670000000006</v>
      </c>
      <c r="F24453" t="s">
        <v>1042</v>
      </c>
      <c r="G24453" s="1">
        <v>43510</v>
      </c>
    </row>
    <row r="24454" spans="1:7" x14ac:dyDescent="0.25">
      <c r="B24454" t="s">
        <v>1135</v>
      </c>
      <c r="C24454" t="s">
        <v>2755</v>
      </c>
      <c r="D24454" t="s">
        <v>1026</v>
      </c>
      <c r="E24454">
        <v>7.9233180000000001</v>
      </c>
      <c r="F24454" t="s">
        <v>1042</v>
      </c>
      <c r="G24454" s="1">
        <v>43503</v>
      </c>
    </row>
    <row r="24455" spans="1:7" x14ac:dyDescent="0.25">
      <c r="B24455" t="s">
        <v>1021</v>
      </c>
      <c r="C24455" t="s">
        <v>1021</v>
      </c>
      <c r="D24455" t="s">
        <v>1037</v>
      </c>
      <c r="E24455">
        <v>7.6751389999999997</v>
      </c>
      <c r="F24455" t="s">
        <v>1023</v>
      </c>
      <c r="G24455" s="1">
        <v>43481</v>
      </c>
    </row>
    <row r="24501" spans="1:7" x14ac:dyDescent="0.25">
      <c r="A24501" t="s">
        <v>1007</v>
      </c>
      <c r="B24501" t="str">
        <f ca="1">_xll.BDS(OFFSET(INDIRECT(ADDRESS(ROW(), COLUMN())),0,-1),"TOP_ANALYST_PERFORM_RANK_TRR","cols=6;rows=16")</f>
        <v>J.P. Morgan</v>
      </c>
      <c r="C24501" t="s">
        <v>1687</v>
      </c>
      <c r="D24501" t="s">
        <v>1015</v>
      </c>
      <c r="E24501">
        <v>6.6848850000000004</v>
      </c>
      <c r="F24501" t="s">
        <v>1027</v>
      </c>
      <c r="G24501" s="1">
        <v>43495</v>
      </c>
    </row>
    <row r="24502" spans="1:7" x14ac:dyDescent="0.25">
      <c r="B24502" t="s">
        <v>1178</v>
      </c>
      <c r="C24502" t="s">
        <v>1694</v>
      </c>
      <c r="D24502" t="s">
        <v>1019</v>
      </c>
      <c r="E24502">
        <v>6.5546540000000002</v>
      </c>
      <c r="F24502" t="s">
        <v>1180</v>
      </c>
      <c r="G24502" s="1">
        <v>43495</v>
      </c>
    </row>
    <row r="24503" spans="1:7" x14ac:dyDescent="0.25">
      <c r="B24503" t="s">
        <v>1021</v>
      </c>
      <c r="C24503" t="s">
        <v>1021</v>
      </c>
      <c r="D24503" t="s">
        <v>1022</v>
      </c>
      <c r="E24503">
        <v>3.0010150000000002</v>
      </c>
      <c r="F24503" t="s">
        <v>1027</v>
      </c>
      <c r="G24503" s="1">
        <v>43508</v>
      </c>
    </row>
    <row r="24504" spans="1:7" x14ac:dyDescent="0.25">
      <c r="B24504" t="s">
        <v>1113</v>
      </c>
      <c r="C24504" t="s">
        <v>1688</v>
      </c>
      <c r="D24504" t="s">
        <v>1026</v>
      </c>
      <c r="E24504">
        <v>0.47410000000000002</v>
      </c>
      <c r="F24504" t="s">
        <v>1042</v>
      </c>
      <c r="G24504" s="1">
        <v>43510</v>
      </c>
    </row>
    <row r="24505" spans="1:7" x14ac:dyDescent="0.25">
      <c r="B24505" t="s">
        <v>1021</v>
      </c>
      <c r="C24505" t="s">
        <v>1021</v>
      </c>
      <c r="D24505" t="s">
        <v>1026</v>
      </c>
      <c r="E24505">
        <v>0.47410000000000002</v>
      </c>
      <c r="F24505" t="s">
        <v>1023</v>
      </c>
      <c r="G24505" s="1">
        <v>43500</v>
      </c>
    </row>
    <row r="24506" spans="1:7" x14ac:dyDescent="0.25">
      <c r="B24506" t="s">
        <v>1160</v>
      </c>
      <c r="C24506" t="s">
        <v>1685</v>
      </c>
      <c r="D24506" t="s">
        <v>1026</v>
      </c>
      <c r="E24506">
        <v>0.47410000000000002</v>
      </c>
      <c r="F24506" t="s">
        <v>1063</v>
      </c>
      <c r="G24506" s="1">
        <v>43496</v>
      </c>
    </row>
    <row r="24507" spans="1:7" x14ac:dyDescent="0.25">
      <c r="B24507" t="s">
        <v>1691</v>
      </c>
      <c r="C24507" t="s">
        <v>1692</v>
      </c>
      <c r="D24507" t="s">
        <v>1026</v>
      </c>
      <c r="E24507">
        <v>0.47410000000000002</v>
      </c>
      <c r="F24507" t="s">
        <v>1023</v>
      </c>
      <c r="G24507" s="1">
        <v>42857</v>
      </c>
    </row>
    <row r="24508" spans="1:7" x14ac:dyDescent="0.25">
      <c r="B24508" t="s">
        <v>1200</v>
      </c>
      <c r="C24508" t="s">
        <v>2184</v>
      </c>
      <c r="D24508" t="s">
        <v>1037</v>
      </c>
      <c r="E24508">
        <v>0</v>
      </c>
      <c r="F24508" t="s">
        <v>1810</v>
      </c>
      <c r="G24508" s="1">
        <v>43511</v>
      </c>
    </row>
    <row r="24509" spans="1:7" x14ac:dyDescent="0.25">
      <c r="B24509" t="s">
        <v>1124</v>
      </c>
      <c r="C24509" t="s">
        <v>1684</v>
      </c>
      <c r="D24509" t="s">
        <v>1037</v>
      </c>
      <c r="E24509">
        <v>0</v>
      </c>
      <c r="F24509" t="s">
        <v>1020</v>
      </c>
      <c r="G24509" s="1">
        <v>43507</v>
      </c>
    </row>
    <row r="24510" spans="1:7" x14ac:dyDescent="0.25">
      <c r="B24510" t="s">
        <v>1050</v>
      </c>
      <c r="C24510" t="s">
        <v>1433</v>
      </c>
      <c r="D24510" t="s">
        <v>1037</v>
      </c>
      <c r="E24510">
        <v>0</v>
      </c>
      <c r="F24510" t="s">
        <v>1052</v>
      </c>
      <c r="G24510" s="1">
        <v>43501</v>
      </c>
    </row>
    <row r="24511" spans="1:7" x14ac:dyDescent="0.25">
      <c r="B24511" t="s">
        <v>1069</v>
      </c>
      <c r="C24511" t="s">
        <v>1695</v>
      </c>
      <c r="D24511" t="s">
        <v>1037</v>
      </c>
      <c r="E24511">
        <v>0</v>
      </c>
      <c r="F24511" t="s">
        <v>1032</v>
      </c>
      <c r="G24511" s="1">
        <v>43499</v>
      </c>
    </row>
    <row r="24512" spans="1:7" x14ac:dyDescent="0.25">
      <c r="B24512" t="s">
        <v>1055</v>
      </c>
      <c r="C24512" t="s">
        <v>1693</v>
      </c>
      <c r="D24512" t="s">
        <v>1037</v>
      </c>
      <c r="E24512">
        <v>0</v>
      </c>
      <c r="F24512" t="s">
        <v>1032</v>
      </c>
      <c r="G24512" s="1">
        <v>43497</v>
      </c>
    </row>
    <row r="24513" spans="2:7" x14ac:dyDescent="0.25">
      <c r="B24513" t="s">
        <v>1021</v>
      </c>
      <c r="C24513" t="s">
        <v>1021</v>
      </c>
      <c r="D24513" t="s">
        <v>1037</v>
      </c>
      <c r="E24513">
        <v>0</v>
      </c>
      <c r="F24513" t="s">
        <v>1020</v>
      </c>
      <c r="G24513" s="1">
        <v>43496</v>
      </c>
    </row>
    <row r="24514" spans="2:7" x14ac:dyDescent="0.25">
      <c r="B24514" t="s">
        <v>1043</v>
      </c>
      <c r="C24514" t="s">
        <v>2193</v>
      </c>
      <c r="D24514" t="s">
        <v>1037</v>
      </c>
      <c r="E24514">
        <v>0</v>
      </c>
      <c r="F24514" t="s">
        <v>1027</v>
      </c>
      <c r="G24514" s="1">
        <v>43495</v>
      </c>
    </row>
    <row r="24515" spans="2:7" x14ac:dyDescent="0.25">
      <c r="B24515" t="s">
        <v>1021</v>
      </c>
      <c r="C24515" t="s">
        <v>1021</v>
      </c>
      <c r="D24515" t="s">
        <v>1037</v>
      </c>
      <c r="E24515">
        <v>0</v>
      </c>
      <c r="F24515" t="s">
        <v>1032</v>
      </c>
      <c r="G24515" s="1">
        <v>43495</v>
      </c>
    </row>
    <row r="24516" spans="2:7" x14ac:dyDescent="0.25">
      <c r="B24516" t="s">
        <v>1030</v>
      </c>
      <c r="C24516" t="s">
        <v>2185</v>
      </c>
      <c r="D24516" t="s">
        <v>1037</v>
      </c>
      <c r="E24516">
        <v>0</v>
      </c>
      <c r="F24516" t="s">
        <v>1032</v>
      </c>
      <c r="G24516" s="1">
        <v>43495</v>
      </c>
    </row>
    <row r="24551" spans="1:7" x14ac:dyDescent="0.25">
      <c r="A24551" t="s">
        <v>1008</v>
      </c>
      <c r="B24551" t="str">
        <f ca="1">_xll.BDS(OFFSET(INDIRECT(ADDRESS(ROW(), COLUMN())),0,-1),"TOP_ANALYST_PERFORM_RANK_TRR","cols=6;rows=8")</f>
        <v>D.A. Davidson &amp; Co</v>
      </c>
      <c r="C24551" t="s">
        <v>2457</v>
      </c>
      <c r="D24551" t="s">
        <v>1015</v>
      </c>
      <c r="E24551">
        <v>0</v>
      </c>
      <c r="F24551" t="s">
        <v>1027</v>
      </c>
      <c r="G24551" s="1">
        <v>43425</v>
      </c>
    </row>
    <row r="24552" spans="1:7" x14ac:dyDescent="0.25">
      <c r="B24552" t="s">
        <v>1109</v>
      </c>
      <c r="C24552" t="s">
        <v>1110</v>
      </c>
      <c r="D24552" t="s">
        <v>1019</v>
      </c>
      <c r="E24552">
        <v>-24.087710999999999</v>
      </c>
      <c r="F24552" t="s">
        <v>1023</v>
      </c>
      <c r="G24552" s="1">
        <v>43447</v>
      </c>
    </row>
    <row r="24553" spans="1:7" x14ac:dyDescent="0.25">
      <c r="B24553" t="s">
        <v>1160</v>
      </c>
      <c r="C24553" t="s">
        <v>1723</v>
      </c>
      <c r="D24553" t="s">
        <v>1022</v>
      </c>
      <c r="E24553">
        <v>-40.935119999999998</v>
      </c>
      <c r="F24553" t="s">
        <v>1162</v>
      </c>
      <c r="G24553" s="1">
        <v>43493</v>
      </c>
    </row>
    <row r="24554" spans="1:7" x14ac:dyDescent="0.25">
      <c r="B24554" t="s">
        <v>1752</v>
      </c>
      <c r="C24554" t="s">
        <v>2756</v>
      </c>
      <c r="D24554" t="s">
        <v>1022</v>
      </c>
      <c r="E24554">
        <v>-40.935119999999998</v>
      </c>
      <c r="F24554" t="s">
        <v>1027</v>
      </c>
      <c r="G24554" s="1">
        <v>43424</v>
      </c>
    </row>
    <row r="24555" spans="1:7" x14ac:dyDescent="0.25">
      <c r="B24555" t="s">
        <v>1691</v>
      </c>
      <c r="C24555" t="s">
        <v>2466</v>
      </c>
      <c r="D24555" t="s">
        <v>1026</v>
      </c>
      <c r="E24555">
        <v>-45.246360000000003</v>
      </c>
      <c r="F24555" t="s">
        <v>1023</v>
      </c>
      <c r="G24555" s="1">
        <v>43507</v>
      </c>
    </row>
    <row r="24556" spans="1:7" x14ac:dyDescent="0.25">
      <c r="B24556" t="s">
        <v>1059</v>
      </c>
      <c r="C24556" t="s">
        <v>2128</v>
      </c>
      <c r="D24556" t="s">
        <v>1026</v>
      </c>
      <c r="E24556">
        <v>-45.246360000000003</v>
      </c>
      <c r="F24556" t="s">
        <v>1042</v>
      </c>
      <c r="G24556" s="1">
        <v>43499</v>
      </c>
    </row>
    <row r="24557" spans="1:7" x14ac:dyDescent="0.25">
      <c r="B24557" t="s">
        <v>1033</v>
      </c>
      <c r="C24557" t="s">
        <v>2757</v>
      </c>
      <c r="D24557" t="s">
        <v>1026</v>
      </c>
      <c r="E24557">
        <v>-45.246360000000003</v>
      </c>
      <c r="F24557" t="s">
        <v>1023</v>
      </c>
      <c r="G24557" s="1">
        <v>43495</v>
      </c>
    </row>
    <row r="24558" spans="1:7" x14ac:dyDescent="0.25">
      <c r="B24558" t="s">
        <v>1021</v>
      </c>
      <c r="C24558" t="s">
        <v>1021</v>
      </c>
      <c r="D24558" t="s">
        <v>1026</v>
      </c>
      <c r="E24558">
        <v>-45.246360000000003</v>
      </c>
      <c r="F24558" t="s">
        <v>1023</v>
      </c>
      <c r="G24558" s="1">
        <v>43490</v>
      </c>
    </row>
    <row r="24601" spans="1:7" x14ac:dyDescent="0.25">
      <c r="A24601" t="s">
        <v>1009</v>
      </c>
      <c r="B24601" t="str">
        <f ca="1">_xll.BDS(OFFSET(INDIRECT(ADDRESS(ROW(), COLUMN())),0,-1),"TOP_ANALYST_PERFORM_RANK_TRR","cols=6;rows=7")</f>
        <v>Wolfe Research</v>
      </c>
      <c r="C24601" t="s">
        <v>1587</v>
      </c>
      <c r="D24601" t="s">
        <v>1015</v>
      </c>
      <c r="E24601">
        <v>25.830259999999999</v>
      </c>
      <c r="F24601" t="s">
        <v>1038</v>
      </c>
      <c r="G24601" s="1">
        <v>43506</v>
      </c>
    </row>
    <row r="24602" spans="1:7" x14ac:dyDescent="0.25">
      <c r="B24602" t="s">
        <v>1059</v>
      </c>
      <c r="C24602" t="s">
        <v>2625</v>
      </c>
      <c r="D24602" t="s">
        <v>1019</v>
      </c>
      <c r="E24602">
        <v>16.458569000000001</v>
      </c>
      <c r="F24602" t="s">
        <v>1032</v>
      </c>
      <c r="G24602" s="1">
        <v>43489</v>
      </c>
    </row>
    <row r="24603" spans="1:7" x14ac:dyDescent="0.25">
      <c r="B24603" t="s">
        <v>58</v>
      </c>
      <c r="C24603" t="s">
        <v>2444</v>
      </c>
      <c r="D24603" t="s">
        <v>1022</v>
      </c>
      <c r="E24603">
        <v>8.7400680000000008</v>
      </c>
      <c r="F24603" t="s">
        <v>2015</v>
      </c>
      <c r="G24603" s="1">
        <v>43494</v>
      </c>
    </row>
    <row r="24604" spans="1:7" x14ac:dyDescent="0.25">
      <c r="B24604" t="s">
        <v>1061</v>
      </c>
      <c r="C24604" t="s">
        <v>2262</v>
      </c>
      <c r="D24604" t="s">
        <v>1026</v>
      </c>
      <c r="E24604">
        <v>5.7888760000000001</v>
      </c>
      <c r="F24604" t="s">
        <v>1027</v>
      </c>
      <c r="G24604" s="1">
        <v>43487</v>
      </c>
    </row>
    <row r="24605" spans="1:7" x14ac:dyDescent="0.25">
      <c r="B24605" t="s">
        <v>1071</v>
      </c>
      <c r="C24605" t="s">
        <v>2264</v>
      </c>
      <c r="D24605" t="s">
        <v>1037</v>
      </c>
      <c r="E24605">
        <v>0</v>
      </c>
      <c r="F24605" t="s">
        <v>1361</v>
      </c>
      <c r="G24605" s="1">
        <v>43511</v>
      </c>
    </row>
    <row r="24606" spans="1:7" x14ac:dyDescent="0.25">
      <c r="B24606" t="s">
        <v>1086</v>
      </c>
      <c r="C24606" t="s">
        <v>2265</v>
      </c>
      <c r="D24606" t="s">
        <v>1037</v>
      </c>
      <c r="E24606">
        <v>0</v>
      </c>
      <c r="F24606" t="s">
        <v>1027</v>
      </c>
      <c r="G24606" s="1">
        <v>43483</v>
      </c>
    </row>
    <row r="24607" spans="1:7" x14ac:dyDescent="0.25">
      <c r="B24607" t="s">
        <v>1752</v>
      </c>
      <c r="C24607" t="s">
        <v>2309</v>
      </c>
      <c r="D24607" t="s">
        <v>1037</v>
      </c>
      <c r="E24607">
        <v>0</v>
      </c>
      <c r="F24607" t="s">
        <v>1027</v>
      </c>
      <c r="G24607" s="1">
        <v>43455</v>
      </c>
    </row>
    <row r="24651" spans="1:7" x14ac:dyDescent="0.25">
      <c r="A24651" t="s">
        <v>1010</v>
      </c>
      <c r="B24651" t="str">
        <f ca="1">_xll.BDS(OFFSET(INDIRECT(ADDRESS(ROW(), COLUMN())),0,-1),"TOP_ANALYST_PERFORM_RANK_TRR","cols=6;rows=9")</f>
        <v>Northland Securities Inc</v>
      </c>
      <c r="C24651" t="s">
        <v>2710</v>
      </c>
      <c r="D24651" t="s">
        <v>1015</v>
      </c>
      <c r="E24651">
        <v>53.016567000000002</v>
      </c>
      <c r="F24651" t="s">
        <v>1038</v>
      </c>
      <c r="G24651" s="1">
        <v>43497</v>
      </c>
    </row>
    <row r="24652" spans="1:7" x14ac:dyDescent="0.25">
      <c r="B24652" t="s">
        <v>1109</v>
      </c>
      <c r="C24652" t="s">
        <v>2711</v>
      </c>
      <c r="D24652" t="s">
        <v>1019</v>
      </c>
      <c r="E24652">
        <v>45.365319</v>
      </c>
      <c r="F24652" t="s">
        <v>1016</v>
      </c>
      <c r="G24652" s="1">
        <v>43511</v>
      </c>
    </row>
    <row r="24653" spans="1:7" x14ac:dyDescent="0.25">
      <c r="B24653" t="s">
        <v>1752</v>
      </c>
      <c r="C24653" t="s">
        <v>2418</v>
      </c>
      <c r="D24653" t="s">
        <v>1022</v>
      </c>
      <c r="E24653">
        <v>0</v>
      </c>
      <c r="F24653" t="s">
        <v>1027</v>
      </c>
      <c r="G24653" s="1">
        <v>43511</v>
      </c>
    </row>
    <row r="24654" spans="1:7" x14ac:dyDescent="0.25">
      <c r="B24654" t="s">
        <v>1150</v>
      </c>
      <c r="C24654" t="s">
        <v>2595</v>
      </c>
      <c r="D24654" t="s">
        <v>1022</v>
      </c>
      <c r="E24654">
        <v>0</v>
      </c>
      <c r="F24654" t="s">
        <v>1027</v>
      </c>
      <c r="G24654" s="1">
        <v>43411</v>
      </c>
    </row>
    <row r="24655" spans="1:7" x14ac:dyDescent="0.25">
      <c r="B24655" t="s">
        <v>1017</v>
      </c>
      <c r="C24655" t="s">
        <v>1018</v>
      </c>
      <c r="D24655" t="s">
        <v>1026</v>
      </c>
      <c r="E24655">
        <v>-30.765118999999999</v>
      </c>
      <c r="F24655" t="s">
        <v>1023</v>
      </c>
      <c r="G24655" s="1">
        <v>43508</v>
      </c>
    </row>
    <row r="24656" spans="1:7" x14ac:dyDescent="0.25">
      <c r="B24656" t="s">
        <v>1113</v>
      </c>
      <c r="C24656" t="s">
        <v>1332</v>
      </c>
      <c r="D24656" t="s">
        <v>1037</v>
      </c>
      <c r="E24656">
        <v>-53.016567000000002</v>
      </c>
      <c r="F24656" t="s">
        <v>1042</v>
      </c>
      <c r="G24656" s="1">
        <v>43488</v>
      </c>
    </row>
    <row r="24657" spans="2:7" x14ac:dyDescent="0.25">
      <c r="B24657" t="s">
        <v>1448</v>
      </c>
      <c r="C24657" t="s">
        <v>2362</v>
      </c>
      <c r="D24657" t="s">
        <v>1037</v>
      </c>
      <c r="E24657">
        <v>-53.016567000000002</v>
      </c>
      <c r="F24657" t="s">
        <v>1023</v>
      </c>
      <c r="G24657" s="1">
        <v>43412</v>
      </c>
    </row>
    <row r="24658" spans="2:7" x14ac:dyDescent="0.25">
      <c r="B24658" t="s">
        <v>1099</v>
      </c>
      <c r="C24658" t="s">
        <v>2168</v>
      </c>
      <c r="D24658" t="s">
        <v>1037</v>
      </c>
      <c r="E24658">
        <v>-53.016567000000002</v>
      </c>
      <c r="F24658" t="s">
        <v>1023</v>
      </c>
      <c r="G24658" s="1">
        <v>43412</v>
      </c>
    </row>
    <row r="24659" spans="2:7" x14ac:dyDescent="0.25">
      <c r="B24659" t="s">
        <v>1055</v>
      </c>
      <c r="C24659" t="s">
        <v>1333</v>
      </c>
      <c r="D24659" t="s">
        <v>1037</v>
      </c>
      <c r="E24659">
        <v>-53.016567000000002</v>
      </c>
      <c r="F24659" t="s">
        <v>1042</v>
      </c>
      <c r="G24659" s="1">
        <v>43412</v>
      </c>
    </row>
    <row r="24701" spans="1:7" x14ac:dyDescent="0.25">
      <c r="A24701" t="s">
        <v>1011</v>
      </c>
      <c r="B24701" t="str">
        <f ca="1">_xll.BDS(OFFSET(INDIRECT(ADDRESS(ROW(), COLUMN())),0,-1),"TOP_ANALYST_PERFORM_RANK_TRR","cols=6;rows=7")</f>
        <v>Morningstar, Inc</v>
      </c>
      <c r="C24701" t="s">
        <v>1115</v>
      </c>
      <c r="D24701" t="s">
        <v>1015</v>
      </c>
      <c r="E24701">
        <v>4.5972210000000002</v>
      </c>
      <c r="F24701" t="s">
        <v>1023</v>
      </c>
      <c r="G24701" s="1">
        <v>43509</v>
      </c>
    </row>
    <row r="24702" spans="1:7" x14ac:dyDescent="0.25">
      <c r="B24702" t="s">
        <v>1017</v>
      </c>
      <c r="C24702" t="s">
        <v>1018</v>
      </c>
      <c r="D24702" t="s">
        <v>1019</v>
      </c>
      <c r="E24702">
        <v>3.9327079999999999</v>
      </c>
      <c r="F24702" t="s">
        <v>1023</v>
      </c>
      <c r="G24702" s="1">
        <v>43181</v>
      </c>
    </row>
    <row r="24703" spans="1:7" x14ac:dyDescent="0.25">
      <c r="B24703" t="s">
        <v>1074</v>
      </c>
      <c r="C24703" t="s">
        <v>1156</v>
      </c>
      <c r="D24703" t="s">
        <v>1022</v>
      </c>
      <c r="E24703">
        <v>2.109213</v>
      </c>
      <c r="F24703" t="s">
        <v>1027</v>
      </c>
      <c r="G24703" s="1">
        <v>43508</v>
      </c>
    </row>
    <row r="24704" spans="1:7" x14ac:dyDescent="0.25">
      <c r="B24704" t="s">
        <v>1040</v>
      </c>
      <c r="C24704" t="s">
        <v>1398</v>
      </c>
      <c r="D24704" t="s">
        <v>1026</v>
      </c>
      <c r="E24704">
        <v>1.863354</v>
      </c>
      <c r="F24704" t="s">
        <v>1312</v>
      </c>
      <c r="G24704" s="1">
        <v>43508</v>
      </c>
    </row>
    <row r="24705" spans="2:7" x14ac:dyDescent="0.25">
      <c r="B24705" t="s">
        <v>1118</v>
      </c>
      <c r="C24705" t="s">
        <v>1551</v>
      </c>
      <c r="D24705" t="s">
        <v>1037</v>
      </c>
      <c r="E24705">
        <v>0.30667800000000001</v>
      </c>
      <c r="F24705" t="s">
        <v>1023</v>
      </c>
      <c r="G24705" s="1">
        <v>43509</v>
      </c>
    </row>
    <row r="24706" spans="2:7" x14ac:dyDescent="0.25">
      <c r="B24706" t="s">
        <v>1137</v>
      </c>
      <c r="C24706" t="s">
        <v>1138</v>
      </c>
      <c r="D24706" t="s">
        <v>1037</v>
      </c>
      <c r="E24706">
        <v>0.30667800000000001</v>
      </c>
      <c r="F24706" t="s">
        <v>1063</v>
      </c>
      <c r="G24706" s="1">
        <v>43509</v>
      </c>
    </row>
    <row r="24707" spans="2:7" x14ac:dyDescent="0.25">
      <c r="B24707" t="s">
        <v>1061</v>
      </c>
      <c r="C24707" t="s">
        <v>1396</v>
      </c>
      <c r="D24707" t="s">
        <v>1037</v>
      </c>
      <c r="E24707">
        <v>0.30667800000000001</v>
      </c>
      <c r="F24707" t="s">
        <v>1063</v>
      </c>
      <c r="G24707" s="1">
        <v>43508</v>
      </c>
    </row>
    <row r="24751" spans="1:7" x14ac:dyDescent="0.25">
      <c r="A24751" t="s">
        <v>1012</v>
      </c>
      <c r="B24751" t="str">
        <f ca="1">_xll.BDS(OFFSET(INDIRECT(ADDRESS(ROW(), COLUMN())),0,-1),"TOP_ANALYST_PERFORM_RANK_TRR","cols=6;rows=6")</f>
        <v>KeyBanc Capital Markets</v>
      </c>
      <c r="C24751" t="s">
        <v>2549</v>
      </c>
      <c r="D24751" t="s">
        <v>1015</v>
      </c>
      <c r="E24751">
        <v>0</v>
      </c>
      <c r="F24751" t="s">
        <v>1162</v>
      </c>
      <c r="G24751" s="1">
        <v>43497</v>
      </c>
    </row>
    <row r="24752" spans="1:7" x14ac:dyDescent="0.25">
      <c r="B24752" t="s">
        <v>1043</v>
      </c>
      <c r="C24752" t="s">
        <v>1928</v>
      </c>
      <c r="D24752" t="s">
        <v>1019</v>
      </c>
      <c r="E24752">
        <v>-8.0941360000000007</v>
      </c>
      <c r="F24752" t="s">
        <v>1042</v>
      </c>
      <c r="G24752" s="1">
        <v>43511</v>
      </c>
    </row>
    <row r="24753" spans="2:7" x14ac:dyDescent="0.25">
      <c r="B24753" t="s">
        <v>1021</v>
      </c>
      <c r="C24753" t="s">
        <v>1021</v>
      </c>
      <c r="D24753" t="s">
        <v>1019</v>
      </c>
      <c r="E24753">
        <v>-8.0941360000000007</v>
      </c>
      <c r="F24753" t="s">
        <v>1023</v>
      </c>
      <c r="G24753" s="1">
        <v>43500</v>
      </c>
    </row>
    <row r="24754" spans="2:7" x14ac:dyDescent="0.25">
      <c r="B24754" t="s">
        <v>1030</v>
      </c>
      <c r="C24754" t="s">
        <v>2432</v>
      </c>
      <c r="D24754" t="s">
        <v>1019</v>
      </c>
      <c r="E24754">
        <v>-8.0941360000000007</v>
      </c>
      <c r="F24754" t="s">
        <v>1042</v>
      </c>
      <c r="G24754" s="1">
        <v>43499</v>
      </c>
    </row>
    <row r="24755" spans="2:7" x14ac:dyDescent="0.25">
      <c r="B24755" t="s">
        <v>1061</v>
      </c>
      <c r="C24755" t="s">
        <v>2758</v>
      </c>
      <c r="D24755" t="s">
        <v>1019</v>
      </c>
      <c r="E24755">
        <v>-8.0941360000000007</v>
      </c>
      <c r="F24755" t="s">
        <v>1063</v>
      </c>
      <c r="G24755" s="1">
        <v>43483</v>
      </c>
    </row>
    <row r="24756" spans="2:7" x14ac:dyDescent="0.25">
      <c r="B24756" t="s">
        <v>1021</v>
      </c>
      <c r="C24756" t="s">
        <v>1021</v>
      </c>
      <c r="D24756" t="s">
        <v>1019</v>
      </c>
      <c r="E24756">
        <v>-8.0941360000000007</v>
      </c>
      <c r="F24756" t="s">
        <v>1023</v>
      </c>
      <c r="G24756" s="1">
        <v>43474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1"/>
  <sheetViews>
    <sheetView workbookViewId="0">
      <selection activeCell="U23" sqref="U23"/>
    </sheetView>
  </sheetViews>
  <sheetFormatPr defaultColWidth="11" defaultRowHeight="15.75" x14ac:dyDescent="0.25"/>
  <cols>
    <col min="1" max="1" width="15.25" style="3" bestFit="1" customWidth="1"/>
    <col min="2" max="2" width="56.5" style="3" bestFit="1" customWidth="1"/>
    <col min="3" max="3" width="10.625" style="3" bestFit="1" customWidth="1"/>
    <col min="4" max="4" width="10" style="3" bestFit="1" customWidth="1"/>
    <col min="5" max="5" width="10.125" style="3" bestFit="1" customWidth="1"/>
    <col min="6" max="6" width="14.875" style="3" bestFit="1" customWidth="1"/>
    <col min="7" max="7" width="17" style="3" bestFit="1" customWidth="1"/>
    <col min="8" max="8" width="17.625" style="3" bestFit="1" customWidth="1"/>
    <col min="9" max="9" width="9.875" style="3" bestFit="1" customWidth="1"/>
    <col min="10" max="10" width="12" style="3" bestFit="1" customWidth="1"/>
    <col min="11" max="11" width="7.25" style="3" bestFit="1" customWidth="1"/>
    <col min="12" max="16384" width="11" style="3"/>
  </cols>
  <sheetData>
    <row r="1" spans="1:1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</row>
    <row r="2" spans="1:11" x14ac:dyDescent="0.25">
      <c r="A2" s="3" t="s">
        <v>512</v>
      </c>
      <c r="B2" s="4" t="s">
        <v>11</v>
      </c>
      <c r="C2" s="4">
        <v>157.34</v>
      </c>
      <c r="D2" s="5">
        <v>2.81</v>
      </c>
      <c r="E2" s="6">
        <v>1.8200000000000001E-2</v>
      </c>
      <c r="F2" s="7">
        <v>525167</v>
      </c>
      <c r="G2" s="6">
        <v>0.45100000000000001</v>
      </c>
      <c r="H2" s="6">
        <v>0.54900000000000004</v>
      </c>
      <c r="I2" s="4">
        <v>0.82</v>
      </c>
      <c r="J2" s="8">
        <v>43511</v>
      </c>
      <c r="K2" s="4"/>
    </row>
    <row r="3" spans="1:11" x14ac:dyDescent="0.25">
      <c r="A3" s="3" t="s">
        <v>514</v>
      </c>
      <c r="B3" s="4" t="s">
        <v>12</v>
      </c>
      <c r="C3" s="4">
        <v>29.11</v>
      </c>
      <c r="D3" s="5">
        <v>0.72</v>
      </c>
      <c r="E3" s="6">
        <v>2.5399999999999999E-2</v>
      </c>
      <c r="F3" s="7">
        <v>478199</v>
      </c>
      <c r="G3" s="6">
        <v>0.38700000000000001</v>
      </c>
      <c r="H3" s="6">
        <v>0.61299999999999999</v>
      </c>
      <c r="I3" s="4">
        <v>0.63</v>
      </c>
      <c r="J3" s="8">
        <v>43511</v>
      </c>
      <c r="K3" s="4"/>
    </row>
    <row r="4" spans="1:11" x14ac:dyDescent="0.25">
      <c r="A4" s="3" t="s">
        <v>515</v>
      </c>
      <c r="B4" s="4" t="s">
        <v>13</v>
      </c>
      <c r="C4" s="4">
        <v>170.42</v>
      </c>
      <c r="D4" s="9">
        <v>-0.38</v>
      </c>
      <c r="E4" s="10">
        <v>-2.2000000000000001E-3</v>
      </c>
      <c r="F4" s="7">
        <v>417346</v>
      </c>
      <c r="G4" s="6">
        <v>0.434</v>
      </c>
      <c r="H4" s="6">
        <v>0.56599999999999995</v>
      </c>
      <c r="I4" s="4">
        <v>0.77</v>
      </c>
      <c r="J4" s="8">
        <v>43511</v>
      </c>
      <c r="K4" s="4"/>
    </row>
    <row r="5" spans="1:11" x14ac:dyDescent="0.25">
      <c r="A5" s="3" t="s">
        <v>516</v>
      </c>
      <c r="B5" s="4" t="s">
        <v>14</v>
      </c>
      <c r="C5" s="4">
        <v>23.68</v>
      </c>
      <c r="D5" s="5">
        <v>0.55000000000000004</v>
      </c>
      <c r="E5" s="6">
        <v>2.3800000000000002E-2</v>
      </c>
      <c r="F5" s="7">
        <v>338734</v>
      </c>
      <c r="G5" s="6">
        <v>0.35599999999999998</v>
      </c>
      <c r="H5" s="6">
        <v>0.64400000000000002</v>
      </c>
      <c r="I5" s="4">
        <v>0.55000000000000004</v>
      </c>
      <c r="J5" s="8">
        <v>43511</v>
      </c>
      <c r="K5" s="4"/>
    </row>
    <row r="6" spans="1:11" x14ac:dyDescent="0.25">
      <c r="A6" s="3" t="s">
        <v>517</v>
      </c>
      <c r="B6" s="4" t="s">
        <v>15</v>
      </c>
      <c r="C6" s="4">
        <v>162.5</v>
      </c>
      <c r="D6" s="9">
        <v>-1.45</v>
      </c>
      <c r="E6" s="10">
        <v>-8.8000000000000005E-3</v>
      </c>
      <c r="F6" s="7">
        <v>280088</v>
      </c>
      <c r="G6" s="6">
        <v>0.44900000000000001</v>
      </c>
      <c r="H6" s="6">
        <v>0.55100000000000005</v>
      </c>
      <c r="I6" s="4">
        <v>0.81</v>
      </c>
      <c r="J6" s="8">
        <v>43511</v>
      </c>
      <c r="K6" s="4"/>
    </row>
    <row r="7" spans="1:11" x14ac:dyDescent="0.25">
      <c r="A7" s="3" t="s">
        <v>518</v>
      </c>
      <c r="B7" s="4" t="s">
        <v>16</v>
      </c>
      <c r="C7" s="4">
        <v>41.99</v>
      </c>
      <c r="D7" s="9">
        <v>-0.24</v>
      </c>
      <c r="E7" s="10">
        <v>-5.7000000000000002E-3</v>
      </c>
      <c r="F7" s="7">
        <v>244775</v>
      </c>
      <c r="G7" s="6">
        <v>0.45</v>
      </c>
      <c r="H7" s="6">
        <v>0.55000000000000004</v>
      </c>
      <c r="I7" s="4">
        <v>0.82</v>
      </c>
      <c r="J7" s="8">
        <v>43511</v>
      </c>
      <c r="K7" s="4"/>
    </row>
    <row r="8" spans="1:11" x14ac:dyDescent="0.25">
      <c r="A8" s="3" t="s">
        <v>519</v>
      </c>
      <c r="B8" s="4" t="s">
        <v>17</v>
      </c>
      <c r="C8" s="4">
        <v>10.09</v>
      </c>
      <c r="D8" s="5">
        <v>0.05</v>
      </c>
      <c r="E8" s="6">
        <v>5.0000000000000001E-3</v>
      </c>
      <c r="F8" s="7">
        <v>236526</v>
      </c>
      <c r="G8" s="6">
        <v>0.497</v>
      </c>
      <c r="H8" s="6">
        <v>0.503</v>
      </c>
      <c r="I8" s="4">
        <v>0.99</v>
      </c>
      <c r="J8" s="8">
        <v>43511</v>
      </c>
      <c r="K8" s="4"/>
    </row>
    <row r="9" spans="1:11" x14ac:dyDescent="0.25">
      <c r="A9" s="3" t="s">
        <v>520</v>
      </c>
      <c r="B9" s="4" t="s">
        <v>18</v>
      </c>
      <c r="C9" s="4">
        <v>356.87</v>
      </c>
      <c r="D9" s="9">
        <v>-2.2000000000000002</v>
      </c>
      <c r="E9" s="10">
        <v>-6.1000000000000004E-3</v>
      </c>
      <c r="F9" s="7">
        <v>234090</v>
      </c>
      <c r="G9" s="6">
        <v>0.39300000000000002</v>
      </c>
      <c r="H9" s="6">
        <v>0.60699999999999998</v>
      </c>
      <c r="I9" s="4">
        <v>0.65</v>
      </c>
      <c r="J9" s="8">
        <v>43511</v>
      </c>
      <c r="K9" s="4"/>
    </row>
    <row r="10" spans="1:11" x14ac:dyDescent="0.25">
      <c r="A10" s="3" t="s">
        <v>521</v>
      </c>
      <c r="B10" s="4" t="s">
        <v>19</v>
      </c>
      <c r="C10" s="11">
        <v>1607.95</v>
      </c>
      <c r="D10" s="9">
        <v>-14.7</v>
      </c>
      <c r="E10" s="10">
        <v>-9.1000000000000004E-3</v>
      </c>
      <c r="F10" s="7">
        <v>226923</v>
      </c>
      <c r="G10" s="6">
        <v>0.44900000000000001</v>
      </c>
      <c r="H10" s="6">
        <v>0.55100000000000005</v>
      </c>
      <c r="I10" s="4">
        <v>0.81</v>
      </c>
      <c r="J10" s="8">
        <v>43511</v>
      </c>
      <c r="K10" s="4"/>
    </row>
    <row r="11" spans="1:11" x14ac:dyDescent="0.25">
      <c r="A11" s="3" t="s">
        <v>522</v>
      </c>
      <c r="B11" s="4" t="s">
        <v>20</v>
      </c>
      <c r="C11" s="4">
        <v>166.15</v>
      </c>
      <c r="D11" s="9">
        <v>-2.23</v>
      </c>
      <c r="E11" s="10">
        <v>-1.32E-2</v>
      </c>
      <c r="F11" s="7">
        <v>185469</v>
      </c>
      <c r="G11" s="6">
        <v>0.35299999999999998</v>
      </c>
      <c r="H11" s="6">
        <v>0.64700000000000002</v>
      </c>
      <c r="I11" s="4">
        <v>0.55000000000000004</v>
      </c>
      <c r="J11" s="8">
        <v>43511</v>
      </c>
      <c r="K11" s="4"/>
    </row>
    <row r="12" spans="1:11" x14ac:dyDescent="0.25">
      <c r="A12" s="3" t="s">
        <v>523</v>
      </c>
      <c r="B12" s="4" t="s">
        <v>21</v>
      </c>
      <c r="C12" s="4">
        <v>45.24</v>
      </c>
      <c r="D12" s="9">
        <v>-0.35</v>
      </c>
      <c r="E12" s="10">
        <v>-7.7000000000000002E-3</v>
      </c>
      <c r="F12" s="7">
        <v>175296</v>
      </c>
      <c r="G12" s="6">
        <v>0.22500000000000001</v>
      </c>
      <c r="H12" s="6">
        <v>0.77500000000000002</v>
      </c>
      <c r="I12" s="4">
        <v>0.28999999999999998</v>
      </c>
      <c r="J12" s="8">
        <v>43511</v>
      </c>
      <c r="K12" s="4"/>
    </row>
    <row r="13" spans="1:11" x14ac:dyDescent="0.25">
      <c r="A13" s="3" t="s">
        <v>524</v>
      </c>
      <c r="B13" s="4" t="s">
        <v>22</v>
      </c>
      <c r="C13" s="4">
        <v>122.48</v>
      </c>
      <c r="D13" s="5">
        <v>1.73</v>
      </c>
      <c r="E13" s="6">
        <v>1.43E-2</v>
      </c>
      <c r="F13" s="7">
        <v>173293</v>
      </c>
      <c r="G13" s="6">
        <v>0.40100000000000002</v>
      </c>
      <c r="H13" s="6">
        <v>0.59899999999999998</v>
      </c>
      <c r="I13" s="4">
        <v>0.67</v>
      </c>
      <c r="J13" s="8">
        <v>43511</v>
      </c>
      <c r="K13" s="4"/>
    </row>
    <row r="14" spans="1:11" x14ac:dyDescent="0.25">
      <c r="A14" s="3" t="s">
        <v>525</v>
      </c>
      <c r="B14" s="4" t="s">
        <v>23</v>
      </c>
      <c r="C14" s="4">
        <v>307.88</v>
      </c>
      <c r="D14" s="5">
        <v>4.1100000000000003</v>
      </c>
      <c r="E14" s="6">
        <v>1.35E-2</v>
      </c>
      <c r="F14" s="7">
        <v>169825</v>
      </c>
      <c r="G14" s="6">
        <v>0.54500000000000004</v>
      </c>
      <c r="H14" s="6">
        <v>0.45500000000000002</v>
      </c>
      <c r="I14" s="4">
        <v>1.2</v>
      </c>
      <c r="J14" s="8">
        <v>43511</v>
      </c>
      <c r="K14" s="4"/>
    </row>
    <row r="15" spans="1:11" x14ac:dyDescent="0.25">
      <c r="A15" s="3" t="s">
        <v>526</v>
      </c>
      <c r="B15" s="4" t="s">
        <v>24</v>
      </c>
      <c r="C15" s="4">
        <v>108.22</v>
      </c>
      <c r="D15" s="5">
        <v>1.32</v>
      </c>
      <c r="E15" s="6">
        <v>1.23E-2</v>
      </c>
      <c r="F15" s="7">
        <v>159144</v>
      </c>
      <c r="G15" s="6">
        <v>0.34200000000000003</v>
      </c>
      <c r="H15" s="6">
        <v>0.65800000000000003</v>
      </c>
      <c r="I15" s="4">
        <v>0.52</v>
      </c>
      <c r="J15" s="8">
        <v>43511</v>
      </c>
      <c r="K15" s="4"/>
    </row>
    <row r="16" spans="1:11" x14ac:dyDescent="0.25">
      <c r="A16" s="3" t="s">
        <v>527</v>
      </c>
      <c r="B16" s="4" t="s">
        <v>25</v>
      </c>
      <c r="C16" s="4">
        <v>30.47</v>
      </c>
      <c r="D16" s="5">
        <v>0.68</v>
      </c>
      <c r="E16" s="6">
        <v>2.2800000000000001E-2</v>
      </c>
      <c r="F16" s="7">
        <v>145134</v>
      </c>
      <c r="G16" s="6">
        <v>0.373</v>
      </c>
      <c r="H16" s="6">
        <v>0.627</v>
      </c>
      <c r="I16" s="4">
        <v>0.59</v>
      </c>
      <c r="J16" s="8">
        <v>43511</v>
      </c>
      <c r="K16" s="4"/>
    </row>
    <row r="17" spans="1:11" x14ac:dyDescent="0.25">
      <c r="A17" s="3" t="s">
        <v>528</v>
      </c>
      <c r="B17" s="4" t="s">
        <v>26</v>
      </c>
      <c r="C17" s="4">
        <v>51.66</v>
      </c>
      <c r="D17" s="5">
        <v>0.85</v>
      </c>
      <c r="E17" s="6">
        <v>1.67E-2</v>
      </c>
      <c r="F17" s="7">
        <v>141783</v>
      </c>
      <c r="G17" s="6">
        <v>0.377</v>
      </c>
      <c r="H17" s="6">
        <v>0.623</v>
      </c>
      <c r="I17" s="4">
        <v>0.61</v>
      </c>
      <c r="J17" s="8">
        <v>43511</v>
      </c>
      <c r="K17" s="4"/>
    </row>
    <row r="18" spans="1:11" x14ac:dyDescent="0.25">
      <c r="A18" s="3" t="s">
        <v>529</v>
      </c>
      <c r="B18" s="4" t="s">
        <v>27</v>
      </c>
      <c r="C18" s="4">
        <v>49.43</v>
      </c>
      <c r="D18" s="5">
        <v>1.03</v>
      </c>
      <c r="E18" s="6">
        <v>2.1299999999999999E-2</v>
      </c>
      <c r="F18" s="7">
        <v>122371</v>
      </c>
      <c r="G18" s="6">
        <v>0.27100000000000002</v>
      </c>
      <c r="H18" s="6">
        <v>0.72899999999999998</v>
      </c>
      <c r="I18" s="4">
        <v>0.37</v>
      </c>
      <c r="J18" s="8">
        <v>43511</v>
      </c>
      <c r="K18" s="4"/>
    </row>
    <row r="19" spans="1:11" x14ac:dyDescent="0.25">
      <c r="A19" s="3" t="s">
        <v>530</v>
      </c>
      <c r="B19" s="4" t="s">
        <v>28</v>
      </c>
      <c r="C19" s="4">
        <v>12.33</v>
      </c>
      <c r="D19" s="5">
        <v>0.19</v>
      </c>
      <c r="E19" s="6">
        <v>1.5699999999999999E-2</v>
      </c>
      <c r="F19" s="7">
        <v>120889</v>
      </c>
      <c r="G19" s="6">
        <v>0.65</v>
      </c>
      <c r="H19" s="6">
        <v>0.35</v>
      </c>
      <c r="I19" s="4">
        <v>1.86</v>
      </c>
      <c r="J19" s="8">
        <v>43511</v>
      </c>
      <c r="K19" s="4"/>
    </row>
    <row r="20" spans="1:11" x14ac:dyDescent="0.25">
      <c r="A20" s="3" t="s">
        <v>531</v>
      </c>
      <c r="B20" s="4" t="s">
        <v>29</v>
      </c>
      <c r="C20" s="4">
        <v>47.56</v>
      </c>
      <c r="D20" s="5">
        <v>1.44</v>
      </c>
      <c r="E20" s="6">
        <v>3.1199999999999999E-2</v>
      </c>
      <c r="F20" s="7">
        <v>120380</v>
      </c>
      <c r="G20" s="6">
        <v>0.36</v>
      </c>
      <c r="H20" s="6">
        <v>0.64</v>
      </c>
      <c r="I20" s="4">
        <v>0.56000000000000005</v>
      </c>
      <c r="J20" s="8">
        <v>43511</v>
      </c>
      <c r="K20" s="4"/>
    </row>
    <row r="21" spans="1:11" x14ac:dyDescent="0.25">
      <c r="A21" s="3" t="s">
        <v>532</v>
      </c>
      <c r="B21" s="4" t="s">
        <v>30</v>
      </c>
      <c r="C21" s="4">
        <v>105.55</v>
      </c>
      <c r="D21" s="5">
        <v>3.13</v>
      </c>
      <c r="E21" s="6">
        <v>3.0599999999999999E-2</v>
      </c>
      <c r="F21" s="7">
        <v>118136</v>
      </c>
      <c r="G21" s="6">
        <v>0.35299999999999998</v>
      </c>
      <c r="H21" s="6">
        <v>0.64700000000000002</v>
      </c>
      <c r="I21" s="4">
        <v>0.54</v>
      </c>
      <c r="J21" s="8">
        <v>43511</v>
      </c>
      <c r="K21" s="4"/>
    </row>
    <row r="22" spans="1:11" x14ac:dyDescent="0.25">
      <c r="A22" s="3" t="s">
        <v>533</v>
      </c>
      <c r="B22" s="4" t="s">
        <v>31</v>
      </c>
      <c r="C22" s="4">
        <v>36.58</v>
      </c>
      <c r="D22" s="5">
        <v>0.26</v>
      </c>
      <c r="E22" s="6">
        <v>7.1999999999999998E-3</v>
      </c>
      <c r="F22" s="7">
        <v>114495</v>
      </c>
      <c r="G22" s="6">
        <v>0.157</v>
      </c>
      <c r="H22" s="6">
        <v>0.84299999999999997</v>
      </c>
      <c r="I22" s="4">
        <v>0.19</v>
      </c>
      <c r="J22" s="8">
        <v>43511</v>
      </c>
      <c r="K22" s="4"/>
    </row>
    <row r="23" spans="1:11" x14ac:dyDescent="0.25">
      <c r="A23" s="3" t="s">
        <v>534</v>
      </c>
      <c r="B23" s="4" t="s">
        <v>32</v>
      </c>
      <c r="C23" s="4">
        <v>51.67</v>
      </c>
      <c r="D23" s="5">
        <v>0.84</v>
      </c>
      <c r="E23" s="6">
        <v>1.6500000000000001E-2</v>
      </c>
      <c r="F23" s="7">
        <v>110822</v>
      </c>
      <c r="G23" s="6">
        <v>0.29599999999999999</v>
      </c>
      <c r="H23" s="6">
        <v>0.70399999999999996</v>
      </c>
      <c r="I23" s="4">
        <v>0.42</v>
      </c>
      <c r="J23" s="8">
        <v>43511</v>
      </c>
      <c r="K23" s="4"/>
    </row>
    <row r="24" spans="1:11" x14ac:dyDescent="0.25">
      <c r="A24" s="3" t="s">
        <v>535</v>
      </c>
      <c r="B24" s="4" t="s">
        <v>33</v>
      </c>
      <c r="C24" s="4">
        <v>417.97</v>
      </c>
      <c r="D24" s="5">
        <v>8.15</v>
      </c>
      <c r="E24" s="6">
        <v>1.9900000000000001E-2</v>
      </c>
      <c r="F24" s="7">
        <v>105284</v>
      </c>
      <c r="G24" s="6">
        <v>0.36199999999999999</v>
      </c>
      <c r="H24" s="6">
        <v>0.63800000000000001</v>
      </c>
      <c r="I24" s="4">
        <v>0.56999999999999995</v>
      </c>
      <c r="J24" s="8">
        <v>43511</v>
      </c>
      <c r="K24" s="4"/>
    </row>
    <row r="25" spans="1:11" x14ac:dyDescent="0.25">
      <c r="A25" s="3" t="s">
        <v>536</v>
      </c>
      <c r="B25" s="4" t="s">
        <v>34</v>
      </c>
      <c r="C25" s="4">
        <v>98.48</v>
      </c>
      <c r="D25" s="5">
        <v>0.02</v>
      </c>
      <c r="E25" s="6">
        <v>2.0000000000000001E-4</v>
      </c>
      <c r="F25" s="7">
        <v>104457</v>
      </c>
      <c r="G25" s="6">
        <v>8.2000000000000003E-2</v>
      </c>
      <c r="H25" s="6">
        <v>0.91800000000000004</v>
      </c>
      <c r="I25" s="4">
        <v>0.09</v>
      </c>
      <c r="J25" s="8">
        <v>43511</v>
      </c>
      <c r="K25" s="4"/>
    </row>
    <row r="26" spans="1:11" x14ac:dyDescent="0.25">
      <c r="A26" s="3" t="s">
        <v>537</v>
      </c>
      <c r="B26" s="4" t="s">
        <v>35</v>
      </c>
      <c r="C26" s="4">
        <v>23.96</v>
      </c>
      <c r="D26" s="9">
        <v>-0.37</v>
      </c>
      <c r="E26" s="10">
        <v>-1.52E-2</v>
      </c>
      <c r="F26" s="7">
        <v>99174</v>
      </c>
      <c r="G26" s="6">
        <v>0.20200000000000001</v>
      </c>
      <c r="H26" s="6">
        <v>0.79800000000000004</v>
      </c>
      <c r="I26" s="4">
        <v>0.25</v>
      </c>
      <c r="J26" s="8">
        <v>43511</v>
      </c>
      <c r="K26" s="4"/>
    </row>
    <row r="27" spans="1:11" x14ac:dyDescent="0.25">
      <c r="A27" s="3" t="s">
        <v>538</v>
      </c>
      <c r="B27" s="4" t="s">
        <v>36</v>
      </c>
      <c r="C27" s="4">
        <v>106.84</v>
      </c>
      <c r="D27" s="5">
        <v>1.59</v>
      </c>
      <c r="E27" s="6">
        <v>1.5100000000000001E-2</v>
      </c>
      <c r="F27" s="7">
        <v>97080</v>
      </c>
      <c r="G27" s="6">
        <v>0.27300000000000002</v>
      </c>
      <c r="H27" s="6">
        <v>0.72699999999999998</v>
      </c>
      <c r="I27" s="4">
        <v>0.37</v>
      </c>
      <c r="J27" s="8">
        <v>43511</v>
      </c>
      <c r="K27" s="4"/>
    </row>
    <row r="28" spans="1:11" x14ac:dyDescent="0.25">
      <c r="A28" s="3" t="s">
        <v>539</v>
      </c>
      <c r="B28" s="4" t="s">
        <v>37</v>
      </c>
      <c r="C28" s="4">
        <v>64.27</v>
      </c>
      <c r="D28" s="5">
        <v>1.85</v>
      </c>
      <c r="E28" s="6">
        <v>2.9600000000000001E-2</v>
      </c>
      <c r="F28" s="7">
        <v>95038</v>
      </c>
      <c r="G28" s="6">
        <v>0.45900000000000002</v>
      </c>
      <c r="H28" s="6">
        <v>0.54100000000000004</v>
      </c>
      <c r="I28" s="4">
        <v>0.85</v>
      </c>
      <c r="J28" s="8">
        <v>43511</v>
      </c>
      <c r="K28" s="4"/>
    </row>
    <row r="29" spans="1:11" x14ac:dyDescent="0.25">
      <c r="A29" s="3" t="s">
        <v>540</v>
      </c>
      <c r="B29" s="4" t="s">
        <v>38</v>
      </c>
      <c r="C29" s="4">
        <v>112.59</v>
      </c>
      <c r="D29" s="5">
        <v>1.93</v>
      </c>
      <c r="E29" s="6">
        <v>1.7399999999999999E-2</v>
      </c>
      <c r="F29" s="7">
        <v>88546</v>
      </c>
      <c r="G29" s="6">
        <v>0.39500000000000002</v>
      </c>
      <c r="H29" s="6">
        <v>0.60499999999999998</v>
      </c>
      <c r="I29" s="4">
        <v>0.65</v>
      </c>
      <c r="J29" s="8">
        <v>43511</v>
      </c>
      <c r="K29" s="4"/>
    </row>
    <row r="30" spans="1:11" x14ac:dyDescent="0.25">
      <c r="A30" s="3" t="s">
        <v>541</v>
      </c>
      <c r="B30" s="4" t="s">
        <v>39</v>
      </c>
      <c r="C30" s="4">
        <v>51.98</v>
      </c>
      <c r="D30" s="5">
        <v>0.41</v>
      </c>
      <c r="E30" s="6">
        <v>8.0000000000000002E-3</v>
      </c>
      <c r="F30" s="7">
        <v>86099</v>
      </c>
      <c r="G30" s="6">
        <v>0.16200000000000001</v>
      </c>
      <c r="H30" s="6">
        <v>0.83799999999999997</v>
      </c>
      <c r="I30" s="4">
        <v>0.19</v>
      </c>
      <c r="J30" s="8">
        <v>43511</v>
      </c>
      <c r="K30" s="4"/>
    </row>
    <row r="31" spans="1:11" x14ac:dyDescent="0.25">
      <c r="A31" s="3" t="s">
        <v>542</v>
      </c>
      <c r="B31" s="4" t="s">
        <v>40</v>
      </c>
      <c r="C31" s="4">
        <v>29.3</v>
      </c>
      <c r="D31" s="5">
        <v>0.53</v>
      </c>
      <c r="E31" s="6">
        <v>1.84E-2</v>
      </c>
      <c r="F31" s="7">
        <v>85942</v>
      </c>
      <c r="G31" s="6">
        <v>0.48799999999999999</v>
      </c>
      <c r="H31" s="6">
        <v>0.51200000000000001</v>
      </c>
      <c r="I31" s="4">
        <v>0.95</v>
      </c>
      <c r="J31" s="8">
        <v>43511</v>
      </c>
      <c r="K31" s="4"/>
    </row>
    <row r="32" spans="1:11" x14ac:dyDescent="0.25">
      <c r="A32" s="3" t="s">
        <v>543</v>
      </c>
      <c r="B32" s="4" t="s">
        <v>41</v>
      </c>
      <c r="C32" s="4">
        <v>17.16</v>
      </c>
      <c r="D32" s="9">
        <v>-4.53</v>
      </c>
      <c r="E32" s="10">
        <v>-0.2089</v>
      </c>
      <c r="F32" s="7">
        <v>85036</v>
      </c>
      <c r="G32" s="6">
        <v>0.51800000000000002</v>
      </c>
      <c r="H32" s="6">
        <v>0.48199999999999998</v>
      </c>
      <c r="I32" s="4">
        <v>1.08</v>
      </c>
      <c r="J32" s="8">
        <v>43511</v>
      </c>
      <c r="K32" s="4"/>
    </row>
    <row r="33" spans="1:11" x14ac:dyDescent="0.25">
      <c r="A33" s="3" t="s">
        <v>544</v>
      </c>
      <c r="B33" s="4" t="s">
        <v>42</v>
      </c>
      <c r="C33" s="4">
        <v>31.23</v>
      </c>
      <c r="D33" s="5">
        <v>0.27</v>
      </c>
      <c r="E33" s="6">
        <v>8.6999999999999994E-3</v>
      </c>
      <c r="F33" s="7">
        <v>84018</v>
      </c>
      <c r="G33" s="6">
        <v>0.33100000000000002</v>
      </c>
      <c r="H33" s="6">
        <v>0.66900000000000004</v>
      </c>
      <c r="I33" s="4">
        <v>0.5</v>
      </c>
      <c r="J33" s="8">
        <v>43511</v>
      </c>
      <c r="K33" s="4"/>
    </row>
    <row r="34" spans="1:11" x14ac:dyDescent="0.25">
      <c r="A34" s="3" t="s">
        <v>545</v>
      </c>
      <c r="B34" s="4" t="s">
        <v>43</v>
      </c>
      <c r="C34" s="4">
        <v>99.99</v>
      </c>
      <c r="D34" s="5">
        <v>1.47</v>
      </c>
      <c r="E34" s="6">
        <v>1.49E-2</v>
      </c>
      <c r="F34" s="7">
        <v>82930</v>
      </c>
      <c r="G34" s="6">
        <v>0.38600000000000001</v>
      </c>
      <c r="H34" s="6">
        <v>0.61399999999999999</v>
      </c>
      <c r="I34" s="4">
        <v>0.63</v>
      </c>
      <c r="J34" s="8">
        <v>43511</v>
      </c>
      <c r="K34" s="4"/>
    </row>
    <row r="35" spans="1:11" x14ac:dyDescent="0.25">
      <c r="A35" s="3" t="s">
        <v>546</v>
      </c>
      <c r="B35" s="4" t="s">
        <v>44</v>
      </c>
      <c r="C35" s="4">
        <v>13.74</v>
      </c>
      <c r="D35" s="5">
        <v>0.96</v>
      </c>
      <c r="E35" s="6">
        <v>7.51E-2</v>
      </c>
      <c r="F35" s="7">
        <v>82743</v>
      </c>
      <c r="G35" s="6">
        <v>0.377</v>
      </c>
      <c r="H35" s="6">
        <v>0.623</v>
      </c>
      <c r="I35" s="4">
        <v>0.61</v>
      </c>
      <c r="J35" s="8">
        <v>43511</v>
      </c>
      <c r="K35" s="4"/>
    </row>
    <row r="36" spans="1:11" x14ac:dyDescent="0.25">
      <c r="A36" s="3" t="s">
        <v>547</v>
      </c>
      <c r="B36" s="4" t="s">
        <v>45</v>
      </c>
      <c r="C36" s="4">
        <v>79.81</v>
      </c>
      <c r="D36" s="5">
        <v>0.87</v>
      </c>
      <c r="E36" s="6">
        <v>1.0999999999999999E-2</v>
      </c>
      <c r="F36" s="7">
        <v>80312</v>
      </c>
      <c r="G36" s="6">
        <v>0.14499999999999999</v>
      </c>
      <c r="H36" s="6">
        <v>0.85499999999999998</v>
      </c>
      <c r="I36" s="4">
        <v>0.17</v>
      </c>
      <c r="J36" s="8">
        <v>43511</v>
      </c>
      <c r="K36" s="4"/>
    </row>
    <row r="37" spans="1:11" x14ac:dyDescent="0.25">
      <c r="A37" s="3" t="s">
        <v>548</v>
      </c>
      <c r="B37" s="4" t="s">
        <v>46</v>
      </c>
      <c r="C37" s="4">
        <v>35.049999999999997</v>
      </c>
      <c r="D37" s="9">
        <v>-1.06</v>
      </c>
      <c r="E37" s="10">
        <v>-2.9399999999999999E-2</v>
      </c>
      <c r="F37" s="7">
        <v>80255</v>
      </c>
      <c r="G37" s="6">
        <v>0.221</v>
      </c>
      <c r="H37" s="6">
        <v>0.77900000000000003</v>
      </c>
      <c r="I37" s="4">
        <v>0.28000000000000003</v>
      </c>
      <c r="J37" s="8">
        <v>43511</v>
      </c>
      <c r="K37" s="4"/>
    </row>
    <row r="38" spans="1:11" x14ac:dyDescent="0.25">
      <c r="A38" s="3" t="s">
        <v>549</v>
      </c>
      <c r="B38" s="4" t="s">
        <v>47</v>
      </c>
      <c r="C38" s="4">
        <v>77.709999999999994</v>
      </c>
      <c r="D38" s="5">
        <v>1.44</v>
      </c>
      <c r="E38" s="6">
        <v>1.89E-2</v>
      </c>
      <c r="F38" s="7">
        <v>72486</v>
      </c>
      <c r="G38" s="6">
        <v>0.27900000000000003</v>
      </c>
      <c r="H38" s="6">
        <v>0.72099999999999997</v>
      </c>
      <c r="I38" s="4">
        <v>0.39</v>
      </c>
      <c r="J38" s="8">
        <v>43511</v>
      </c>
      <c r="K38" s="4"/>
    </row>
    <row r="39" spans="1:11" x14ac:dyDescent="0.25">
      <c r="A39" s="3" t="s">
        <v>550</v>
      </c>
      <c r="B39" s="4" t="s">
        <v>48</v>
      </c>
      <c r="C39" s="4">
        <v>21.29</v>
      </c>
      <c r="D39" s="5">
        <v>0.47</v>
      </c>
      <c r="E39" s="6">
        <v>2.2599999999999999E-2</v>
      </c>
      <c r="F39" s="7">
        <v>70217</v>
      </c>
      <c r="G39" s="6">
        <v>0.35299999999999998</v>
      </c>
      <c r="H39" s="6">
        <v>0.64700000000000002</v>
      </c>
      <c r="I39" s="4">
        <v>0.55000000000000004</v>
      </c>
      <c r="J39" s="8">
        <v>43511</v>
      </c>
      <c r="K39" s="4"/>
    </row>
    <row r="40" spans="1:11" x14ac:dyDescent="0.25">
      <c r="A40" s="3" t="s">
        <v>551</v>
      </c>
      <c r="B40" s="4" t="s">
        <v>49</v>
      </c>
      <c r="C40" s="4">
        <v>16.75</v>
      </c>
      <c r="D40" s="5">
        <v>0.03</v>
      </c>
      <c r="E40" s="6">
        <v>1.8E-3</v>
      </c>
      <c r="F40" s="7">
        <v>69383</v>
      </c>
      <c r="G40" s="6">
        <v>0.47199999999999998</v>
      </c>
      <c r="H40" s="6">
        <v>0.52800000000000002</v>
      </c>
      <c r="I40" s="4">
        <v>0.89</v>
      </c>
      <c r="J40" s="8">
        <v>43511</v>
      </c>
      <c r="K40" s="4"/>
    </row>
    <row r="41" spans="1:11" x14ac:dyDescent="0.25">
      <c r="A41" s="3" t="s">
        <v>552</v>
      </c>
      <c r="B41" s="4" t="s">
        <v>50</v>
      </c>
      <c r="C41" s="4">
        <v>9.1199999999999992</v>
      </c>
      <c r="D41" s="9">
        <v>-7.0000000000000007E-2</v>
      </c>
      <c r="E41" s="10">
        <v>-7.6E-3</v>
      </c>
      <c r="F41" s="7">
        <v>69327</v>
      </c>
      <c r="G41" s="6">
        <v>0.27500000000000002</v>
      </c>
      <c r="H41" s="6">
        <v>0.72499999999999998</v>
      </c>
      <c r="I41" s="4">
        <v>0.38</v>
      </c>
      <c r="J41" s="8">
        <v>43511</v>
      </c>
      <c r="K41" s="4"/>
    </row>
    <row r="42" spans="1:11" x14ac:dyDescent="0.25">
      <c r="A42" s="3" t="s">
        <v>553</v>
      </c>
      <c r="B42" s="4" t="s">
        <v>51</v>
      </c>
      <c r="C42" s="4">
        <v>75.64</v>
      </c>
      <c r="D42" s="9">
        <v>-0.03</v>
      </c>
      <c r="E42" s="10">
        <v>-4.0000000000000002E-4</v>
      </c>
      <c r="F42" s="7">
        <v>66613</v>
      </c>
      <c r="G42" s="6">
        <v>0.28100000000000003</v>
      </c>
      <c r="H42" s="6">
        <v>0.71899999999999997</v>
      </c>
      <c r="I42" s="4">
        <v>0.39</v>
      </c>
      <c r="J42" s="8">
        <v>43511</v>
      </c>
      <c r="K42" s="4"/>
    </row>
    <row r="43" spans="1:11" x14ac:dyDescent="0.25">
      <c r="A43" s="3" t="s">
        <v>554</v>
      </c>
      <c r="B43" s="4" t="s">
        <v>52</v>
      </c>
      <c r="C43" s="4">
        <v>12.28</v>
      </c>
      <c r="D43" s="5">
        <v>0.12</v>
      </c>
      <c r="E43" s="6">
        <v>9.9000000000000008E-3</v>
      </c>
      <c r="F43" s="7">
        <v>65841</v>
      </c>
      <c r="G43" s="6">
        <v>0.34200000000000003</v>
      </c>
      <c r="H43" s="6">
        <v>0.65800000000000003</v>
      </c>
      <c r="I43" s="4">
        <v>0.52</v>
      </c>
      <c r="J43" s="8">
        <v>43511</v>
      </c>
      <c r="K43" s="4"/>
    </row>
    <row r="44" spans="1:11" x14ac:dyDescent="0.25">
      <c r="A44" s="3" t="s">
        <v>555</v>
      </c>
      <c r="B44" s="4" t="s">
        <v>53</v>
      </c>
      <c r="C44" s="4">
        <v>44.95</v>
      </c>
      <c r="D44" s="5">
        <v>0.81</v>
      </c>
      <c r="E44" s="6">
        <v>1.84E-2</v>
      </c>
      <c r="F44" s="7">
        <v>65054</v>
      </c>
      <c r="G44" s="6">
        <v>0.26700000000000002</v>
      </c>
      <c r="H44" s="6">
        <v>0.73299999999999998</v>
      </c>
      <c r="I44" s="4">
        <v>0.36</v>
      </c>
      <c r="J44" s="8">
        <v>43511</v>
      </c>
      <c r="K44" s="4"/>
    </row>
    <row r="45" spans="1:11" x14ac:dyDescent="0.25">
      <c r="A45" s="3" t="s">
        <v>556</v>
      </c>
      <c r="B45" s="4" t="s">
        <v>54</v>
      </c>
      <c r="C45" s="4">
        <v>69.53</v>
      </c>
      <c r="D45" s="5">
        <v>1.84</v>
      </c>
      <c r="E45" s="6">
        <v>2.7199999999999998E-2</v>
      </c>
      <c r="F45" s="7">
        <v>63915</v>
      </c>
      <c r="G45" s="6">
        <v>0.20799999999999999</v>
      </c>
      <c r="H45" s="6">
        <v>0.79200000000000004</v>
      </c>
      <c r="I45" s="4">
        <v>0.26</v>
      </c>
      <c r="J45" s="8">
        <v>43511</v>
      </c>
      <c r="K45" s="4"/>
    </row>
    <row r="46" spans="1:11" x14ac:dyDescent="0.25">
      <c r="A46" s="3" t="s">
        <v>557</v>
      </c>
      <c r="B46" s="4" t="s">
        <v>55</v>
      </c>
      <c r="C46" s="4">
        <v>39.1</v>
      </c>
      <c r="D46" s="9">
        <v>-1.61</v>
      </c>
      <c r="E46" s="10">
        <v>-3.95E-2</v>
      </c>
      <c r="F46" s="7">
        <v>62683</v>
      </c>
      <c r="G46" s="6">
        <v>0.45</v>
      </c>
      <c r="H46" s="6">
        <v>0.55000000000000004</v>
      </c>
      <c r="I46" s="4">
        <v>0.82</v>
      </c>
      <c r="J46" s="8">
        <v>43511</v>
      </c>
      <c r="K46" s="4"/>
    </row>
    <row r="47" spans="1:11" x14ac:dyDescent="0.25">
      <c r="A47" s="3" t="s">
        <v>558</v>
      </c>
      <c r="B47" s="4" t="s">
        <v>56</v>
      </c>
      <c r="C47" s="4">
        <v>198.5</v>
      </c>
      <c r="D47" s="5">
        <v>5.97</v>
      </c>
      <c r="E47" s="6">
        <v>3.1E-2</v>
      </c>
      <c r="F47" s="7">
        <v>59809</v>
      </c>
      <c r="G47" s="6">
        <v>0.47899999999999998</v>
      </c>
      <c r="H47" s="6">
        <v>0.52100000000000002</v>
      </c>
      <c r="I47" s="4">
        <v>0.92</v>
      </c>
      <c r="J47" s="8">
        <v>43511</v>
      </c>
      <c r="K47" s="4"/>
    </row>
    <row r="48" spans="1:11" x14ac:dyDescent="0.25">
      <c r="A48" s="3" t="s">
        <v>559</v>
      </c>
      <c r="B48" s="4" t="s">
        <v>57</v>
      </c>
      <c r="C48" s="4">
        <v>70.709999999999994</v>
      </c>
      <c r="D48" s="9">
        <v>-0.13</v>
      </c>
      <c r="E48" s="10">
        <v>-1.8E-3</v>
      </c>
      <c r="F48" s="7">
        <v>58763</v>
      </c>
      <c r="G48" s="6">
        <v>0.318</v>
      </c>
      <c r="H48" s="6">
        <v>0.68200000000000005</v>
      </c>
      <c r="I48" s="4">
        <v>0.47</v>
      </c>
      <c r="J48" s="8">
        <v>43511</v>
      </c>
      <c r="K48" s="4"/>
    </row>
    <row r="49" spans="1:11" x14ac:dyDescent="0.25">
      <c r="A49" s="3" t="s">
        <v>560</v>
      </c>
      <c r="B49" s="4" t="s">
        <v>58</v>
      </c>
      <c r="C49" s="4">
        <v>41.99</v>
      </c>
      <c r="D49" s="5">
        <v>1.27</v>
      </c>
      <c r="E49" s="6">
        <v>3.1199999999999999E-2</v>
      </c>
      <c r="F49" s="7">
        <v>58593</v>
      </c>
      <c r="G49" s="6">
        <v>0.45600000000000002</v>
      </c>
      <c r="H49" s="6">
        <v>0.54400000000000004</v>
      </c>
      <c r="I49" s="4">
        <v>0.84</v>
      </c>
      <c r="J49" s="8">
        <v>43511</v>
      </c>
      <c r="K49" s="4"/>
    </row>
    <row r="50" spans="1:11" x14ac:dyDescent="0.25">
      <c r="A50" s="3" t="s">
        <v>561</v>
      </c>
      <c r="B50" s="4" t="s">
        <v>59</v>
      </c>
      <c r="C50" s="4">
        <v>15.05</v>
      </c>
      <c r="D50" s="5">
        <v>0.04</v>
      </c>
      <c r="E50" s="6">
        <v>2.7000000000000001E-3</v>
      </c>
      <c r="F50" s="7">
        <v>58157</v>
      </c>
      <c r="G50" s="6">
        <v>0.44</v>
      </c>
      <c r="H50" s="6">
        <v>0.56000000000000005</v>
      </c>
      <c r="I50" s="4">
        <v>0.78</v>
      </c>
      <c r="J50" s="8">
        <v>43511</v>
      </c>
      <c r="K50" s="4"/>
    </row>
    <row r="51" spans="1:11" x14ac:dyDescent="0.25">
      <c r="A51" s="3" t="s">
        <v>562</v>
      </c>
      <c r="B51" s="4" t="s">
        <v>60</v>
      </c>
      <c r="C51" s="4">
        <v>9.15</v>
      </c>
      <c r="D51" s="9">
        <v>-0.25</v>
      </c>
      <c r="E51" s="10">
        <v>-2.6599999999999999E-2</v>
      </c>
      <c r="F51" s="7">
        <v>56632</v>
      </c>
      <c r="G51" s="6">
        <v>0.30099999999999999</v>
      </c>
      <c r="H51" s="6">
        <v>0.69899999999999995</v>
      </c>
      <c r="I51" s="4">
        <v>0.43</v>
      </c>
      <c r="J51" s="8">
        <v>43511</v>
      </c>
      <c r="K51" s="4"/>
    </row>
    <row r="52" spans="1:11" x14ac:dyDescent="0.25">
      <c r="A52" s="3" t="s">
        <v>563</v>
      </c>
      <c r="B52" s="4" t="s">
        <v>61</v>
      </c>
      <c r="C52" s="4">
        <v>192.39</v>
      </c>
      <c r="D52" s="5">
        <v>4.68</v>
      </c>
      <c r="E52" s="6">
        <v>2.4899999999999999E-2</v>
      </c>
      <c r="F52" s="7">
        <v>55817</v>
      </c>
      <c r="G52" s="6">
        <v>0.41699999999999998</v>
      </c>
      <c r="H52" s="6">
        <v>0.58299999999999996</v>
      </c>
      <c r="I52" s="4">
        <v>0.72</v>
      </c>
      <c r="J52" s="8">
        <v>43511</v>
      </c>
      <c r="K52" s="4"/>
    </row>
    <row r="53" spans="1:11" x14ac:dyDescent="0.25">
      <c r="A53" s="3" t="s">
        <v>564</v>
      </c>
      <c r="B53" s="4" t="s">
        <v>62</v>
      </c>
      <c r="C53" s="4">
        <v>158.99</v>
      </c>
      <c r="D53" s="9">
        <v>-3.43</v>
      </c>
      <c r="E53" s="10">
        <v>-2.1100000000000001E-2</v>
      </c>
      <c r="F53" s="7">
        <v>54166</v>
      </c>
      <c r="G53" s="6">
        <v>0.34699999999999998</v>
      </c>
      <c r="H53" s="6">
        <v>0.65300000000000002</v>
      </c>
      <c r="I53" s="4">
        <v>0.53</v>
      </c>
      <c r="J53" s="8">
        <v>43511</v>
      </c>
      <c r="K53" s="4"/>
    </row>
    <row r="54" spans="1:11" x14ac:dyDescent="0.25">
      <c r="A54" s="3" t="s">
        <v>565</v>
      </c>
      <c r="B54" s="4" t="s">
        <v>63</v>
      </c>
      <c r="C54" s="4">
        <v>42.4</v>
      </c>
      <c r="D54" s="5">
        <v>0.43</v>
      </c>
      <c r="E54" s="6">
        <v>1.0200000000000001E-2</v>
      </c>
      <c r="F54" s="7">
        <v>54116</v>
      </c>
      <c r="G54" s="6">
        <v>0.32900000000000001</v>
      </c>
      <c r="H54" s="6">
        <v>0.67100000000000004</v>
      </c>
      <c r="I54" s="4">
        <v>0.49</v>
      </c>
      <c r="J54" s="8">
        <v>43511</v>
      </c>
      <c r="K54" s="4"/>
    </row>
    <row r="55" spans="1:11" x14ac:dyDescent="0.25">
      <c r="A55" s="3" t="s">
        <v>566</v>
      </c>
      <c r="B55" s="4" t="s">
        <v>64</v>
      </c>
      <c r="C55" s="4">
        <v>136.19999999999999</v>
      </c>
      <c r="D55" s="5">
        <v>3.58</v>
      </c>
      <c r="E55" s="6">
        <v>2.7E-2</v>
      </c>
      <c r="F55" s="7">
        <v>52633</v>
      </c>
      <c r="G55" s="6">
        <v>0.41699999999999998</v>
      </c>
      <c r="H55" s="6">
        <v>0.58299999999999996</v>
      </c>
      <c r="I55" s="4">
        <v>0.71</v>
      </c>
      <c r="J55" s="8">
        <v>43511</v>
      </c>
      <c r="K55" s="4"/>
    </row>
    <row r="56" spans="1:11" x14ac:dyDescent="0.25">
      <c r="A56" s="3" t="s">
        <v>567</v>
      </c>
      <c r="B56" s="4" t="s">
        <v>65</v>
      </c>
      <c r="C56" s="4">
        <v>90.69</v>
      </c>
      <c r="D56" s="5">
        <v>0.01</v>
      </c>
      <c r="E56" s="6">
        <v>1E-4</v>
      </c>
      <c r="F56" s="7">
        <v>52482</v>
      </c>
      <c r="G56" s="6">
        <v>0.79500000000000004</v>
      </c>
      <c r="H56" s="6">
        <v>0.20499999999999999</v>
      </c>
      <c r="I56" s="4">
        <v>3.88</v>
      </c>
      <c r="J56" s="8">
        <v>43511</v>
      </c>
      <c r="K56" s="4"/>
    </row>
    <row r="57" spans="1:11" x14ac:dyDescent="0.25">
      <c r="A57" s="3" t="s">
        <v>568</v>
      </c>
      <c r="B57" s="4" t="s">
        <v>66</v>
      </c>
      <c r="C57" s="4">
        <v>7.41</v>
      </c>
      <c r="D57" s="9">
        <v>-7.0000000000000007E-2</v>
      </c>
      <c r="E57" s="10">
        <v>-9.4000000000000004E-3</v>
      </c>
      <c r="F57" s="7">
        <v>51371</v>
      </c>
      <c r="G57" s="6">
        <v>0.315</v>
      </c>
      <c r="H57" s="6">
        <v>0.68500000000000005</v>
      </c>
      <c r="I57" s="4">
        <v>0.46</v>
      </c>
      <c r="J57" s="8">
        <v>43511</v>
      </c>
      <c r="K57" s="4"/>
    </row>
    <row r="58" spans="1:11" x14ac:dyDescent="0.25">
      <c r="A58" s="3" t="s">
        <v>569</v>
      </c>
      <c r="B58" s="4" t="s">
        <v>67</v>
      </c>
      <c r="C58" s="4">
        <v>39.090000000000003</v>
      </c>
      <c r="D58" s="5">
        <v>0.2</v>
      </c>
      <c r="E58" s="6">
        <v>5.1000000000000004E-3</v>
      </c>
      <c r="F58" s="7">
        <v>51295</v>
      </c>
      <c r="G58" s="6">
        <v>0.40899999999999997</v>
      </c>
      <c r="H58" s="6">
        <v>0.59099999999999997</v>
      </c>
      <c r="I58" s="4">
        <v>0.69</v>
      </c>
      <c r="J58" s="8">
        <v>43511</v>
      </c>
      <c r="K58" s="4"/>
    </row>
    <row r="59" spans="1:11" x14ac:dyDescent="0.25">
      <c r="A59" s="3" t="s">
        <v>570</v>
      </c>
      <c r="B59" s="4" t="s">
        <v>68</v>
      </c>
      <c r="C59" s="4">
        <v>2.62</v>
      </c>
      <c r="D59" s="5">
        <v>0.11</v>
      </c>
      <c r="E59" s="6">
        <v>4.3799999999999999E-2</v>
      </c>
      <c r="F59" s="7">
        <v>51265</v>
      </c>
      <c r="G59" s="6">
        <v>0.16900000000000001</v>
      </c>
      <c r="H59" s="6">
        <v>0.83099999999999996</v>
      </c>
      <c r="I59" s="4">
        <v>0.2</v>
      </c>
      <c r="J59" s="8">
        <v>43511</v>
      </c>
      <c r="K59" s="4"/>
    </row>
    <row r="60" spans="1:11" x14ac:dyDescent="0.25">
      <c r="A60" s="3" t="s">
        <v>571</v>
      </c>
      <c r="B60" s="4" t="s">
        <v>69</v>
      </c>
      <c r="C60" s="4">
        <v>49.22</v>
      </c>
      <c r="D60" s="5">
        <v>0.7</v>
      </c>
      <c r="E60" s="6">
        <v>1.44E-2</v>
      </c>
      <c r="F60" s="7">
        <v>50038</v>
      </c>
      <c r="G60" s="6">
        <v>0.45400000000000001</v>
      </c>
      <c r="H60" s="6">
        <v>0.54600000000000004</v>
      </c>
      <c r="I60" s="4">
        <v>0.83</v>
      </c>
      <c r="J60" s="8">
        <v>43511</v>
      </c>
      <c r="K60" s="4"/>
    </row>
    <row r="61" spans="1:11" x14ac:dyDescent="0.25">
      <c r="A61" s="3" t="s">
        <v>572</v>
      </c>
      <c r="B61" s="4" t="s">
        <v>70</v>
      </c>
      <c r="C61" s="4">
        <v>170.06</v>
      </c>
      <c r="D61" s="9">
        <v>-4.0199999999999996</v>
      </c>
      <c r="E61" s="10">
        <v>-2.3099999999999999E-2</v>
      </c>
      <c r="F61" s="7">
        <v>49668</v>
      </c>
      <c r="G61" s="6">
        <v>0.30299999999999999</v>
      </c>
      <c r="H61" s="6">
        <v>0.69699999999999995</v>
      </c>
      <c r="I61" s="4">
        <v>0.43</v>
      </c>
      <c r="J61" s="8">
        <v>43511</v>
      </c>
      <c r="K61" s="4"/>
    </row>
    <row r="62" spans="1:11" x14ac:dyDescent="0.25">
      <c r="A62" s="3" t="s">
        <v>573</v>
      </c>
      <c r="B62" s="4" t="s">
        <v>71</v>
      </c>
      <c r="C62" s="4">
        <v>106.85</v>
      </c>
      <c r="D62" s="9">
        <v>-0.42</v>
      </c>
      <c r="E62" s="10">
        <v>-3.8999999999999998E-3</v>
      </c>
      <c r="F62" s="7">
        <v>47713</v>
      </c>
      <c r="G62" s="6">
        <v>0.39100000000000001</v>
      </c>
      <c r="H62" s="6">
        <v>0.60899999999999999</v>
      </c>
      <c r="I62" s="4">
        <v>0.64</v>
      </c>
      <c r="J62" s="8">
        <v>43511</v>
      </c>
      <c r="K62" s="4"/>
    </row>
    <row r="63" spans="1:11" x14ac:dyDescent="0.25">
      <c r="A63" s="3" t="s">
        <v>574</v>
      </c>
      <c r="B63" s="4" t="s">
        <v>72</v>
      </c>
      <c r="C63" s="4">
        <v>8.5399999999999991</v>
      </c>
      <c r="D63" s="5">
        <v>0.12</v>
      </c>
      <c r="E63" s="6">
        <v>1.43E-2</v>
      </c>
      <c r="F63" s="7">
        <v>47408</v>
      </c>
      <c r="G63" s="6">
        <v>0.36599999999999999</v>
      </c>
      <c r="H63" s="6">
        <v>0.63400000000000001</v>
      </c>
      <c r="I63" s="4">
        <v>0.57999999999999996</v>
      </c>
      <c r="J63" s="8">
        <v>43511</v>
      </c>
      <c r="K63" s="4"/>
    </row>
    <row r="64" spans="1:11" x14ac:dyDescent="0.25">
      <c r="A64" s="3" t="s">
        <v>575</v>
      </c>
      <c r="B64" s="4" t="s">
        <v>73</v>
      </c>
      <c r="C64" s="4">
        <v>44.6</v>
      </c>
      <c r="D64" s="9">
        <v>-0.83</v>
      </c>
      <c r="E64" s="10">
        <v>-1.83E-2</v>
      </c>
      <c r="F64" s="7">
        <v>46545</v>
      </c>
      <c r="G64" s="6">
        <v>0.374</v>
      </c>
      <c r="H64" s="6">
        <v>0.626</v>
      </c>
      <c r="I64" s="4">
        <v>0.6</v>
      </c>
      <c r="J64" s="8">
        <v>43511</v>
      </c>
      <c r="K64" s="4"/>
    </row>
    <row r="65" spans="1:11" x14ac:dyDescent="0.25">
      <c r="A65" s="3" t="s">
        <v>576</v>
      </c>
      <c r="B65" s="4" t="s">
        <v>74</v>
      </c>
      <c r="C65" s="4">
        <v>7.05</v>
      </c>
      <c r="D65" s="9">
        <v>-0.05</v>
      </c>
      <c r="E65" s="10">
        <v>-7.0000000000000001E-3</v>
      </c>
      <c r="F65" s="7">
        <v>46152</v>
      </c>
      <c r="G65" s="6">
        <v>0.17100000000000001</v>
      </c>
      <c r="H65" s="6">
        <v>0.82899999999999996</v>
      </c>
      <c r="I65" s="4">
        <v>0.21</v>
      </c>
      <c r="J65" s="8">
        <v>43511</v>
      </c>
      <c r="K65" s="4"/>
    </row>
    <row r="66" spans="1:11" x14ac:dyDescent="0.25">
      <c r="A66" s="3" t="s">
        <v>577</v>
      </c>
      <c r="B66" s="4" t="s">
        <v>75</v>
      </c>
      <c r="C66" s="4">
        <v>159.05000000000001</v>
      </c>
      <c r="D66" s="9">
        <v>-0.42</v>
      </c>
      <c r="E66" s="10">
        <v>-2.5999999999999999E-3</v>
      </c>
      <c r="F66" s="7">
        <v>45869</v>
      </c>
      <c r="G66" s="6">
        <v>0.49399999999999999</v>
      </c>
      <c r="H66" s="6">
        <v>0.50600000000000001</v>
      </c>
      <c r="I66" s="4">
        <v>0.98</v>
      </c>
      <c r="J66" s="8">
        <v>43511</v>
      </c>
      <c r="K66" s="4"/>
    </row>
    <row r="67" spans="1:11" x14ac:dyDescent="0.25">
      <c r="A67" s="3" t="s">
        <v>578</v>
      </c>
      <c r="B67" s="4" t="s">
        <v>76</v>
      </c>
      <c r="C67" s="4">
        <v>29.6</v>
      </c>
      <c r="D67" s="5">
        <v>0.26</v>
      </c>
      <c r="E67" s="6">
        <v>8.8999999999999999E-3</v>
      </c>
      <c r="F67" s="7">
        <v>45593</v>
      </c>
      <c r="G67" s="6">
        <v>0.498</v>
      </c>
      <c r="H67" s="6">
        <v>0.502</v>
      </c>
      <c r="I67" s="4">
        <v>0.99</v>
      </c>
      <c r="J67" s="8">
        <v>43511</v>
      </c>
      <c r="K67" s="4"/>
    </row>
    <row r="68" spans="1:11" x14ac:dyDescent="0.25">
      <c r="A68" s="3" t="s">
        <v>579</v>
      </c>
      <c r="B68" s="4" t="s">
        <v>77</v>
      </c>
      <c r="C68" s="4">
        <v>25.45</v>
      </c>
      <c r="D68" s="9">
        <v>-0.05</v>
      </c>
      <c r="E68" s="10">
        <v>-2E-3</v>
      </c>
      <c r="F68" s="7">
        <v>43696</v>
      </c>
      <c r="G68" s="6">
        <v>0.42099999999999999</v>
      </c>
      <c r="H68" s="6">
        <v>0.57899999999999996</v>
      </c>
      <c r="I68" s="4">
        <v>0.73</v>
      </c>
      <c r="J68" s="8">
        <v>43511</v>
      </c>
      <c r="K68" s="4"/>
    </row>
    <row r="69" spans="1:11" x14ac:dyDescent="0.25">
      <c r="A69" s="3" t="s">
        <v>580</v>
      </c>
      <c r="B69" s="4" t="s">
        <v>78</v>
      </c>
      <c r="C69" s="4">
        <v>22.92</v>
      </c>
      <c r="D69" s="5">
        <v>0.27</v>
      </c>
      <c r="E69" s="6">
        <v>1.1900000000000001E-2</v>
      </c>
      <c r="F69" s="7">
        <v>43500</v>
      </c>
      <c r="G69" s="6">
        <v>0.33100000000000002</v>
      </c>
      <c r="H69" s="6">
        <v>0.66900000000000004</v>
      </c>
      <c r="I69" s="4">
        <v>0.5</v>
      </c>
      <c r="J69" s="8">
        <v>43511</v>
      </c>
      <c r="K69" s="4"/>
    </row>
    <row r="70" spans="1:11" x14ac:dyDescent="0.25">
      <c r="A70" s="3" t="s">
        <v>581</v>
      </c>
      <c r="B70" s="4" t="s">
        <v>79</v>
      </c>
      <c r="C70" s="4">
        <v>115.91</v>
      </c>
      <c r="D70" s="5">
        <v>3.32</v>
      </c>
      <c r="E70" s="6">
        <v>2.9499999999999998E-2</v>
      </c>
      <c r="F70" s="7">
        <v>43116</v>
      </c>
      <c r="G70" s="6">
        <v>0.27900000000000003</v>
      </c>
      <c r="H70" s="6">
        <v>0.72099999999999997</v>
      </c>
      <c r="I70" s="4">
        <v>0.39</v>
      </c>
      <c r="J70" s="8">
        <v>43511</v>
      </c>
      <c r="K70" s="4"/>
    </row>
    <row r="71" spans="1:11" x14ac:dyDescent="0.25">
      <c r="A71" s="3" t="s">
        <v>582</v>
      </c>
      <c r="B71" s="4" t="s">
        <v>80</v>
      </c>
      <c r="C71" s="4">
        <v>31.85</v>
      </c>
      <c r="D71" s="5">
        <v>0.25</v>
      </c>
      <c r="E71" s="6">
        <v>7.9000000000000008E-3</v>
      </c>
      <c r="F71" s="7">
        <v>42505</v>
      </c>
      <c r="G71" s="6">
        <v>0.26700000000000002</v>
      </c>
      <c r="H71" s="6">
        <v>0.73299999999999998</v>
      </c>
      <c r="I71" s="4">
        <v>0.36</v>
      </c>
      <c r="J71" s="8">
        <v>43511</v>
      </c>
      <c r="K71" s="4"/>
    </row>
    <row r="72" spans="1:11" x14ac:dyDescent="0.25">
      <c r="A72" s="3" t="s">
        <v>583</v>
      </c>
      <c r="B72" s="4" t="s">
        <v>81</v>
      </c>
      <c r="C72" s="4">
        <v>136.38</v>
      </c>
      <c r="D72" s="5">
        <v>2.0699999999999998</v>
      </c>
      <c r="E72" s="6">
        <v>1.54E-2</v>
      </c>
      <c r="F72" s="7">
        <v>42374</v>
      </c>
      <c r="G72" s="6">
        <v>0.41499999999999998</v>
      </c>
      <c r="H72" s="6">
        <v>0.58499999999999996</v>
      </c>
      <c r="I72" s="4">
        <v>0.71</v>
      </c>
      <c r="J72" s="8">
        <v>43511</v>
      </c>
      <c r="K72" s="4"/>
    </row>
    <row r="73" spans="1:11" x14ac:dyDescent="0.25">
      <c r="A73" s="3" t="s">
        <v>584</v>
      </c>
      <c r="B73" s="4" t="s">
        <v>82</v>
      </c>
      <c r="C73" s="4">
        <v>13.82</v>
      </c>
      <c r="D73" s="9">
        <v>-3.09</v>
      </c>
      <c r="E73" s="10">
        <v>-0.1827</v>
      </c>
      <c r="F73" s="7">
        <v>41823</v>
      </c>
      <c r="G73" s="6">
        <v>0.76400000000000001</v>
      </c>
      <c r="H73" s="6">
        <v>0.23599999999999999</v>
      </c>
      <c r="I73" s="4">
        <v>3.24</v>
      </c>
      <c r="J73" s="8">
        <v>43511</v>
      </c>
      <c r="K73" s="4"/>
    </row>
    <row r="74" spans="1:11" x14ac:dyDescent="0.25">
      <c r="A74" s="3" t="s">
        <v>585</v>
      </c>
      <c r="B74" s="4" t="s">
        <v>83</v>
      </c>
      <c r="C74" s="4">
        <v>8.93</v>
      </c>
      <c r="D74" s="5">
        <v>0.39</v>
      </c>
      <c r="E74" s="6">
        <v>4.5699999999999998E-2</v>
      </c>
      <c r="F74" s="7">
        <v>41408</v>
      </c>
      <c r="G74" s="6">
        <v>0.18</v>
      </c>
      <c r="H74" s="6">
        <v>0.82</v>
      </c>
      <c r="I74" s="4">
        <v>0.22</v>
      </c>
      <c r="J74" s="8">
        <v>43511</v>
      </c>
      <c r="K74" s="4"/>
    </row>
    <row r="75" spans="1:11" x14ac:dyDescent="0.25">
      <c r="A75" s="3" t="s">
        <v>586</v>
      </c>
      <c r="B75" s="4" t="s">
        <v>84</v>
      </c>
      <c r="C75" s="4">
        <v>51.97</v>
      </c>
      <c r="D75" s="9">
        <v>-7.58</v>
      </c>
      <c r="E75" s="10">
        <v>-0.1273</v>
      </c>
      <c r="F75" s="7">
        <v>41361</v>
      </c>
      <c r="G75" s="6">
        <v>0.46899999999999997</v>
      </c>
      <c r="H75" s="6">
        <v>0.53100000000000003</v>
      </c>
      <c r="I75" s="4">
        <v>0.88</v>
      </c>
      <c r="J75" s="8">
        <v>43511</v>
      </c>
      <c r="K75" s="4"/>
    </row>
    <row r="76" spans="1:11" x14ac:dyDescent="0.25">
      <c r="A76" s="3" t="s">
        <v>587</v>
      </c>
      <c r="B76" s="4" t="s">
        <v>85</v>
      </c>
      <c r="C76" s="4">
        <v>17.98</v>
      </c>
      <c r="D76" s="5">
        <v>0.7</v>
      </c>
      <c r="E76" s="6">
        <v>4.0500000000000001E-2</v>
      </c>
      <c r="F76" s="7">
        <v>41318</v>
      </c>
      <c r="G76" s="6">
        <v>0.49299999999999999</v>
      </c>
      <c r="H76" s="6">
        <v>0.50700000000000001</v>
      </c>
      <c r="I76" s="4">
        <v>0.97</v>
      </c>
      <c r="J76" s="8">
        <v>43511</v>
      </c>
      <c r="K76" s="4"/>
    </row>
    <row r="77" spans="1:11" x14ac:dyDescent="0.25">
      <c r="A77" s="3" t="s">
        <v>588</v>
      </c>
      <c r="B77" s="4" t="s">
        <v>86</v>
      </c>
      <c r="C77" s="4">
        <v>144.91</v>
      </c>
      <c r="D77" s="5">
        <v>1.75</v>
      </c>
      <c r="E77" s="6">
        <v>1.2200000000000001E-2</v>
      </c>
      <c r="F77" s="7">
        <v>40643</v>
      </c>
      <c r="G77" s="6">
        <v>0.45700000000000002</v>
      </c>
      <c r="H77" s="6">
        <v>0.54300000000000004</v>
      </c>
      <c r="I77" s="4">
        <v>0.84</v>
      </c>
      <c r="J77" s="8">
        <v>43511</v>
      </c>
      <c r="K77" s="4"/>
    </row>
    <row r="78" spans="1:11" x14ac:dyDescent="0.25">
      <c r="A78" s="3" t="s">
        <v>589</v>
      </c>
      <c r="B78" s="4" t="s">
        <v>87</v>
      </c>
      <c r="C78" s="11">
        <v>1113.6500000000001</v>
      </c>
      <c r="D78" s="9">
        <v>-8.02</v>
      </c>
      <c r="E78" s="10">
        <v>-7.1999999999999998E-3</v>
      </c>
      <c r="F78" s="7">
        <v>40168</v>
      </c>
      <c r="G78" s="6">
        <v>0.38300000000000001</v>
      </c>
      <c r="H78" s="6">
        <v>0.61699999999999999</v>
      </c>
      <c r="I78" s="4">
        <v>0.62</v>
      </c>
      <c r="J78" s="8">
        <v>43511</v>
      </c>
      <c r="K78" s="4"/>
    </row>
    <row r="79" spans="1:11" x14ac:dyDescent="0.25">
      <c r="A79" s="3" t="s">
        <v>590</v>
      </c>
      <c r="B79" s="4" t="s">
        <v>88</v>
      </c>
      <c r="C79" s="4">
        <v>5.03</v>
      </c>
      <c r="D79" s="5">
        <v>0.05</v>
      </c>
      <c r="E79" s="6">
        <v>0.01</v>
      </c>
      <c r="F79" s="7">
        <v>40116</v>
      </c>
      <c r="G79" s="6">
        <v>0.55000000000000004</v>
      </c>
      <c r="H79" s="6">
        <v>0.45</v>
      </c>
      <c r="I79" s="4">
        <v>1.22</v>
      </c>
      <c r="J79" s="8">
        <v>43511</v>
      </c>
      <c r="K79" s="4"/>
    </row>
    <row r="80" spans="1:11" x14ac:dyDescent="0.25">
      <c r="A80" s="3" t="s">
        <v>591</v>
      </c>
      <c r="B80" s="4" t="s">
        <v>89</v>
      </c>
      <c r="C80" s="4">
        <v>7.23</v>
      </c>
      <c r="D80" s="5">
        <v>0.11</v>
      </c>
      <c r="E80" s="6">
        <v>1.54E-2</v>
      </c>
      <c r="F80" s="7">
        <v>40031</v>
      </c>
      <c r="G80" s="6">
        <v>0.75900000000000001</v>
      </c>
      <c r="H80" s="6">
        <v>0.24099999999999999</v>
      </c>
      <c r="I80" s="4">
        <v>3.15</v>
      </c>
      <c r="J80" s="8">
        <v>43511</v>
      </c>
      <c r="K80" s="4"/>
    </row>
    <row r="81" spans="1:11" x14ac:dyDescent="0.25">
      <c r="A81" s="3" t="s">
        <v>592</v>
      </c>
      <c r="B81" s="4" t="s">
        <v>90</v>
      </c>
      <c r="C81" s="4">
        <v>138.03</v>
      </c>
      <c r="D81" s="5">
        <v>1.55</v>
      </c>
      <c r="E81" s="6">
        <v>1.14E-2</v>
      </c>
      <c r="F81" s="7">
        <v>39705</v>
      </c>
      <c r="G81" s="6">
        <v>0.33600000000000002</v>
      </c>
      <c r="H81" s="6">
        <v>0.66400000000000003</v>
      </c>
      <c r="I81" s="4">
        <v>0.51</v>
      </c>
      <c r="J81" s="8">
        <v>43511</v>
      </c>
      <c r="K81" s="4"/>
    </row>
    <row r="82" spans="1:11" x14ac:dyDescent="0.25">
      <c r="A82" s="3" t="s">
        <v>593</v>
      </c>
      <c r="B82" s="4" t="s">
        <v>91</v>
      </c>
      <c r="C82" s="4">
        <v>179.97</v>
      </c>
      <c r="D82" s="5">
        <v>4.0999999999999996</v>
      </c>
      <c r="E82" s="6">
        <v>2.3300000000000001E-2</v>
      </c>
      <c r="F82" s="7">
        <v>39653</v>
      </c>
      <c r="G82" s="6">
        <v>0.30099999999999999</v>
      </c>
      <c r="H82" s="6">
        <v>0.69899999999999995</v>
      </c>
      <c r="I82" s="4">
        <v>0.43</v>
      </c>
      <c r="J82" s="8">
        <v>43511</v>
      </c>
      <c r="K82" s="4"/>
    </row>
    <row r="83" spans="1:11" x14ac:dyDescent="0.25">
      <c r="A83" s="3" t="s">
        <v>594</v>
      </c>
      <c r="B83" s="4" t="s">
        <v>92</v>
      </c>
      <c r="C83" s="4">
        <v>76.489999999999995</v>
      </c>
      <c r="D83" s="9">
        <v>-0.13</v>
      </c>
      <c r="E83" s="10">
        <v>-1.6999999999999999E-3</v>
      </c>
      <c r="F83" s="7">
        <v>38537</v>
      </c>
      <c r="G83" s="6">
        <v>0.33200000000000002</v>
      </c>
      <c r="H83" s="6">
        <v>0.66800000000000004</v>
      </c>
      <c r="I83" s="4">
        <v>0.5</v>
      </c>
      <c r="J83" s="8">
        <v>43511</v>
      </c>
      <c r="K83" s="4"/>
    </row>
    <row r="84" spans="1:11" x14ac:dyDescent="0.25">
      <c r="A84" s="3" t="s">
        <v>595</v>
      </c>
      <c r="B84" s="4" t="s">
        <v>93</v>
      </c>
      <c r="C84" s="11">
        <v>1119.6300000000001</v>
      </c>
      <c r="D84" s="9">
        <v>-9.57</v>
      </c>
      <c r="E84" s="10">
        <v>-8.5000000000000006E-3</v>
      </c>
      <c r="F84" s="7">
        <v>38296</v>
      </c>
      <c r="G84" s="6">
        <v>0.41399999999999998</v>
      </c>
      <c r="H84" s="6">
        <v>0.58599999999999997</v>
      </c>
      <c r="I84" s="4">
        <v>0.71</v>
      </c>
      <c r="J84" s="8">
        <v>43511</v>
      </c>
      <c r="K84" s="4"/>
    </row>
    <row r="85" spans="1:11" x14ac:dyDescent="0.25">
      <c r="A85" s="3" t="s">
        <v>596</v>
      </c>
      <c r="B85" s="4" t="s">
        <v>94</v>
      </c>
      <c r="C85" s="4">
        <v>2.13</v>
      </c>
      <c r="D85" s="9">
        <v>-7.0000000000000007E-2</v>
      </c>
      <c r="E85" s="10">
        <v>-3.1800000000000002E-2</v>
      </c>
      <c r="F85" s="7">
        <v>37364</v>
      </c>
      <c r="G85" s="6">
        <v>0.64</v>
      </c>
      <c r="H85" s="6">
        <v>0.36</v>
      </c>
      <c r="I85" s="4">
        <v>1.78</v>
      </c>
      <c r="J85" s="8">
        <v>43511</v>
      </c>
      <c r="K85" s="4"/>
    </row>
    <row r="86" spans="1:11" x14ac:dyDescent="0.25">
      <c r="A86" s="3" t="s">
        <v>597</v>
      </c>
      <c r="B86" s="4" t="s">
        <v>95</v>
      </c>
      <c r="C86" s="4">
        <v>52.08</v>
      </c>
      <c r="D86" s="5">
        <v>1.1100000000000001</v>
      </c>
      <c r="E86" s="6">
        <v>2.18E-2</v>
      </c>
      <c r="F86" s="7">
        <v>36817</v>
      </c>
      <c r="G86" s="6">
        <v>0.315</v>
      </c>
      <c r="H86" s="6">
        <v>0.68500000000000005</v>
      </c>
      <c r="I86" s="4">
        <v>0.46</v>
      </c>
      <c r="J86" s="8">
        <v>43511</v>
      </c>
      <c r="K86" s="4"/>
    </row>
    <row r="87" spans="1:11" x14ac:dyDescent="0.25">
      <c r="A87" s="3" t="s">
        <v>598</v>
      </c>
      <c r="B87" s="4" t="s">
        <v>96</v>
      </c>
      <c r="C87" s="4">
        <v>6.03</v>
      </c>
      <c r="D87" s="5">
        <v>0.11</v>
      </c>
      <c r="E87" s="6">
        <v>1.8599999999999998E-2</v>
      </c>
      <c r="F87" s="7">
        <v>36092</v>
      </c>
      <c r="G87" s="6">
        <v>0.83099999999999996</v>
      </c>
      <c r="H87" s="6">
        <v>0.16900000000000001</v>
      </c>
      <c r="I87" s="4">
        <v>4.92</v>
      </c>
      <c r="J87" s="8">
        <v>43511</v>
      </c>
      <c r="K87" s="4"/>
    </row>
    <row r="88" spans="1:11" x14ac:dyDescent="0.25">
      <c r="A88" s="3" t="s">
        <v>599</v>
      </c>
      <c r="B88" s="4" t="s">
        <v>97</v>
      </c>
      <c r="C88" s="4">
        <v>179.3</v>
      </c>
      <c r="D88" s="9">
        <v>-4.62</v>
      </c>
      <c r="E88" s="10">
        <v>-2.5100000000000001E-2</v>
      </c>
      <c r="F88" s="7">
        <v>35003</v>
      </c>
      <c r="G88" s="6">
        <v>0.46800000000000003</v>
      </c>
      <c r="H88" s="6">
        <v>0.53200000000000003</v>
      </c>
      <c r="I88" s="4">
        <v>0.88</v>
      </c>
      <c r="J88" s="8">
        <v>43511</v>
      </c>
      <c r="K88" s="4"/>
    </row>
    <row r="89" spans="1:11" x14ac:dyDescent="0.25">
      <c r="A89" s="3" t="s">
        <v>600</v>
      </c>
      <c r="B89" s="4" t="s">
        <v>98</v>
      </c>
      <c r="C89" s="4">
        <v>17.66</v>
      </c>
      <c r="D89" s="5">
        <v>0.31</v>
      </c>
      <c r="E89" s="6">
        <v>1.7899999999999999E-2</v>
      </c>
      <c r="F89" s="7">
        <v>34887</v>
      </c>
      <c r="G89" s="6">
        <v>0.25800000000000001</v>
      </c>
      <c r="H89" s="6">
        <v>0.74199999999999999</v>
      </c>
      <c r="I89" s="4">
        <v>0.35</v>
      </c>
      <c r="J89" s="8">
        <v>43511</v>
      </c>
      <c r="K89" s="4"/>
    </row>
    <row r="90" spans="1:11" x14ac:dyDescent="0.25">
      <c r="A90" s="3" t="s">
        <v>601</v>
      </c>
      <c r="B90" s="4" t="s">
        <v>99</v>
      </c>
      <c r="C90" s="4">
        <v>94.91</v>
      </c>
      <c r="D90" s="5">
        <v>0.49</v>
      </c>
      <c r="E90" s="6">
        <v>5.1999999999999998E-3</v>
      </c>
      <c r="F90" s="7">
        <v>34447</v>
      </c>
      <c r="G90" s="6">
        <v>0.28000000000000003</v>
      </c>
      <c r="H90" s="6">
        <v>0.72</v>
      </c>
      <c r="I90" s="4">
        <v>0.39</v>
      </c>
      <c r="J90" s="8">
        <v>43511</v>
      </c>
      <c r="K90" s="4"/>
    </row>
    <row r="91" spans="1:11" x14ac:dyDescent="0.25">
      <c r="A91" s="3" t="s">
        <v>602</v>
      </c>
      <c r="B91" s="4" t="s">
        <v>100</v>
      </c>
      <c r="C91" s="4">
        <v>66.48</v>
      </c>
      <c r="D91" s="5">
        <v>1.03</v>
      </c>
      <c r="E91" s="6">
        <v>1.5699999999999999E-2</v>
      </c>
      <c r="F91" s="7">
        <v>33360</v>
      </c>
      <c r="G91" s="6">
        <v>0.185</v>
      </c>
      <c r="H91" s="6">
        <v>0.81499999999999995</v>
      </c>
      <c r="I91" s="4">
        <v>0.23</v>
      </c>
      <c r="J91" s="8">
        <v>43511</v>
      </c>
      <c r="K91" s="4"/>
    </row>
    <row r="92" spans="1:11" x14ac:dyDescent="0.25">
      <c r="A92" s="3" t="s">
        <v>603</v>
      </c>
      <c r="B92" s="4" t="s">
        <v>101</v>
      </c>
      <c r="C92" s="4">
        <v>16.920000000000002</v>
      </c>
      <c r="D92" s="5">
        <v>0.26</v>
      </c>
      <c r="E92" s="6">
        <v>1.5599999999999999E-2</v>
      </c>
      <c r="F92" s="7">
        <v>32919</v>
      </c>
      <c r="G92" s="6">
        <v>0.252</v>
      </c>
      <c r="H92" s="6">
        <v>0.748</v>
      </c>
      <c r="I92" s="4">
        <v>0.34</v>
      </c>
      <c r="J92" s="8">
        <v>43511</v>
      </c>
      <c r="K92" s="4"/>
    </row>
    <row r="93" spans="1:11" x14ac:dyDescent="0.25">
      <c r="A93" s="3" t="s">
        <v>604</v>
      </c>
      <c r="B93" s="4" t="s">
        <v>102</v>
      </c>
      <c r="C93" s="4">
        <v>10.119999999999999</v>
      </c>
      <c r="D93" s="5">
        <v>0.05</v>
      </c>
      <c r="E93" s="6">
        <v>5.0000000000000001E-3</v>
      </c>
      <c r="F93" s="7">
        <v>32772</v>
      </c>
      <c r="G93" s="6">
        <v>0.46700000000000003</v>
      </c>
      <c r="H93" s="6">
        <v>0.53300000000000003</v>
      </c>
      <c r="I93" s="4">
        <v>0.87</v>
      </c>
      <c r="J93" s="8">
        <v>43511</v>
      </c>
      <c r="K93" s="4"/>
    </row>
    <row r="94" spans="1:11" x14ac:dyDescent="0.25">
      <c r="A94" s="3" t="s">
        <v>605</v>
      </c>
      <c r="B94" s="4" t="s">
        <v>103</v>
      </c>
      <c r="C94" s="4">
        <v>67.59</v>
      </c>
      <c r="D94" s="5">
        <v>1.22</v>
      </c>
      <c r="E94" s="6">
        <v>1.84E-2</v>
      </c>
      <c r="F94" s="7">
        <v>31811</v>
      </c>
      <c r="G94" s="6">
        <v>0.36599999999999999</v>
      </c>
      <c r="H94" s="6">
        <v>0.63400000000000001</v>
      </c>
      <c r="I94" s="4">
        <v>0.57999999999999996</v>
      </c>
      <c r="J94" s="8">
        <v>43511</v>
      </c>
      <c r="K94" s="4"/>
    </row>
    <row r="95" spans="1:11" x14ac:dyDescent="0.25">
      <c r="A95" s="3" t="s">
        <v>606</v>
      </c>
      <c r="B95" s="4" t="s">
        <v>104</v>
      </c>
      <c r="C95" s="4">
        <v>85.38</v>
      </c>
      <c r="D95" s="5">
        <v>0.7</v>
      </c>
      <c r="E95" s="6">
        <v>8.3000000000000001E-3</v>
      </c>
      <c r="F95" s="7">
        <v>31015</v>
      </c>
      <c r="G95" s="6">
        <v>0.45400000000000001</v>
      </c>
      <c r="H95" s="6">
        <v>0.54600000000000004</v>
      </c>
      <c r="I95" s="4">
        <v>0.83</v>
      </c>
      <c r="J95" s="8">
        <v>43511</v>
      </c>
      <c r="K95" s="4"/>
    </row>
    <row r="96" spans="1:11" x14ac:dyDescent="0.25">
      <c r="A96" s="3" t="s">
        <v>607</v>
      </c>
      <c r="B96" s="4" t="s">
        <v>105</v>
      </c>
      <c r="C96" s="4">
        <v>39.94</v>
      </c>
      <c r="D96" s="5">
        <v>1.75</v>
      </c>
      <c r="E96" s="6">
        <v>4.58E-2</v>
      </c>
      <c r="F96" s="7">
        <v>30764</v>
      </c>
      <c r="G96" s="6">
        <v>0.39800000000000002</v>
      </c>
      <c r="H96" s="6">
        <v>0.60199999999999998</v>
      </c>
      <c r="I96" s="4">
        <v>0.66</v>
      </c>
      <c r="J96" s="8">
        <v>43511</v>
      </c>
      <c r="K96" s="4"/>
    </row>
    <row r="97" spans="1:11" x14ac:dyDescent="0.25">
      <c r="A97" s="3" t="s">
        <v>608</v>
      </c>
      <c r="B97" s="4" t="s">
        <v>106</v>
      </c>
      <c r="C97" s="4">
        <v>80.849999999999994</v>
      </c>
      <c r="D97" s="5">
        <v>0.33</v>
      </c>
      <c r="E97" s="6">
        <v>4.1000000000000003E-3</v>
      </c>
      <c r="F97" s="7">
        <v>30433</v>
      </c>
      <c r="G97" s="6">
        <v>0.308</v>
      </c>
      <c r="H97" s="6">
        <v>0.69199999999999995</v>
      </c>
      <c r="I97" s="4">
        <v>0.45</v>
      </c>
      <c r="J97" s="8">
        <v>43511</v>
      </c>
      <c r="K97" s="4"/>
    </row>
    <row r="98" spans="1:11" x14ac:dyDescent="0.25">
      <c r="A98" s="3" t="s">
        <v>609</v>
      </c>
      <c r="B98" s="4" t="s">
        <v>107</v>
      </c>
      <c r="C98" s="4">
        <v>11.29</v>
      </c>
      <c r="D98" s="5">
        <v>0.05</v>
      </c>
      <c r="E98" s="6">
        <v>4.4000000000000003E-3</v>
      </c>
      <c r="F98" s="7">
        <v>29701</v>
      </c>
      <c r="G98" s="6">
        <v>0.33500000000000002</v>
      </c>
      <c r="H98" s="6">
        <v>0.66500000000000004</v>
      </c>
      <c r="I98" s="4">
        <v>0.5</v>
      </c>
      <c r="J98" s="8">
        <v>43511</v>
      </c>
      <c r="K98" s="4"/>
    </row>
    <row r="99" spans="1:11" x14ac:dyDescent="0.25">
      <c r="A99" s="3" t="s">
        <v>610</v>
      </c>
      <c r="B99" s="4" t="s">
        <v>108</v>
      </c>
      <c r="C99" s="4">
        <v>23.08</v>
      </c>
      <c r="D99" s="5">
        <v>1.07</v>
      </c>
      <c r="E99" s="6">
        <v>4.8599999999999997E-2</v>
      </c>
      <c r="F99" s="7">
        <v>29462</v>
      </c>
      <c r="G99" s="6">
        <v>0.29599999999999999</v>
      </c>
      <c r="H99" s="6">
        <v>0.70399999999999996</v>
      </c>
      <c r="I99" s="4">
        <v>0.42</v>
      </c>
      <c r="J99" s="8">
        <v>43511</v>
      </c>
      <c r="K99" s="4"/>
    </row>
    <row r="100" spans="1:11" x14ac:dyDescent="0.25">
      <c r="A100" s="3" t="s">
        <v>611</v>
      </c>
      <c r="B100" s="4" t="s">
        <v>109</v>
      </c>
      <c r="C100" s="4">
        <v>11.04</v>
      </c>
      <c r="D100" s="9">
        <v>-0.04</v>
      </c>
      <c r="E100" s="10">
        <v>-3.5999999999999999E-3</v>
      </c>
      <c r="F100" s="7">
        <v>29422</v>
      </c>
      <c r="G100" s="6">
        <v>0.58599999999999997</v>
      </c>
      <c r="H100" s="6">
        <v>0.41399999999999998</v>
      </c>
      <c r="I100" s="4">
        <v>1.42</v>
      </c>
      <c r="J100" s="8">
        <v>43511</v>
      </c>
      <c r="K100" s="4"/>
    </row>
    <row r="101" spans="1:11" x14ac:dyDescent="0.25">
      <c r="A101" s="3" t="s">
        <v>612</v>
      </c>
      <c r="B101" s="4" t="s">
        <v>110</v>
      </c>
      <c r="C101" s="4">
        <v>14.23</v>
      </c>
      <c r="D101" s="5">
        <v>0.22</v>
      </c>
      <c r="E101" s="6">
        <v>1.5699999999999999E-2</v>
      </c>
      <c r="F101" s="7">
        <v>29255</v>
      </c>
      <c r="G101" s="6">
        <v>0.73199999999999998</v>
      </c>
      <c r="H101" s="6">
        <v>0.26800000000000002</v>
      </c>
      <c r="I101" s="4">
        <v>2.73</v>
      </c>
      <c r="J101" s="8">
        <v>43511</v>
      </c>
      <c r="K101" s="4"/>
    </row>
    <row r="102" spans="1:11" x14ac:dyDescent="0.25">
      <c r="A102" s="3" t="s">
        <v>613</v>
      </c>
      <c r="B102" s="4" t="s">
        <v>111</v>
      </c>
      <c r="C102" s="4">
        <v>72.84</v>
      </c>
      <c r="D102" s="5">
        <v>0.66</v>
      </c>
      <c r="E102" s="6">
        <v>9.1000000000000004E-3</v>
      </c>
      <c r="F102" s="7">
        <v>28942</v>
      </c>
      <c r="G102" s="6">
        <v>0.29099999999999998</v>
      </c>
      <c r="H102" s="6">
        <v>0.70899999999999996</v>
      </c>
      <c r="I102" s="4">
        <v>0.41</v>
      </c>
      <c r="J102" s="8">
        <v>43511</v>
      </c>
      <c r="K102" s="4"/>
    </row>
    <row r="103" spans="1:11" x14ac:dyDescent="0.25">
      <c r="A103" s="3" t="s">
        <v>614</v>
      </c>
      <c r="B103" s="4" t="s">
        <v>112</v>
      </c>
      <c r="C103" s="4">
        <v>51.08</v>
      </c>
      <c r="D103" s="5">
        <v>0.6</v>
      </c>
      <c r="E103" s="6">
        <v>1.1900000000000001E-2</v>
      </c>
      <c r="F103" s="7">
        <v>28823</v>
      </c>
      <c r="G103" s="6">
        <v>0.33600000000000002</v>
      </c>
      <c r="H103" s="6">
        <v>0.66400000000000003</v>
      </c>
      <c r="I103" s="4">
        <v>0.51</v>
      </c>
      <c r="J103" s="8">
        <v>43511</v>
      </c>
      <c r="K103" s="4"/>
    </row>
    <row r="104" spans="1:11" x14ac:dyDescent="0.25">
      <c r="A104" s="3" t="s">
        <v>615</v>
      </c>
      <c r="B104" s="4" t="s">
        <v>113</v>
      </c>
      <c r="C104" s="4">
        <v>51.72</v>
      </c>
      <c r="D104" s="5">
        <v>0.24</v>
      </c>
      <c r="E104" s="6">
        <v>4.7000000000000002E-3</v>
      </c>
      <c r="F104" s="7">
        <v>28807</v>
      </c>
      <c r="G104" s="6">
        <v>0.65800000000000003</v>
      </c>
      <c r="H104" s="6">
        <v>0.34200000000000003</v>
      </c>
      <c r="I104" s="4">
        <v>1.92</v>
      </c>
      <c r="J104" s="8">
        <v>43511</v>
      </c>
      <c r="K104" s="4"/>
    </row>
    <row r="105" spans="1:11" x14ac:dyDescent="0.25">
      <c r="A105" s="3" t="s">
        <v>616</v>
      </c>
      <c r="B105" s="4" t="s">
        <v>114</v>
      </c>
      <c r="C105" s="4">
        <v>55.16</v>
      </c>
      <c r="D105" s="5">
        <v>1.1299999999999999</v>
      </c>
      <c r="E105" s="6">
        <v>2.0899999999999998E-2</v>
      </c>
      <c r="F105" s="7">
        <v>28325</v>
      </c>
      <c r="G105" s="6">
        <v>0.28599999999999998</v>
      </c>
      <c r="H105" s="6">
        <v>0.71399999999999997</v>
      </c>
      <c r="I105" s="4">
        <v>0.4</v>
      </c>
      <c r="J105" s="8">
        <v>43511</v>
      </c>
      <c r="K105" s="4"/>
    </row>
    <row r="106" spans="1:11" x14ac:dyDescent="0.25">
      <c r="A106" s="3" t="s">
        <v>617</v>
      </c>
      <c r="B106" s="4" t="s">
        <v>115</v>
      </c>
      <c r="C106" s="4">
        <v>21.8</v>
      </c>
      <c r="D106" s="9">
        <v>-0.2</v>
      </c>
      <c r="E106" s="10">
        <v>-9.1000000000000004E-3</v>
      </c>
      <c r="F106" s="7">
        <v>27694</v>
      </c>
      <c r="G106" s="6">
        <v>0.44500000000000001</v>
      </c>
      <c r="H106" s="6">
        <v>0.55500000000000005</v>
      </c>
      <c r="I106" s="4">
        <v>0.8</v>
      </c>
      <c r="J106" s="8">
        <v>43511</v>
      </c>
      <c r="K106" s="4"/>
    </row>
    <row r="107" spans="1:11" x14ac:dyDescent="0.25">
      <c r="A107" s="3" t="s">
        <v>618</v>
      </c>
      <c r="B107" s="4" t="s">
        <v>116</v>
      </c>
      <c r="C107" s="4">
        <v>119.35</v>
      </c>
      <c r="D107" s="5">
        <v>1.19</v>
      </c>
      <c r="E107" s="6">
        <v>1.01E-2</v>
      </c>
      <c r="F107" s="7">
        <v>27401</v>
      </c>
      <c r="G107" s="6">
        <v>0.311</v>
      </c>
      <c r="H107" s="6">
        <v>0.68899999999999995</v>
      </c>
      <c r="I107" s="4">
        <v>0.45</v>
      </c>
      <c r="J107" s="8">
        <v>43511</v>
      </c>
      <c r="K107" s="4"/>
    </row>
    <row r="108" spans="1:11" x14ac:dyDescent="0.25">
      <c r="A108" s="3" t="s">
        <v>619</v>
      </c>
      <c r="B108" s="4" t="s">
        <v>117</v>
      </c>
      <c r="C108" s="4">
        <v>24.88</v>
      </c>
      <c r="D108" s="9">
        <v>-0.26</v>
      </c>
      <c r="E108" s="10">
        <v>-1.03E-2</v>
      </c>
      <c r="F108" s="7">
        <v>27306</v>
      </c>
      <c r="G108" s="6">
        <v>0.26400000000000001</v>
      </c>
      <c r="H108" s="6">
        <v>0.73599999999999999</v>
      </c>
      <c r="I108" s="4">
        <v>0.36</v>
      </c>
      <c r="J108" s="8">
        <v>43511</v>
      </c>
      <c r="K108" s="4"/>
    </row>
    <row r="109" spans="1:11" x14ac:dyDescent="0.25">
      <c r="A109" s="3" t="s">
        <v>620</v>
      </c>
      <c r="B109" s="4" t="s">
        <v>118</v>
      </c>
      <c r="C109" s="4">
        <v>12.95</v>
      </c>
      <c r="D109" s="5">
        <v>0.04</v>
      </c>
      <c r="E109" s="6">
        <v>3.0999999999999999E-3</v>
      </c>
      <c r="F109" s="7">
        <v>27202</v>
      </c>
      <c r="G109" s="6">
        <v>0.371</v>
      </c>
      <c r="H109" s="6">
        <v>0.629</v>
      </c>
      <c r="I109" s="4">
        <v>0.59</v>
      </c>
      <c r="J109" s="8">
        <v>43511</v>
      </c>
      <c r="K109" s="4"/>
    </row>
    <row r="110" spans="1:11" x14ac:dyDescent="0.25">
      <c r="A110" s="3" t="s">
        <v>621</v>
      </c>
      <c r="B110" s="4" t="s">
        <v>119</v>
      </c>
      <c r="C110" s="4">
        <v>48.74</v>
      </c>
      <c r="D110" s="9">
        <v>-0.4</v>
      </c>
      <c r="E110" s="10">
        <v>-8.0999999999999996E-3</v>
      </c>
      <c r="F110" s="7">
        <v>27009</v>
      </c>
      <c r="G110" s="6">
        <v>0.5</v>
      </c>
      <c r="H110" s="6">
        <v>0.5</v>
      </c>
      <c r="I110" s="4">
        <v>1</v>
      </c>
      <c r="J110" s="8">
        <v>43511</v>
      </c>
      <c r="K110" s="4"/>
    </row>
    <row r="111" spans="1:11" x14ac:dyDescent="0.25">
      <c r="A111" s="3" t="s">
        <v>622</v>
      </c>
      <c r="B111" s="4" t="s">
        <v>120</v>
      </c>
      <c r="C111" s="4">
        <v>110.87</v>
      </c>
      <c r="D111" s="9">
        <v>-0.93</v>
      </c>
      <c r="E111" s="10">
        <v>-8.3000000000000001E-3</v>
      </c>
      <c r="F111" s="7">
        <v>25926</v>
      </c>
      <c r="G111" s="6">
        <v>0.35199999999999998</v>
      </c>
      <c r="H111" s="6">
        <v>0.64800000000000002</v>
      </c>
      <c r="I111" s="4">
        <v>0.54</v>
      </c>
      <c r="J111" s="8">
        <v>43511</v>
      </c>
      <c r="K111" s="4"/>
    </row>
    <row r="112" spans="1:11" x14ac:dyDescent="0.25">
      <c r="A112" s="3" t="s">
        <v>623</v>
      </c>
      <c r="B112" s="4" t="s">
        <v>121</v>
      </c>
      <c r="C112" s="4">
        <v>8.6999999999999993</v>
      </c>
      <c r="D112" s="5">
        <v>0.21</v>
      </c>
      <c r="E112" s="6">
        <v>2.47E-2</v>
      </c>
      <c r="F112" s="7">
        <v>25707</v>
      </c>
      <c r="G112" s="6">
        <v>0.124</v>
      </c>
      <c r="H112" s="6">
        <v>0.876</v>
      </c>
      <c r="I112" s="4">
        <v>0.14000000000000001</v>
      </c>
      <c r="J112" s="8">
        <v>43511</v>
      </c>
      <c r="K112" s="4"/>
    </row>
    <row r="113" spans="1:11" x14ac:dyDescent="0.25">
      <c r="A113" s="3" t="s">
        <v>624</v>
      </c>
      <c r="B113" s="4" t="s">
        <v>122</v>
      </c>
      <c r="C113" s="4">
        <v>25.23</v>
      </c>
      <c r="D113" s="5">
        <v>0.51</v>
      </c>
      <c r="E113" s="6">
        <v>2.06E-2</v>
      </c>
      <c r="F113" s="7">
        <v>25690</v>
      </c>
      <c r="G113" s="6">
        <v>0.23499999999999999</v>
      </c>
      <c r="H113" s="6">
        <v>0.76500000000000001</v>
      </c>
      <c r="I113" s="4">
        <v>0.31</v>
      </c>
      <c r="J113" s="8">
        <v>43511</v>
      </c>
      <c r="K113" s="4"/>
    </row>
    <row r="114" spans="1:11" x14ac:dyDescent="0.25">
      <c r="A114" s="3" t="s">
        <v>625</v>
      </c>
      <c r="B114" s="4" t="s">
        <v>123</v>
      </c>
      <c r="C114" s="4">
        <v>124.51</v>
      </c>
      <c r="D114" s="5">
        <v>1.08</v>
      </c>
      <c r="E114" s="6">
        <v>8.6999999999999994E-3</v>
      </c>
      <c r="F114" s="7">
        <v>25437</v>
      </c>
      <c r="G114" s="6">
        <v>0.376</v>
      </c>
      <c r="H114" s="6">
        <v>0.624</v>
      </c>
      <c r="I114" s="4">
        <v>0.6</v>
      </c>
      <c r="J114" s="8">
        <v>43511</v>
      </c>
      <c r="K114" s="4"/>
    </row>
    <row r="115" spans="1:11" x14ac:dyDescent="0.25">
      <c r="A115" s="3" t="s">
        <v>626</v>
      </c>
      <c r="B115" s="4" t="s">
        <v>124</v>
      </c>
      <c r="C115" s="4">
        <v>181.09</v>
      </c>
      <c r="D115" s="9">
        <v>-0.24</v>
      </c>
      <c r="E115" s="10">
        <v>-1.2999999999999999E-3</v>
      </c>
      <c r="F115" s="7">
        <v>25335</v>
      </c>
      <c r="G115" s="6">
        <v>0.45800000000000002</v>
      </c>
      <c r="H115" s="6">
        <v>0.54200000000000004</v>
      </c>
      <c r="I115" s="4">
        <v>0.84</v>
      </c>
      <c r="J115" s="8">
        <v>43511</v>
      </c>
      <c r="K115" s="4"/>
    </row>
    <row r="116" spans="1:11" x14ac:dyDescent="0.25">
      <c r="A116" s="3" t="s">
        <v>627</v>
      </c>
      <c r="B116" s="4" t="s">
        <v>125</v>
      </c>
      <c r="C116" s="4">
        <v>2.64</v>
      </c>
      <c r="D116" s="5">
        <v>0.06</v>
      </c>
      <c r="E116" s="6">
        <v>2.3300000000000001E-2</v>
      </c>
      <c r="F116" s="7">
        <v>25138</v>
      </c>
      <c r="G116" s="6">
        <v>0.34300000000000003</v>
      </c>
      <c r="H116" s="6">
        <v>0.65700000000000003</v>
      </c>
      <c r="I116" s="4">
        <v>0.52</v>
      </c>
      <c r="J116" s="8">
        <v>43511</v>
      </c>
      <c r="K116" s="4"/>
    </row>
    <row r="117" spans="1:11" x14ac:dyDescent="0.25">
      <c r="A117" s="3" t="s">
        <v>628</v>
      </c>
      <c r="B117" s="4" t="s">
        <v>126</v>
      </c>
      <c r="C117" s="4">
        <v>15.47</v>
      </c>
      <c r="D117" s="9">
        <v>-0.26</v>
      </c>
      <c r="E117" s="10">
        <v>-1.6500000000000001E-2</v>
      </c>
      <c r="F117" s="7">
        <v>25061</v>
      </c>
      <c r="G117" s="6">
        <v>0.55200000000000005</v>
      </c>
      <c r="H117" s="6">
        <v>0.44800000000000001</v>
      </c>
      <c r="I117" s="4">
        <v>1.23</v>
      </c>
      <c r="J117" s="8">
        <v>43511</v>
      </c>
      <c r="K117" s="4"/>
    </row>
    <row r="118" spans="1:11" x14ac:dyDescent="0.25">
      <c r="A118" s="3" t="s">
        <v>629</v>
      </c>
      <c r="B118" s="4" t="s">
        <v>127</v>
      </c>
      <c r="C118" s="4">
        <v>67.86</v>
      </c>
      <c r="D118" s="9">
        <v>-0.76</v>
      </c>
      <c r="E118" s="10">
        <v>-1.11E-2</v>
      </c>
      <c r="F118" s="7">
        <v>24988</v>
      </c>
      <c r="G118" s="6">
        <v>0.214</v>
      </c>
      <c r="H118" s="6">
        <v>0.78600000000000003</v>
      </c>
      <c r="I118" s="4">
        <v>0.27</v>
      </c>
      <c r="J118" s="8">
        <v>43511</v>
      </c>
      <c r="K118" s="4"/>
    </row>
    <row r="119" spans="1:11" x14ac:dyDescent="0.25">
      <c r="A119" s="3" t="s">
        <v>630</v>
      </c>
      <c r="B119" s="4" t="s">
        <v>128</v>
      </c>
      <c r="C119" s="4">
        <v>50.64</v>
      </c>
      <c r="D119" s="5">
        <v>1.54</v>
      </c>
      <c r="E119" s="6">
        <v>3.1399999999999997E-2</v>
      </c>
      <c r="F119" s="7">
        <v>24952</v>
      </c>
      <c r="G119" s="6">
        <v>0.216</v>
      </c>
      <c r="H119" s="6">
        <v>0.78400000000000003</v>
      </c>
      <c r="I119" s="4">
        <v>0.28000000000000003</v>
      </c>
      <c r="J119" s="8">
        <v>43511</v>
      </c>
      <c r="K119" s="4"/>
    </row>
    <row r="120" spans="1:11" x14ac:dyDescent="0.25">
      <c r="A120" s="3" t="s">
        <v>631</v>
      </c>
      <c r="B120" s="4" t="s">
        <v>129</v>
      </c>
      <c r="C120" s="4">
        <v>50.11</v>
      </c>
      <c r="D120" s="9">
        <v>-1.42</v>
      </c>
      <c r="E120" s="10">
        <v>-2.76E-2</v>
      </c>
      <c r="F120" s="7">
        <v>24945</v>
      </c>
      <c r="G120" s="6">
        <v>0.372</v>
      </c>
      <c r="H120" s="6">
        <v>0.628</v>
      </c>
      <c r="I120" s="4">
        <v>0.59</v>
      </c>
      <c r="J120" s="8">
        <v>43511</v>
      </c>
      <c r="K120" s="4"/>
    </row>
    <row r="121" spans="1:11" x14ac:dyDescent="0.25">
      <c r="A121" s="3" t="s">
        <v>632</v>
      </c>
      <c r="B121" s="4" t="s">
        <v>130</v>
      </c>
      <c r="C121" s="4">
        <v>33.24</v>
      </c>
      <c r="D121" s="5">
        <v>0.13</v>
      </c>
      <c r="E121" s="6">
        <v>3.8999999999999998E-3</v>
      </c>
      <c r="F121" s="7">
        <v>24890</v>
      </c>
      <c r="G121" s="6">
        <v>0.56499999999999995</v>
      </c>
      <c r="H121" s="6">
        <v>0.435</v>
      </c>
      <c r="I121" s="4">
        <v>1.3</v>
      </c>
      <c r="J121" s="8">
        <v>43511</v>
      </c>
      <c r="K121" s="4"/>
    </row>
    <row r="122" spans="1:11" x14ac:dyDescent="0.25">
      <c r="A122" s="3" t="s">
        <v>633</v>
      </c>
      <c r="B122" s="4" t="s">
        <v>131</v>
      </c>
      <c r="C122" s="4">
        <v>28.21</v>
      </c>
      <c r="D122" s="5">
        <v>0.84</v>
      </c>
      <c r="E122" s="6">
        <v>3.0700000000000002E-2</v>
      </c>
      <c r="F122" s="7">
        <v>24757</v>
      </c>
      <c r="G122" s="6">
        <v>0.33100000000000002</v>
      </c>
      <c r="H122" s="6">
        <v>0.66900000000000004</v>
      </c>
      <c r="I122" s="4">
        <v>0.49</v>
      </c>
      <c r="J122" s="8">
        <v>43511</v>
      </c>
      <c r="K122" s="4"/>
    </row>
    <row r="123" spans="1:11" x14ac:dyDescent="0.25">
      <c r="A123" s="3" t="s">
        <v>634</v>
      </c>
      <c r="B123" s="4" t="s">
        <v>132</v>
      </c>
      <c r="C123" s="4">
        <v>222.11</v>
      </c>
      <c r="D123" s="5">
        <v>2.2999999999999998</v>
      </c>
      <c r="E123" s="6">
        <v>1.0500000000000001E-2</v>
      </c>
      <c r="F123" s="7">
        <v>24575</v>
      </c>
      <c r="G123" s="6">
        <v>0.57799999999999996</v>
      </c>
      <c r="H123" s="6">
        <v>0.42199999999999999</v>
      </c>
      <c r="I123" s="4">
        <v>1.37</v>
      </c>
      <c r="J123" s="8">
        <v>43511</v>
      </c>
      <c r="K123" s="4"/>
    </row>
    <row r="124" spans="1:11" x14ac:dyDescent="0.25">
      <c r="A124" s="3" t="s">
        <v>635</v>
      </c>
      <c r="B124" s="4" t="s">
        <v>133</v>
      </c>
      <c r="C124" s="4">
        <v>6.41</v>
      </c>
      <c r="D124" s="9">
        <v>-0.06</v>
      </c>
      <c r="E124" s="10">
        <v>-9.2999999999999992E-3</v>
      </c>
      <c r="F124" s="7">
        <v>24047</v>
      </c>
      <c r="G124" s="6">
        <v>0.41599999999999998</v>
      </c>
      <c r="H124" s="6">
        <v>0.58399999999999996</v>
      </c>
      <c r="I124" s="4">
        <v>0.71</v>
      </c>
      <c r="J124" s="8">
        <v>43511</v>
      </c>
      <c r="K124" s="4"/>
    </row>
    <row r="125" spans="1:11" x14ac:dyDescent="0.25">
      <c r="A125" s="3" t="s">
        <v>636</v>
      </c>
      <c r="B125" s="4" t="s">
        <v>134</v>
      </c>
      <c r="C125" s="4">
        <v>42.32</v>
      </c>
      <c r="D125" s="5">
        <v>2.13</v>
      </c>
      <c r="E125" s="6">
        <v>5.2999999999999999E-2</v>
      </c>
      <c r="F125" s="7">
        <v>23799</v>
      </c>
      <c r="G125" s="6">
        <v>0.47899999999999998</v>
      </c>
      <c r="H125" s="6">
        <v>0.52100000000000002</v>
      </c>
      <c r="I125" s="4">
        <v>0.92</v>
      </c>
      <c r="J125" s="8">
        <v>43511</v>
      </c>
      <c r="K125" s="4"/>
    </row>
    <row r="126" spans="1:11" x14ac:dyDescent="0.25">
      <c r="A126" s="3" t="s">
        <v>637</v>
      </c>
      <c r="B126" s="4" t="s">
        <v>135</v>
      </c>
      <c r="C126" s="4">
        <v>54.24</v>
      </c>
      <c r="D126" s="5">
        <v>1.58</v>
      </c>
      <c r="E126" s="6">
        <v>0.03</v>
      </c>
      <c r="F126" s="7">
        <v>23686</v>
      </c>
      <c r="G126" s="6">
        <v>0.318</v>
      </c>
      <c r="H126" s="6">
        <v>0.68200000000000005</v>
      </c>
      <c r="I126" s="4">
        <v>0.47</v>
      </c>
      <c r="J126" s="8">
        <v>43511</v>
      </c>
      <c r="K126" s="4"/>
    </row>
    <row r="127" spans="1:11" x14ac:dyDescent="0.25">
      <c r="A127" s="3" t="s">
        <v>638</v>
      </c>
      <c r="B127" s="4" t="s">
        <v>136</v>
      </c>
      <c r="C127" s="4">
        <v>50.4</v>
      </c>
      <c r="D127" s="5">
        <v>0.4</v>
      </c>
      <c r="E127" s="6">
        <v>8.0000000000000002E-3</v>
      </c>
      <c r="F127" s="7">
        <v>23613</v>
      </c>
      <c r="G127" s="6">
        <v>0.80200000000000005</v>
      </c>
      <c r="H127" s="6">
        <v>0.19800000000000001</v>
      </c>
      <c r="I127" s="4">
        <v>4.04</v>
      </c>
      <c r="J127" s="8">
        <v>43511</v>
      </c>
      <c r="K127" s="4"/>
    </row>
    <row r="128" spans="1:11" x14ac:dyDescent="0.25">
      <c r="A128" s="3" t="s">
        <v>639</v>
      </c>
      <c r="B128" s="4" t="s">
        <v>137</v>
      </c>
      <c r="C128" s="4">
        <v>48.16</v>
      </c>
      <c r="D128" s="5">
        <v>0.84</v>
      </c>
      <c r="E128" s="6">
        <v>1.78E-2</v>
      </c>
      <c r="F128" s="7">
        <v>23596</v>
      </c>
      <c r="G128" s="6">
        <v>0.47399999999999998</v>
      </c>
      <c r="H128" s="6">
        <v>0.52600000000000002</v>
      </c>
      <c r="I128" s="4">
        <v>0.9</v>
      </c>
      <c r="J128" s="8">
        <v>43511</v>
      </c>
      <c r="K128" s="4"/>
    </row>
    <row r="129" spans="1:11" x14ac:dyDescent="0.25">
      <c r="A129" s="3" t="s">
        <v>640</v>
      </c>
      <c r="B129" s="4" t="s">
        <v>138</v>
      </c>
      <c r="C129" s="4">
        <v>83.46</v>
      </c>
      <c r="D129" s="5">
        <v>1.61</v>
      </c>
      <c r="E129" s="6">
        <v>1.9699999999999999E-2</v>
      </c>
      <c r="F129" s="7">
        <v>23369</v>
      </c>
      <c r="G129" s="6">
        <v>0.42099999999999999</v>
      </c>
      <c r="H129" s="6">
        <v>0.57899999999999996</v>
      </c>
      <c r="I129" s="4">
        <v>0.73</v>
      </c>
      <c r="J129" s="8">
        <v>43511</v>
      </c>
      <c r="K129" s="4"/>
    </row>
    <row r="130" spans="1:11" x14ac:dyDescent="0.25">
      <c r="A130" s="3" t="s">
        <v>641</v>
      </c>
      <c r="B130" s="4" t="s">
        <v>139</v>
      </c>
      <c r="C130" s="4">
        <v>259.45</v>
      </c>
      <c r="D130" s="9">
        <v>-0.69</v>
      </c>
      <c r="E130" s="10">
        <v>-2.7000000000000001E-3</v>
      </c>
      <c r="F130" s="7">
        <v>23287</v>
      </c>
      <c r="G130" s="6">
        <v>0.38500000000000001</v>
      </c>
      <c r="H130" s="6">
        <v>0.61499999999999999</v>
      </c>
      <c r="I130" s="4">
        <v>0.63</v>
      </c>
      <c r="J130" s="8">
        <v>43511</v>
      </c>
      <c r="K130" s="4"/>
    </row>
    <row r="131" spans="1:11" x14ac:dyDescent="0.25">
      <c r="A131" s="3" t="s">
        <v>642</v>
      </c>
      <c r="B131" s="4" t="s">
        <v>140</v>
      </c>
      <c r="C131" s="4">
        <v>139.07</v>
      </c>
      <c r="D131" s="5">
        <v>0.4</v>
      </c>
      <c r="E131" s="6">
        <v>2.8999999999999998E-3</v>
      </c>
      <c r="F131" s="7">
        <v>23072</v>
      </c>
      <c r="G131" s="6">
        <v>0.22</v>
      </c>
      <c r="H131" s="6">
        <v>0.78</v>
      </c>
      <c r="I131" s="4">
        <v>0.28000000000000003</v>
      </c>
      <c r="J131" s="8">
        <v>43511</v>
      </c>
      <c r="K131" s="4"/>
    </row>
    <row r="132" spans="1:11" x14ac:dyDescent="0.25">
      <c r="A132" s="3" t="s">
        <v>643</v>
      </c>
      <c r="B132" s="4" t="s">
        <v>141</v>
      </c>
      <c r="C132" s="4">
        <v>26.68</v>
      </c>
      <c r="D132" s="5">
        <v>0.21</v>
      </c>
      <c r="E132" s="6">
        <v>7.9000000000000008E-3</v>
      </c>
      <c r="F132" s="7">
        <v>23058</v>
      </c>
      <c r="G132" s="6">
        <v>0.88500000000000001</v>
      </c>
      <c r="H132" s="6">
        <v>0.115</v>
      </c>
      <c r="I132" s="4">
        <v>7.71</v>
      </c>
      <c r="J132" s="8">
        <v>43511</v>
      </c>
      <c r="K132" s="4"/>
    </row>
    <row r="133" spans="1:11" x14ac:dyDescent="0.25">
      <c r="A133" s="3" t="s">
        <v>644</v>
      </c>
      <c r="B133" s="4" t="s">
        <v>142</v>
      </c>
      <c r="C133" s="4">
        <v>45.51</v>
      </c>
      <c r="D133" s="5">
        <v>0.41</v>
      </c>
      <c r="E133" s="6">
        <v>9.1000000000000004E-3</v>
      </c>
      <c r="F133" s="7">
        <v>23009</v>
      </c>
      <c r="G133" s="6">
        <v>0.63500000000000001</v>
      </c>
      <c r="H133" s="6">
        <v>0.36499999999999999</v>
      </c>
      <c r="I133" s="4">
        <v>1.74</v>
      </c>
      <c r="J133" s="8">
        <v>43511</v>
      </c>
      <c r="K133" s="4"/>
    </row>
    <row r="134" spans="1:11" x14ac:dyDescent="0.25">
      <c r="A134" s="3" t="s">
        <v>645</v>
      </c>
      <c r="B134" s="4" t="s">
        <v>143</v>
      </c>
      <c r="C134" s="4">
        <v>84.4</v>
      </c>
      <c r="D134" s="5">
        <v>0.79</v>
      </c>
      <c r="E134" s="6">
        <v>9.4000000000000004E-3</v>
      </c>
      <c r="F134" s="7">
        <v>22497</v>
      </c>
      <c r="G134" s="6">
        <v>0.41</v>
      </c>
      <c r="H134" s="6">
        <v>0.59</v>
      </c>
      <c r="I134" s="4">
        <v>0.7</v>
      </c>
      <c r="J134" s="8">
        <v>43511</v>
      </c>
      <c r="K134" s="4"/>
    </row>
    <row r="135" spans="1:11" x14ac:dyDescent="0.25">
      <c r="A135" s="3" t="s">
        <v>646</v>
      </c>
      <c r="B135" s="4" t="s">
        <v>144</v>
      </c>
      <c r="C135" s="4">
        <v>605.89</v>
      </c>
      <c r="D135" s="5">
        <v>1.46</v>
      </c>
      <c r="E135" s="6">
        <v>2.3999999999999998E-3</v>
      </c>
      <c r="F135" s="7">
        <v>22358</v>
      </c>
      <c r="G135" s="6">
        <v>0.498</v>
      </c>
      <c r="H135" s="6">
        <v>0.502</v>
      </c>
      <c r="I135" s="4">
        <v>0.99</v>
      </c>
      <c r="J135" s="8">
        <v>43511</v>
      </c>
      <c r="K135" s="4"/>
    </row>
    <row r="136" spans="1:11" x14ac:dyDescent="0.25">
      <c r="A136" s="3" t="s">
        <v>647</v>
      </c>
      <c r="B136" s="4" t="s">
        <v>145</v>
      </c>
      <c r="C136" s="4">
        <v>15.48</v>
      </c>
      <c r="D136" s="5">
        <v>0.01</v>
      </c>
      <c r="E136" s="6">
        <v>5.9999999999999995E-4</v>
      </c>
      <c r="F136" s="7">
        <v>22205</v>
      </c>
      <c r="G136" s="6">
        <v>0.442</v>
      </c>
      <c r="H136" s="6">
        <v>0.55800000000000005</v>
      </c>
      <c r="I136" s="4">
        <v>0.79</v>
      </c>
      <c r="J136" s="8">
        <v>43511</v>
      </c>
      <c r="K136" s="4"/>
    </row>
    <row r="137" spans="1:11" x14ac:dyDescent="0.25">
      <c r="A137" s="3" t="s">
        <v>648</v>
      </c>
      <c r="B137" s="4" t="s">
        <v>146</v>
      </c>
      <c r="C137" s="4">
        <v>42.29</v>
      </c>
      <c r="D137" s="5">
        <v>0.42</v>
      </c>
      <c r="E137" s="6">
        <v>0.01</v>
      </c>
      <c r="F137" s="7">
        <v>22104</v>
      </c>
      <c r="G137" s="6">
        <v>0.29499999999999998</v>
      </c>
      <c r="H137" s="6">
        <v>0.70499999999999996</v>
      </c>
      <c r="I137" s="4">
        <v>0.42</v>
      </c>
      <c r="J137" s="8">
        <v>43511</v>
      </c>
      <c r="K137" s="4"/>
    </row>
    <row r="138" spans="1:11" x14ac:dyDescent="0.25">
      <c r="A138" s="3" t="s">
        <v>649</v>
      </c>
      <c r="B138" s="4" t="s">
        <v>147</v>
      </c>
      <c r="C138" s="4">
        <v>23.15</v>
      </c>
      <c r="D138" s="5">
        <v>0.09</v>
      </c>
      <c r="E138" s="6">
        <v>3.8999999999999998E-3</v>
      </c>
      <c r="F138" s="7">
        <v>22063</v>
      </c>
      <c r="G138" s="6">
        <v>0.438</v>
      </c>
      <c r="H138" s="6">
        <v>0.56200000000000006</v>
      </c>
      <c r="I138" s="4">
        <v>0.78</v>
      </c>
      <c r="J138" s="8">
        <v>43511</v>
      </c>
      <c r="K138" s="4"/>
    </row>
    <row r="139" spans="1:11" x14ac:dyDescent="0.25">
      <c r="A139" s="3" t="s">
        <v>650</v>
      </c>
      <c r="B139" s="4" t="s">
        <v>148</v>
      </c>
      <c r="C139" s="4">
        <v>88.55</v>
      </c>
      <c r="D139" s="5">
        <v>0.43</v>
      </c>
      <c r="E139" s="6">
        <v>4.8999999999999998E-3</v>
      </c>
      <c r="F139" s="7">
        <v>21609</v>
      </c>
      <c r="G139" s="6">
        <v>0.77200000000000002</v>
      </c>
      <c r="H139" s="6">
        <v>0.22800000000000001</v>
      </c>
      <c r="I139" s="4">
        <v>3.38</v>
      </c>
      <c r="J139" s="8">
        <v>43511</v>
      </c>
      <c r="K139" s="4"/>
    </row>
    <row r="140" spans="1:11" x14ac:dyDescent="0.25">
      <c r="A140" s="3" t="s">
        <v>651</v>
      </c>
      <c r="B140" s="4" t="s">
        <v>149</v>
      </c>
      <c r="C140" s="4">
        <v>25.54</v>
      </c>
      <c r="D140" s="9">
        <v>-0.24</v>
      </c>
      <c r="E140" s="10">
        <v>-9.2999999999999992E-3</v>
      </c>
      <c r="F140" s="7">
        <v>21474</v>
      </c>
      <c r="G140" s="6">
        <v>0.42399999999999999</v>
      </c>
      <c r="H140" s="6">
        <v>0.57599999999999996</v>
      </c>
      <c r="I140" s="4">
        <v>0.74</v>
      </c>
      <c r="J140" s="8">
        <v>43511</v>
      </c>
      <c r="K140" s="4"/>
    </row>
    <row r="141" spans="1:11" x14ac:dyDescent="0.25">
      <c r="A141" s="3" t="s">
        <v>652</v>
      </c>
      <c r="B141" s="4" t="s">
        <v>150</v>
      </c>
      <c r="C141" s="4">
        <v>30.9</v>
      </c>
      <c r="D141" s="5">
        <v>1.2</v>
      </c>
      <c r="E141" s="6">
        <v>4.0399999999999998E-2</v>
      </c>
      <c r="F141" s="7">
        <v>21320</v>
      </c>
      <c r="G141" s="6">
        <v>0.64</v>
      </c>
      <c r="H141" s="6">
        <v>0.36</v>
      </c>
      <c r="I141" s="4">
        <v>1.78</v>
      </c>
      <c r="J141" s="8">
        <v>43511</v>
      </c>
      <c r="K141" s="4"/>
    </row>
    <row r="142" spans="1:11" x14ac:dyDescent="0.25">
      <c r="A142" s="3" t="s">
        <v>653</v>
      </c>
      <c r="B142" s="4" t="s">
        <v>151</v>
      </c>
      <c r="C142" s="4">
        <v>263.95</v>
      </c>
      <c r="D142" s="5">
        <v>23.17</v>
      </c>
      <c r="E142" s="6">
        <v>9.6199999999999994E-2</v>
      </c>
      <c r="F142" s="7">
        <v>20934</v>
      </c>
      <c r="G142" s="6">
        <v>0.372</v>
      </c>
      <c r="H142" s="6">
        <v>0.628</v>
      </c>
      <c r="I142" s="4">
        <v>0.59</v>
      </c>
      <c r="J142" s="8">
        <v>43511</v>
      </c>
      <c r="K142" s="4"/>
    </row>
    <row r="143" spans="1:11" x14ac:dyDescent="0.25">
      <c r="A143" s="3" t="s">
        <v>654</v>
      </c>
      <c r="B143" s="4" t="s">
        <v>152</v>
      </c>
      <c r="C143" s="4">
        <v>23.07</v>
      </c>
      <c r="D143" s="5">
        <v>0.3</v>
      </c>
      <c r="E143" s="6">
        <v>1.32E-2</v>
      </c>
      <c r="F143" s="7">
        <v>20900</v>
      </c>
      <c r="G143" s="6">
        <v>0.19800000000000001</v>
      </c>
      <c r="H143" s="6">
        <v>0.80200000000000005</v>
      </c>
      <c r="I143" s="4">
        <v>0.25</v>
      </c>
      <c r="J143" s="8">
        <v>43511</v>
      </c>
      <c r="K143" s="4"/>
    </row>
    <row r="144" spans="1:11" x14ac:dyDescent="0.25">
      <c r="A144" s="3" t="s">
        <v>655</v>
      </c>
      <c r="B144" s="4" t="s">
        <v>153</v>
      </c>
      <c r="C144" s="4">
        <v>45.23</v>
      </c>
      <c r="D144" s="5">
        <v>1.43</v>
      </c>
      <c r="E144" s="6">
        <v>3.2599999999999997E-2</v>
      </c>
      <c r="F144" s="7">
        <v>20764</v>
      </c>
      <c r="G144" s="6">
        <v>0.36</v>
      </c>
      <c r="H144" s="6">
        <v>0.64</v>
      </c>
      <c r="I144" s="4">
        <v>0.56000000000000005</v>
      </c>
      <c r="J144" s="8">
        <v>43511</v>
      </c>
      <c r="K144" s="4"/>
    </row>
    <row r="145" spans="1:11" x14ac:dyDescent="0.25">
      <c r="A145" s="3" t="s">
        <v>656</v>
      </c>
      <c r="B145" s="4" t="s">
        <v>154</v>
      </c>
      <c r="C145" s="4">
        <v>3.2</v>
      </c>
      <c r="D145" s="5">
        <v>0.08</v>
      </c>
      <c r="E145" s="6">
        <v>2.5600000000000001E-2</v>
      </c>
      <c r="F145" s="7">
        <v>20698</v>
      </c>
      <c r="G145" s="6">
        <v>0.20799999999999999</v>
      </c>
      <c r="H145" s="6">
        <v>0.79200000000000004</v>
      </c>
      <c r="I145" s="4">
        <v>0.26</v>
      </c>
      <c r="J145" s="8">
        <v>43511</v>
      </c>
      <c r="K145" s="4"/>
    </row>
    <row r="146" spans="1:11" x14ac:dyDescent="0.25">
      <c r="A146" s="3" t="s">
        <v>657</v>
      </c>
      <c r="B146" s="4" t="s">
        <v>155</v>
      </c>
      <c r="C146" s="4">
        <v>53.63</v>
      </c>
      <c r="D146" s="9">
        <v>-0.13</v>
      </c>
      <c r="E146" s="10">
        <v>-2.3999999999999998E-3</v>
      </c>
      <c r="F146" s="7">
        <v>20434</v>
      </c>
      <c r="G146" s="6">
        <v>0.63400000000000001</v>
      </c>
      <c r="H146" s="6">
        <v>0.36599999999999999</v>
      </c>
      <c r="I146" s="4">
        <v>1.73</v>
      </c>
      <c r="J146" s="8">
        <v>43511</v>
      </c>
      <c r="K146" s="4"/>
    </row>
    <row r="147" spans="1:11" x14ac:dyDescent="0.25">
      <c r="A147" s="3" t="s">
        <v>658</v>
      </c>
      <c r="B147" s="4" t="s">
        <v>156</v>
      </c>
      <c r="C147" s="4">
        <v>14.76</v>
      </c>
      <c r="D147" s="5">
        <v>0.09</v>
      </c>
      <c r="E147" s="6">
        <v>6.1000000000000004E-3</v>
      </c>
      <c r="F147" s="7">
        <v>20420</v>
      </c>
      <c r="G147" s="6">
        <v>0.36199999999999999</v>
      </c>
      <c r="H147" s="6">
        <v>0.63800000000000001</v>
      </c>
      <c r="I147" s="4">
        <v>0.56999999999999995</v>
      </c>
      <c r="J147" s="8">
        <v>43511</v>
      </c>
      <c r="K147" s="4"/>
    </row>
    <row r="148" spans="1:11" x14ac:dyDescent="0.25">
      <c r="A148" s="3" t="s">
        <v>659</v>
      </c>
      <c r="B148" s="4" t="s">
        <v>157</v>
      </c>
      <c r="C148" s="4">
        <v>65.150000000000006</v>
      </c>
      <c r="D148" s="5">
        <v>1.1100000000000001</v>
      </c>
      <c r="E148" s="6">
        <v>1.7299999999999999E-2</v>
      </c>
      <c r="F148" s="7">
        <v>20412</v>
      </c>
      <c r="G148" s="6">
        <v>0.46600000000000003</v>
      </c>
      <c r="H148" s="6">
        <v>0.53400000000000003</v>
      </c>
      <c r="I148" s="4">
        <v>0.87</v>
      </c>
      <c r="J148" s="8">
        <v>43511</v>
      </c>
      <c r="K148" s="4"/>
    </row>
    <row r="149" spans="1:11" x14ac:dyDescent="0.25">
      <c r="A149" s="3" t="s">
        <v>660</v>
      </c>
      <c r="B149" s="4" t="s">
        <v>158</v>
      </c>
      <c r="C149" s="4">
        <v>47.65</v>
      </c>
      <c r="D149" s="9">
        <v>-0.33</v>
      </c>
      <c r="E149" s="10">
        <v>-6.8999999999999999E-3</v>
      </c>
      <c r="F149" s="7">
        <v>20322</v>
      </c>
      <c r="G149" s="6">
        <v>0.42099999999999999</v>
      </c>
      <c r="H149" s="6">
        <v>0.57899999999999996</v>
      </c>
      <c r="I149" s="4">
        <v>0.73</v>
      </c>
      <c r="J149" s="8">
        <v>43511</v>
      </c>
      <c r="K149" s="4"/>
    </row>
    <row r="150" spans="1:11" x14ac:dyDescent="0.25">
      <c r="A150" s="3" t="s">
        <v>661</v>
      </c>
      <c r="B150" s="4" t="s">
        <v>159</v>
      </c>
      <c r="C150" s="11">
        <v>1933.57</v>
      </c>
      <c r="D150" s="5">
        <v>31.24</v>
      </c>
      <c r="E150" s="6">
        <v>1.6400000000000001E-2</v>
      </c>
      <c r="F150" s="7">
        <v>20217</v>
      </c>
      <c r="G150" s="6">
        <v>0.498</v>
      </c>
      <c r="H150" s="6">
        <v>0.502</v>
      </c>
      <c r="I150" s="4">
        <v>0.99</v>
      </c>
      <c r="J150" s="8">
        <v>43511</v>
      </c>
      <c r="K150" s="4"/>
    </row>
    <row r="151" spans="1:11" x14ac:dyDescent="0.25">
      <c r="A151" s="3" t="s">
        <v>662</v>
      </c>
      <c r="B151" s="4" t="s">
        <v>160</v>
      </c>
      <c r="C151" s="4">
        <v>11.75</v>
      </c>
      <c r="D151" s="5">
        <v>0.19</v>
      </c>
      <c r="E151" s="6">
        <v>1.6400000000000001E-2</v>
      </c>
      <c r="F151" s="7">
        <v>20181</v>
      </c>
      <c r="G151" s="6">
        <v>0.23899999999999999</v>
      </c>
      <c r="H151" s="6">
        <v>0.76100000000000001</v>
      </c>
      <c r="I151" s="4">
        <v>0.31</v>
      </c>
      <c r="J151" s="8">
        <v>43511</v>
      </c>
      <c r="K151" s="4"/>
    </row>
    <row r="152" spans="1:11" x14ac:dyDescent="0.25">
      <c r="A152" s="3" t="s">
        <v>663</v>
      </c>
      <c r="B152" s="4" t="s">
        <v>161</v>
      </c>
      <c r="C152" s="4">
        <v>88.31</v>
      </c>
      <c r="D152" s="5">
        <v>0.16</v>
      </c>
      <c r="E152" s="6">
        <v>1.8E-3</v>
      </c>
      <c r="F152" s="7">
        <v>20080</v>
      </c>
      <c r="G152" s="6">
        <v>0.61299999999999999</v>
      </c>
      <c r="H152" s="6">
        <v>0.38700000000000001</v>
      </c>
      <c r="I152" s="4">
        <v>1.58</v>
      </c>
      <c r="J152" s="8">
        <v>43511</v>
      </c>
      <c r="K152" s="4"/>
    </row>
    <row r="153" spans="1:11" x14ac:dyDescent="0.25">
      <c r="A153" s="3" t="s">
        <v>664</v>
      </c>
      <c r="B153" s="4" t="s">
        <v>162</v>
      </c>
      <c r="C153" s="4">
        <v>51.31</v>
      </c>
      <c r="D153" s="5">
        <v>0.85</v>
      </c>
      <c r="E153" s="6">
        <v>1.6799999999999999E-2</v>
      </c>
      <c r="F153" s="7">
        <v>19813</v>
      </c>
      <c r="G153" s="6">
        <v>0.66900000000000004</v>
      </c>
      <c r="H153" s="6">
        <v>0.33100000000000002</v>
      </c>
      <c r="I153" s="4">
        <v>2.02</v>
      </c>
      <c r="J153" s="8">
        <v>43511</v>
      </c>
      <c r="K153" s="4"/>
    </row>
    <row r="154" spans="1:11" x14ac:dyDescent="0.25">
      <c r="A154" s="3" t="s">
        <v>665</v>
      </c>
      <c r="B154" s="4" t="s">
        <v>163</v>
      </c>
      <c r="C154" s="4">
        <v>16.829999999999998</v>
      </c>
      <c r="D154" s="5">
        <v>2.13</v>
      </c>
      <c r="E154" s="6">
        <v>0.1449</v>
      </c>
      <c r="F154" s="7">
        <v>19751</v>
      </c>
      <c r="G154" s="6">
        <v>0.62</v>
      </c>
      <c r="H154" s="6">
        <v>0.38</v>
      </c>
      <c r="I154" s="4">
        <v>1.63</v>
      </c>
      <c r="J154" s="8">
        <v>43511</v>
      </c>
      <c r="K154" s="4"/>
    </row>
    <row r="155" spans="1:11" x14ac:dyDescent="0.25">
      <c r="A155" s="3" t="s">
        <v>666</v>
      </c>
      <c r="B155" s="4" t="s">
        <v>164</v>
      </c>
      <c r="C155" s="4">
        <v>104.24</v>
      </c>
      <c r="D155" s="5">
        <v>2.73</v>
      </c>
      <c r="E155" s="6">
        <v>2.69E-2</v>
      </c>
      <c r="F155" s="7">
        <v>19700</v>
      </c>
      <c r="G155" s="6">
        <v>0.49199999999999999</v>
      </c>
      <c r="H155" s="6">
        <v>0.50800000000000001</v>
      </c>
      <c r="I155" s="4">
        <v>0.97</v>
      </c>
      <c r="J155" s="8">
        <v>43511</v>
      </c>
      <c r="K155" s="4"/>
    </row>
    <row r="156" spans="1:11" x14ac:dyDescent="0.25">
      <c r="A156" s="3" t="s">
        <v>667</v>
      </c>
      <c r="B156" s="4" t="s">
        <v>165</v>
      </c>
      <c r="C156" s="4">
        <v>28.42</v>
      </c>
      <c r="D156" s="5">
        <v>1.0900000000000001</v>
      </c>
      <c r="E156" s="6">
        <v>3.9899999999999998E-2</v>
      </c>
      <c r="F156" s="7">
        <v>19427</v>
      </c>
      <c r="G156" s="6">
        <v>0.26</v>
      </c>
      <c r="H156" s="6">
        <v>0.74</v>
      </c>
      <c r="I156" s="4">
        <v>0.35</v>
      </c>
      <c r="J156" s="8">
        <v>43511</v>
      </c>
      <c r="K156" s="4"/>
    </row>
    <row r="157" spans="1:11" x14ac:dyDescent="0.25">
      <c r="A157" s="3" t="s">
        <v>668</v>
      </c>
      <c r="B157" s="4" t="s">
        <v>166</v>
      </c>
      <c r="C157" s="4">
        <v>107.57</v>
      </c>
      <c r="D157" s="5">
        <v>0.6</v>
      </c>
      <c r="E157" s="6">
        <v>5.5999999999999999E-3</v>
      </c>
      <c r="F157" s="7">
        <v>19409</v>
      </c>
      <c r="G157" s="6">
        <v>0.41499999999999998</v>
      </c>
      <c r="H157" s="6">
        <v>0.58499999999999996</v>
      </c>
      <c r="I157" s="4">
        <v>0.71</v>
      </c>
      <c r="J157" s="8">
        <v>43511</v>
      </c>
      <c r="K157" s="4"/>
    </row>
    <row r="158" spans="1:11" x14ac:dyDescent="0.25">
      <c r="A158" s="3" t="s">
        <v>669</v>
      </c>
      <c r="B158" s="4" t="s">
        <v>167</v>
      </c>
      <c r="C158" s="4">
        <v>59.5</v>
      </c>
      <c r="D158" s="9">
        <v>-0.23</v>
      </c>
      <c r="E158" s="10">
        <v>-3.8999999999999998E-3</v>
      </c>
      <c r="F158" s="7">
        <v>19355</v>
      </c>
      <c r="G158" s="6">
        <v>0.48599999999999999</v>
      </c>
      <c r="H158" s="6">
        <v>0.51400000000000001</v>
      </c>
      <c r="I158" s="4">
        <v>0.95</v>
      </c>
      <c r="J158" s="8">
        <v>43511</v>
      </c>
      <c r="K158" s="4"/>
    </row>
    <row r="159" spans="1:11" x14ac:dyDescent="0.25">
      <c r="A159" s="3" t="s">
        <v>670</v>
      </c>
      <c r="B159" s="4" t="s">
        <v>168</v>
      </c>
      <c r="C159" s="4">
        <v>24.38</v>
      </c>
      <c r="D159" s="5">
        <v>0.32</v>
      </c>
      <c r="E159" s="6">
        <v>1.3299999999999999E-2</v>
      </c>
      <c r="F159" s="7">
        <v>19225</v>
      </c>
      <c r="G159" s="6">
        <v>0.34399999999999997</v>
      </c>
      <c r="H159" s="6">
        <v>0.65600000000000003</v>
      </c>
      <c r="I159" s="4">
        <v>0.52</v>
      </c>
      <c r="J159" s="8">
        <v>43511</v>
      </c>
      <c r="K159" s="4"/>
    </row>
    <row r="160" spans="1:11" x14ac:dyDescent="0.25">
      <c r="A160" s="3" t="s">
        <v>671</v>
      </c>
      <c r="B160" s="4" t="s">
        <v>169</v>
      </c>
      <c r="C160" s="4">
        <v>16</v>
      </c>
      <c r="D160" s="12" t="s">
        <v>170</v>
      </c>
      <c r="E160" s="12" t="s">
        <v>170</v>
      </c>
      <c r="F160" s="7">
        <v>19115</v>
      </c>
      <c r="G160" s="6">
        <v>0.52200000000000002</v>
      </c>
      <c r="H160" s="6">
        <v>0.47799999999999998</v>
      </c>
      <c r="I160" s="4">
        <v>1.0900000000000001</v>
      </c>
      <c r="J160" s="8">
        <v>43511</v>
      </c>
      <c r="K160" s="4"/>
    </row>
    <row r="161" spans="1:11" x14ac:dyDescent="0.25">
      <c r="A161" s="3" t="s">
        <v>672</v>
      </c>
      <c r="B161" s="4" t="s">
        <v>171</v>
      </c>
      <c r="C161" s="4">
        <v>92.27</v>
      </c>
      <c r="D161" s="5">
        <v>1.04</v>
      </c>
      <c r="E161" s="6">
        <v>1.14E-2</v>
      </c>
      <c r="F161" s="7">
        <v>18958</v>
      </c>
      <c r="G161" s="6">
        <v>0.57199999999999995</v>
      </c>
      <c r="H161" s="6">
        <v>0.42799999999999999</v>
      </c>
      <c r="I161" s="4">
        <v>1.34</v>
      </c>
      <c r="J161" s="8">
        <v>43511</v>
      </c>
      <c r="K161" s="4"/>
    </row>
    <row r="162" spans="1:11" x14ac:dyDescent="0.25">
      <c r="A162" s="3" t="s">
        <v>673</v>
      </c>
      <c r="B162" s="4" t="s">
        <v>172</v>
      </c>
      <c r="C162" s="4">
        <v>4.05</v>
      </c>
      <c r="D162" s="5">
        <v>0.46</v>
      </c>
      <c r="E162" s="6">
        <v>0.12809999999999999</v>
      </c>
      <c r="F162" s="7">
        <v>18880</v>
      </c>
      <c r="G162" s="6">
        <v>0.11799999999999999</v>
      </c>
      <c r="H162" s="6">
        <v>0.88200000000000001</v>
      </c>
      <c r="I162" s="4">
        <v>0.13</v>
      </c>
      <c r="J162" s="8">
        <v>43511</v>
      </c>
      <c r="K162" s="4"/>
    </row>
    <row r="163" spans="1:11" x14ac:dyDescent="0.25">
      <c r="A163" s="3" t="s">
        <v>674</v>
      </c>
      <c r="B163" s="4" t="s">
        <v>173</v>
      </c>
      <c r="C163" s="4">
        <v>119.31</v>
      </c>
      <c r="D163" s="5">
        <v>1.79</v>
      </c>
      <c r="E163" s="6">
        <v>1.52E-2</v>
      </c>
      <c r="F163" s="7">
        <v>18795</v>
      </c>
      <c r="G163" s="6">
        <v>0.33600000000000002</v>
      </c>
      <c r="H163" s="6">
        <v>0.66400000000000003</v>
      </c>
      <c r="I163" s="4">
        <v>0.51</v>
      </c>
      <c r="J163" s="8">
        <v>43511</v>
      </c>
      <c r="K163" s="4"/>
    </row>
    <row r="164" spans="1:11" x14ac:dyDescent="0.25">
      <c r="A164" s="3" t="s">
        <v>675</v>
      </c>
      <c r="B164" s="4" t="s">
        <v>174</v>
      </c>
      <c r="C164" s="4">
        <v>23.1</v>
      </c>
      <c r="D164" s="5">
        <v>0.28000000000000003</v>
      </c>
      <c r="E164" s="6">
        <v>1.23E-2</v>
      </c>
      <c r="F164" s="7">
        <v>18769</v>
      </c>
      <c r="G164" s="6">
        <v>0.34399999999999997</v>
      </c>
      <c r="H164" s="6">
        <v>0.65600000000000003</v>
      </c>
      <c r="I164" s="4">
        <v>0.52</v>
      </c>
      <c r="J164" s="8">
        <v>43511</v>
      </c>
      <c r="K164" s="4"/>
    </row>
    <row r="165" spans="1:11" x14ac:dyDescent="0.25">
      <c r="A165" s="3" t="s">
        <v>676</v>
      </c>
      <c r="B165" s="4" t="s">
        <v>175</v>
      </c>
      <c r="C165" s="4">
        <v>27.27</v>
      </c>
      <c r="D165" s="5">
        <v>0.41</v>
      </c>
      <c r="E165" s="6">
        <v>1.5299999999999999E-2</v>
      </c>
      <c r="F165" s="7">
        <v>18686</v>
      </c>
      <c r="G165" s="6">
        <v>0.32800000000000001</v>
      </c>
      <c r="H165" s="6">
        <v>0.67200000000000004</v>
      </c>
      <c r="I165" s="4">
        <v>0.49</v>
      </c>
      <c r="J165" s="8">
        <v>43511</v>
      </c>
      <c r="K165" s="4"/>
    </row>
    <row r="166" spans="1:11" x14ac:dyDescent="0.25">
      <c r="A166" s="3" t="s">
        <v>677</v>
      </c>
      <c r="B166" s="4" t="s">
        <v>176</v>
      </c>
      <c r="C166" s="4">
        <v>18.829999999999998</v>
      </c>
      <c r="D166" s="9">
        <v>-0.36</v>
      </c>
      <c r="E166" s="10">
        <v>-1.8800000000000001E-2</v>
      </c>
      <c r="F166" s="7">
        <v>18531</v>
      </c>
      <c r="G166" s="6">
        <v>0.57799999999999996</v>
      </c>
      <c r="H166" s="6">
        <v>0.42199999999999999</v>
      </c>
      <c r="I166" s="4">
        <v>1.37</v>
      </c>
      <c r="J166" s="8">
        <v>43511</v>
      </c>
      <c r="K166" s="4"/>
    </row>
    <row r="167" spans="1:11" x14ac:dyDescent="0.25">
      <c r="A167" s="3" t="s">
        <v>678</v>
      </c>
      <c r="B167" s="4" t="s">
        <v>177</v>
      </c>
      <c r="C167" s="4">
        <v>12.39</v>
      </c>
      <c r="D167" s="5">
        <v>7.0000000000000007E-2</v>
      </c>
      <c r="E167" s="6">
        <v>5.7000000000000002E-3</v>
      </c>
      <c r="F167" s="7">
        <v>18517</v>
      </c>
      <c r="G167" s="6">
        <v>0.74099999999999999</v>
      </c>
      <c r="H167" s="6">
        <v>0.25900000000000001</v>
      </c>
      <c r="I167" s="4">
        <v>2.86</v>
      </c>
      <c r="J167" s="8">
        <v>43511</v>
      </c>
      <c r="K167" s="4"/>
    </row>
    <row r="168" spans="1:11" x14ac:dyDescent="0.25">
      <c r="A168" s="3" t="s">
        <v>679</v>
      </c>
      <c r="B168" s="4" t="s">
        <v>178</v>
      </c>
      <c r="C168" s="4">
        <v>5.65</v>
      </c>
      <c r="D168" s="5">
        <v>0.16</v>
      </c>
      <c r="E168" s="6">
        <v>2.9100000000000001E-2</v>
      </c>
      <c r="F168" s="7">
        <v>18505</v>
      </c>
      <c r="G168" s="6">
        <v>0.443</v>
      </c>
      <c r="H168" s="6">
        <v>0.55700000000000005</v>
      </c>
      <c r="I168" s="4">
        <v>0.8</v>
      </c>
      <c r="J168" s="8">
        <v>43511</v>
      </c>
      <c r="K168" s="4"/>
    </row>
    <row r="169" spans="1:11" x14ac:dyDescent="0.25">
      <c r="A169" s="3" t="s">
        <v>680</v>
      </c>
      <c r="B169" s="4" t="s">
        <v>179</v>
      </c>
      <c r="C169" s="4">
        <v>271.13</v>
      </c>
      <c r="D169" s="5">
        <v>5.8</v>
      </c>
      <c r="E169" s="6">
        <v>2.1899999999999999E-2</v>
      </c>
      <c r="F169" s="7">
        <v>18466</v>
      </c>
      <c r="G169" s="6">
        <v>0.255</v>
      </c>
      <c r="H169" s="6">
        <v>0.745</v>
      </c>
      <c r="I169" s="4">
        <v>0.34</v>
      </c>
      <c r="J169" s="8">
        <v>43511</v>
      </c>
      <c r="K169" s="4"/>
    </row>
    <row r="170" spans="1:11" x14ac:dyDescent="0.25">
      <c r="A170" s="3" t="s">
        <v>681</v>
      </c>
      <c r="B170" s="4" t="s">
        <v>180</v>
      </c>
      <c r="C170" s="4">
        <v>37.770000000000003</v>
      </c>
      <c r="D170" s="5">
        <v>0.51</v>
      </c>
      <c r="E170" s="6">
        <v>1.37E-2</v>
      </c>
      <c r="F170" s="7">
        <v>18284</v>
      </c>
      <c r="G170" s="6">
        <v>0.255</v>
      </c>
      <c r="H170" s="6">
        <v>0.745</v>
      </c>
      <c r="I170" s="4">
        <v>0.34</v>
      </c>
      <c r="J170" s="8">
        <v>43511</v>
      </c>
      <c r="K170" s="4"/>
    </row>
    <row r="171" spans="1:11" x14ac:dyDescent="0.25">
      <c r="A171" s="3" t="s">
        <v>682</v>
      </c>
      <c r="B171" s="4" t="s">
        <v>181</v>
      </c>
      <c r="C171" s="4">
        <v>86.4</v>
      </c>
      <c r="D171" s="9">
        <v>-3.35</v>
      </c>
      <c r="E171" s="10">
        <v>-3.73E-2</v>
      </c>
      <c r="F171" s="7">
        <v>18184</v>
      </c>
      <c r="G171" s="6">
        <v>0.50700000000000001</v>
      </c>
      <c r="H171" s="6">
        <v>0.49299999999999999</v>
      </c>
      <c r="I171" s="4">
        <v>1.03</v>
      </c>
      <c r="J171" s="8">
        <v>43511</v>
      </c>
      <c r="K171" s="4"/>
    </row>
    <row r="172" spans="1:11" x14ac:dyDescent="0.25">
      <c r="A172" s="3" t="s">
        <v>683</v>
      </c>
      <c r="B172" s="4" t="s">
        <v>182</v>
      </c>
      <c r="C172" s="4">
        <v>26.3</v>
      </c>
      <c r="D172" s="5">
        <v>0.22</v>
      </c>
      <c r="E172" s="6">
        <v>8.3999999999999995E-3</v>
      </c>
      <c r="F172" s="7">
        <v>18048</v>
      </c>
      <c r="G172" s="6">
        <v>0.26</v>
      </c>
      <c r="H172" s="6">
        <v>0.74</v>
      </c>
      <c r="I172" s="4">
        <v>0.35</v>
      </c>
      <c r="J172" s="8">
        <v>43511</v>
      </c>
      <c r="K172" s="4"/>
    </row>
    <row r="173" spans="1:11" x14ac:dyDescent="0.25">
      <c r="A173" s="3" t="s">
        <v>684</v>
      </c>
      <c r="B173" s="4" t="s">
        <v>183</v>
      </c>
      <c r="C173" s="4">
        <v>188.34</v>
      </c>
      <c r="D173" s="5">
        <v>1.66</v>
      </c>
      <c r="E173" s="6">
        <v>8.8999999999999999E-3</v>
      </c>
      <c r="F173" s="7">
        <v>18019</v>
      </c>
      <c r="G173" s="6">
        <v>0.442</v>
      </c>
      <c r="H173" s="6">
        <v>0.55800000000000005</v>
      </c>
      <c r="I173" s="4">
        <v>0.79</v>
      </c>
      <c r="J173" s="8">
        <v>43511</v>
      </c>
      <c r="K173" s="4"/>
    </row>
    <row r="174" spans="1:11" x14ac:dyDescent="0.25">
      <c r="A174" s="3" t="s">
        <v>685</v>
      </c>
      <c r="B174" s="4" t="s">
        <v>184</v>
      </c>
      <c r="C174" s="4">
        <v>45.71</v>
      </c>
      <c r="D174" s="9">
        <v>-0.06</v>
      </c>
      <c r="E174" s="10">
        <v>-1.2999999999999999E-3</v>
      </c>
      <c r="F174" s="7">
        <v>18009</v>
      </c>
      <c r="G174" s="6">
        <v>0.504</v>
      </c>
      <c r="H174" s="6">
        <v>0.496</v>
      </c>
      <c r="I174" s="4">
        <v>1.02</v>
      </c>
      <c r="J174" s="8">
        <v>43511</v>
      </c>
      <c r="K174" s="4"/>
    </row>
    <row r="175" spans="1:11" x14ac:dyDescent="0.25">
      <c r="A175" s="3" t="s">
        <v>686</v>
      </c>
      <c r="B175" s="4" t="s">
        <v>185</v>
      </c>
      <c r="C175" s="4">
        <v>2.98</v>
      </c>
      <c r="D175" s="9">
        <v>-0.01</v>
      </c>
      <c r="E175" s="10">
        <v>-3.3E-3</v>
      </c>
      <c r="F175" s="7">
        <v>17956</v>
      </c>
      <c r="G175" s="6">
        <v>0.49399999999999999</v>
      </c>
      <c r="H175" s="6">
        <v>0.50600000000000001</v>
      </c>
      <c r="I175" s="4">
        <v>0.97</v>
      </c>
      <c r="J175" s="8">
        <v>43511</v>
      </c>
      <c r="K175" s="4"/>
    </row>
    <row r="176" spans="1:11" x14ac:dyDescent="0.25">
      <c r="A176" s="3" t="s">
        <v>687</v>
      </c>
      <c r="B176" s="4" t="s">
        <v>186</v>
      </c>
      <c r="C176" s="4">
        <v>93.04</v>
      </c>
      <c r="D176" s="5">
        <v>1.29</v>
      </c>
      <c r="E176" s="6">
        <v>1.41E-2</v>
      </c>
      <c r="F176" s="7">
        <v>17913</v>
      </c>
      <c r="G176" s="6">
        <v>0.47699999999999998</v>
      </c>
      <c r="H176" s="6">
        <v>0.52300000000000002</v>
      </c>
      <c r="I176" s="4">
        <v>0.91</v>
      </c>
      <c r="J176" s="8">
        <v>43511</v>
      </c>
      <c r="K176" s="4"/>
    </row>
    <row r="177" spans="1:11" x14ac:dyDescent="0.25">
      <c r="A177" s="3" t="s">
        <v>688</v>
      </c>
      <c r="B177" s="4" t="s">
        <v>187</v>
      </c>
      <c r="C177" s="4">
        <v>33.35</v>
      </c>
      <c r="D177" s="5">
        <v>0.15</v>
      </c>
      <c r="E177" s="6">
        <v>4.4999999999999997E-3</v>
      </c>
      <c r="F177" s="7">
        <v>17830</v>
      </c>
      <c r="G177" s="6">
        <v>0.39700000000000002</v>
      </c>
      <c r="H177" s="6">
        <v>0.60299999999999998</v>
      </c>
      <c r="I177" s="4">
        <v>0.66</v>
      </c>
      <c r="J177" s="8">
        <v>43511</v>
      </c>
      <c r="K177" s="4"/>
    </row>
    <row r="178" spans="1:11" x14ac:dyDescent="0.25">
      <c r="A178" s="3" t="s">
        <v>689</v>
      </c>
      <c r="B178" s="4" t="s">
        <v>188</v>
      </c>
      <c r="C178" s="4">
        <v>127.76</v>
      </c>
      <c r="D178" s="5">
        <v>3.63</v>
      </c>
      <c r="E178" s="6">
        <v>2.92E-2</v>
      </c>
      <c r="F178" s="7">
        <v>17629</v>
      </c>
      <c r="G178" s="6">
        <v>0.54400000000000004</v>
      </c>
      <c r="H178" s="6">
        <v>0.45600000000000002</v>
      </c>
      <c r="I178" s="4">
        <v>1.19</v>
      </c>
      <c r="J178" s="8">
        <v>43511</v>
      </c>
      <c r="K178" s="4"/>
    </row>
    <row r="179" spans="1:11" x14ac:dyDescent="0.25">
      <c r="A179" s="3" t="s">
        <v>690</v>
      </c>
      <c r="B179" s="4" t="s">
        <v>189</v>
      </c>
      <c r="C179" s="4">
        <v>49.18</v>
      </c>
      <c r="D179" s="9">
        <v>-1.84</v>
      </c>
      <c r="E179" s="10">
        <v>-3.61E-2</v>
      </c>
      <c r="F179" s="7">
        <v>17344</v>
      </c>
      <c r="G179" s="6">
        <v>0.42799999999999999</v>
      </c>
      <c r="H179" s="6">
        <v>0.57199999999999995</v>
      </c>
      <c r="I179" s="4">
        <v>0.75</v>
      </c>
      <c r="J179" s="8">
        <v>43511</v>
      </c>
      <c r="K179" s="4"/>
    </row>
    <row r="180" spans="1:11" x14ac:dyDescent="0.25">
      <c r="A180" s="3" t="s">
        <v>691</v>
      </c>
      <c r="B180" s="4" t="s">
        <v>190</v>
      </c>
      <c r="C180" s="4">
        <v>281.93</v>
      </c>
      <c r="D180" s="5">
        <v>0.43</v>
      </c>
      <c r="E180" s="6">
        <v>1.5E-3</v>
      </c>
      <c r="F180" s="7">
        <v>17321</v>
      </c>
      <c r="G180" s="6">
        <v>0.44400000000000001</v>
      </c>
      <c r="H180" s="6">
        <v>0.55600000000000005</v>
      </c>
      <c r="I180" s="4">
        <v>0.8</v>
      </c>
      <c r="J180" s="8">
        <v>43511</v>
      </c>
      <c r="K180" s="4"/>
    </row>
    <row r="181" spans="1:11" x14ac:dyDescent="0.25">
      <c r="A181" s="3" t="s">
        <v>692</v>
      </c>
      <c r="B181" s="4" t="s">
        <v>191</v>
      </c>
      <c r="C181" s="4">
        <v>216.47</v>
      </c>
      <c r="D181" s="5">
        <v>2.63</v>
      </c>
      <c r="E181" s="6">
        <v>1.23E-2</v>
      </c>
      <c r="F181" s="7">
        <v>17296</v>
      </c>
      <c r="G181" s="6">
        <v>0.442</v>
      </c>
      <c r="H181" s="6">
        <v>0.55800000000000005</v>
      </c>
      <c r="I181" s="4">
        <v>0.79</v>
      </c>
      <c r="J181" s="8">
        <v>43511</v>
      </c>
      <c r="K181" s="4"/>
    </row>
    <row r="182" spans="1:11" x14ac:dyDescent="0.25">
      <c r="A182" s="3" t="s">
        <v>693</v>
      </c>
      <c r="B182" s="4" t="s">
        <v>192</v>
      </c>
      <c r="C182" s="4">
        <v>21.16</v>
      </c>
      <c r="D182" s="9">
        <v>-0.67</v>
      </c>
      <c r="E182" s="10">
        <v>-3.0700000000000002E-2</v>
      </c>
      <c r="F182" s="7">
        <v>17216</v>
      </c>
      <c r="G182" s="6">
        <v>0.55100000000000005</v>
      </c>
      <c r="H182" s="6">
        <v>0.44900000000000001</v>
      </c>
      <c r="I182" s="4">
        <v>1.23</v>
      </c>
      <c r="J182" s="8">
        <v>43511</v>
      </c>
      <c r="K182" s="4"/>
    </row>
    <row r="183" spans="1:11" x14ac:dyDescent="0.25">
      <c r="A183" s="3" t="s">
        <v>694</v>
      </c>
      <c r="B183" s="4" t="s">
        <v>193</v>
      </c>
      <c r="C183" s="4">
        <v>31.75</v>
      </c>
      <c r="D183" s="5">
        <v>0.92</v>
      </c>
      <c r="E183" s="6">
        <v>2.98E-2</v>
      </c>
      <c r="F183" s="7">
        <v>17130</v>
      </c>
      <c r="G183" s="6">
        <v>0.36499999999999999</v>
      </c>
      <c r="H183" s="6">
        <v>0.63500000000000001</v>
      </c>
      <c r="I183" s="4">
        <v>0.57999999999999996</v>
      </c>
      <c r="J183" s="8">
        <v>43511</v>
      </c>
      <c r="K183" s="4"/>
    </row>
    <row r="184" spans="1:11" x14ac:dyDescent="0.25">
      <c r="A184" s="3" t="s">
        <v>695</v>
      </c>
      <c r="B184" s="4" t="s">
        <v>194</v>
      </c>
      <c r="C184" s="4">
        <v>60.31</v>
      </c>
      <c r="D184" s="5">
        <v>0.94</v>
      </c>
      <c r="E184" s="6">
        <v>1.5800000000000002E-2</v>
      </c>
      <c r="F184" s="7">
        <v>16949</v>
      </c>
      <c r="G184" s="6">
        <v>0.26500000000000001</v>
      </c>
      <c r="H184" s="6">
        <v>0.73499999999999999</v>
      </c>
      <c r="I184" s="4">
        <v>0.36</v>
      </c>
      <c r="J184" s="8">
        <v>43511</v>
      </c>
      <c r="K184" s="4"/>
    </row>
    <row r="185" spans="1:11" x14ac:dyDescent="0.25">
      <c r="A185" s="3" t="s">
        <v>696</v>
      </c>
      <c r="B185" s="4" t="s">
        <v>195</v>
      </c>
      <c r="C185" s="4">
        <v>6.32</v>
      </c>
      <c r="D185" s="5">
        <v>0.02</v>
      </c>
      <c r="E185" s="6">
        <v>3.2000000000000002E-3</v>
      </c>
      <c r="F185" s="7">
        <v>16945</v>
      </c>
      <c r="G185" s="6">
        <v>0.41699999999999998</v>
      </c>
      <c r="H185" s="6">
        <v>0.58299999999999996</v>
      </c>
      <c r="I185" s="4">
        <v>0.72</v>
      </c>
      <c r="J185" s="8">
        <v>43511</v>
      </c>
      <c r="K185" s="4"/>
    </row>
    <row r="186" spans="1:11" x14ac:dyDescent="0.25">
      <c r="A186" s="3" t="s">
        <v>697</v>
      </c>
      <c r="B186" s="4" t="s">
        <v>196</v>
      </c>
      <c r="C186" s="4">
        <v>2.65</v>
      </c>
      <c r="D186" s="5">
        <v>0.28000000000000003</v>
      </c>
      <c r="E186" s="6">
        <v>0.1181</v>
      </c>
      <c r="F186" s="7">
        <v>16891</v>
      </c>
      <c r="G186" s="6">
        <v>0.35799999999999998</v>
      </c>
      <c r="H186" s="6">
        <v>0.64200000000000002</v>
      </c>
      <c r="I186" s="4">
        <v>0.56000000000000005</v>
      </c>
      <c r="J186" s="8">
        <v>43511</v>
      </c>
      <c r="K186" s="4"/>
    </row>
    <row r="187" spans="1:11" x14ac:dyDescent="0.25">
      <c r="A187" s="3" t="s">
        <v>698</v>
      </c>
      <c r="B187" s="4" t="s">
        <v>197</v>
      </c>
      <c r="C187" s="4">
        <v>151.09</v>
      </c>
      <c r="D187" s="9">
        <v>-3.76</v>
      </c>
      <c r="E187" s="10">
        <v>-2.4299999999999999E-2</v>
      </c>
      <c r="F187" s="7">
        <v>16889</v>
      </c>
      <c r="G187" s="6">
        <v>0.41299999999999998</v>
      </c>
      <c r="H187" s="6">
        <v>0.58699999999999997</v>
      </c>
      <c r="I187" s="4">
        <v>0.7</v>
      </c>
      <c r="J187" s="8">
        <v>43511</v>
      </c>
      <c r="K187" s="4"/>
    </row>
    <row r="188" spans="1:11" x14ac:dyDescent="0.25">
      <c r="A188" s="3" t="s">
        <v>699</v>
      </c>
      <c r="B188" s="4" t="s">
        <v>198</v>
      </c>
      <c r="C188" s="4">
        <v>66.22</v>
      </c>
      <c r="D188" s="5">
        <v>0.22</v>
      </c>
      <c r="E188" s="6">
        <v>3.3E-3</v>
      </c>
      <c r="F188" s="7">
        <v>16715</v>
      </c>
      <c r="G188" s="6">
        <v>0.61599999999999999</v>
      </c>
      <c r="H188" s="6">
        <v>0.38400000000000001</v>
      </c>
      <c r="I188" s="4">
        <v>1.6</v>
      </c>
      <c r="J188" s="8">
        <v>43511</v>
      </c>
      <c r="K188" s="4"/>
    </row>
    <row r="189" spans="1:11" x14ac:dyDescent="0.25">
      <c r="A189" s="3" t="s">
        <v>700</v>
      </c>
      <c r="B189" s="4" t="s">
        <v>199</v>
      </c>
      <c r="C189" s="4">
        <v>6.33</v>
      </c>
      <c r="D189" s="5">
        <v>0.22</v>
      </c>
      <c r="E189" s="6">
        <v>3.5999999999999997E-2</v>
      </c>
      <c r="F189" s="7">
        <v>16672</v>
      </c>
      <c r="G189" s="6">
        <v>0.25800000000000001</v>
      </c>
      <c r="H189" s="6">
        <v>0.74199999999999999</v>
      </c>
      <c r="I189" s="4">
        <v>0.35</v>
      </c>
      <c r="J189" s="8">
        <v>43511</v>
      </c>
      <c r="K189" s="4"/>
    </row>
    <row r="190" spans="1:11" x14ac:dyDescent="0.25">
      <c r="A190" s="3" t="s">
        <v>701</v>
      </c>
      <c r="B190" s="4" t="s">
        <v>200</v>
      </c>
      <c r="C190" s="4">
        <v>18.8</v>
      </c>
      <c r="D190" s="9">
        <v>-0.08</v>
      </c>
      <c r="E190" s="10">
        <v>-4.1999999999999997E-3</v>
      </c>
      <c r="F190" s="7">
        <v>16651</v>
      </c>
      <c r="G190" s="6">
        <v>0.29199999999999998</v>
      </c>
      <c r="H190" s="6">
        <v>0.70799999999999996</v>
      </c>
      <c r="I190" s="4">
        <v>0.41</v>
      </c>
      <c r="J190" s="8">
        <v>43511</v>
      </c>
      <c r="K190" s="4"/>
    </row>
    <row r="191" spans="1:11" x14ac:dyDescent="0.25">
      <c r="A191" s="3" t="s">
        <v>702</v>
      </c>
      <c r="B191" s="4" t="s">
        <v>201</v>
      </c>
      <c r="C191" s="4">
        <v>8.8000000000000007</v>
      </c>
      <c r="D191" s="5">
        <v>0.46</v>
      </c>
      <c r="E191" s="6">
        <v>5.5199999999999999E-2</v>
      </c>
      <c r="F191" s="7">
        <v>16597</v>
      </c>
      <c r="G191" s="6">
        <v>0.51900000000000002</v>
      </c>
      <c r="H191" s="6">
        <v>0.48099999999999998</v>
      </c>
      <c r="I191" s="4">
        <v>1.08</v>
      </c>
      <c r="J191" s="8">
        <v>43511</v>
      </c>
      <c r="K191" s="4"/>
    </row>
    <row r="192" spans="1:11" x14ac:dyDescent="0.25">
      <c r="A192" s="3" t="s">
        <v>703</v>
      </c>
      <c r="B192" s="4" t="s">
        <v>202</v>
      </c>
      <c r="C192" s="4">
        <v>17.079999999999998</v>
      </c>
      <c r="D192" s="5">
        <v>0.17</v>
      </c>
      <c r="E192" s="6">
        <v>1.01E-2</v>
      </c>
      <c r="F192" s="7">
        <v>16360</v>
      </c>
      <c r="G192" s="6">
        <v>0.372</v>
      </c>
      <c r="H192" s="6">
        <v>0.628</v>
      </c>
      <c r="I192" s="4">
        <v>0.59</v>
      </c>
      <c r="J192" s="8">
        <v>43511</v>
      </c>
      <c r="K192" s="4"/>
    </row>
    <row r="193" spans="1:11" x14ac:dyDescent="0.25">
      <c r="A193" s="3" t="s">
        <v>704</v>
      </c>
      <c r="B193" s="4" t="s">
        <v>203</v>
      </c>
      <c r="C193" s="4">
        <v>56.79</v>
      </c>
      <c r="D193" s="9">
        <v>-1.1499999999999999</v>
      </c>
      <c r="E193" s="10">
        <v>-1.9800000000000002E-2</v>
      </c>
      <c r="F193" s="7">
        <v>16320</v>
      </c>
      <c r="G193" s="6">
        <v>0.746</v>
      </c>
      <c r="H193" s="6">
        <v>0.254</v>
      </c>
      <c r="I193" s="4">
        <v>2.94</v>
      </c>
      <c r="J193" s="8">
        <v>43511</v>
      </c>
      <c r="K193" s="4"/>
    </row>
    <row r="194" spans="1:11" x14ac:dyDescent="0.25">
      <c r="A194" s="3" t="s">
        <v>705</v>
      </c>
      <c r="B194" s="4" t="s">
        <v>204</v>
      </c>
      <c r="C194" s="4">
        <v>46.93</v>
      </c>
      <c r="D194" s="5">
        <v>1.77</v>
      </c>
      <c r="E194" s="6">
        <v>3.9199999999999999E-2</v>
      </c>
      <c r="F194" s="7">
        <v>16299</v>
      </c>
      <c r="G194" s="6">
        <v>0.42499999999999999</v>
      </c>
      <c r="H194" s="6">
        <v>0.57499999999999996</v>
      </c>
      <c r="I194" s="4">
        <v>0.74</v>
      </c>
      <c r="J194" s="8">
        <v>43511</v>
      </c>
      <c r="K194" s="4"/>
    </row>
    <row r="195" spans="1:11" x14ac:dyDescent="0.25">
      <c r="A195" s="3" t="s">
        <v>706</v>
      </c>
      <c r="B195" s="4" t="s">
        <v>205</v>
      </c>
      <c r="C195" s="4">
        <v>2.74</v>
      </c>
      <c r="D195" s="9">
        <v>-0.02</v>
      </c>
      <c r="E195" s="10">
        <v>-7.1999999999999998E-3</v>
      </c>
      <c r="F195" s="7">
        <v>15962</v>
      </c>
      <c r="G195" s="6">
        <v>0.99199999999999999</v>
      </c>
      <c r="H195" s="6">
        <v>8.0000000000000002E-3</v>
      </c>
      <c r="I195" s="4">
        <v>120.85</v>
      </c>
      <c r="J195" s="8">
        <v>43511</v>
      </c>
      <c r="K195" s="4"/>
    </row>
    <row r="196" spans="1:11" x14ac:dyDescent="0.25">
      <c r="A196" s="3" t="s">
        <v>707</v>
      </c>
      <c r="B196" s="4" t="s">
        <v>206</v>
      </c>
      <c r="C196" s="4">
        <v>52.76</v>
      </c>
      <c r="D196" s="5">
        <v>0.79</v>
      </c>
      <c r="E196" s="6">
        <v>1.52E-2</v>
      </c>
      <c r="F196" s="7">
        <v>15951</v>
      </c>
      <c r="G196" s="6">
        <v>0.50700000000000001</v>
      </c>
      <c r="H196" s="6">
        <v>0.49299999999999999</v>
      </c>
      <c r="I196" s="4">
        <v>1.03</v>
      </c>
      <c r="J196" s="8">
        <v>43511</v>
      </c>
      <c r="K196" s="4"/>
    </row>
    <row r="197" spans="1:11" x14ac:dyDescent="0.25">
      <c r="A197" s="3" t="s">
        <v>708</v>
      </c>
      <c r="B197" s="4" t="s">
        <v>207</v>
      </c>
      <c r="C197" s="4">
        <v>9.07</v>
      </c>
      <c r="D197" s="5">
        <v>0.01</v>
      </c>
      <c r="E197" s="6">
        <v>1.1000000000000001E-3</v>
      </c>
      <c r="F197" s="7">
        <v>15742</v>
      </c>
      <c r="G197" s="6">
        <v>0.218</v>
      </c>
      <c r="H197" s="6">
        <v>0.78200000000000003</v>
      </c>
      <c r="I197" s="4">
        <v>0.28000000000000003</v>
      </c>
      <c r="J197" s="8">
        <v>43511</v>
      </c>
      <c r="K197" s="4"/>
    </row>
    <row r="198" spans="1:11" x14ac:dyDescent="0.25">
      <c r="A198" s="3" t="s">
        <v>709</v>
      </c>
      <c r="B198" s="4" t="s">
        <v>208</v>
      </c>
      <c r="C198" s="4">
        <v>98.9</v>
      </c>
      <c r="D198" s="5">
        <v>0.15</v>
      </c>
      <c r="E198" s="6">
        <v>1.5E-3</v>
      </c>
      <c r="F198" s="7">
        <v>15734</v>
      </c>
      <c r="G198" s="6">
        <v>2.8000000000000001E-2</v>
      </c>
      <c r="H198" s="6">
        <v>0.97199999999999998</v>
      </c>
      <c r="I198" s="4">
        <v>0.03</v>
      </c>
      <c r="J198" s="8">
        <v>43511</v>
      </c>
      <c r="K198" s="4"/>
    </row>
    <row r="199" spans="1:11" x14ac:dyDescent="0.25">
      <c r="A199" s="3" t="s">
        <v>710</v>
      </c>
      <c r="B199" s="4" t="s">
        <v>209</v>
      </c>
      <c r="C199" s="4">
        <v>75.25</v>
      </c>
      <c r="D199" s="5">
        <v>1.28</v>
      </c>
      <c r="E199" s="6">
        <v>1.7299999999999999E-2</v>
      </c>
      <c r="F199" s="7">
        <v>15655</v>
      </c>
      <c r="G199" s="6">
        <v>0.245</v>
      </c>
      <c r="H199" s="6">
        <v>0.755</v>
      </c>
      <c r="I199" s="4">
        <v>0.32</v>
      </c>
      <c r="J199" s="8">
        <v>43511</v>
      </c>
      <c r="K199" s="4"/>
    </row>
    <row r="200" spans="1:11" x14ac:dyDescent="0.25">
      <c r="A200" s="3" t="s">
        <v>711</v>
      </c>
      <c r="B200" s="4" t="s">
        <v>210</v>
      </c>
      <c r="C200" s="4">
        <v>64.03</v>
      </c>
      <c r="D200" s="5">
        <v>0.37</v>
      </c>
      <c r="E200" s="6">
        <v>5.7999999999999996E-3</v>
      </c>
      <c r="F200" s="7">
        <v>15651</v>
      </c>
      <c r="G200" s="6">
        <v>0.47399999999999998</v>
      </c>
      <c r="H200" s="6">
        <v>0.52600000000000002</v>
      </c>
      <c r="I200" s="4">
        <v>0.9</v>
      </c>
      <c r="J200" s="8">
        <v>43511</v>
      </c>
      <c r="K200" s="4"/>
    </row>
    <row r="201" spans="1:11" x14ac:dyDescent="0.25">
      <c r="A201" s="3" t="s">
        <v>712</v>
      </c>
      <c r="B201" s="4" t="s">
        <v>211</v>
      </c>
      <c r="C201" s="4">
        <v>87.51</v>
      </c>
      <c r="D201" s="9">
        <v>-0.31</v>
      </c>
      <c r="E201" s="10">
        <v>-3.5000000000000001E-3</v>
      </c>
      <c r="F201" s="7">
        <v>15414</v>
      </c>
      <c r="G201" s="6">
        <v>0.11700000000000001</v>
      </c>
      <c r="H201" s="6">
        <v>0.88300000000000001</v>
      </c>
      <c r="I201" s="4">
        <v>0.13</v>
      </c>
      <c r="J201" s="8">
        <v>43511</v>
      </c>
      <c r="K201" s="4"/>
    </row>
    <row r="202" spans="1:11" x14ac:dyDescent="0.25">
      <c r="A202" s="3" t="s">
        <v>713</v>
      </c>
      <c r="B202" s="4" t="s">
        <v>212</v>
      </c>
      <c r="C202" s="4">
        <v>17.510000000000002</v>
      </c>
      <c r="D202" s="5">
        <v>0.49</v>
      </c>
      <c r="E202" s="6">
        <v>2.8799999999999999E-2</v>
      </c>
      <c r="F202" s="7">
        <v>15233</v>
      </c>
      <c r="G202" s="6">
        <v>0.223</v>
      </c>
      <c r="H202" s="6">
        <v>0.77700000000000002</v>
      </c>
      <c r="I202" s="4">
        <v>0.28999999999999998</v>
      </c>
      <c r="J202" s="8">
        <v>43511</v>
      </c>
      <c r="K202" s="4"/>
    </row>
    <row r="203" spans="1:11" x14ac:dyDescent="0.25">
      <c r="A203" s="3" t="s">
        <v>714</v>
      </c>
      <c r="B203" s="4" t="s">
        <v>213</v>
      </c>
      <c r="C203" s="4">
        <v>170.24</v>
      </c>
      <c r="D203" s="5">
        <v>0.61</v>
      </c>
      <c r="E203" s="6">
        <v>3.5999999999999999E-3</v>
      </c>
      <c r="F203" s="7">
        <v>15214</v>
      </c>
      <c r="G203" s="6">
        <v>0.57099999999999995</v>
      </c>
      <c r="H203" s="6">
        <v>0.42899999999999999</v>
      </c>
      <c r="I203" s="4">
        <v>1.33</v>
      </c>
      <c r="J203" s="8">
        <v>43511</v>
      </c>
      <c r="K203" s="4"/>
    </row>
    <row r="204" spans="1:11" x14ac:dyDescent="0.25">
      <c r="A204" s="3" t="s">
        <v>715</v>
      </c>
      <c r="B204" s="4" t="s">
        <v>214</v>
      </c>
      <c r="C204" s="4">
        <v>169.68</v>
      </c>
      <c r="D204" s="5">
        <v>1.7</v>
      </c>
      <c r="E204" s="6">
        <v>1.01E-2</v>
      </c>
      <c r="F204" s="7">
        <v>15177</v>
      </c>
      <c r="G204" s="6">
        <v>0.78900000000000003</v>
      </c>
      <c r="H204" s="6">
        <v>0.21099999999999999</v>
      </c>
      <c r="I204" s="4">
        <v>3.74</v>
      </c>
      <c r="J204" s="8">
        <v>43511</v>
      </c>
      <c r="K204" s="4"/>
    </row>
    <row r="205" spans="1:11" x14ac:dyDescent="0.25">
      <c r="A205" s="3" t="s">
        <v>716</v>
      </c>
      <c r="B205" s="4" t="s">
        <v>215</v>
      </c>
      <c r="C205" s="4">
        <v>42.8</v>
      </c>
      <c r="D205" s="5">
        <v>0.43</v>
      </c>
      <c r="E205" s="6">
        <v>1.01E-2</v>
      </c>
      <c r="F205" s="7">
        <v>15092</v>
      </c>
      <c r="G205" s="6">
        <v>0.72399999999999998</v>
      </c>
      <c r="H205" s="6">
        <v>0.27600000000000002</v>
      </c>
      <c r="I205" s="4">
        <v>2.62</v>
      </c>
      <c r="J205" s="8">
        <v>43511</v>
      </c>
      <c r="K205" s="4"/>
    </row>
    <row r="206" spans="1:11" x14ac:dyDescent="0.25">
      <c r="A206" s="3" t="s">
        <v>717</v>
      </c>
      <c r="B206" s="4" t="s">
        <v>216</v>
      </c>
      <c r="C206" s="4">
        <v>21.5</v>
      </c>
      <c r="D206" s="5">
        <v>1.31</v>
      </c>
      <c r="E206" s="6">
        <v>6.4899999999999999E-2</v>
      </c>
      <c r="F206" s="7">
        <v>14960</v>
      </c>
      <c r="G206" s="6">
        <v>0.51100000000000001</v>
      </c>
      <c r="H206" s="6">
        <v>0.48899999999999999</v>
      </c>
      <c r="I206" s="4">
        <v>1.04</v>
      </c>
      <c r="J206" s="8">
        <v>43511</v>
      </c>
      <c r="K206" s="4"/>
    </row>
    <row r="207" spans="1:11" x14ac:dyDescent="0.25">
      <c r="A207" s="3" t="s">
        <v>718</v>
      </c>
      <c r="B207" s="4" t="s">
        <v>217</v>
      </c>
      <c r="C207" s="4">
        <v>8.27</v>
      </c>
      <c r="D207" s="5">
        <v>0.25</v>
      </c>
      <c r="E207" s="6">
        <v>3.1199999999999999E-2</v>
      </c>
      <c r="F207" s="7">
        <v>14929</v>
      </c>
      <c r="G207" s="6">
        <v>2.3E-2</v>
      </c>
      <c r="H207" s="6">
        <v>0.97699999999999998</v>
      </c>
      <c r="I207" s="4">
        <v>0.02</v>
      </c>
      <c r="J207" s="8">
        <v>43511</v>
      </c>
      <c r="K207" s="4"/>
    </row>
    <row r="208" spans="1:11" x14ac:dyDescent="0.25">
      <c r="A208" s="3" t="s">
        <v>719</v>
      </c>
      <c r="B208" s="4" t="s">
        <v>218</v>
      </c>
      <c r="C208" s="4">
        <v>67.19</v>
      </c>
      <c r="D208" s="5">
        <v>0.62</v>
      </c>
      <c r="E208" s="6">
        <v>9.2999999999999992E-3</v>
      </c>
      <c r="F208" s="7">
        <v>14898</v>
      </c>
      <c r="G208" s="6">
        <v>0.36499999999999999</v>
      </c>
      <c r="H208" s="6">
        <v>0.63500000000000001</v>
      </c>
      <c r="I208" s="4">
        <v>0.57999999999999996</v>
      </c>
      <c r="J208" s="8">
        <v>43511</v>
      </c>
      <c r="K208" s="4"/>
    </row>
    <row r="209" spans="1:11" x14ac:dyDescent="0.25">
      <c r="A209" s="3" t="s">
        <v>720</v>
      </c>
      <c r="B209" s="4" t="s">
        <v>219</v>
      </c>
      <c r="C209" s="4">
        <v>72.540000000000006</v>
      </c>
      <c r="D209" s="5">
        <v>0.91</v>
      </c>
      <c r="E209" s="6">
        <v>1.2699999999999999E-2</v>
      </c>
      <c r="F209" s="7">
        <v>14860</v>
      </c>
      <c r="G209" s="6">
        <v>0.47699999999999998</v>
      </c>
      <c r="H209" s="6">
        <v>0.52300000000000002</v>
      </c>
      <c r="I209" s="4">
        <v>0.91</v>
      </c>
      <c r="J209" s="8">
        <v>43511</v>
      </c>
      <c r="K209" s="4"/>
    </row>
    <row r="210" spans="1:11" x14ac:dyDescent="0.25">
      <c r="A210" s="3" t="s">
        <v>721</v>
      </c>
      <c r="B210" s="4" t="s">
        <v>220</v>
      </c>
      <c r="C210" s="4">
        <v>41.27</v>
      </c>
      <c r="D210" s="5">
        <v>1.26</v>
      </c>
      <c r="E210" s="6">
        <v>3.15E-2</v>
      </c>
      <c r="F210" s="7">
        <v>14779</v>
      </c>
      <c r="G210" s="6">
        <v>0.40799999999999997</v>
      </c>
      <c r="H210" s="6">
        <v>0.59199999999999997</v>
      </c>
      <c r="I210" s="4">
        <v>0.69</v>
      </c>
      <c r="J210" s="8">
        <v>43511</v>
      </c>
      <c r="K210" s="4"/>
    </row>
    <row r="211" spans="1:11" x14ac:dyDescent="0.25">
      <c r="A211" s="3" t="s">
        <v>722</v>
      </c>
      <c r="B211" s="4" t="s">
        <v>221</v>
      </c>
      <c r="C211" s="4">
        <v>83.21</v>
      </c>
      <c r="D211" s="5">
        <v>0.74</v>
      </c>
      <c r="E211" s="6">
        <v>8.9999999999999993E-3</v>
      </c>
      <c r="F211" s="7">
        <v>14765</v>
      </c>
      <c r="G211" s="6">
        <v>0.39300000000000002</v>
      </c>
      <c r="H211" s="6">
        <v>0.60699999999999998</v>
      </c>
      <c r="I211" s="4">
        <v>0.65</v>
      </c>
      <c r="J211" s="8">
        <v>43511</v>
      </c>
      <c r="K211" s="4"/>
    </row>
    <row r="212" spans="1:11" x14ac:dyDescent="0.25">
      <c r="A212" s="3" t="s">
        <v>723</v>
      </c>
      <c r="B212" s="4" t="s">
        <v>222</v>
      </c>
      <c r="C212" s="4">
        <v>11.43</v>
      </c>
      <c r="D212" s="5">
        <v>0.1</v>
      </c>
      <c r="E212" s="6">
        <v>8.8000000000000005E-3</v>
      </c>
      <c r="F212" s="7">
        <v>14656</v>
      </c>
      <c r="G212" s="6">
        <v>0.54900000000000004</v>
      </c>
      <c r="H212" s="6">
        <v>0.45100000000000001</v>
      </c>
      <c r="I212" s="4">
        <v>1.22</v>
      </c>
      <c r="J212" s="8">
        <v>43511</v>
      </c>
      <c r="K212" s="4"/>
    </row>
    <row r="213" spans="1:11" x14ac:dyDescent="0.25">
      <c r="A213" s="3" t="s">
        <v>724</v>
      </c>
      <c r="B213" s="4" t="s">
        <v>223</v>
      </c>
      <c r="C213" s="4">
        <v>349.06</v>
      </c>
      <c r="D213" s="5">
        <v>7.46</v>
      </c>
      <c r="E213" s="6">
        <v>2.18E-2</v>
      </c>
      <c r="F213" s="7">
        <v>14644</v>
      </c>
      <c r="G213" s="6">
        <v>0.88700000000000001</v>
      </c>
      <c r="H213" s="6">
        <v>0.113</v>
      </c>
      <c r="I213" s="4">
        <v>7.85</v>
      </c>
      <c r="J213" s="8">
        <v>43511</v>
      </c>
      <c r="K213" s="4"/>
    </row>
    <row r="214" spans="1:11" x14ac:dyDescent="0.25">
      <c r="A214" s="3" t="s">
        <v>725</v>
      </c>
      <c r="B214" s="4" t="s">
        <v>224</v>
      </c>
      <c r="C214" s="4">
        <v>28.69</v>
      </c>
      <c r="D214" s="5">
        <v>0.67</v>
      </c>
      <c r="E214" s="6">
        <v>2.3900000000000001E-2</v>
      </c>
      <c r="F214" s="7">
        <v>14642</v>
      </c>
      <c r="G214" s="6">
        <v>0.66900000000000004</v>
      </c>
      <c r="H214" s="6">
        <v>0.33100000000000002</v>
      </c>
      <c r="I214" s="4">
        <v>2.02</v>
      </c>
      <c r="J214" s="8">
        <v>43511</v>
      </c>
      <c r="K214" s="4"/>
    </row>
    <row r="215" spans="1:11" x14ac:dyDescent="0.25">
      <c r="A215" s="3" t="s">
        <v>726</v>
      </c>
      <c r="B215" s="4" t="s">
        <v>225</v>
      </c>
      <c r="C215" s="4">
        <v>134.86000000000001</v>
      </c>
      <c r="D215" s="5">
        <v>3.16</v>
      </c>
      <c r="E215" s="6">
        <v>2.4E-2</v>
      </c>
      <c r="F215" s="7">
        <v>14640</v>
      </c>
      <c r="G215" s="6">
        <v>0.49399999999999999</v>
      </c>
      <c r="H215" s="6">
        <v>0.50600000000000001</v>
      </c>
      <c r="I215" s="4">
        <v>0.97</v>
      </c>
      <c r="J215" s="8">
        <v>43511</v>
      </c>
      <c r="K215" s="4"/>
    </row>
    <row r="216" spans="1:11" x14ac:dyDescent="0.25">
      <c r="A216" s="3" t="s">
        <v>727</v>
      </c>
      <c r="B216" s="4" t="s">
        <v>226</v>
      </c>
      <c r="C216" s="4">
        <v>57.58</v>
      </c>
      <c r="D216" s="5">
        <v>0.51</v>
      </c>
      <c r="E216" s="6">
        <v>8.8999999999999999E-3</v>
      </c>
      <c r="F216" s="7">
        <v>14578</v>
      </c>
      <c r="G216" s="6">
        <v>0.72499999999999998</v>
      </c>
      <c r="H216" s="6">
        <v>0.27500000000000002</v>
      </c>
      <c r="I216" s="4">
        <v>2.64</v>
      </c>
      <c r="J216" s="8">
        <v>43511</v>
      </c>
      <c r="K216" s="4"/>
    </row>
    <row r="217" spans="1:11" x14ac:dyDescent="0.25">
      <c r="A217" s="3" t="s">
        <v>728</v>
      </c>
      <c r="B217" s="4" t="s">
        <v>227</v>
      </c>
      <c r="C217" s="4">
        <v>139.21</v>
      </c>
      <c r="D217" s="5">
        <v>0.41</v>
      </c>
      <c r="E217" s="6">
        <v>3.0000000000000001E-3</v>
      </c>
      <c r="F217" s="7">
        <v>14468</v>
      </c>
      <c r="G217" s="6">
        <v>0.188</v>
      </c>
      <c r="H217" s="6">
        <v>0.81200000000000006</v>
      </c>
      <c r="I217" s="4">
        <v>0.23</v>
      </c>
      <c r="J217" s="8">
        <v>43511</v>
      </c>
      <c r="K217" s="4"/>
    </row>
    <row r="218" spans="1:11" x14ac:dyDescent="0.25">
      <c r="A218" s="3" t="s">
        <v>729</v>
      </c>
      <c r="B218" s="4" t="s">
        <v>228</v>
      </c>
      <c r="C218" s="4">
        <v>138.44999999999999</v>
      </c>
      <c r="D218" s="5">
        <v>3.57</v>
      </c>
      <c r="E218" s="6">
        <v>2.6499999999999999E-2</v>
      </c>
      <c r="F218" s="7">
        <v>14303</v>
      </c>
      <c r="G218" s="6">
        <v>0.23100000000000001</v>
      </c>
      <c r="H218" s="6">
        <v>0.76900000000000002</v>
      </c>
      <c r="I218" s="4">
        <v>0.3</v>
      </c>
      <c r="J218" s="8">
        <v>43511</v>
      </c>
      <c r="K218" s="4"/>
    </row>
    <row r="219" spans="1:11" x14ac:dyDescent="0.25">
      <c r="A219" s="3" t="s">
        <v>730</v>
      </c>
      <c r="B219" s="4" t="s">
        <v>229</v>
      </c>
      <c r="C219" s="4">
        <v>110.82</v>
      </c>
      <c r="D219" s="9">
        <v>-0.38</v>
      </c>
      <c r="E219" s="10">
        <v>-3.3999999999999998E-3</v>
      </c>
      <c r="F219" s="7">
        <v>14285</v>
      </c>
      <c r="G219" s="6">
        <v>0.58199999999999996</v>
      </c>
      <c r="H219" s="6">
        <v>0.41799999999999998</v>
      </c>
      <c r="I219" s="4">
        <v>1.39</v>
      </c>
      <c r="J219" s="8">
        <v>43511</v>
      </c>
      <c r="K219" s="4"/>
    </row>
    <row r="220" spans="1:11" x14ac:dyDescent="0.25">
      <c r="A220" s="3" t="s">
        <v>731</v>
      </c>
      <c r="B220" s="4" t="s">
        <v>230</v>
      </c>
      <c r="C220" s="4">
        <v>25.71</v>
      </c>
      <c r="D220" s="5">
        <v>0.25</v>
      </c>
      <c r="E220" s="6">
        <v>9.7999999999999997E-3</v>
      </c>
      <c r="F220" s="7">
        <v>14245</v>
      </c>
      <c r="G220" s="6">
        <v>0.183</v>
      </c>
      <c r="H220" s="6">
        <v>0.81699999999999995</v>
      </c>
      <c r="I220" s="4">
        <v>0.22</v>
      </c>
      <c r="J220" s="8">
        <v>43511</v>
      </c>
      <c r="K220" s="4"/>
    </row>
    <row r="221" spans="1:11" x14ac:dyDescent="0.25">
      <c r="A221" s="3" t="s">
        <v>732</v>
      </c>
      <c r="B221" s="4" t="s">
        <v>231</v>
      </c>
      <c r="C221" s="4">
        <v>70.180000000000007</v>
      </c>
      <c r="D221" s="5">
        <v>1.08</v>
      </c>
      <c r="E221" s="6">
        <v>1.5599999999999999E-2</v>
      </c>
      <c r="F221" s="7">
        <v>14163</v>
      </c>
      <c r="G221" s="6">
        <v>0.50900000000000001</v>
      </c>
      <c r="H221" s="6">
        <v>0.49099999999999999</v>
      </c>
      <c r="I221" s="4">
        <v>1.04</v>
      </c>
      <c r="J221" s="8">
        <v>43511</v>
      </c>
      <c r="K221" s="4"/>
    </row>
    <row r="222" spans="1:11" x14ac:dyDescent="0.25">
      <c r="A222" s="3" t="s">
        <v>733</v>
      </c>
      <c r="B222" s="4" t="s">
        <v>232</v>
      </c>
      <c r="C222" s="4">
        <v>19.98</v>
      </c>
      <c r="D222" s="5">
        <v>0.51</v>
      </c>
      <c r="E222" s="6">
        <v>2.6200000000000001E-2</v>
      </c>
      <c r="F222" s="7">
        <v>14138</v>
      </c>
      <c r="G222" s="6">
        <v>0.58099999999999996</v>
      </c>
      <c r="H222" s="6">
        <v>0.41899999999999998</v>
      </c>
      <c r="I222" s="4">
        <v>1.38</v>
      </c>
      <c r="J222" s="8">
        <v>43511</v>
      </c>
      <c r="K222" s="4"/>
    </row>
    <row r="223" spans="1:11" x14ac:dyDescent="0.25">
      <c r="A223" s="3" t="s">
        <v>734</v>
      </c>
      <c r="B223" s="4" t="s">
        <v>233</v>
      </c>
      <c r="C223" s="4">
        <v>17.23</v>
      </c>
      <c r="D223" s="9">
        <v>-0.32</v>
      </c>
      <c r="E223" s="10">
        <v>-1.8200000000000001E-2</v>
      </c>
      <c r="F223" s="7">
        <v>13951</v>
      </c>
      <c r="G223" s="6">
        <v>0.438</v>
      </c>
      <c r="H223" s="6">
        <v>0.56200000000000006</v>
      </c>
      <c r="I223" s="4">
        <v>0.78</v>
      </c>
      <c r="J223" s="8">
        <v>43511</v>
      </c>
      <c r="K223" s="4"/>
    </row>
    <row r="224" spans="1:11" x14ac:dyDescent="0.25">
      <c r="A224" s="3" t="s">
        <v>735</v>
      </c>
      <c r="B224" s="4" t="s">
        <v>234</v>
      </c>
      <c r="C224" s="4">
        <v>73.430000000000007</v>
      </c>
      <c r="D224" s="5">
        <v>1.32</v>
      </c>
      <c r="E224" s="6">
        <v>1.83E-2</v>
      </c>
      <c r="F224" s="7">
        <v>13930</v>
      </c>
      <c r="G224" s="6">
        <v>0.32700000000000001</v>
      </c>
      <c r="H224" s="6">
        <v>0.67300000000000004</v>
      </c>
      <c r="I224" s="4">
        <v>0.49</v>
      </c>
      <c r="J224" s="8">
        <v>43511</v>
      </c>
      <c r="K224" s="4"/>
    </row>
    <row r="225" spans="1:11" x14ac:dyDescent="0.25">
      <c r="A225" s="3" t="s">
        <v>736</v>
      </c>
      <c r="B225" s="4" t="s">
        <v>235</v>
      </c>
      <c r="C225" s="4">
        <v>33.32</v>
      </c>
      <c r="D225" s="9">
        <v>-0.42</v>
      </c>
      <c r="E225" s="10">
        <v>-1.24E-2</v>
      </c>
      <c r="F225" s="7">
        <v>13913</v>
      </c>
      <c r="G225" s="6">
        <v>0.7</v>
      </c>
      <c r="H225" s="6">
        <v>0.3</v>
      </c>
      <c r="I225" s="4">
        <v>2.33</v>
      </c>
      <c r="J225" s="8">
        <v>43511</v>
      </c>
      <c r="K225" s="4"/>
    </row>
    <row r="226" spans="1:11" x14ac:dyDescent="0.25">
      <c r="A226" s="3" t="s">
        <v>737</v>
      </c>
      <c r="B226" s="4" t="s">
        <v>236</v>
      </c>
      <c r="C226" s="4">
        <v>57.15</v>
      </c>
      <c r="D226" s="5">
        <v>0.87</v>
      </c>
      <c r="E226" s="6">
        <v>1.55E-2</v>
      </c>
      <c r="F226" s="7">
        <v>13793</v>
      </c>
      <c r="G226" s="6">
        <v>0.16</v>
      </c>
      <c r="H226" s="6">
        <v>0.84</v>
      </c>
      <c r="I226" s="4">
        <v>0.19</v>
      </c>
      <c r="J226" s="8">
        <v>43511</v>
      </c>
      <c r="K226" s="4"/>
    </row>
    <row r="227" spans="1:11" x14ac:dyDescent="0.25">
      <c r="A227" s="3" t="s">
        <v>738</v>
      </c>
      <c r="B227" s="4" t="s">
        <v>237</v>
      </c>
      <c r="C227" s="4">
        <v>28.27</v>
      </c>
      <c r="D227" s="5">
        <v>7.0000000000000007E-2</v>
      </c>
      <c r="E227" s="6">
        <v>2.5000000000000001E-3</v>
      </c>
      <c r="F227" s="7">
        <v>13633</v>
      </c>
      <c r="G227" s="6">
        <v>0.36299999999999999</v>
      </c>
      <c r="H227" s="6">
        <v>0.63700000000000001</v>
      </c>
      <c r="I227" s="4">
        <v>0.56999999999999995</v>
      </c>
      <c r="J227" s="8">
        <v>43511</v>
      </c>
      <c r="K227" s="4"/>
    </row>
    <row r="228" spans="1:11" x14ac:dyDescent="0.25">
      <c r="A228" s="3" t="s">
        <v>739</v>
      </c>
      <c r="B228" s="4" t="s">
        <v>238</v>
      </c>
      <c r="C228" s="4">
        <v>6.3</v>
      </c>
      <c r="D228" s="5">
        <v>0.12</v>
      </c>
      <c r="E228" s="6">
        <v>1.9400000000000001E-2</v>
      </c>
      <c r="F228" s="7">
        <v>13629</v>
      </c>
      <c r="G228" s="6">
        <v>0.41199999999999998</v>
      </c>
      <c r="H228" s="6">
        <v>0.58799999999999997</v>
      </c>
      <c r="I228" s="4">
        <v>0.7</v>
      </c>
      <c r="J228" s="8">
        <v>43511</v>
      </c>
      <c r="K228" s="4"/>
    </row>
    <row r="229" spans="1:11" x14ac:dyDescent="0.25">
      <c r="A229" s="3" t="s">
        <v>740</v>
      </c>
      <c r="B229" s="4" t="s">
        <v>239</v>
      </c>
      <c r="C229" s="4">
        <v>208.86</v>
      </c>
      <c r="D229" s="5">
        <v>3.93</v>
      </c>
      <c r="E229" s="6">
        <v>1.9199999999999998E-2</v>
      </c>
      <c r="F229" s="7">
        <v>13624</v>
      </c>
      <c r="G229" s="6">
        <v>0.375</v>
      </c>
      <c r="H229" s="6">
        <v>0.625</v>
      </c>
      <c r="I229" s="4">
        <v>0.6</v>
      </c>
      <c r="J229" s="8">
        <v>43511</v>
      </c>
      <c r="K229" s="4"/>
    </row>
    <row r="230" spans="1:11" x14ac:dyDescent="0.25">
      <c r="A230" s="3" t="s">
        <v>741</v>
      </c>
      <c r="B230" s="4" t="s">
        <v>240</v>
      </c>
      <c r="C230" s="4">
        <v>44.86</v>
      </c>
      <c r="D230" s="5">
        <v>1.06</v>
      </c>
      <c r="E230" s="6">
        <v>2.4199999999999999E-2</v>
      </c>
      <c r="F230" s="7">
        <v>13603</v>
      </c>
      <c r="G230" s="6">
        <v>0.31</v>
      </c>
      <c r="H230" s="6">
        <v>0.69</v>
      </c>
      <c r="I230" s="4">
        <v>0.45</v>
      </c>
      <c r="J230" s="8">
        <v>43511</v>
      </c>
      <c r="K230" s="4"/>
    </row>
    <row r="231" spans="1:11" x14ac:dyDescent="0.25">
      <c r="A231" s="3" t="s">
        <v>742</v>
      </c>
      <c r="B231" s="4" t="s">
        <v>241</v>
      </c>
      <c r="C231" s="4">
        <v>27.01</v>
      </c>
      <c r="D231" s="5">
        <v>0.42</v>
      </c>
      <c r="E231" s="6">
        <v>1.5800000000000002E-2</v>
      </c>
      <c r="F231" s="7">
        <v>13595</v>
      </c>
      <c r="G231" s="6">
        <v>0.29499999999999998</v>
      </c>
      <c r="H231" s="6">
        <v>0.70499999999999996</v>
      </c>
      <c r="I231" s="4">
        <v>0.42</v>
      </c>
      <c r="J231" s="8">
        <v>43511</v>
      </c>
      <c r="K231" s="4"/>
    </row>
    <row r="232" spans="1:11" x14ac:dyDescent="0.25">
      <c r="A232" s="3" t="s">
        <v>743</v>
      </c>
      <c r="B232" s="4" t="s">
        <v>242</v>
      </c>
      <c r="C232" s="4">
        <v>40.92</v>
      </c>
      <c r="D232" s="5">
        <v>0.94</v>
      </c>
      <c r="E232" s="6">
        <v>2.35E-2</v>
      </c>
      <c r="F232" s="7">
        <v>13591</v>
      </c>
      <c r="G232" s="6">
        <v>0.27200000000000002</v>
      </c>
      <c r="H232" s="6">
        <v>0.72799999999999998</v>
      </c>
      <c r="I232" s="4">
        <v>0.37</v>
      </c>
      <c r="J232" s="8">
        <v>43511</v>
      </c>
      <c r="K232" s="4"/>
    </row>
    <row r="233" spans="1:11" x14ac:dyDescent="0.25">
      <c r="A233" s="3" t="s">
        <v>744</v>
      </c>
      <c r="B233" s="4" t="s">
        <v>243</v>
      </c>
      <c r="C233" s="4">
        <v>6.52</v>
      </c>
      <c r="D233" s="9">
        <v>-0.08</v>
      </c>
      <c r="E233" s="10">
        <v>-1.21E-2</v>
      </c>
      <c r="F233" s="7">
        <v>13546</v>
      </c>
      <c r="G233" s="6">
        <v>0.38900000000000001</v>
      </c>
      <c r="H233" s="6">
        <v>0.61099999999999999</v>
      </c>
      <c r="I233" s="4">
        <v>0.64</v>
      </c>
      <c r="J233" s="8">
        <v>43511</v>
      </c>
      <c r="K233" s="4"/>
    </row>
    <row r="234" spans="1:11" x14ac:dyDescent="0.25">
      <c r="A234" s="3" t="s">
        <v>745</v>
      </c>
      <c r="B234" s="4" t="s">
        <v>244</v>
      </c>
      <c r="C234" s="4">
        <v>39.97</v>
      </c>
      <c r="D234" s="5">
        <v>0.17</v>
      </c>
      <c r="E234" s="6">
        <v>4.3E-3</v>
      </c>
      <c r="F234" s="7">
        <v>13498</v>
      </c>
      <c r="G234" s="6">
        <v>0.34300000000000003</v>
      </c>
      <c r="H234" s="6">
        <v>0.65700000000000003</v>
      </c>
      <c r="I234" s="4">
        <v>0.52</v>
      </c>
      <c r="J234" s="8">
        <v>43511</v>
      </c>
      <c r="K234" s="4"/>
    </row>
    <row r="235" spans="1:11" x14ac:dyDescent="0.25">
      <c r="A235" s="3" t="s">
        <v>746</v>
      </c>
      <c r="B235" s="4" t="s">
        <v>245</v>
      </c>
      <c r="C235" s="4">
        <v>197.87</v>
      </c>
      <c r="D235" s="5">
        <v>5.65</v>
      </c>
      <c r="E235" s="6">
        <v>2.9399999999999999E-2</v>
      </c>
      <c r="F235" s="7">
        <v>13447</v>
      </c>
      <c r="G235" s="6">
        <v>0.44400000000000001</v>
      </c>
      <c r="H235" s="6">
        <v>0.55600000000000005</v>
      </c>
      <c r="I235" s="4">
        <v>0.8</v>
      </c>
      <c r="J235" s="8">
        <v>43511</v>
      </c>
      <c r="K235" s="4"/>
    </row>
    <row r="236" spans="1:11" x14ac:dyDescent="0.25">
      <c r="A236" s="3" t="s">
        <v>747</v>
      </c>
      <c r="B236" s="4" t="s">
        <v>246</v>
      </c>
      <c r="C236" s="4">
        <v>190.79</v>
      </c>
      <c r="D236" s="5">
        <v>2.25</v>
      </c>
      <c r="E236" s="6">
        <v>1.1900000000000001E-2</v>
      </c>
      <c r="F236" s="7">
        <v>13424</v>
      </c>
      <c r="G236" s="6">
        <v>0.49299999999999999</v>
      </c>
      <c r="H236" s="6">
        <v>0.50700000000000001</v>
      </c>
      <c r="I236" s="4">
        <v>0.97</v>
      </c>
      <c r="J236" s="8">
        <v>43511</v>
      </c>
      <c r="K236" s="4"/>
    </row>
    <row r="237" spans="1:11" x14ac:dyDescent="0.25">
      <c r="A237" s="3" t="s">
        <v>748</v>
      </c>
      <c r="B237" s="4" t="s">
        <v>247</v>
      </c>
      <c r="C237" s="4">
        <v>10.82</v>
      </c>
      <c r="D237" s="5">
        <v>0.01</v>
      </c>
      <c r="E237" s="6">
        <v>8.9999999999999998E-4</v>
      </c>
      <c r="F237" s="7">
        <v>13399</v>
      </c>
      <c r="G237" s="6">
        <v>0.78800000000000003</v>
      </c>
      <c r="H237" s="6">
        <v>0.21199999999999999</v>
      </c>
      <c r="I237" s="4">
        <v>3.72</v>
      </c>
      <c r="J237" s="8">
        <v>43511</v>
      </c>
      <c r="K237" s="4"/>
    </row>
    <row r="238" spans="1:11" x14ac:dyDescent="0.25">
      <c r="A238" s="3" t="s">
        <v>749</v>
      </c>
      <c r="B238" s="4" t="s">
        <v>248</v>
      </c>
      <c r="C238" s="4">
        <v>29.36</v>
      </c>
      <c r="D238" s="5">
        <v>0.72</v>
      </c>
      <c r="E238" s="6">
        <v>2.5100000000000001E-2</v>
      </c>
      <c r="F238" s="7">
        <v>13385</v>
      </c>
      <c r="G238" s="6">
        <v>0.27200000000000002</v>
      </c>
      <c r="H238" s="6">
        <v>0.72799999999999998</v>
      </c>
      <c r="I238" s="4">
        <v>0.37</v>
      </c>
      <c r="J238" s="8">
        <v>43511</v>
      </c>
      <c r="K238" s="4"/>
    </row>
    <row r="239" spans="1:11" x14ac:dyDescent="0.25">
      <c r="A239" s="3" t="s">
        <v>750</v>
      </c>
      <c r="B239" s="4" t="s">
        <v>249</v>
      </c>
      <c r="C239" s="4">
        <v>23.53</v>
      </c>
      <c r="D239" s="5">
        <v>0.14000000000000001</v>
      </c>
      <c r="E239" s="6">
        <v>6.0000000000000001E-3</v>
      </c>
      <c r="F239" s="7">
        <v>13377</v>
      </c>
      <c r="G239" s="6">
        <v>0.77800000000000002</v>
      </c>
      <c r="H239" s="6">
        <v>0.222</v>
      </c>
      <c r="I239" s="4">
        <v>3.49</v>
      </c>
      <c r="J239" s="8">
        <v>43511</v>
      </c>
      <c r="K239" s="4"/>
    </row>
    <row r="240" spans="1:11" x14ac:dyDescent="0.25">
      <c r="A240" s="3" t="s">
        <v>751</v>
      </c>
      <c r="B240" s="4" t="s">
        <v>250</v>
      </c>
      <c r="C240" s="4">
        <v>5.92</v>
      </c>
      <c r="D240" s="9">
        <v>-0.37</v>
      </c>
      <c r="E240" s="10">
        <v>-5.8799999999999998E-2</v>
      </c>
      <c r="F240" s="7">
        <v>13201</v>
      </c>
      <c r="G240" s="6">
        <v>0.48799999999999999</v>
      </c>
      <c r="H240" s="6">
        <v>0.51200000000000001</v>
      </c>
      <c r="I240" s="4">
        <v>0.95</v>
      </c>
      <c r="J240" s="8">
        <v>43511</v>
      </c>
      <c r="K240" s="4"/>
    </row>
    <row r="241" spans="1:11" x14ac:dyDescent="0.25">
      <c r="A241" s="3" t="s">
        <v>752</v>
      </c>
      <c r="B241" s="4" t="s">
        <v>251</v>
      </c>
      <c r="C241" s="4">
        <v>8.0299999999999994</v>
      </c>
      <c r="D241" s="5">
        <v>0.62</v>
      </c>
      <c r="E241" s="6">
        <v>8.3699999999999997E-2</v>
      </c>
      <c r="F241" s="7">
        <v>13197</v>
      </c>
      <c r="G241" s="6">
        <v>7.4999999999999997E-2</v>
      </c>
      <c r="H241" s="6">
        <v>0.92500000000000004</v>
      </c>
      <c r="I241" s="4">
        <v>0.08</v>
      </c>
      <c r="J241" s="8">
        <v>43511</v>
      </c>
      <c r="K241" s="4"/>
    </row>
    <row r="242" spans="1:11" x14ac:dyDescent="0.25">
      <c r="A242" s="3" t="s">
        <v>753</v>
      </c>
      <c r="B242" s="4" t="s">
        <v>252</v>
      </c>
      <c r="C242" s="4">
        <v>35.35</v>
      </c>
      <c r="D242" s="5">
        <v>1.05</v>
      </c>
      <c r="E242" s="6">
        <v>3.0599999999999999E-2</v>
      </c>
      <c r="F242" s="7">
        <v>13153</v>
      </c>
      <c r="G242" s="6">
        <v>0.81799999999999995</v>
      </c>
      <c r="H242" s="6">
        <v>0.182</v>
      </c>
      <c r="I242" s="4">
        <v>4.4800000000000004</v>
      </c>
      <c r="J242" s="8">
        <v>43511</v>
      </c>
      <c r="K242" s="4"/>
    </row>
    <row r="243" spans="1:11" x14ac:dyDescent="0.25">
      <c r="A243" s="3" t="s">
        <v>754</v>
      </c>
      <c r="B243" s="4" t="s">
        <v>253</v>
      </c>
      <c r="C243" s="4">
        <v>93.3</v>
      </c>
      <c r="D243" s="5">
        <v>0.02</v>
      </c>
      <c r="E243" s="6">
        <v>2.0000000000000001E-4</v>
      </c>
      <c r="F243" s="7">
        <v>13051</v>
      </c>
      <c r="G243" s="6">
        <v>0.42099999999999999</v>
      </c>
      <c r="H243" s="6">
        <v>0.57899999999999996</v>
      </c>
      <c r="I243" s="4">
        <v>0.73</v>
      </c>
      <c r="J243" s="8">
        <v>43511</v>
      </c>
      <c r="K243" s="4"/>
    </row>
    <row r="244" spans="1:11" x14ac:dyDescent="0.25">
      <c r="A244" s="3" t="s">
        <v>755</v>
      </c>
      <c r="B244" s="4" t="s">
        <v>254</v>
      </c>
      <c r="C244" s="4">
        <v>148.52000000000001</v>
      </c>
      <c r="D244" s="5">
        <v>1.65</v>
      </c>
      <c r="E244" s="6">
        <v>1.12E-2</v>
      </c>
      <c r="F244" s="7">
        <v>12959</v>
      </c>
      <c r="G244" s="6">
        <v>0.36599999999999999</v>
      </c>
      <c r="H244" s="6">
        <v>0.63400000000000001</v>
      </c>
      <c r="I244" s="4">
        <v>0.57999999999999996</v>
      </c>
      <c r="J244" s="8">
        <v>43511</v>
      </c>
      <c r="K244" s="4"/>
    </row>
    <row r="245" spans="1:11" x14ac:dyDescent="0.25">
      <c r="A245" s="3" t="s">
        <v>756</v>
      </c>
      <c r="B245" s="4" t="s">
        <v>255</v>
      </c>
      <c r="C245" s="4">
        <v>178.19</v>
      </c>
      <c r="D245" s="5">
        <v>1.67</v>
      </c>
      <c r="E245" s="6">
        <v>9.4999999999999998E-3</v>
      </c>
      <c r="F245" s="7">
        <v>12933</v>
      </c>
      <c r="G245" s="6">
        <v>0.55400000000000005</v>
      </c>
      <c r="H245" s="6">
        <v>0.44600000000000001</v>
      </c>
      <c r="I245" s="4">
        <v>1.24</v>
      </c>
      <c r="J245" s="8">
        <v>43511</v>
      </c>
      <c r="K245" s="4"/>
    </row>
    <row r="246" spans="1:11" x14ac:dyDescent="0.25">
      <c r="A246" s="3" t="s">
        <v>757</v>
      </c>
      <c r="B246" s="4" t="s">
        <v>256</v>
      </c>
      <c r="C246" s="4">
        <v>44.49</v>
      </c>
      <c r="D246" s="9">
        <v>-0.4</v>
      </c>
      <c r="E246" s="10">
        <v>-8.8999999999999999E-3</v>
      </c>
      <c r="F246" s="7">
        <v>12813</v>
      </c>
      <c r="G246" s="6">
        <v>0.55100000000000005</v>
      </c>
      <c r="H246" s="6">
        <v>0.44900000000000001</v>
      </c>
      <c r="I246" s="4">
        <v>1.23</v>
      </c>
      <c r="J246" s="8">
        <v>43511</v>
      </c>
      <c r="K246" s="4"/>
    </row>
    <row r="247" spans="1:11" x14ac:dyDescent="0.25">
      <c r="A247" s="3" t="s">
        <v>758</v>
      </c>
      <c r="B247" s="4" t="s">
        <v>257</v>
      </c>
      <c r="C247" s="4">
        <v>153.32</v>
      </c>
      <c r="D247" s="5">
        <v>2.8</v>
      </c>
      <c r="E247" s="6">
        <v>1.8599999999999998E-2</v>
      </c>
      <c r="F247" s="7">
        <v>12703</v>
      </c>
      <c r="G247" s="6">
        <v>0.56000000000000005</v>
      </c>
      <c r="H247" s="6">
        <v>0.44</v>
      </c>
      <c r="I247" s="4">
        <v>1.27</v>
      </c>
      <c r="J247" s="8">
        <v>43511</v>
      </c>
      <c r="K247" s="4"/>
    </row>
    <row r="248" spans="1:11" x14ac:dyDescent="0.25">
      <c r="A248" s="3" t="s">
        <v>759</v>
      </c>
      <c r="B248" s="4" t="s">
        <v>258</v>
      </c>
      <c r="C248" s="4">
        <v>57.7</v>
      </c>
      <c r="D248" s="9">
        <v>-0.3</v>
      </c>
      <c r="E248" s="10">
        <v>-5.1999999999999998E-3</v>
      </c>
      <c r="F248" s="7">
        <v>12657</v>
      </c>
      <c r="G248" s="6">
        <v>0.68700000000000006</v>
      </c>
      <c r="H248" s="6">
        <v>0.313</v>
      </c>
      <c r="I248" s="4">
        <v>2.2000000000000002</v>
      </c>
      <c r="J248" s="8">
        <v>43511</v>
      </c>
      <c r="K248" s="4"/>
    </row>
    <row r="249" spans="1:11" x14ac:dyDescent="0.25">
      <c r="A249" s="3" t="s">
        <v>760</v>
      </c>
      <c r="B249" s="4" t="s">
        <v>259</v>
      </c>
      <c r="C249" s="4">
        <v>30.58</v>
      </c>
      <c r="D249" s="5">
        <v>0.4</v>
      </c>
      <c r="E249" s="6">
        <v>1.3299999999999999E-2</v>
      </c>
      <c r="F249" s="7">
        <v>12649</v>
      </c>
      <c r="G249" s="6">
        <v>0.93400000000000005</v>
      </c>
      <c r="H249" s="6">
        <v>6.6000000000000003E-2</v>
      </c>
      <c r="I249" s="4">
        <v>14.13</v>
      </c>
      <c r="J249" s="8">
        <v>43511</v>
      </c>
      <c r="K249" s="4"/>
    </row>
    <row r="250" spans="1:11" x14ac:dyDescent="0.25">
      <c r="A250" s="3" t="s">
        <v>761</v>
      </c>
      <c r="B250" s="4" t="s">
        <v>260</v>
      </c>
      <c r="C250" s="4">
        <v>122.11</v>
      </c>
      <c r="D250" s="5">
        <v>2.0299999999999998</v>
      </c>
      <c r="E250" s="6">
        <v>1.6899999999999998E-2</v>
      </c>
      <c r="F250" s="7">
        <v>12501</v>
      </c>
      <c r="G250" s="6">
        <v>0.59499999999999997</v>
      </c>
      <c r="H250" s="6">
        <v>0.40500000000000003</v>
      </c>
      <c r="I250" s="4">
        <v>1.47</v>
      </c>
      <c r="J250" s="8">
        <v>43511</v>
      </c>
      <c r="K250" s="4"/>
    </row>
    <row r="251" spans="1:11" x14ac:dyDescent="0.25">
      <c r="A251" s="3" t="s">
        <v>762</v>
      </c>
      <c r="B251" s="4" t="s">
        <v>261</v>
      </c>
      <c r="C251" s="4">
        <v>234.89</v>
      </c>
      <c r="D251" s="5">
        <v>0.86</v>
      </c>
      <c r="E251" s="6">
        <v>3.7000000000000002E-3</v>
      </c>
      <c r="F251" s="7">
        <v>12500</v>
      </c>
      <c r="G251" s="6">
        <v>0.60299999999999998</v>
      </c>
      <c r="H251" s="6">
        <v>0.39700000000000002</v>
      </c>
      <c r="I251" s="4">
        <v>1.52</v>
      </c>
      <c r="J251" s="8">
        <v>43511</v>
      </c>
      <c r="K251" s="4"/>
    </row>
    <row r="252" spans="1:11" x14ac:dyDescent="0.25">
      <c r="A252" s="3" t="s">
        <v>763</v>
      </c>
      <c r="B252" s="4" t="s">
        <v>262</v>
      </c>
      <c r="C252" s="4">
        <v>48.26</v>
      </c>
      <c r="D252" s="5">
        <v>0.4</v>
      </c>
      <c r="E252" s="6">
        <v>8.3999999999999995E-3</v>
      </c>
      <c r="F252" s="7">
        <v>12437</v>
      </c>
      <c r="G252" s="6">
        <v>0.22700000000000001</v>
      </c>
      <c r="H252" s="6">
        <v>0.77300000000000002</v>
      </c>
      <c r="I252" s="4">
        <v>0.28999999999999998</v>
      </c>
      <c r="J252" s="8">
        <v>43511</v>
      </c>
      <c r="K252" s="4"/>
    </row>
    <row r="253" spans="1:11" x14ac:dyDescent="0.25">
      <c r="A253" s="3" t="s">
        <v>764</v>
      </c>
      <c r="B253" s="4" t="s">
        <v>263</v>
      </c>
      <c r="C253" s="4">
        <v>3.49</v>
      </c>
      <c r="D253" s="9">
        <v>-0.09</v>
      </c>
      <c r="E253" s="10">
        <v>-2.5100000000000001E-2</v>
      </c>
      <c r="F253" s="7">
        <v>12391</v>
      </c>
      <c r="G253" s="6">
        <v>0.23499999999999999</v>
      </c>
      <c r="H253" s="6">
        <v>0.76500000000000001</v>
      </c>
      <c r="I253" s="4">
        <v>0.31</v>
      </c>
      <c r="J253" s="8">
        <v>43511</v>
      </c>
      <c r="K253" s="4"/>
    </row>
    <row r="254" spans="1:11" x14ac:dyDescent="0.25">
      <c r="A254" s="3" t="s">
        <v>765</v>
      </c>
      <c r="B254" s="4" t="s">
        <v>264</v>
      </c>
      <c r="C254" s="4">
        <v>21.69</v>
      </c>
      <c r="D254" s="5">
        <v>0.63</v>
      </c>
      <c r="E254" s="6">
        <v>2.9899999999999999E-2</v>
      </c>
      <c r="F254" s="7">
        <v>12381</v>
      </c>
      <c r="G254" s="6">
        <v>0.03</v>
      </c>
      <c r="H254" s="6">
        <v>0.97</v>
      </c>
      <c r="I254" s="4">
        <v>0.03</v>
      </c>
      <c r="J254" s="8">
        <v>43511</v>
      </c>
      <c r="K254" s="4"/>
    </row>
    <row r="255" spans="1:11" x14ac:dyDescent="0.25">
      <c r="A255" s="3" t="s">
        <v>766</v>
      </c>
      <c r="B255" s="4" t="s">
        <v>265</v>
      </c>
      <c r="C255" s="4">
        <v>13.41</v>
      </c>
      <c r="D255" s="5">
        <v>0.39</v>
      </c>
      <c r="E255" s="6">
        <v>0.03</v>
      </c>
      <c r="F255" s="7">
        <v>12309</v>
      </c>
      <c r="G255" s="6">
        <v>0.71</v>
      </c>
      <c r="H255" s="6">
        <v>0.28999999999999998</v>
      </c>
      <c r="I255" s="4">
        <v>2.4500000000000002</v>
      </c>
      <c r="J255" s="8">
        <v>43511</v>
      </c>
      <c r="K255" s="4"/>
    </row>
    <row r="256" spans="1:11" x14ac:dyDescent="0.25">
      <c r="A256" s="3" t="s">
        <v>767</v>
      </c>
      <c r="B256" s="4" t="s">
        <v>266</v>
      </c>
      <c r="C256" s="4">
        <v>8.69</v>
      </c>
      <c r="D256" s="5">
        <v>0.33</v>
      </c>
      <c r="E256" s="6">
        <v>3.95E-2</v>
      </c>
      <c r="F256" s="7">
        <v>12300</v>
      </c>
      <c r="G256" s="6">
        <v>0.38800000000000001</v>
      </c>
      <c r="H256" s="6">
        <v>0.61199999999999999</v>
      </c>
      <c r="I256" s="4">
        <v>0.63</v>
      </c>
      <c r="J256" s="8">
        <v>43511</v>
      </c>
      <c r="K256" s="4"/>
    </row>
    <row r="257" spans="1:11" x14ac:dyDescent="0.25">
      <c r="A257" s="3" t="s">
        <v>768</v>
      </c>
      <c r="B257" s="4" t="s">
        <v>267</v>
      </c>
      <c r="C257" s="4">
        <v>52.99</v>
      </c>
      <c r="D257" s="5">
        <v>1.22</v>
      </c>
      <c r="E257" s="6">
        <v>2.3599999999999999E-2</v>
      </c>
      <c r="F257" s="7">
        <v>12207</v>
      </c>
      <c r="G257" s="6">
        <v>0.90300000000000002</v>
      </c>
      <c r="H257" s="6">
        <v>9.7000000000000003E-2</v>
      </c>
      <c r="I257" s="4">
        <v>9.36</v>
      </c>
      <c r="J257" s="8">
        <v>43511</v>
      </c>
      <c r="K257" s="4"/>
    </row>
    <row r="258" spans="1:11" x14ac:dyDescent="0.25">
      <c r="A258" s="3" t="s">
        <v>769</v>
      </c>
      <c r="B258" s="4" t="s">
        <v>268</v>
      </c>
      <c r="C258" s="4">
        <v>3.95</v>
      </c>
      <c r="D258" s="5">
        <v>0.09</v>
      </c>
      <c r="E258" s="6">
        <v>2.3300000000000001E-2</v>
      </c>
      <c r="F258" s="7">
        <v>12094</v>
      </c>
      <c r="G258" s="6">
        <v>0.89100000000000001</v>
      </c>
      <c r="H258" s="6">
        <v>0.109</v>
      </c>
      <c r="I258" s="4">
        <v>8.2100000000000009</v>
      </c>
      <c r="J258" s="8">
        <v>43511</v>
      </c>
      <c r="K258" s="4"/>
    </row>
    <row r="259" spans="1:11" x14ac:dyDescent="0.25">
      <c r="A259" s="3" t="s">
        <v>770</v>
      </c>
      <c r="B259" s="4" t="s">
        <v>269</v>
      </c>
      <c r="C259" s="4">
        <v>7.25</v>
      </c>
      <c r="D259" s="9">
        <v>-0.31</v>
      </c>
      <c r="E259" s="10">
        <v>-4.1000000000000002E-2</v>
      </c>
      <c r="F259" s="7">
        <v>12079</v>
      </c>
      <c r="G259" s="6">
        <v>0.6</v>
      </c>
      <c r="H259" s="6">
        <v>0.4</v>
      </c>
      <c r="I259" s="4">
        <v>1.5</v>
      </c>
      <c r="J259" s="8">
        <v>43511</v>
      </c>
      <c r="K259" s="4"/>
    </row>
    <row r="260" spans="1:11" x14ac:dyDescent="0.25">
      <c r="A260" s="3" t="s">
        <v>771</v>
      </c>
      <c r="B260" s="4" t="s">
        <v>270</v>
      </c>
      <c r="C260" s="4">
        <v>20.46</v>
      </c>
      <c r="D260" s="5">
        <v>0.35</v>
      </c>
      <c r="E260" s="6">
        <v>1.7399999999999999E-2</v>
      </c>
      <c r="F260" s="7">
        <v>12073</v>
      </c>
      <c r="G260" s="6">
        <v>0.63800000000000001</v>
      </c>
      <c r="H260" s="6">
        <v>0.36199999999999999</v>
      </c>
      <c r="I260" s="4">
        <v>1.76</v>
      </c>
      <c r="J260" s="8">
        <v>43511</v>
      </c>
      <c r="K260" s="4"/>
    </row>
    <row r="261" spans="1:11" x14ac:dyDescent="0.25">
      <c r="A261" s="3" t="s">
        <v>772</v>
      </c>
      <c r="B261" s="4" t="s">
        <v>271</v>
      </c>
      <c r="C261" s="4">
        <v>19.989999999999998</v>
      </c>
      <c r="D261" s="5">
        <v>1.66</v>
      </c>
      <c r="E261" s="6">
        <v>9.06E-2</v>
      </c>
      <c r="F261" s="7">
        <v>12015</v>
      </c>
      <c r="G261" s="6">
        <v>0.33100000000000002</v>
      </c>
      <c r="H261" s="6">
        <v>0.66900000000000004</v>
      </c>
      <c r="I261" s="4">
        <v>0.49</v>
      </c>
      <c r="J261" s="8">
        <v>43511</v>
      </c>
      <c r="K261" s="4"/>
    </row>
    <row r="262" spans="1:11" x14ac:dyDescent="0.25">
      <c r="A262" s="3" t="s">
        <v>773</v>
      </c>
      <c r="B262" s="4" t="s">
        <v>272</v>
      </c>
      <c r="C262" s="4">
        <v>184.61</v>
      </c>
      <c r="D262" s="5">
        <v>3.48</v>
      </c>
      <c r="E262" s="6">
        <v>1.9199999999999998E-2</v>
      </c>
      <c r="F262" s="7">
        <v>12015</v>
      </c>
      <c r="G262" s="6">
        <v>0.48699999999999999</v>
      </c>
      <c r="H262" s="6">
        <v>0.51300000000000001</v>
      </c>
      <c r="I262" s="4">
        <v>0.95</v>
      </c>
      <c r="J262" s="8">
        <v>43511</v>
      </c>
      <c r="K262" s="4"/>
    </row>
    <row r="263" spans="1:11" x14ac:dyDescent="0.25">
      <c r="A263" s="3" t="s">
        <v>774</v>
      </c>
      <c r="B263" s="4" t="s">
        <v>273</v>
      </c>
      <c r="C263" s="4">
        <v>0.86</v>
      </c>
      <c r="D263" s="5">
        <v>0.01</v>
      </c>
      <c r="E263" s="6">
        <v>8.2000000000000007E-3</v>
      </c>
      <c r="F263" s="7">
        <v>11996</v>
      </c>
      <c r="G263" s="6">
        <v>0.56299999999999994</v>
      </c>
      <c r="H263" s="6">
        <v>0.437</v>
      </c>
      <c r="I263" s="4">
        <v>1.29</v>
      </c>
      <c r="J263" s="8">
        <v>43511</v>
      </c>
      <c r="K263" s="4"/>
    </row>
    <row r="264" spans="1:11" x14ac:dyDescent="0.25">
      <c r="A264" s="3" t="s">
        <v>775</v>
      </c>
      <c r="B264" s="4" t="s">
        <v>274</v>
      </c>
      <c r="C264" s="4">
        <v>226.77</v>
      </c>
      <c r="D264" s="5">
        <v>1.61</v>
      </c>
      <c r="E264" s="6">
        <v>7.1999999999999998E-3</v>
      </c>
      <c r="F264" s="7">
        <v>11905</v>
      </c>
      <c r="G264" s="6">
        <v>0.29799999999999999</v>
      </c>
      <c r="H264" s="6">
        <v>0.70199999999999996</v>
      </c>
      <c r="I264" s="4">
        <v>0.42</v>
      </c>
      <c r="J264" s="8">
        <v>43511</v>
      </c>
      <c r="K264" s="4"/>
    </row>
    <row r="265" spans="1:11" x14ac:dyDescent="0.25">
      <c r="A265" s="3" t="s">
        <v>776</v>
      </c>
      <c r="B265" s="4" t="s">
        <v>275</v>
      </c>
      <c r="C265" s="4">
        <v>4.1900000000000004</v>
      </c>
      <c r="D265" s="5">
        <v>0.18</v>
      </c>
      <c r="E265" s="6">
        <v>4.4900000000000002E-2</v>
      </c>
      <c r="F265" s="7">
        <v>11853</v>
      </c>
      <c r="G265" s="6">
        <v>0.38300000000000001</v>
      </c>
      <c r="H265" s="6">
        <v>0.61699999999999999</v>
      </c>
      <c r="I265" s="4">
        <v>0.62</v>
      </c>
      <c r="J265" s="8">
        <v>43511</v>
      </c>
      <c r="K265" s="4"/>
    </row>
    <row r="266" spans="1:11" x14ac:dyDescent="0.25">
      <c r="A266" s="3" t="s">
        <v>777</v>
      </c>
      <c r="B266" s="4" t="s">
        <v>276</v>
      </c>
      <c r="C266" s="4">
        <v>19.73</v>
      </c>
      <c r="D266" s="5">
        <v>0.56000000000000005</v>
      </c>
      <c r="E266" s="6">
        <v>2.92E-2</v>
      </c>
      <c r="F266" s="7">
        <v>11837</v>
      </c>
      <c r="G266" s="6">
        <v>0.34799999999999998</v>
      </c>
      <c r="H266" s="6">
        <v>0.65200000000000002</v>
      </c>
      <c r="I266" s="4">
        <v>0.53</v>
      </c>
      <c r="J266" s="8">
        <v>43511</v>
      </c>
      <c r="K266" s="4"/>
    </row>
    <row r="267" spans="1:11" x14ac:dyDescent="0.25">
      <c r="A267" s="3" t="s">
        <v>778</v>
      </c>
      <c r="B267" s="4" t="s">
        <v>277</v>
      </c>
      <c r="C267" s="4">
        <v>25.2</v>
      </c>
      <c r="D267" s="5">
        <v>1</v>
      </c>
      <c r="E267" s="6">
        <v>4.1300000000000003E-2</v>
      </c>
      <c r="F267" s="7">
        <v>11773</v>
      </c>
      <c r="G267" s="6">
        <v>0.3</v>
      </c>
      <c r="H267" s="6">
        <v>0.7</v>
      </c>
      <c r="I267" s="4">
        <v>0.43</v>
      </c>
      <c r="J267" s="8">
        <v>43511</v>
      </c>
      <c r="K267" s="4"/>
    </row>
    <row r="268" spans="1:11" x14ac:dyDescent="0.25">
      <c r="A268" s="3" t="s">
        <v>779</v>
      </c>
      <c r="B268" s="4" t="s">
        <v>278</v>
      </c>
      <c r="C268" s="4">
        <v>94.15</v>
      </c>
      <c r="D268" s="5">
        <v>2.4700000000000002</v>
      </c>
      <c r="E268" s="6">
        <v>2.69E-2</v>
      </c>
      <c r="F268" s="7">
        <v>11666</v>
      </c>
      <c r="G268" s="6">
        <v>0.188</v>
      </c>
      <c r="H268" s="6">
        <v>0.81200000000000006</v>
      </c>
      <c r="I268" s="4">
        <v>0.23</v>
      </c>
      <c r="J268" s="8">
        <v>43511</v>
      </c>
      <c r="K268" s="4"/>
    </row>
    <row r="269" spans="1:11" x14ac:dyDescent="0.25">
      <c r="A269" s="3" t="s">
        <v>780</v>
      </c>
      <c r="B269" s="4" t="s">
        <v>279</v>
      </c>
      <c r="C269" s="4">
        <v>136.25</v>
      </c>
      <c r="D269" s="5">
        <v>1.72</v>
      </c>
      <c r="E269" s="6">
        <v>1.2800000000000001E-2</v>
      </c>
      <c r="F269" s="7">
        <v>11605</v>
      </c>
      <c r="G269" s="6">
        <v>0.44800000000000001</v>
      </c>
      <c r="H269" s="6">
        <v>0.55200000000000005</v>
      </c>
      <c r="I269" s="4">
        <v>0.81</v>
      </c>
      <c r="J269" s="8">
        <v>43511</v>
      </c>
      <c r="K269" s="4"/>
    </row>
    <row r="270" spans="1:11" x14ac:dyDescent="0.25">
      <c r="A270" s="3" t="s">
        <v>781</v>
      </c>
      <c r="B270" s="4" t="s">
        <v>280</v>
      </c>
      <c r="C270" s="4">
        <v>6.9</v>
      </c>
      <c r="D270" s="5">
        <v>0.36</v>
      </c>
      <c r="E270" s="6">
        <v>5.5E-2</v>
      </c>
      <c r="F270" s="7">
        <v>11592</v>
      </c>
      <c r="G270" s="6">
        <v>0.16900000000000001</v>
      </c>
      <c r="H270" s="6">
        <v>0.83099999999999996</v>
      </c>
      <c r="I270" s="4">
        <v>0.2</v>
      </c>
      <c r="J270" s="8">
        <v>43511</v>
      </c>
      <c r="K270" s="4"/>
    </row>
    <row r="271" spans="1:11" x14ac:dyDescent="0.25">
      <c r="A271" s="3" t="s">
        <v>782</v>
      </c>
      <c r="B271" s="4" t="s">
        <v>281</v>
      </c>
      <c r="C271" s="4">
        <v>16.170000000000002</v>
      </c>
      <c r="D271" s="9">
        <v>-0.82</v>
      </c>
      <c r="E271" s="10">
        <v>-4.8300000000000003E-2</v>
      </c>
      <c r="F271" s="7">
        <v>11455</v>
      </c>
      <c r="G271" s="6">
        <v>0.307</v>
      </c>
      <c r="H271" s="6">
        <v>0.69299999999999995</v>
      </c>
      <c r="I271" s="4">
        <v>0.44</v>
      </c>
      <c r="J271" s="8">
        <v>43511</v>
      </c>
      <c r="K271" s="4"/>
    </row>
    <row r="272" spans="1:11" x14ac:dyDescent="0.25">
      <c r="A272" s="3" t="s">
        <v>783</v>
      </c>
      <c r="B272" s="4" t="s">
        <v>282</v>
      </c>
      <c r="C272" s="4">
        <v>14.88</v>
      </c>
      <c r="D272" s="9">
        <v>-0.37</v>
      </c>
      <c r="E272" s="10">
        <v>-2.4299999999999999E-2</v>
      </c>
      <c r="F272" s="7">
        <v>11440</v>
      </c>
      <c r="G272" s="6">
        <v>0.499</v>
      </c>
      <c r="H272" s="6">
        <v>0.501</v>
      </c>
      <c r="I272" s="4">
        <v>1</v>
      </c>
      <c r="J272" s="8">
        <v>43511</v>
      </c>
      <c r="K272" s="4"/>
    </row>
    <row r="273" spans="1:11" x14ac:dyDescent="0.25">
      <c r="A273" s="3" t="s">
        <v>784</v>
      </c>
      <c r="B273" s="4" t="s">
        <v>283</v>
      </c>
      <c r="C273" s="4">
        <v>107.38</v>
      </c>
      <c r="D273" s="5">
        <v>0.76</v>
      </c>
      <c r="E273" s="6">
        <v>7.1000000000000004E-3</v>
      </c>
      <c r="F273" s="7">
        <v>11425</v>
      </c>
      <c r="G273" s="6">
        <v>0.46100000000000002</v>
      </c>
      <c r="H273" s="6">
        <v>0.53900000000000003</v>
      </c>
      <c r="I273" s="4">
        <v>0.85</v>
      </c>
      <c r="J273" s="8">
        <v>43511</v>
      </c>
      <c r="K273" s="4"/>
    </row>
    <row r="274" spans="1:11" x14ac:dyDescent="0.25">
      <c r="A274" s="3" t="s">
        <v>785</v>
      </c>
      <c r="B274" s="4" t="s">
        <v>284</v>
      </c>
      <c r="C274" s="4">
        <v>3.01</v>
      </c>
      <c r="D274" s="5">
        <v>0.01</v>
      </c>
      <c r="E274" s="6">
        <v>3.3E-3</v>
      </c>
      <c r="F274" s="7">
        <v>11416</v>
      </c>
      <c r="G274" s="6">
        <v>2.3E-2</v>
      </c>
      <c r="H274" s="6">
        <v>0.97699999999999998</v>
      </c>
      <c r="I274" s="4">
        <v>0.02</v>
      </c>
      <c r="J274" s="8">
        <v>43511</v>
      </c>
      <c r="K274" s="4"/>
    </row>
    <row r="275" spans="1:11" x14ac:dyDescent="0.25">
      <c r="A275" s="3" t="s">
        <v>786</v>
      </c>
      <c r="B275" s="4" t="s">
        <v>285</v>
      </c>
      <c r="C275" s="4">
        <v>174.91</v>
      </c>
      <c r="D275" s="5">
        <v>0.95</v>
      </c>
      <c r="E275" s="6">
        <v>5.4999999999999997E-3</v>
      </c>
      <c r="F275" s="7">
        <v>11398</v>
      </c>
      <c r="G275" s="6">
        <v>0.32400000000000001</v>
      </c>
      <c r="H275" s="6">
        <v>0.67600000000000005</v>
      </c>
      <c r="I275" s="4">
        <v>0.48</v>
      </c>
      <c r="J275" s="8">
        <v>43511</v>
      </c>
      <c r="K275" s="4"/>
    </row>
    <row r="276" spans="1:11" x14ac:dyDescent="0.25">
      <c r="A276" s="3" t="s">
        <v>787</v>
      </c>
      <c r="B276" s="4" t="s">
        <v>286</v>
      </c>
      <c r="C276" s="4">
        <v>101.05</v>
      </c>
      <c r="D276" s="9">
        <v>-3.01</v>
      </c>
      <c r="E276" s="10">
        <v>-2.8899999999999999E-2</v>
      </c>
      <c r="F276" s="7">
        <v>11358</v>
      </c>
      <c r="G276" s="6">
        <v>0.374</v>
      </c>
      <c r="H276" s="6">
        <v>0.626</v>
      </c>
      <c r="I276" s="4">
        <v>0.6</v>
      </c>
      <c r="J276" s="8">
        <v>43511</v>
      </c>
      <c r="K276" s="4"/>
    </row>
    <row r="277" spans="1:11" x14ac:dyDescent="0.25">
      <c r="A277" s="3" t="s">
        <v>788</v>
      </c>
      <c r="B277" s="4" t="s">
        <v>287</v>
      </c>
      <c r="C277" s="4">
        <v>37.090000000000003</v>
      </c>
      <c r="D277" s="5">
        <v>0.33</v>
      </c>
      <c r="E277" s="6">
        <v>8.9999999999999993E-3</v>
      </c>
      <c r="F277" s="7">
        <v>11347</v>
      </c>
      <c r="G277" s="6">
        <v>0.88300000000000001</v>
      </c>
      <c r="H277" s="6">
        <v>0.11700000000000001</v>
      </c>
      <c r="I277" s="4">
        <v>7.58</v>
      </c>
      <c r="J277" s="8">
        <v>43511</v>
      </c>
      <c r="K277" s="4"/>
    </row>
    <row r="278" spans="1:11" x14ac:dyDescent="0.25">
      <c r="A278" s="3" t="s">
        <v>789</v>
      </c>
      <c r="B278" s="4" t="s">
        <v>288</v>
      </c>
      <c r="C278" s="4">
        <v>37.18</v>
      </c>
      <c r="D278" s="5">
        <v>1.21</v>
      </c>
      <c r="E278" s="6">
        <v>3.3599999999999998E-2</v>
      </c>
      <c r="F278" s="7">
        <v>11322</v>
      </c>
      <c r="G278" s="6">
        <v>0.35399999999999998</v>
      </c>
      <c r="H278" s="6">
        <v>0.64600000000000002</v>
      </c>
      <c r="I278" s="4">
        <v>0.55000000000000004</v>
      </c>
      <c r="J278" s="8">
        <v>43511</v>
      </c>
      <c r="K278" s="4"/>
    </row>
    <row r="279" spans="1:11" x14ac:dyDescent="0.25">
      <c r="A279" s="3" t="s">
        <v>790</v>
      </c>
      <c r="B279" s="4" t="s">
        <v>289</v>
      </c>
      <c r="C279" s="4">
        <v>48.56</v>
      </c>
      <c r="D279" s="9">
        <v>-0.64</v>
      </c>
      <c r="E279" s="10">
        <v>-1.2999999999999999E-2</v>
      </c>
      <c r="F279" s="7">
        <v>11218</v>
      </c>
      <c r="G279" s="6">
        <v>0.34899999999999998</v>
      </c>
      <c r="H279" s="6">
        <v>0.65100000000000002</v>
      </c>
      <c r="I279" s="4">
        <v>0.54</v>
      </c>
      <c r="J279" s="8">
        <v>43511</v>
      </c>
      <c r="K279" s="4"/>
    </row>
    <row r="280" spans="1:11" x14ac:dyDescent="0.25">
      <c r="A280" s="3" t="s">
        <v>791</v>
      </c>
      <c r="B280" s="4" t="s">
        <v>290</v>
      </c>
      <c r="C280" s="4">
        <v>40.01</v>
      </c>
      <c r="D280" s="5">
        <v>0.09</v>
      </c>
      <c r="E280" s="6">
        <v>2.3E-3</v>
      </c>
      <c r="F280" s="7">
        <v>11176</v>
      </c>
      <c r="G280" s="6">
        <v>0.48899999999999999</v>
      </c>
      <c r="H280" s="6">
        <v>0.51100000000000001</v>
      </c>
      <c r="I280" s="4">
        <v>0.96</v>
      </c>
      <c r="J280" s="8">
        <v>43511</v>
      </c>
      <c r="K280" s="4"/>
    </row>
    <row r="281" spans="1:11" x14ac:dyDescent="0.25">
      <c r="A281" s="3" t="s">
        <v>792</v>
      </c>
      <c r="B281" s="4" t="s">
        <v>291</v>
      </c>
      <c r="C281" s="4">
        <v>18.260000000000002</v>
      </c>
      <c r="D281" s="5">
        <v>0.32</v>
      </c>
      <c r="E281" s="6">
        <v>1.78E-2</v>
      </c>
      <c r="F281" s="7">
        <v>11134</v>
      </c>
      <c r="G281" s="6">
        <v>0.32700000000000001</v>
      </c>
      <c r="H281" s="6">
        <v>0.67300000000000004</v>
      </c>
      <c r="I281" s="4">
        <v>0.49</v>
      </c>
      <c r="J281" s="8">
        <v>43511</v>
      </c>
      <c r="K281" s="4"/>
    </row>
    <row r="282" spans="1:11" x14ac:dyDescent="0.25">
      <c r="A282" s="3" t="s">
        <v>793</v>
      </c>
      <c r="B282" s="4" t="s">
        <v>292</v>
      </c>
      <c r="C282" s="4">
        <v>0.38</v>
      </c>
      <c r="D282" s="12" t="s">
        <v>170</v>
      </c>
      <c r="E282" s="6">
        <v>2.7000000000000001E-3</v>
      </c>
      <c r="F282" s="7">
        <v>11102</v>
      </c>
      <c r="G282" s="6">
        <v>0.78400000000000003</v>
      </c>
      <c r="H282" s="6">
        <v>0.216</v>
      </c>
      <c r="I282" s="4">
        <v>3.64</v>
      </c>
      <c r="J282" s="8">
        <v>43511</v>
      </c>
      <c r="K282" s="4"/>
    </row>
    <row r="283" spans="1:11" x14ac:dyDescent="0.25">
      <c r="A283" s="3" t="s">
        <v>794</v>
      </c>
      <c r="B283" s="4" t="s">
        <v>293</v>
      </c>
      <c r="C283" s="4">
        <v>46.29</v>
      </c>
      <c r="D283" s="5">
        <v>1.06</v>
      </c>
      <c r="E283" s="6">
        <v>2.3400000000000001E-2</v>
      </c>
      <c r="F283" s="7">
        <v>11080</v>
      </c>
      <c r="G283" s="6">
        <v>0.27200000000000002</v>
      </c>
      <c r="H283" s="6">
        <v>0.72799999999999998</v>
      </c>
      <c r="I283" s="4">
        <v>0.37</v>
      </c>
      <c r="J283" s="8">
        <v>43511</v>
      </c>
      <c r="K283" s="4"/>
    </row>
    <row r="284" spans="1:11" x14ac:dyDescent="0.25">
      <c r="A284" s="3" t="s">
        <v>795</v>
      </c>
      <c r="B284" s="4" t="s">
        <v>294</v>
      </c>
      <c r="C284" s="4">
        <v>16</v>
      </c>
      <c r="D284" s="5">
        <v>0.49</v>
      </c>
      <c r="E284" s="6">
        <v>3.1600000000000003E-2</v>
      </c>
      <c r="F284" s="7">
        <v>11015</v>
      </c>
      <c r="G284" s="6">
        <v>0.496</v>
      </c>
      <c r="H284" s="6">
        <v>0.504</v>
      </c>
      <c r="I284" s="4">
        <v>0.98</v>
      </c>
      <c r="J284" s="8">
        <v>43511</v>
      </c>
      <c r="K284" s="4"/>
    </row>
    <row r="285" spans="1:11" x14ac:dyDescent="0.25">
      <c r="A285" s="3" t="s">
        <v>796</v>
      </c>
      <c r="B285" s="4" t="s">
        <v>295</v>
      </c>
      <c r="C285" s="4">
        <v>332.87</v>
      </c>
      <c r="D285" s="5">
        <v>8.16</v>
      </c>
      <c r="E285" s="6">
        <v>2.5100000000000001E-2</v>
      </c>
      <c r="F285" s="7">
        <v>10986</v>
      </c>
      <c r="G285" s="6">
        <v>0.438</v>
      </c>
      <c r="H285" s="6">
        <v>0.56200000000000006</v>
      </c>
      <c r="I285" s="4">
        <v>0.78</v>
      </c>
      <c r="J285" s="8">
        <v>43511</v>
      </c>
      <c r="K285" s="4"/>
    </row>
    <row r="286" spans="1:11" x14ac:dyDescent="0.25">
      <c r="A286" s="3" t="s">
        <v>797</v>
      </c>
      <c r="B286" s="4" t="s">
        <v>296</v>
      </c>
      <c r="C286" s="4">
        <v>52.23</v>
      </c>
      <c r="D286" s="5">
        <v>0.03</v>
      </c>
      <c r="E286" s="6">
        <v>5.9999999999999995E-4</v>
      </c>
      <c r="F286" s="7">
        <v>10981</v>
      </c>
      <c r="G286" s="6">
        <v>0.28499999999999998</v>
      </c>
      <c r="H286" s="6">
        <v>0.71499999999999997</v>
      </c>
      <c r="I286" s="4">
        <v>0.4</v>
      </c>
      <c r="J286" s="8">
        <v>43511</v>
      </c>
      <c r="K286" s="4"/>
    </row>
    <row r="287" spans="1:11" x14ac:dyDescent="0.25">
      <c r="A287" s="3" t="s">
        <v>798</v>
      </c>
      <c r="B287" s="4" t="s">
        <v>297</v>
      </c>
      <c r="C287" s="4">
        <v>21.65</v>
      </c>
      <c r="D287" s="5">
        <v>0.11</v>
      </c>
      <c r="E287" s="6">
        <v>5.1000000000000004E-3</v>
      </c>
      <c r="F287" s="7">
        <v>10963</v>
      </c>
      <c r="G287" s="6">
        <v>0.41499999999999998</v>
      </c>
      <c r="H287" s="6">
        <v>0.58499999999999996</v>
      </c>
      <c r="I287" s="4">
        <v>0.71</v>
      </c>
      <c r="J287" s="8">
        <v>43511</v>
      </c>
      <c r="K287" s="4"/>
    </row>
    <row r="288" spans="1:11" x14ac:dyDescent="0.25">
      <c r="A288" s="3" t="s">
        <v>799</v>
      </c>
      <c r="B288" s="4" t="s">
        <v>298</v>
      </c>
      <c r="C288" s="4">
        <v>46.36</v>
      </c>
      <c r="D288" s="5">
        <v>1.07</v>
      </c>
      <c r="E288" s="6">
        <v>2.3599999999999999E-2</v>
      </c>
      <c r="F288" s="7">
        <v>10952</v>
      </c>
      <c r="G288" s="6">
        <v>0.42299999999999999</v>
      </c>
      <c r="H288" s="6">
        <v>0.57699999999999996</v>
      </c>
      <c r="I288" s="4">
        <v>0.73</v>
      </c>
      <c r="J288" s="8">
        <v>43511</v>
      </c>
      <c r="K288" s="4"/>
    </row>
    <row r="289" spans="1:11" x14ac:dyDescent="0.25">
      <c r="A289" s="3" t="s">
        <v>800</v>
      </c>
      <c r="B289" s="4" t="s">
        <v>299</v>
      </c>
      <c r="C289" s="4">
        <v>81.569999999999993</v>
      </c>
      <c r="D289" s="5">
        <v>1.96</v>
      </c>
      <c r="E289" s="6">
        <v>2.46E-2</v>
      </c>
      <c r="F289" s="7">
        <v>10927</v>
      </c>
      <c r="G289" s="6">
        <v>0.53600000000000003</v>
      </c>
      <c r="H289" s="6">
        <v>0.46400000000000002</v>
      </c>
      <c r="I289" s="4">
        <v>1.1599999999999999</v>
      </c>
      <c r="J289" s="8">
        <v>43511</v>
      </c>
      <c r="K289" s="4"/>
    </row>
    <row r="290" spans="1:11" x14ac:dyDescent="0.25">
      <c r="A290" s="3" t="s">
        <v>801</v>
      </c>
      <c r="B290" s="4" t="s">
        <v>300</v>
      </c>
      <c r="C290" s="4">
        <v>41.77</v>
      </c>
      <c r="D290" s="9">
        <v>-0.77</v>
      </c>
      <c r="E290" s="10">
        <v>-1.8100000000000002E-2</v>
      </c>
      <c r="F290" s="7">
        <v>10921</v>
      </c>
      <c r="G290" s="6">
        <v>0.62</v>
      </c>
      <c r="H290" s="6">
        <v>0.38</v>
      </c>
      <c r="I290" s="4">
        <v>1.63</v>
      </c>
      <c r="J290" s="8">
        <v>43511</v>
      </c>
      <c r="K290" s="4"/>
    </row>
    <row r="291" spans="1:11" x14ac:dyDescent="0.25">
      <c r="A291" s="3" t="s">
        <v>802</v>
      </c>
      <c r="B291" s="4" t="s">
        <v>301</v>
      </c>
      <c r="C291" s="4">
        <v>34.51</v>
      </c>
      <c r="D291" s="5">
        <v>0.78</v>
      </c>
      <c r="E291" s="6">
        <v>2.3099999999999999E-2</v>
      </c>
      <c r="F291" s="7">
        <v>10864</v>
      </c>
      <c r="G291" s="6">
        <v>0.30599999999999999</v>
      </c>
      <c r="H291" s="6">
        <v>0.69399999999999995</v>
      </c>
      <c r="I291" s="4">
        <v>0.44</v>
      </c>
      <c r="J291" s="8">
        <v>43511</v>
      </c>
      <c r="K291" s="4"/>
    </row>
    <row r="292" spans="1:11" x14ac:dyDescent="0.25">
      <c r="A292" s="3" t="s">
        <v>803</v>
      </c>
      <c r="B292" s="4" t="s">
        <v>302</v>
      </c>
      <c r="C292" s="4">
        <v>548.5</v>
      </c>
      <c r="D292" s="5">
        <v>12.42</v>
      </c>
      <c r="E292" s="6">
        <v>2.3199999999999998E-2</v>
      </c>
      <c r="F292" s="7">
        <v>10863</v>
      </c>
      <c r="G292" s="6">
        <v>0.55400000000000005</v>
      </c>
      <c r="H292" s="6">
        <v>0.44600000000000001</v>
      </c>
      <c r="I292" s="4">
        <v>1.24</v>
      </c>
      <c r="J292" s="8">
        <v>43511</v>
      </c>
      <c r="K292" s="4"/>
    </row>
    <row r="293" spans="1:11" x14ac:dyDescent="0.25">
      <c r="A293" s="3" t="s">
        <v>804</v>
      </c>
      <c r="B293" s="4" t="s">
        <v>303</v>
      </c>
      <c r="C293" s="4">
        <v>4.78</v>
      </c>
      <c r="D293" s="5">
        <v>0.28999999999999998</v>
      </c>
      <c r="E293" s="6">
        <v>6.4600000000000005E-2</v>
      </c>
      <c r="F293" s="7">
        <v>10849</v>
      </c>
      <c r="G293" s="6">
        <v>0.83399999999999996</v>
      </c>
      <c r="H293" s="6">
        <v>0.16600000000000001</v>
      </c>
      <c r="I293" s="4">
        <v>5.01</v>
      </c>
      <c r="J293" s="8">
        <v>43511</v>
      </c>
      <c r="K293" s="4"/>
    </row>
    <row r="294" spans="1:11" x14ac:dyDescent="0.25">
      <c r="A294" s="3" t="s">
        <v>805</v>
      </c>
      <c r="B294" s="4" t="s">
        <v>304</v>
      </c>
      <c r="C294" s="4">
        <v>45.04</v>
      </c>
      <c r="D294" s="5">
        <v>0.51</v>
      </c>
      <c r="E294" s="6">
        <v>1.15E-2</v>
      </c>
      <c r="F294" s="7">
        <v>10779</v>
      </c>
      <c r="G294" s="6">
        <v>0.18099999999999999</v>
      </c>
      <c r="H294" s="6">
        <v>0.81899999999999995</v>
      </c>
      <c r="I294" s="4">
        <v>0.22</v>
      </c>
      <c r="J294" s="8">
        <v>43511</v>
      </c>
      <c r="K294" s="4"/>
    </row>
    <row r="295" spans="1:11" x14ac:dyDescent="0.25">
      <c r="A295" s="3" t="s">
        <v>806</v>
      </c>
      <c r="B295" s="4" t="s">
        <v>305</v>
      </c>
      <c r="C295" s="4">
        <v>227.62</v>
      </c>
      <c r="D295" s="9">
        <v>-13.52</v>
      </c>
      <c r="E295" s="10">
        <v>-5.6099999999999997E-2</v>
      </c>
      <c r="F295" s="7">
        <v>10763</v>
      </c>
      <c r="G295" s="6">
        <v>0.42799999999999999</v>
      </c>
      <c r="H295" s="6">
        <v>0.57199999999999995</v>
      </c>
      <c r="I295" s="4">
        <v>0.75</v>
      </c>
      <c r="J295" s="8">
        <v>43511</v>
      </c>
      <c r="K295" s="4"/>
    </row>
    <row r="296" spans="1:11" x14ac:dyDescent="0.25">
      <c r="A296" s="3" t="s">
        <v>807</v>
      </c>
      <c r="B296" s="4" t="s">
        <v>306</v>
      </c>
      <c r="C296" s="4">
        <v>30.28</v>
      </c>
      <c r="D296" s="5">
        <v>0.4</v>
      </c>
      <c r="E296" s="6">
        <v>1.34E-2</v>
      </c>
      <c r="F296" s="7">
        <v>10754</v>
      </c>
      <c r="G296" s="6">
        <v>0.437</v>
      </c>
      <c r="H296" s="6">
        <v>0.56299999999999994</v>
      </c>
      <c r="I296" s="4">
        <v>0.78</v>
      </c>
      <c r="J296" s="8">
        <v>43511</v>
      </c>
      <c r="K296" s="4"/>
    </row>
    <row r="297" spans="1:11" x14ac:dyDescent="0.25">
      <c r="A297" s="3" t="s">
        <v>808</v>
      </c>
      <c r="B297" s="4" t="s">
        <v>307</v>
      </c>
      <c r="C297" s="4">
        <v>31.47</v>
      </c>
      <c r="D297" s="9">
        <v>-2.94</v>
      </c>
      <c r="E297" s="10">
        <v>-8.5400000000000004E-2</v>
      </c>
      <c r="F297" s="7">
        <v>10713</v>
      </c>
      <c r="G297" s="6">
        <v>0.60699999999999998</v>
      </c>
      <c r="H297" s="6">
        <v>0.39300000000000002</v>
      </c>
      <c r="I297" s="4">
        <v>1.55</v>
      </c>
      <c r="J297" s="8">
        <v>43511</v>
      </c>
      <c r="K297" s="4"/>
    </row>
    <row r="298" spans="1:11" x14ac:dyDescent="0.25">
      <c r="A298" s="3" t="s">
        <v>809</v>
      </c>
      <c r="B298" s="4" t="s">
        <v>308</v>
      </c>
      <c r="C298" s="4">
        <v>4.99</v>
      </c>
      <c r="D298" s="5">
        <v>0.19</v>
      </c>
      <c r="E298" s="6">
        <v>3.9600000000000003E-2</v>
      </c>
      <c r="F298" s="7">
        <v>10694</v>
      </c>
      <c r="G298" s="6">
        <v>0.85899999999999999</v>
      </c>
      <c r="H298" s="6">
        <v>0.14099999999999999</v>
      </c>
      <c r="I298" s="4">
        <v>6.07</v>
      </c>
      <c r="J298" s="8">
        <v>43511</v>
      </c>
      <c r="K298" s="4"/>
    </row>
    <row r="299" spans="1:11" x14ac:dyDescent="0.25">
      <c r="A299" s="3" t="s">
        <v>810</v>
      </c>
      <c r="B299" s="4" t="s">
        <v>309</v>
      </c>
      <c r="C299" s="4">
        <v>25.49</v>
      </c>
      <c r="D299" s="5">
        <v>0.02</v>
      </c>
      <c r="E299" s="6">
        <v>8.0000000000000004E-4</v>
      </c>
      <c r="F299" s="7">
        <v>10646</v>
      </c>
      <c r="G299" s="6">
        <v>0.182</v>
      </c>
      <c r="H299" s="6">
        <v>0.81799999999999995</v>
      </c>
      <c r="I299" s="4">
        <v>0.22</v>
      </c>
      <c r="J299" s="8">
        <v>43511</v>
      </c>
      <c r="K299" s="4"/>
    </row>
    <row r="300" spans="1:11" x14ac:dyDescent="0.25">
      <c r="A300" s="3" t="s">
        <v>811</v>
      </c>
      <c r="B300" s="4" t="s">
        <v>310</v>
      </c>
      <c r="C300" s="4">
        <v>77.69</v>
      </c>
      <c r="D300" s="5">
        <v>1.79</v>
      </c>
      <c r="E300" s="6">
        <v>2.3599999999999999E-2</v>
      </c>
      <c r="F300" s="7">
        <v>10613</v>
      </c>
      <c r="G300" s="6">
        <v>0.53500000000000003</v>
      </c>
      <c r="H300" s="6">
        <v>0.46500000000000002</v>
      </c>
      <c r="I300" s="4">
        <v>1.1499999999999999</v>
      </c>
      <c r="J300" s="8">
        <v>43511</v>
      </c>
      <c r="K300" s="4"/>
    </row>
    <row r="301" spans="1:11" x14ac:dyDescent="0.25">
      <c r="A301" s="3" t="s">
        <v>812</v>
      </c>
      <c r="B301" s="4" t="s">
        <v>311</v>
      </c>
      <c r="C301" s="4">
        <v>58.5</v>
      </c>
      <c r="D301" s="5">
        <v>1.54</v>
      </c>
      <c r="E301" s="6">
        <v>2.7E-2</v>
      </c>
      <c r="F301" s="7">
        <v>10549</v>
      </c>
      <c r="G301" s="6">
        <v>0.92200000000000004</v>
      </c>
      <c r="H301" s="6">
        <v>7.8E-2</v>
      </c>
      <c r="I301" s="4">
        <v>11.86</v>
      </c>
      <c r="J301" s="8">
        <v>43511</v>
      </c>
      <c r="K301" s="4"/>
    </row>
    <row r="302" spans="1:11" x14ac:dyDescent="0.25">
      <c r="A302" s="3" t="s">
        <v>813</v>
      </c>
      <c r="B302" s="4" t="s">
        <v>312</v>
      </c>
      <c r="C302" s="4">
        <v>65.930000000000007</v>
      </c>
      <c r="D302" s="9">
        <v>-0.1</v>
      </c>
      <c r="E302" s="10">
        <v>-1.5E-3</v>
      </c>
      <c r="F302" s="7">
        <v>10489</v>
      </c>
      <c r="G302" s="6">
        <v>0.36399999999999999</v>
      </c>
      <c r="H302" s="6">
        <v>0.63600000000000001</v>
      </c>
      <c r="I302" s="4">
        <v>0.56999999999999995</v>
      </c>
      <c r="J302" s="8">
        <v>43511</v>
      </c>
      <c r="K302" s="4"/>
    </row>
    <row r="303" spans="1:11" x14ac:dyDescent="0.25">
      <c r="A303" s="3" t="s">
        <v>814</v>
      </c>
      <c r="B303" s="4" t="s">
        <v>313</v>
      </c>
      <c r="C303" s="4">
        <v>27.12</v>
      </c>
      <c r="D303" s="5">
        <v>0.21</v>
      </c>
      <c r="E303" s="6">
        <v>7.7999999999999996E-3</v>
      </c>
      <c r="F303" s="7">
        <v>10464</v>
      </c>
      <c r="G303" s="6">
        <v>0.88700000000000001</v>
      </c>
      <c r="H303" s="6">
        <v>0.113</v>
      </c>
      <c r="I303" s="4">
        <v>7.84</v>
      </c>
      <c r="J303" s="8">
        <v>43511</v>
      </c>
      <c r="K303" s="4"/>
    </row>
    <row r="304" spans="1:11" x14ac:dyDescent="0.25">
      <c r="A304" s="3" t="s">
        <v>815</v>
      </c>
      <c r="B304" s="4" t="s">
        <v>314</v>
      </c>
      <c r="C304" s="4">
        <v>98.85</v>
      </c>
      <c r="D304" s="5">
        <v>0.32</v>
      </c>
      <c r="E304" s="6">
        <v>3.2000000000000002E-3</v>
      </c>
      <c r="F304" s="7">
        <v>10442</v>
      </c>
      <c r="G304" s="6">
        <v>0.69799999999999995</v>
      </c>
      <c r="H304" s="6">
        <v>0.30199999999999999</v>
      </c>
      <c r="I304" s="4">
        <v>2.31</v>
      </c>
      <c r="J304" s="8">
        <v>43511</v>
      </c>
      <c r="K304" s="4"/>
    </row>
    <row r="305" spans="1:11" x14ac:dyDescent="0.25">
      <c r="A305" s="3" t="s">
        <v>816</v>
      </c>
      <c r="B305" s="4" t="s">
        <v>315</v>
      </c>
      <c r="C305" s="4">
        <v>1.3</v>
      </c>
      <c r="D305" s="9">
        <v>-0.08</v>
      </c>
      <c r="E305" s="10">
        <v>-5.8000000000000003E-2</v>
      </c>
      <c r="F305" s="7">
        <v>10431</v>
      </c>
      <c r="G305" s="6">
        <v>0.71399999999999997</v>
      </c>
      <c r="H305" s="6">
        <v>0.28599999999999998</v>
      </c>
      <c r="I305" s="4">
        <v>2.4900000000000002</v>
      </c>
      <c r="J305" s="8">
        <v>43511</v>
      </c>
      <c r="K305" s="4"/>
    </row>
    <row r="306" spans="1:11" x14ac:dyDescent="0.25">
      <c r="A306" s="3" t="s">
        <v>817</v>
      </c>
      <c r="B306" s="4" t="s">
        <v>316</v>
      </c>
      <c r="C306" s="4">
        <v>30.46</v>
      </c>
      <c r="D306" s="5">
        <v>0.63</v>
      </c>
      <c r="E306" s="6">
        <v>2.1100000000000001E-2</v>
      </c>
      <c r="F306" s="7">
        <v>10431</v>
      </c>
      <c r="G306" s="6">
        <v>0.39900000000000002</v>
      </c>
      <c r="H306" s="6">
        <v>0.60099999999999998</v>
      </c>
      <c r="I306" s="4">
        <v>0.66</v>
      </c>
      <c r="J306" s="8">
        <v>43511</v>
      </c>
      <c r="K306" s="4"/>
    </row>
    <row r="307" spans="1:11" x14ac:dyDescent="0.25">
      <c r="A307" s="3" t="s">
        <v>818</v>
      </c>
      <c r="B307" s="4" t="s">
        <v>317</v>
      </c>
      <c r="C307" s="4">
        <v>25.54</v>
      </c>
      <c r="D307" s="5">
        <v>0.12</v>
      </c>
      <c r="E307" s="6">
        <v>4.7000000000000002E-3</v>
      </c>
      <c r="F307" s="7">
        <v>10428</v>
      </c>
      <c r="G307" s="6">
        <v>0.28599999999999998</v>
      </c>
      <c r="H307" s="6">
        <v>0.71399999999999997</v>
      </c>
      <c r="I307" s="4">
        <v>0.4</v>
      </c>
      <c r="J307" s="8">
        <v>43511</v>
      </c>
      <c r="K307" s="4"/>
    </row>
    <row r="308" spans="1:11" x14ac:dyDescent="0.25">
      <c r="A308" s="3" t="s">
        <v>819</v>
      </c>
      <c r="B308" s="4" t="s">
        <v>318</v>
      </c>
      <c r="C308" s="4">
        <v>4.55</v>
      </c>
      <c r="D308" s="12" t="s">
        <v>170</v>
      </c>
      <c r="E308" s="12" t="s">
        <v>170</v>
      </c>
      <c r="F308" s="7">
        <v>10399</v>
      </c>
      <c r="G308" s="6">
        <v>0.85299999999999998</v>
      </c>
      <c r="H308" s="6">
        <v>0.14699999999999999</v>
      </c>
      <c r="I308" s="4">
        <v>5.81</v>
      </c>
      <c r="J308" s="8">
        <v>43511</v>
      </c>
      <c r="K308" s="4"/>
    </row>
    <row r="309" spans="1:11" x14ac:dyDescent="0.25">
      <c r="A309" s="3" t="s">
        <v>820</v>
      </c>
      <c r="B309" s="4" t="s">
        <v>319</v>
      </c>
      <c r="C309" s="4">
        <v>124.15</v>
      </c>
      <c r="D309" s="5">
        <v>3.54</v>
      </c>
      <c r="E309" s="6">
        <v>2.9399999999999999E-2</v>
      </c>
      <c r="F309" s="7">
        <v>10355</v>
      </c>
      <c r="G309" s="6">
        <v>0.71399999999999997</v>
      </c>
      <c r="H309" s="6">
        <v>0.28599999999999998</v>
      </c>
      <c r="I309" s="4">
        <v>2.5</v>
      </c>
      <c r="J309" s="8">
        <v>43511</v>
      </c>
      <c r="K309" s="4"/>
    </row>
    <row r="310" spans="1:11" x14ac:dyDescent="0.25">
      <c r="A310" s="3" t="s">
        <v>821</v>
      </c>
      <c r="B310" s="4" t="s">
        <v>320</v>
      </c>
      <c r="C310" s="4">
        <v>50.11</v>
      </c>
      <c r="D310" s="5">
        <v>1.18</v>
      </c>
      <c r="E310" s="6">
        <v>2.41E-2</v>
      </c>
      <c r="F310" s="7">
        <v>10340</v>
      </c>
      <c r="G310" s="6">
        <v>0.16300000000000001</v>
      </c>
      <c r="H310" s="6">
        <v>0.83699999999999997</v>
      </c>
      <c r="I310" s="4">
        <v>0.2</v>
      </c>
      <c r="J310" s="8">
        <v>43511</v>
      </c>
      <c r="K310" s="4"/>
    </row>
    <row r="311" spans="1:11" x14ac:dyDescent="0.25">
      <c r="A311" s="3" t="s">
        <v>822</v>
      </c>
      <c r="B311" s="4" t="s">
        <v>321</v>
      </c>
      <c r="C311" s="4">
        <v>3.78</v>
      </c>
      <c r="D311" s="5">
        <v>0.02</v>
      </c>
      <c r="E311" s="6">
        <v>5.3E-3</v>
      </c>
      <c r="F311" s="7">
        <v>10294</v>
      </c>
      <c r="G311" s="6">
        <v>0.75</v>
      </c>
      <c r="H311" s="6">
        <v>0.25</v>
      </c>
      <c r="I311" s="4">
        <v>3</v>
      </c>
      <c r="J311" s="8">
        <v>43511</v>
      </c>
      <c r="K311" s="4"/>
    </row>
    <row r="312" spans="1:11" x14ac:dyDescent="0.25">
      <c r="A312" s="3" t="s">
        <v>823</v>
      </c>
      <c r="B312" s="4" t="s">
        <v>322</v>
      </c>
      <c r="C312" s="4">
        <v>10.87</v>
      </c>
      <c r="D312" s="5">
        <v>0.49</v>
      </c>
      <c r="E312" s="6">
        <v>4.7199999999999999E-2</v>
      </c>
      <c r="F312" s="7">
        <v>10272</v>
      </c>
      <c r="G312" s="6">
        <v>0.27800000000000002</v>
      </c>
      <c r="H312" s="6">
        <v>0.72199999999999998</v>
      </c>
      <c r="I312" s="4">
        <v>0.38</v>
      </c>
      <c r="J312" s="8">
        <v>43511</v>
      </c>
      <c r="K312" s="4"/>
    </row>
    <row r="313" spans="1:11" x14ac:dyDescent="0.25">
      <c r="A313" s="3" t="s">
        <v>824</v>
      </c>
      <c r="B313" s="4" t="s">
        <v>323</v>
      </c>
      <c r="C313" s="4">
        <v>100.25</v>
      </c>
      <c r="D313" s="5">
        <v>3.29</v>
      </c>
      <c r="E313" s="6">
        <v>3.39E-2</v>
      </c>
      <c r="F313" s="7">
        <v>10247</v>
      </c>
      <c r="G313" s="6">
        <v>0.34599999999999997</v>
      </c>
      <c r="H313" s="6">
        <v>0.65400000000000003</v>
      </c>
      <c r="I313" s="4">
        <v>0.53</v>
      </c>
      <c r="J313" s="8">
        <v>43511</v>
      </c>
      <c r="K313" s="4"/>
    </row>
    <row r="314" spans="1:11" x14ac:dyDescent="0.25">
      <c r="A314" s="3" t="s">
        <v>825</v>
      </c>
      <c r="B314" s="4" t="s">
        <v>324</v>
      </c>
      <c r="C314" s="4">
        <v>11.26</v>
      </c>
      <c r="D314" s="5">
        <v>0.03</v>
      </c>
      <c r="E314" s="6">
        <v>2.7000000000000001E-3</v>
      </c>
      <c r="F314" s="7">
        <v>10202</v>
      </c>
      <c r="G314" s="6">
        <v>0.64300000000000002</v>
      </c>
      <c r="H314" s="6">
        <v>0.35699999999999998</v>
      </c>
      <c r="I314" s="4">
        <v>1.8</v>
      </c>
      <c r="J314" s="8">
        <v>43511</v>
      </c>
      <c r="K314" s="4"/>
    </row>
    <row r="315" spans="1:11" x14ac:dyDescent="0.25">
      <c r="A315" s="3" t="s">
        <v>826</v>
      </c>
      <c r="B315" s="4" t="s">
        <v>325</v>
      </c>
      <c r="C315" s="4">
        <v>2.59</v>
      </c>
      <c r="D315" s="5">
        <v>0.02</v>
      </c>
      <c r="E315" s="6">
        <v>7.7999999999999996E-3</v>
      </c>
      <c r="F315" s="7">
        <v>10179</v>
      </c>
      <c r="G315" s="6">
        <v>0.20599999999999999</v>
      </c>
      <c r="H315" s="6">
        <v>0.79400000000000004</v>
      </c>
      <c r="I315" s="4">
        <v>0.26</v>
      </c>
      <c r="J315" s="8">
        <v>43511</v>
      </c>
      <c r="K315" s="4"/>
    </row>
    <row r="316" spans="1:11" x14ac:dyDescent="0.25">
      <c r="A316" s="3" t="s">
        <v>827</v>
      </c>
      <c r="B316" s="4" t="s">
        <v>326</v>
      </c>
      <c r="C316" s="4">
        <v>4.96</v>
      </c>
      <c r="D316" s="5">
        <v>0.37</v>
      </c>
      <c r="E316" s="6">
        <v>8.0600000000000005E-2</v>
      </c>
      <c r="F316" s="7">
        <v>10136</v>
      </c>
      <c r="G316" s="6">
        <v>0.84299999999999997</v>
      </c>
      <c r="H316" s="6">
        <v>0.157</v>
      </c>
      <c r="I316" s="4">
        <v>5.35</v>
      </c>
      <c r="J316" s="8">
        <v>43511</v>
      </c>
      <c r="K316" s="4"/>
    </row>
    <row r="317" spans="1:11" x14ac:dyDescent="0.25">
      <c r="A317" s="3" t="s">
        <v>828</v>
      </c>
      <c r="B317" s="4" t="s">
        <v>327</v>
      </c>
      <c r="C317" s="4">
        <v>60.18</v>
      </c>
      <c r="D317" s="5">
        <v>0.61</v>
      </c>
      <c r="E317" s="6">
        <v>1.0200000000000001E-2</v>
      </c>
      <c r="F317" s="7">
        <v>10055</v>
      </c>
      <c r="G317" s="6">
        <v>0.53700000000000003</v>
      </c>
      <c r="H317" s="6">
        <v>0.46300000000000002</v>
      </c>
      <c r="I317" s="4">
        <v>1.1599999999999999</v>
      </c>
      <c r="J317" s="8">
        <v>43511</v>
      </c>
      <c r="K317" s="4"/>
    </row>
    <row r="318" spans="1:11" x14ac:dyDescent="0.25">
      <c r="A318" s="3" t="s">
        <v>829</v>
      </c>
      <c r="B318" s="4" t="s">
        <v>328</v>
      </c>
      <c r="C318" s="4">
        <v>129.41999999999999</v>
      </c>
      <c r="D318" s="5">
        <v>3.49</v>
      </c>
      <c r="E318" s="6">
        <v>2.7699999999999999E-2</v>
      </c>
      <c r="F318" s="7">
        <v>10045</v>
      </c>
      <c r="G318" s="6">
        <v>0.36099999999999999</v>
      </c>
      <c r="H318" s="6">
        <v>0.63900000000000001</v>
      </c>
      <c r="I318" s="4">
        <v>0.56999999999999995</v>
      </c>
      <c r="J318" s="8">
        <v>43511</v>
      </c>
      <c r="K318" s="4"/>
    </row>
    <row r="319" spans="1:11" x14ac:dyDescent="0.25">
      <c r="A319" s="3" t="s">
        <v>830</v>
      </c>
      <c r="B319" s="4" t="s">
        <v>329</v>
      </c>
      <c r="C319" s="4">
        <v>40.21</v>
      </c>
      <c r="D319" s="5">
        <v>0.5</v>
      </c>
      <c r="E319" s="6">
        <v>1.26E-2</v>
      </c>
      <c r="F319" s="7">
        <v>10030</v>
      </c>
      <c r="G319" s="6">
        <v>0.52700000000000002</v>
      </c>
      <c r="H319" s="6">
        <v>0.47299999999999998</v>
      </c>
      <c r="I319" s="4">
        <v>1.1200000000000001</v>
      </c>
      <c r="J319" s="8">
        <v>43511</v>
      </c>
      <c r="K319" s="4"/>
    </row>
    <row r="320" spans="1:11" x14ac:dyDescent="0.25">
      <c r="A320" s="3" t="s">
        <v>831</v>
      </c>
      <c r="B320" s="4" t="s">
        <v>330</v>
      </c>
      <c r="C320" s="4">
        <v>95.37</v>
      </c>
      <c r="D320" s="5">
        <v>2.11</v>
      </c>
      <c r="E320" s="6">
        <v>2.2599999999999999E-2</v>
      </c>
      <c r="F320" s="7">
        <v>10027</v>
      </c>
      <c r="G320" s="6">
        <v>0.55000000000000004</v>
      </c>
      <c r="H320" s="6">
        <v>0.45</v>
      </c>
      <c r="I320" s="4">
        <v>1.22</v>
      </c>
      <c r="J320" s="8">
        <v>43511</v>
      </c>
      <c r="K320" s="4"/>
    </row>
    <row r="321" spans="1:11" x14ac:dyDescent="0.25">
      <c r="A321" s="3" t="s">
        <v>832</v>
      </c>
      <c r="B321" s="4" t="s">
        <v>331</v>
      </c>
      <c r="C321" s="4">
        <v>190.06</v>
      </c>
      <c r="D321" s="5">
        <v>2.57</v>
      </c>
      <c r="E321" s="6">
        <v>1.37E-2</v>
      </c>
      <c r="F321" s="7">
        <v>10002</v>
      </c>
      <c r="G321" s="6">
        <v>0.84299999999999997</v>
      </c>
      <c r="H321" s="6">
        <v>0.157</v>
      </c>
      <c r="I321" s="4">
        <v>5.35</v>
      </c>
      <c r="J321" s="8">
        <v>43511</v>
      </c>
      <c r="K321" s="4"/>
    </row>
    <row r="322" spans="1:11" x14ac:dyDescent="0.25">
      <c r="A322" s="3" t="s">
        <v>833</v>
      </c>
      <c r="B322" s="4" t="s">
        <v>332</v>
      </c>
      <c r="C322" s="4">
        <v>83.38</v>
      </c>
      <c r="D322" s="9">
        <v>-0.26</v>
      </c>
      <c r="E322" s="10">
        <v>-3.0999999999999999E-3</v>
      </c>
      <c r="F322" s="7">
        <v>9929</v>
      </c>
      <c r="G322" s="6">
        <v>0.50800000000000001</v>
      </c>
      <c r="H322" s="6">
        <v>0.49199999999999999</v>
      </c>
      <c r="I322" s="4">
        <v>1.03</v>
      </c>
      <c r="J322" s="8">
        <v>43511</v>
      </c>
      <c r="K322" s="4"/>
    </row>
    <row r="323" spans="1:11" x14ac:dyDescent="0.25">
      <c r="A323" s="3" t="s">
        <v>834</v>
      </c>
      <c r="B323" s="4" t="s">
        <v>333</v>
      </c>
      <c r="C323" s="4">
        <v>158.12</v>
      </c>
      <c r="D323" s="5">
        <v>4.6900000000000004</v>
      </c>
      <c r="E323" s="6">
        <v>3.0599999999999999E-2</v>
      </c>
      <c r="F323" s="7">
        <v>9923</v>
      </c>
      <c r="G323" s="6">
        <v>0.495</v>
      </c>
      <c r="H323" s="6">
        <v>0.505</v>
      </c>
      <c r="I323" s="4">
        <v>0.98</v>
      </c>
      <c r="J323" s="8">
        <v>43511</v>
      </c>
      <c r="K323" s="4"/>
    </row>
    <row r="324" spans="1:11" x14ac:dyDescent="0.25">
      <c r="A324" s="3" t="s">
        <v>835</v>
      </c>
      <c r="B324" s="4" t="s">
        <v>334</v>
      </c>
      <c r="C324" s="4">
        <v>127.09</v>
      </c>
      <c r="D324" s="5">
        <v>0.33</v>
      </c>
      <c r="E324" s="6">
        <v>2.5999999999999999E-3</v>
      </c>
      <c r="F324" s="7">
        <v>9911</v>
      </c>
      <c r="G324" s="6">
        <v>0.48399999999999999</v>
      </c>
      <c r="H324" s="6">
        <v>0.51600000000000001</v>
      </c>
      <c r="I324" s="4">
        <v>0.94</v>
      </c>
      <c r="J324" s="8">
        <v>43511</v>
      </c>
      <c r="K324" s="4"/>
    </row>
    <row r="325" spans="1:11" x14ac:dyDescent="0.25">
      <c r="A325" s="3" t="s">
        <v>836</v>
      </c>
      <c r="B325" s="4" t="s">
        <v>335</v>
      </c>
      <c r="C325" s="4">
        <v>15.74</v>
      </c>
      <c r="D325" s="5">
        <v>0.11</v>
      </c>
      <c r="E325" s="6">
        <v>7.0000000000000001E-3</v>
      </c>
      <c r="F325" s="7">
        <v>9898</v>
      </c>
      <c r="G325" s="6">
        <v>0.15</v>
      </c>
      <c r="H325" s="6">
        <v>0.85</v>
      </c>
      <c r="I325" s="4">
        <v>0.18</v>
      </c>
      <c r="J325" s="8">
        <v>43511</v>
      </c>
      <c r="K325" s="4"/>
    </row>
    <row r="326" spans="1:11" x14ac:dyDescent="0.25">
      <c r="A326" s="3" t="s">
        <v>837</v>
      </c>
      <c r="B326" s="4" t="s">
        <v>336</v>
      </c>
      <c r="C326" s="4">
        <v>20.54</v>
      </c>
      <c r="D326" s="9">
        <v>-0.6</v>
      </c>
      <c r="E326" s="10">
        <v>-2.8400000000000002E-2</v>
      </c>
      <c r="F326" s="7">
        <v>9889</v>
      </c>
      <c r="G326" s="6">
        <v>0.66300000000000003</v>
      </c>
      <c r="H326" s="6">
        <v>0.33700000000000002</v>
      </c>
      <c r="I326" s="4">
        <v>1.97</v>
      </c>
      <c r="J326" s="8">
        <v>43511</v>
      </c>
      <c r="K326" s="4"/>
    </row>
    <row r="327" spans="1:11" x14ac:dyDescent="0.25">
      <c r="A327" s="3" t="s">
        <v>838</v>
      </c>
      <c r="B327" s="4" t="s">
        <v>337</v>
      </c>
      <c r="C327" s="4">
        <v>43.14</v>
      </c>
      <c r="D327" s="5">
        <v>1.28</v>
      </c>
      <c r="E327" s="6">
        <v>3.0599999999999999E-2</v>
      </c>
      <c r="F327" s="7">
        <v>9887</v>
      </c>
      <c r="G327" s="6">
        <v>0.66500000000000004</v>
      </c>
      <c r="H327" s="6">
        <v>0.33500000000000002</v>
      </c>
      <c r="I327" s="4">
        <v>1.99</v>
      </c>
      <c r="J327" s="8">
        <v>43511</v>
      </c>
      <c r="K327" s="4"/>
    </row>
    <row r="328" spans="1:11" x14ac:dyDescent="0.25">
      <c r="A328" s="3" t="s">
        <v>839</v>
      </c>
      <c r="B328" s="4" t="s">
        <v>338</v>
      </c>
      <c r="C328" s="4">
        <v>33.89</v>
      </c>
      <c r="D328" s="5">
        <v>1.34</v>
      </c>
      <c r="E328" s="6">
        <v>4.1200000000000001E-2</v>
      </c>
      <c r="F328" s="7">
        <v>9872</v>
      </c>
      <c r="G328" s="6">
        <v>0.34699999999999998</v>
      </c>
      <c r="H328" s="6">
        <v>0.65300000000000002</v>
      </c>
      <c r="I328" s="4">
        <v>0.53</v>
      </c>
      <c r="J328" s="8">
        <v>43511</v>
      </c>
      <c r="K328" s="4"/>
    </row>
    <row r="329" spans="1:11" x14ac:dyDescent="0.25">
      <c r="A329" s="3" t="s">
        <v>840</v>
      </c>
      <c r="B329" s="4" t="s">
        <v>339</v>
      </c>
      <c r="C329" s="4">
        <v>2.86</v>
      </c>
      <c r="D329" s="5">
        <v>7.0000000000000007E-2</v>
      </c>
      <c r="E329" s="6">
        <v>2.5100000000000001E-2</v>
      </c>
      <c r="F329" s="7">
        <v>9847</v>
      </c>
      <c r="G329" s="6">
        <v>0.81299999999999994</v>
      </c>
      <c r="H329" s="6">
        <v>0.187</v>
      </c>
      <c r="I329" s="4">
        <v>4.3499999999999996</v>
      </c>
      <c r="J329" s="8">
        <v>43511</v>
      </c>
      <c r="K329" s="4"/>
    </row>
    <row r="330" spans="1:11" x14ac:dyDescent="0.25">
      <c r="A330" s="3" t="s">
        <v>841</v>
      </c>
      <c r="B330" s="4" t="s">
        <v>340</v>
      </c>
      <c r="C330" s="4">
        <v>188.07</v>
      </c>
      <c r="D330" s="5">
        <v>2.35</v>
      </c>
      <c r="E330" s="6">
        <v>1.2699999999999999E-2</v>
      </c>
      <c r="F330" s="7">
        <v>9818</v>
      </c>
      <c r="G330" s="6">
        <v>0.29399999999999998</v>
      </c>
      <c r="H330" s="6">
        <v>0.70599999999999996</v>
      </c>
      <c r="I330" s="4">
        <v>0.42</v>
      </c>
      <c r="J330" s="8">
        <v>43511</v>
      </c>
      <c r="K330" s="4"/>
    </row>
    <row r="331" spans="1:11" x14ac:dyDescent="0.25">
      <c r="A331" s="3" t="s">
        <v>842</v>
      </c>
      <c r="B331" s="4" t="s">
        <v>341</v>
      </c>
      <c r="C331" s="4">
        <v>4.41</v>
      </c>
      <c r="D331" s="5">
        <v>0.02</v>
      </c>
      <c r="E331" s="6">
        <v>4.5999999999999999E-3</v>
      </c>
      <c r="F331" s="7">
        <v>9798</v>
      </c>
      <c r="G331" s="6">
        <v>0.95</v>
      </c>
      <c r="H331" s="6">
        <v>0.05</v>
      </c>
      <c r="I331" s="4">
        <v>19.04</v>
      </c>
      <c r="J331" s="8">
        <v>43511</v>
      </c>
      <c r="K331" s="4"/>
    </row>
    <row r="332" spans="1:11" x14ac:dyDescent="0.25">
      <c r="A332" s="3" t="s">
        <v>843</v>
      </c>
      <c r="B332" s="4" t="s">
        <v>342</v>
      </c>
      <c r="C332" s="4">
        <v>48.9</v>
      </c>
      <c r="D332" s="5">
        <v>0.66</v>
      </c>
      <c r="E332" s="6">
        <v>1.37E-2</v>
      </c>
      <c r="F332" s="7">
        <v>9704</v>
      </c>
      <c r="G332" s="6">
        <v>0.155</v>
      </c>
      <c r="H332" s="6">
        <v>0.84499999999999997</v>
      </c>
      <c r="I332" s="4">
        <v>0.18</v>
      </c>
      <c r="J332" s="8">
        <v>43511</v>
      </c>
      <c r="K332" s="4"/>
    </row>
    <row r="333" spans="1:11" x14ac:dyDescent="0.25">
      <c r="A333" s="3" t="s">
        <v>844</v>
      </c>
      <c r="B333" s="4" t="s">
        <v>343</v>
      </c>
      <c r="C333" s="4">
        <v>51.5</v>
      </c>
      <c r="D333" s="5">
        <v>2.2200000000000002</v>
      </c>
      <c r="E333" s="6">
        <v>4.4999999999999998E-2</v>
      </c>
      <c r="F333" s="7">
        <v>9690</v>
      </c>
      <c r="G333" s="6">
        <v>0.29299999999999998</v>
      </c>
      <c r="H333" s="6">
        <v>0.70699999999999996</v>
      </c>
      <c r="I333" s="4">
        <v>0.42</v>
      </c>
      <c r="J333" s="8">
        <v>43511</v>
      </c>
      <c r="K333" s="4"/>
    </row>
    <row r="334" spans="1:11" x14ac:dyDescent="0.25">
      <c r="A334" s="3" t="s">
        <v>845</v>
      </c>
      <c r="B334" s="4" t="s">
        <v>344</v>
      </c>
      <c r="C334" s="4">
        <v>24.5</v>
      </c>
      <c r="D334" s="5">
        <v>0.78</v>
      </c>
      <c r="E334" s="6">
        <v>3.2899999999999999E-2</v>
      </c>
      <c r="F334" s="7">
        <v>9664</v>
      </c>
      <c r="G334" s="6">
        <v>0.28299999999999997</v>
      </c>
      <c r="H334" s="6">
        <v>0.71699999999999997</v>
      </c>
      <c r="I334" s="4">
        <v>0.39</v>
      </c>
      <c r="J334" s="8">
        <v>43511</v>
      </c>
      <c r="K334" s="4"/>
    </row>
    <row r="335" spans="1:11" x14ac:dyDescent="0.25">
      <c r="A335" s="3" t="s">
        <v>846</v>
      </c>
      <c r="B335" s="4" t="s">
        <v>345</v>
      </c>
      <c r="C335" s="4">
        <v>17.739999999999998</v>
      </c>
      <c r="D335" s="9">
        <v>-1.18</v>
      </c>
      <c r="E335" s="10">
        <v>-6.2399999999999997E-2</v>
      </c>
      <c r="F335" s="7">
        <v>9648</v>
      </c>
      <c r="G335" s="6">
        <v>0.45300000000000001</v>
      </c>
      <c r="H335" s="6">
        <v>0.54700000000000004</v>
      </c>
      <c r="I335" s="4">
        <v>0.83</v>
      </c>
      <c r="J335" s="8">
        <v>43511</v>
      </c>
      <c r="K335" s="4"/>
    </row>
    <row r="336" spans="1:11" x14ac:dyDescent="0.25">
      <c r="A336" s="3" t="s">
        <v>847</v>
      </c>
      <c r="B336" s="4" t="s">
        <v>346</v>
      </c>
      <c r="C336" s="4">
        <v>122.97</v>
      </c>
      <c r="D336" s="5">
        <v>3.6</v>
      </c>
      <c r="E336" s="6">
        <v>3.0200000000000001E-2</v>
      </c>
      <c r="F336" s="7">
        <v>9636</v>
      </c>
      <c r="G336" s="6">
        <v>0.17599999999999999</v>
      </c>
      <c r="H336" s="6">
        <v>0.82399999999999995</v>
      </c>
      <c r="I336" s="4">
        <v>0.21</v>
      </c>
      <c r="J336" s="8">
        <v>43511</v>
      </c>
      <c r="K336" s="4"/>
    </row>
    <row r="337" spans="1:11" x14ac:dyDescent="0.25">
      <c r="A337" s="3" t="s">
        <v>848</v>
      </c>
      <c r="B337" s="4" t="s">
        <v>347</v>
      </c>
      <c r="C337" s="4">
        <v>23.28</v>
      </c>
      <c r="D337" s="5">
        <v>0.05</v>
      </c>
      <c r="E337" s="6">
        <v>2.2000000000000001E-3</v>
      </c>
      <c r="F337" s="7">
        <v>9622</v>
      </c>
      <c r="G337" s="6">
        <v>0.30199999999999999</v>
      </c>
      <c r="H337" s="6">
        <v>0.69799999999999995</v>
      </c>
      <c r="I337" s="4">
        <v>0.43</v>
      </c>
      <c r="J337" s="8">
        <v>43511</v>
      </c>
      <c r="K337" s="4"/>
    </row>
    <row r="338" spans="1:11" x14ac:dyDescent="0.25">
      <c r="A338" s="3" t="s">
        <v>849</v>
      </c>
      <c r="B338" s="4" t="s">
        <v>348</v>
      </c>
      <c r="C338" s="4">
        <v>68.31</v>
      </c>
      <c r="D338" s="5">
        <v>1.83</v>
      </c>
      <c r="E338" s="6">
        <v>2.75E-2</v>
      </c>
      <c r="F338" s="7">
        <v>9575</v>
      </c>
      <c r="G338" s="6">
        <v>0.502</v>
      </c>
      <c r="H338" s="6">
        <v>0.498</v>
      </c>
      <c r="I338" s="4">
        <v>1.01</v>
      </c>
      <c r="J338" s="8">
        <v>43511</v>
      </c>
      <c r="K338" s="4"/>
    </row>
    <row r="339" spans="1:11" x14ac:dyDescent="0.25">
      <c r="A339" s="3" t="s">
        <v>850</v>
      </c>
      <c r="B339" s="4" t="s">
        <v>349</v>
      </c>
      <c r="C339" s="4">
        <v>182.87</v>
      </c>
      <c r="D339" s="5">
        <v>1.1399999999999999</v>
      </c>
      <c r="E339" s="6">
        <v>6.3E-3</v>
      </c>
      <c r="F339" s="7">
        <v>9565</v>
      </c>
      <c r="G339" s="6">
        <v>0.26300000000000001</v>
      </c>
      <c r="H339" s="6">
        <v>0.73699999999999999</v>
      </c>
      <c r="I339" s="4">
        <v>0.36</v>
      </c>
      <c r="J339" s="8">
        <v>43511</v>
      </c>
      <c r="K339" s="4"/>
    </row>
    <row r="340" spans="1:11" x14ac:dyDescent="0.25">
      <c r="A340" s="3" t="s">
        <v>851</v>
      </c>
      <c r="B340" s="4" t="s">
        <v>350</v>
      </c>
      <c r="C340" s="4">
        <v>62.61</v>
      </c>
      <c r="D340" s="5">
        <v>1.43</v>
      </c>
      <c r="E340" s="6">
        <v>2.3400000000000001E-2</v>
      </c>
      <c r="F340" s="7">
        <v>9544</v>
      </c>
      <c r="G340" s="6">
        <v>0.22900000000000001</v>
      </c>
      <c r="H340" s="6">
        <v>0.77100000000000002</v>
      </c>
      <c r="I340" s="4">
        <v>0.3</v>
      </c>
      <c r="J340" s="8">
        <v>43511</v>
      </c>
      <c r="K340" s="4"/>
    </row>
    <row r="341" spans="1:11" x14ac:dyDescent="0.25">
      <c r="A341" s="3" t="s">
        <v>852</v>
      </c>
      <c r="B341" s="4" t="s">
        <v>351</v>
      </c>
      <c r="C341" s="4">
        <v>58.72</v>
      </c>
      <c r="D341" s="5">
        <v>0.09</v>
      </c>
      <c r="E341" s="6">
        <v>1.5E-3</v>
      </c>
      <c r="F341" s="7">
        <v>9543</v>
      </c>
      <c r="G341" s="6">
        <v>0.61499999999999999</v>
      </c>
      <c r="H341" s="6">
        <v>0.38500000000000001</v>
      </c>
      <c r="I341" s="4">
        <v>1.6</v>
      </c>
      <c r="J341" s="8">
        <v>43511</v>
      </c>
      <c r="K341" s="4"/>
    </row>
    <row r="342" spans="1:11" x14ac:dyDescent="0.25">
      <c r="A342" s="3" t="s">
        <v>853</v>
      </c>
      <c r="B342" s="4" t="s">
        <v>352</v>
      </c>
      <c r="C342" s="4">
        <v>21.31</v>
      </c>
      <c r="D342" s="5">
        <v>0.13</v>
      </c>
      <c r="E342" s="6">
        <v>6.1000000000000004E-3</v>
      </c>
      <c r="F342" s="7">
        <v>9458</v>
      </c>
      <c r="G342" s="6">
        <v>0.19900000000000001</v>
      </c>
      <c r="H342" s="6">
        <v>0.80100000000000005</v>
      </c>
      <c r="I342" s="4">
        <v>0.25</v>
      </c>
      <c r="J342" s="8">
        <v>43511</v>
      </c>
      <c r="K342" s="4"/>
    </row>
    <row r="343" spans="1:11" x14ac:dyDescent="0.25">
      <c r="A343" s="3" t="s">
        <v>854</v>
      </c>
      <c r="B343" s="4" t="s">
        <v>353</v>
      </c>
      <c r="C343" s="4">
        <v>40.18</v>
      </c>
      <c r="D343" s="5">
        <v>0.3</v>
      </c>
      <c r="E343" s="6">
        <v>7.4999999999999997E-3</v>
      </c>
      <c r="F343" s="7">
        <v>9427</v>
      </c>
      <c r="G343" s="6">
        <v>2.7E-2</v>
      </c>
      <c r="H343" s="6">
        <v>0.97299999999999998</v>
      </c>
      <c r="I343" s="4">
        <v>0.03</v>
      </c>
      <c r="J343" s="8">
        <v>43511</v>
      </c>
      <c r="K343" s="4"/>
    </row>
    <row r="344" spans="1:11" x14ac:dyDescent="0.25">
      <c r="A344" s="3" t="s">
        <v>855</v>
      </c>
      <c r="B344" s="4" t="s">
        <v>354</v>
      </c>
      <c r="C344" s="4">
        <v>31.84</v>
      </c>
      <c r="D344" s="5">
        <v>0.32</v>
      </c>
      <c r="E344" s="6">
        <v>1.0200000000000001E-2</v>
      </c>
      <c r="F344" s="7">
        <v>9412</v>
      </c>
      <c r="G344" s="6">
        <v>0.32900000000000001</v>
      </c>
      <c r="H344" s="6">
        <v>0.67100000000000004</v>
      </c>
      <c r="I344" s="4">
        <v>0.49</v>
      </c>
      <c r="J344" s="8">
        <v>43511</v>
      </c>
      <c r="K344" s="4"/>
    </row>
    <row r="345" spans="1:11" x14ac:dyDescent="0.25">
      <c r="A345" s="3" t="s">
        <v>856</v>
      </c>
      <c r="B345" s="4" t="s">
        <v>355</v>
      </c>
      <c r="C345" s="4">
        <v>22.57</v>
      </c>
      <c r="D345" s="5">
        <v>0.01</v>
      </c>
      <c r="E345" s="6">
        <v>4.0000000000000002E-4</v>
      </c>
      <c r="F345" s="7">
        <v>9389</v>
      </c>
      <c r="G345" s="6">
        <v>0.20300000000000001</v>
      </c>
      <c r="H345" s="6">
        <v>0.79700000000000004</v>
      </c>
      <c r="I345" s="4">
        <v>0.26</v>
      </c>
      <c r="J345" s="8">
        <v>43511</v>
      </c>
      <c r="K345" s="4"/>
    </row>
    <row r="346" spans="1:11" x14ac:dyDescent="0.25">
      <c r="A346" s="3" t="s">
        <v>857</v>
      </c>
      <c r="B346" s="4" t="s">
        <v>356</v>
      </c>
      <c r="C346" s="4">
        <v>145.35</v>
      </c>
      <c r="D346" s="5">
        <v>2.27</v>
      </c>
      <c r="E346" s="6">
        <v>1.5900000000000001E-2</v>
      </c>
      <c r="F346" s="7">
        <v>9385</v>
      </c>
      <c r="G346" s="6">
        <v>0.5</v>
      </c>
      <c r="H346" s="6">
        <v>0.5</v>
      </c>
      <c r="I346" s="4">
        <v>1</v>
      </c>
      <c r="J346" s="8">
        <v>43511</v>
      </c>
      <c r="K346" s="4"/>
    </row>
    <row r="347" spans="1:11" x14ac:dyDescent="0.25">
      <c r="A347" s="3" t="s">
        <v>858</v>
      </c>
      <c r="B347" s="4" t="s">
        <v>357</v>
      </c>
      <c r="C347" s="4">
        <v>55.15</v>
      </c>
      <c r="D347" s="5">
        <v>0.04</v>
      </c>
      <c r="E347" s="6">
        <v>6.9999999999999999E-4</v>
      </c>
      <c r="F347" s="7">
        <v>9289</v>
      </c>
      <c r="G347" s="6">
        <v>0.114</v>
      </c>
      <c r="H347" s="6">
        <v>0.88600000000000001</v>
      </c>
      <c r="I347" s="4">
        <v>0.13</v>
      </c>
      <c r="J347" s="8">
        <v>43511</v>
      </c>
      <c r="K347" s="4"/>
    </row>
    <row r="348" spans="1:11" x14ac:dyDescent="0.25">
      <c r="A348" s="3" t="s">
        <v>859</v>
      </c>
      <c r="B348" s="4" t="s">
        <v>358</v>
      </c>
      <c r="C348" s="4">
        <v>27.34</v>
      </c>
      <c r="D348" s="5">
        <v>7.0000000000000007E-2</v>
      </c>
      <c r="E348" s="6">
        <v>2.5999999999999999E-3</v>
      </c>
      <c r="F348" s="7">
        <v>9208</v>
      </c>
      <c r="G348" s="6">
        <v>0.34200000000000003</v>
      </c>
      <c r="H348" s="6">
        <v>0.65800000000000003</v>
      </c>
      <c r="I348" s="4">
        <v>0.52</v>
      </c>
      <c r="J348" s="8">
        <v>43511</v>
      </c>
      <c r="K348" s="4"/>
    </row>
    <row r="349" spans="1:11" x14ac:dyDescent="0.25">
      <c r="A349" s="3" t="s">
        <v>860</v>
      </c>
      <c r="B349" s="4" t="s">
        <v>359</v>
      </c>
      <c r="C349" s="4">
        <v>254.96</v>
      </c>
      <c r="D349" s="5">
        <v>4.21</v>
      </c>
      <c r="E349" s="6">
        <v>1.6799999999999999E-2</v>
      </c>
      <c r="F349" s="7">
        <v>9188</v>
      </c>
      <c r="G349" s="6">
        <v>0.47</v>
      </c>
      <c r="H349" s="6">
        <v>0.53</v>
      </c>
      <c r="I349" s="4">
        <v>0.89</v>
      </c>
      <c r="J349" s="8">
        <v>43511</v>
      </c>
      <c r="K349" s="4"/>
    </row>
    <row r="350" spans="1:11" x14ac:dyDescent="0.25">
      <c r="A350" s="3" t="s">
        <v>861</v>
      </c>
      <c r="B350" s="4" t="s">
        <v>360</v>
      </c>
      <c r="C350" s="4">
        <v>4.92</v>
      </c>
      <c r="D350" s="5">
        <v>0.02</v>
      </c>
      <c r="E350" s="6">
        <v>4.1000000000000003E-3</v>
      </c>
      <c r="F350" s="7">
        <v>9187</v>
      </c>
      <c r="G350" s="6">
        <v>0.76</v>
      </c>
      <c r="H350" s="6">
        <v>0.24</v>
      </c>
      <c r="I350" s="4">
        <v>3.17</v>
      </c>
      <c r="J350" s="8">
        <v>43511</v>
      </c>
      <c r="K350" s="4"/>
    </row>
    <row r="351" spans="1:11" x14ac:dyDescent="0.25">
      <c r="A351" s="3" t="s">
        <v>862</v>
      </c>
      <c r="B351" s="4" t="s">
        <v>361</v>
      </c>
      <c r="C351" s="4">
        <v>7</v>
      </c>
      <c r="D351" s="9">
        <v>-7.0000000000000007E-2</v>
      </c>
      <c r="E351" s="10">
        <v>-9.9000000000000008E-3</v>
      </c>
      <c r="F351" s="7">
        <v>9181</v>
      </c>
      <c r="G351" s="6">
        <v>0.5</v>
      </c>
      <c r="H351" s="6">
        <v>0.5</v>
      </c>
      <c r="I351" s="4">
        <v>1</v>
      </c>
      <c r="J351" s="8">
        <v>43511</v>
      </c>
      <c r="K351" s="4"/>
    </row>
    <row r="352" spans="1:11" x14ac:dyDescent="0.25">
      <c r="A352" s="3" t="s">
        <v>863</v>
      </c>
      <c r="B352" s="4" t="s">
        <v>362</v>
      </c>
      <c r="C352" s="4">
        <v>24.77</v>
      </c>
      <c r="D352" s="5">
        <v>0.76</v>
      </c>
      <c r="E352" s="6">
        <v>3.1699999999999999E-2</v>
      </c>
      <c r="F352" s="7">
        <v>9180</v>
      </c>
      <c r="G352" s="6">
        <v>0.46899999999999997</v>
      </c>
      <c r="H352" s="6">
        <v>0.53100000000000003</v>
      </c>
      <c r="I352" s="4">
        <v>0.88</v>
      </c>
      <c r="J352" s="8">
        <v>43511</v>
      </c>
      <c r="K352" s="4"/>
    </row>
    <row r="353" spans="1:11" x14ac:dyDescent="0.25">
      <c r="A353" s="3" t="s">
        <v>864</v>
      </c>
      <c r="B353" s="4" t="s">
        <v>363</v>
      </c>
      <c r="C353" s="4">
        <v>95.99</v>
      </c>
      <c r="D353" s="5">
        <v>0.34</v>
      </c>
      <c r="E353" s="6">
        <v>3.5999999999999999E-3</v>
      </c>
      <c r="F353" s="7">
        <v>9157</v>
      </c>
      <c r="G353" s="6">
        <v>0.36499999999999999</v>
      </c>
      <c r="H353" s="6">
        <v>0.63500000000000001</v>
      </c>
      <c r="I353" s="4">
        <v>0.56999999999999995</v>
      </c>
      <c r="J353" s="8">
        <v>43511</v>
      </c>
      <c r="K353" s="4"/>
    </row>
    <row r="354" spans="1:11" x14ac:dyDescent="0.25">
      <c r="A354" s="3" t="s">
        <v>865</v>
      </c>
      <c r="B354" s="4" t="s">
        <v>364</v>
      </c>
      <c r="C354" s="4">
        <v>27.15</v>
      </c>
      <c r="D354" s="5">
        <v>0.69</v>
      </c>
      <c r="E354" s="6">
        <v>2.6100000000000002E-2</v>
      </c>
      <c r="F354" s="7">
        <v>9109</v>
      </c>
      <c r="G354" s="6">
        <v>6.8000000000000005E-2</v>
      </c>
      <c r="H354" s="6">
        <v>0.93200000000000005</v>
      </c>
      <c r="I354" s="4">
        <v>7.0000000000000007E-2</v>
      </c>
      <c r="J354" s="8">
        <v>43511</v>
      </c>
      <c r="K354" s="4"/>
    </row>
    <row r="355" spans="1:11" x14ac:dyDescent="0.25">
      <c r="A355" s="3" t="s">
        <v>866</v>
      </c>
      <c r="B355" s="4" t="s">
        <v>365</v>
      </c>
      <c r="C355" s="4">
        <v>56.99</v>
      </c>
      <c r="D355" s="5">
        <v>0.91</v>
      </c>
      <c r="E355" s="6">
        <v>1.6199999999999999E-2</v>
      </c>
      <c r="F355" s="7">
        <v>9048</v>
      </c>
      <c r="G355" s="6">
        <v>0.312</v>
      </c>
      <c r="H355" s="6">
        <v>0.68799999999999994</v>
      </c>
      <c r="I355" s="4">
        <v>0.45</v>
      </c>
      <c r="J355" s="8">
        <v>43511</v>
      </c>
      <c r="K355" s="4"/>
    </row>
    <row r="356" spans="1:11" x14ac:dyDescent="0.25">
      <c r="A356" s="3" t="s">
        <v>867</v>
      </c>
      <c r="B356" s="4" t="s">
        <v>366</v>
      </c>
      <c r="C356" s="4">
        <v>82.87</v>
      </c>
      <c r="D356" s="9">
        <v>-13.07</v>
      </c>
      <c r="E356" s="10">
        <v>-0.13619999999999999</v>
      </c>
      <c r="F356" s="7">
        <v>9011</v>
      </c>
      <c r="G356" s="6">
        <v>0.35</v>
      </c>
      <c r="H356" s="6">
        <v>0.65</v>
      </c>
      <c r="I356" s="4">
        <v>0.54</v>
      </c>
      <c r="J356" s="8">
        <v>43511</v>
      </c>
      <c r="K356" s="4"/>
    </row>
    <row r="357" spans="1:11" x14ac:dyDescent="0.25">
      <c r="A357" s="3" t="s">
        <v>868</v>
      </c>
      <c r="B357" s="4" t="s">
        <v>367</v>
      </c>
      <c r="C357" s="4">
        <v>12.5</v>
      </c>
      <c r="D357" s="5">
        <v>0.31</v>
      </c>
      <c r="E357" s="6">
        <v>2.5399999999999999E-2</v>
      </c>
      <c r="F357" s="7">
        <v>8952</v>
      </c>
      <c r="G357" s="6">
        <v>0.46899999999999997</v>
      </c>
      <c r="H357" s="6">
        <v>0.53100000000000003</v>
      </c>
      <c r="I357" s="4">
        <v>0.88</v>
      </c>
      <c r="J357" s="8">
        <v>43511</v>
      </c>
      <c r="K357" s="4"/>
    </row>
    <row r="358" spans="1:11" x14ac:dyDescent="0.25">
      <c r="A358" s="3" t="s">
        <v>869</v>
      </c>
      <c r="B358" s="4" t="s">
        <v>368</v>
      </c>
      <c r="C358" s="4">
        <v>65.209999999999994</v>
      </c>
      <c r="D358" s="5">
        <v>0.47</v>
      </c>
      <c r="E358" s="6">
        <v>7.3000000000000001E-3</v>
      </c>
      <c r="F358" s="7">
        <v>8935</v>
      </c>
      <c r="G358" s="6">
        <v>0.26300000000000001</v>
      </c>
      <c r="H358" s="6">
        <v>0.73699999999999999</v>
      </c>
      <c r="I358" s="4">
        <v>0.36</v>
      </c>
      <c r="J358" s="8">
        <v>43511</v>
      </c>
      <c r="K358" s="4"/>
    </row>
    <row r="359" spans="1:11" x14ac:dyDescent="0.25">
      <c r="A359" s="3" t="s">
        <v>870</v>
      </c>
      <c r="B359" s="4" t="s">
        <v>369</v>
      </c>
      <c r="C359" s="4">
        <v>47.15</v>
      </c>
      <c r="D359" s="5">
        <v>0.65</v>
      </c>
      <c r="E359" s="6">
        <v>1.4E-2</v>
      </c>
      <c r="F359" s="7">
        <v>8924</v>
      </c>
      <c r="G359" s="6">
        <v>0.55500000000000005</v>
      </c>
      <c r="H359" s="6">
        <v>0.44500000000000001</v>
      </c>
      <c r="I359" s="4">
        <v>1.25</v>
      </c>
      <c r="J359" s="8">
        <v>43511</v>
      </c>
      <c r="K359" s="4"/>
    </row>
    <row r="360" spans="1:11" x14ac:dyDescent="0.25">
      <c r="A360" s="3" t="s">
        <v>871</v>
      </c>
      <c r="B360" s="4" t="s">
        <v>370</v>
      </c>
      <c r="C360" s="4">
        <v>12.21</v>
      </c>
      <c r="D360" s="5">
        <v>0.21</v>
      </c>
      <c r="E360" s="6">
        <v>1.7500000000000002E-2</v>
      </c>
      <c r="F360" s="7">
        <v>8898</v>
      </c>
      <c r="G360" s="6">
        <v>0.437</v>
      </c>
      <c r="H360" s="6">
        <v>0.56299999999999994</v>
      </c>
      <c r="I360" s="4">
        <v>0.77</v>
      </c>
      <c r="J360" s="8">
        <v>43511</v>
      </c>
      <c r="K360" s="4"/>
    </row>
    <row r="361" spans="1:11" x14ac:dyDescent="0.25">
      <c r="A361" s="3" t="s">
        <v>872</v>
      </c>
      <c r="B361" s="4" t="s">
        <v>371</v>
      </c>
      <c r="C361" s="4">
        <v>64.28</v>
      </c>
      <c r="D361" s="9">
        <v>-1.25</v>
      </c>
      <c r="E361" s="10">
        <v>-1.9099999999999999E-2</v>
      </c>
      <c r="F361" s="7">
        <v>8898</v>
      </c>
      <c r="G361" s="6">
        <v>0.59199999999999997</v>
      </c>
      <c r="H361" s="6">
        <v>0.40799999999999997</v>
      </c>
      <c r="I361" s="4">
        <v>1.45</v>
      </c>
      <c r="J361" s="8">
        <v>43511</v>
      </c>
      <c r="K361" s="4"/>
    </row>
    <row r="362" spans="1:11" x14ac:dyDescent="0.25">
      <c r="A362" s="3" t="s">
        <v>873</v>
      </c>
      <c r="B362" s="4" t="s">
        <v>372</v>
      </c>
      <c r="C362" s="4">
        <v>175.4</v>
      </c>
      <c r="D362" s="9">
        <v>-2</v>
      </c>
      <c r="E362" s="10">
        <v>-1.1299999999999999E-2</v>
      </c>
      <c r="F362" s="7">
        <v>8861</v>
      </c>
      <c r="G362" s="6">
        <v>0.60899999999999999</v>
      </c>
      <c r="H362" s="6">
        <v>0.39100000000000001</v>
      </c>
      <c r="I362" s="4">
        <v>1.56</v>
      </c>
      <c r="J362" s="8">
        <v>43511</v>
      </c>
      <c r="K362" s="4"/>
    </row>
    <row r="363" spans="1:11" x14ac:dyDescent="0.25">
      <c r="A363" s="3" t="s">
        <v>874</v>
      </c>
      <c r="B363" s="4" t="s">
        <v>373</v>
      </c>
      <c r="C363" s="4">
        <v>121.05</v>
      </c>
      <c r="D363" s="5">
        <v>2.4300000000000002</v>
      </c>
      <c r="E363" s="6">
        <v>2.0500000000000001E-2</v>
      </c>
      <c r="F363" s="7">
        <v>8835</v>
      </c>
      <c r="G363" s="6">
        <v>0.58499999999999996</v>
      </c>
      <c r="H363" s="6">
        <v>0.41499999999999998</v>
      </c>
      <c r="I363" s="4">
        <v>1.41</v>
      </c>
      <c r="J363" s="8">
        <v>43511</v>
      </c>
      <c r="K363" s="4"/>
    </row>
    <row r="364" spans="1:11" x14ac:dyDescent="0.25">
      <c r="A364" s="3" t="s">
        <v>875</v>
      </c>
      <c r="B364" s="4" t="s">
        <v>374</v>
      </c>
      <c r="C364" s="4">
        <v>7.89</v>
      </c>
      <c r="D364" s="5">
        <v>0.09</v>
      </c>
      <c r="E364" s="6">
        <v>1.15E-2</v>
      </c>
      <c r="F364" s="7">
        <v>8799</v>
      </c>
      <c r="G364" s="6">
        <v>0.439</v>
      </c>
      <c r="H364" s="6">
        <v>0.56100000000000005</v>
      </c>
      <c r="I364" s="4">
        <v>0.78</v>
      </c>
      <c r="J364" s="8">
        <v>43511</v>
      </c>
      <c r="K364" s="4"/>
    </row>
    <row r="365" spans="1:11" x14ac:dyDescent="0.25">
      <c r="A365" s="3" t="s">
        <v>876</v>
      </c>
      <c r="B365" s="4" t="s">
        <v>375</v>
      </c>
      <c r="C365" s="4">
        <v>101.27</v>
      </c>
      <c r="D365" s="5">
        <v>0.81</v>
      </c>
      <c r="E365" s="6">
        <v>8.0999999999999996E-3</v>
      </c>
      <c r="F365" s="7">
        <v>8767</v>
      </c>
      <c r="G365" s="6">
        <v>0.46700000000000003</v>
      </c>
      <c r="H365" s="6">
        <v>0.53300000000000003</v>
      </c>
      <c r="I365" s="4">
        <v>0.87</v>
      </c>
      <c r="J365" s="8">
        <v>43511</v>
      </c>
      <c r="K365" s="4"/>
    </row>
    <row r="366" spans="1:11" x14ac:dyDescent="0.25">
      <c r="A366" s="3" t="s">
        <v>877</v>
      </c>
      <c r="B366" s="4" t="s">
        <v>376</v>
      </c>
      <c r="C366" s="4">
        <v>29.15</v>
      </c>
      <c r="D366" s="5">
        <v>0.6</v>
      </c>
      <c r="E366" s="6">
        <v>2.1000000000000001E-2</v>
      </c>
      <c r="F366" s="7">
        <v>8728</v>
      </c>
      <c r="G366" s="6">
        <v>0.24299999999999999</v>
      </c>
      <c r="H366" s="6">
        <v>0.75700000000000001</v>
      </c>
      <c r="I366" s="4">
        <v>0.32</v>
      </c>
      <c r="J366" s="8">
        <v>43511</v>
      </c>
      <c r="K366" s="4"/>
    </row>
    <row r="367" spans="1:11" x14ac:dyDescent="0.25">
      <c r="A367" s="3" t="s">
        <v>878</v>
      </c>
      <c r="B367" s="4" t="s">
        <v>377</v>
      </c>
      <c r="C367" s="4">
        <v>56.81</v>
      </c>
      <c r="D367" s="9">
        <v>-0.95</v>
      </c>
      <c r="E367" s="10">
        <v>-1.6400000000000001E-2</v>
      </c>
      <c r="F367" s="7">
        <v>8715</v>
      </c>
      <c r="G367" s="6">
        <v>0.53500000000000003</v>
      </c>
      <c r="H367" s="6">
        <v>0.46500000000000002</v>
      </c>
      <c r="I367" s="4">
        <v>1.1499999999999999</v>
      </c>
      <c r="J367" s="8">
        <v>43511</v>
      </c>
      <c r="K367" s="4"/>
    </row>
    <row r="368" spans="1:11" x14ac:dyDescent="0.25">
      <c r="A368" s="3" t="s">
        <v>879</v>
      </c>
      <c r="B368" s="4" t="s">
        <v>378</v>
      </c>
      <c r="C368" s="4">
        <v>70.09</v>
      </c>
      <c r="D368" s="9">
        <v>-0.69</v>
      </c>
      <c r="E368" s="10">
        <v>-9.7000000000000003E-3</v>
      </c>
      <c r="F368" s="7">
        <v>8587</v>
      </c>
      <c r="G368" s="6">
        <v>0.41299999999999998</v>
      </c>
      <c r="H368" s="6">
        <v>0.58699999999999997</v>
      </c>
      <c r="I368" s="4">
        <v>0.7</v>
      </c>
      <c r="J368" s="8">
        <v>43511</v>
      </c>
      <c r="K368" s="4"/>
    </row>
    <row r="369" spans="1:11" x14ac:dyDescent="0.25">
      <c r="A369" s="3" t="s">
        <v>880</v>
      </c>
      <c r="B369" s="4" t="s">
        <v>379</v>
      </c>
      <c r="C369" s="4">
        <v>37.75</v>
      </c>
      <c r="D369" s="9">
        <v>-0.94</v>
      </c>
      <c r="E369" s="10">
        <v>-2.4299999999999999E-2</v>
      </c>
      <c r="F369" s="7">
        <v>8455</v>
      </c>
      <c r="G369" s="6">
        <v>0.58599999999999997</v>
      </c>
      <c r="H369" s="6">
        <v>0.41399999999999998</v>
      </c>
      <c r="I369" s="4">
        <v>1.41</v>
      </c>
      <c r="J369" s="8">
        <v>43511</v>
      </c>
      <c r="K369" s="4"/>
    </row>
    <row r="370" spans="1:11" x14ac:dyDescent="0.25">
      <c r="A370" s="3" t="s">
        <v>881</v>
      </c>
      <c r="B370" s="4" t="s">
        <v>380</v>
      </c>
      <c r="C370" s="4">
        <v>60.91</v>
      </c>
      <c r="D370" s="5">
        <v>1.07</v>
      </c>
      <c r="E370" s="6">
        <v>1.7899999999999999E-2</v>
      </c>
      <c r="F370" s="7">
        <v>8447</v>
      </c>
      <c r="G370" s="6">
        <v>0.34</v>
      </c>
      <c r="H370" s="6">
        <v>0.66</v>
      </c>
      <c r="I370" s="4">
        <v>0.51</v>
      </c>
      <c r="J370" s="8">
        <v>43511</v>
      </c>
      <c r="K370" s="4"/>
    </row>
    <row r="371" spans="1:11" x14ac:dyDescent="0.25">
      <c r="A371" s="3" t="s">
        <v>882</v>
      </c>
      <c r="B371" s="4" t="s">
        <v>381</v>
      </c>
      <c r="C371" s="4">
        <v>72.05</v>
      </c>
      <c r="D371" s="5">
        <v>1.55</v>
      </c>
      <c r="E371" s="6">
        <v>2.1999999999999999E-2</v>
      </c>
      <c r="F371" s="7">
        <v>8415</v>
      </c>
      <c r="G371" s="6">
        <v>0.66600000000000004</v>
      </c>
      <c r="H371" s="6">
        <v>0.33400000000000002</v>
      </c>
      <c r="I371" s="4">
        <v>1.99</v>
      </c>
      <c r="J371" s="8">
        <v>43511</v>
      </c>
      <c r="K371" s="4"/>
    </row>
    <row r="372" spans="1:11" x14ac:dyDescent="0.25">
      <c r="A372" s="3" t="s">
        <v>883</v>
      </c>
      <c r="B372" s="4" t="s">
        <v>382</v>
      </c>
      <c r="C372" s="4">
        <v>29.5</v>
      </c>
      <c r="D372" s="5">
        <v>0.54</v>
      </c>
      <c r="E372" s="6">
        <v>1.8599999999999998E-2</v>
      </c>
      <c r="F372" s="7">
        <v>8401</v>
      </c>
      <c r="G372" s="6">
        <v>0.47699999999999998</v>
      </c>
      <c r="H372" s="6">
        <v>0.52300000000000002</v>
      </c>
      <c r="I372" s="4">
        <v>0.91</v>
      </c>
      <c r="J372" s="8">
        <v>43511</v>
      </c>
      <c r="K372" s="4"/>
    </row>
    <row r="373" spans="1:11" x14ac:dyDescent="0.25">
      <c r="A373" s="3" t="s">
        <v>884</v>
      </c>
      <c r="B373" s="4" t="s">
        <v>383</v>
      </c>
      <c r="C373" s="4">
        <v>136.38999999999999</v>
      </c>
      <c r="D373" s="5">
        <v>3.31</v>
      </c>
      <c r="E373" s="6">
        <v>2.4899999999999999E-2</v>
      </c>
      <c r="F373" s="7">
        <v>8395</v>
      </c>
      <c r="G373" s="6">
        <v>0.61199999999999999</v>
      </c>
      <c r="H373" s="6">
        <v>0.38800000000000001</v>
      </c>
      <c r="I373" s="4">
        <v>1.57</v>
      </c>
      <c r="J373" s="8">
        <v>43511</v>
      </c>
      <c r="K373" s="4"/>
    </row>
    <row r="374" spans="1:11" x14ac:dyDescent="0.25">
      <c r="A374" s="3" t="s">
        <v>885</v>
      </c>
      <c r="B374" s="4" t="s">
        <v>384</v>
      </c>
      <c r="C374" s="4">
        <v>423.97</v>
      </c>
      <c r="D374" s="5">
        <v>9</v>
      </c>
      <c r="E374" s="6">
        <v>2.1700000000000001E-2</v>
      </c>
      <c r="F374" s="7">
        <v>8384</v>
      </c>
      <c r="G374" s="6">
        <v>0.55400000000000005</v>
      </c>
      <c r="H374" s="6">
        <v>0.44600000000000001</v>
      </c>
      <c r="I374" s="4">
        <v>1.24</v>
      </c>
      <c r="J374" s="8">
        <v>43511</v>
      </c>
      <c r="K374" s="4"/>
    </row>
    <row r="375" spans="1:11" x14ac:dyDescent="0.25">
      <c r="A375" s="3" t="s">
        <v>886</v>
      </c>
      <c r="B375" s="4" t="s">
        <v>385</v>
      </c>
      <c r="C375" s="4">
        <v>3.49</v>
      </c>
      <c r="D375" s="5">
        <v>0.23</v>
      </c>
      <c r="E375" s="6">
        <v>7.0599999999999996E-2</v>
      </c>
      <c r="F375" s="7">
        <v>8316</v>
      </c>
      <c r="G375" s="6">
        <v>0.32900000000000001</v>
      </c>
      <c r="H375" s="6">
        <v>0.67100000000000004</v>
      </c>
      <c r="I375" s="4">
        <v>0.49</v>
      </c>
      <c r="J375" s="8">
        <v>43511</v>
      </c>
      <c r="K375" s="4"/>
    </row>
    <row r="376" spans="1:11" x14ac:dyDescent="0.25">
      <c r="A376" s="3" t="s">
        <v>887</v>
      </c>
      <c r="B376" s="4" t="s">
        <v>386</v>
      </c>
      <c r="C376" s="4">
        <v>307.23</v>
      </c>
      <c r="D376" s="5">
        <v>6.23</v>
      </c>
      <c r="E376" s="6">
        <v>2.07E-2</v>
      </c>
      <c r="F376" s="7">
        <v>8301</v>
      </c>
      <c r="G376" s="6">
        <v>0.39400000000000002</v>
      </c>
      <c r="H376" s="6">
        <v>0.60599999999999998</v>
      </c>
      <c r="I376" s="4">
        <v>0.65</v>
      </c>
      <c r="J376" s="8">
        <v>43511</v>
      </c>
      <c r="K376" s="4"/>
    </row>
    <row r="377" spans="1:11" x14ac:dyDescent="0.25">
      <c r="A377" s="3" t="s">
        <v>888</v>
      </c>
      <c r="B377" s="4" t="s">
        <v>387</v>
      </c>
      <c r="C377" s="4">
        <v>17.96</v>
      </c>
      <c r="D377" s="9">
        <v>-0.12</v>
      </c>
      <c r="E377" s="10">
        <v>-6.6E-3</v>
      </c>
      <c r="F377" s="7">
        <v>8275</v>
      </c>
      <c r="G377" s="6">
        <v>0.78900000000000003</v>
      </c>
      <c r="H377" s="6">
        <v>0.21099999999999999</v>
      </c>
      <c r="I377" s="4">
        <v>3.74</v>
      </c>
      <c r="J377" s="8">
        <v>43511</v>
      </c>
      <c r="K377" s="4"/>
    </row>
    <row r="378" spans="1:11" x14ac:dyDescent="0.25">
      <c r="A378" s="3" t="s">
        <v>889</v>
      </c>
      <c r="B378" s="4" t="s">
        <v>388</v>
      </c>
      <c r="C378" s="4">
        <v>71.62</v>
      </c>
      <c r="D378" s="5">
        <v>0.23</v>
      </c>
      <c r="E378" s="6">
        <v>3.2000000000000002E-3</v>
      </c>
      <c r="F378" s="7">
        <v>8225</v>
      </c>
      <c r="G378" s="6">
        <v>0.83499999999999996</v>
      </c>
      <c r="H378" s="6">
        <v>0.16500000000000001</v>
      </c>
      <c r="I378" s="4">
        <v>5.04</v>
      </c>
      <c r="J378" s="8">
        <v>43511</v>
      </c>
      <c r="K378" s="4"/>
    </row>
    <row r="379" spans="1:11" x14ac:dyDescent="0.25">
      <c r="A379" s="3" t="s">
        <v>890</v>
      </c>
      <c r="B379" s="4" t="s">
        <v>389</v>
      </c>
      <c r="C379" s="4">
        <v>160.35</v>
      </c>
      <c r="D379" s="5">
        <v>0.41</v>
      </c>
      <c r="E379" s="6">
        <v>2.5999999999999999E-3</v>
      </c>
      <c r="F379" s="7">
        <v>8143</v>
      </c>
      <c r="G379" s="6">
        <v>0.6</v>
      </c>
      <c r="H379" s="6">
        <v>0.4</v>
      </c>
      <c r="I379" s="4">
        <v>1.5</v>
      </c>
      <c r="J379" s="8">
        <v>43511</v>
      </c>
      <c r="K379" s="4"/>
    </row>
    <row r="380" spans="1:11" x14ac:dyDescent="0.25">
      <c r="A380" s="3" t="s">
        <v>891</v>
      </c>
      <c r="B380" s="4" t="s">
        <v>390</v>
      </c>
      <c r="C380" s="4">
        <v>22.26</v>
      </c>
      <c r="D380" s="9">
        <v>-0.04</v>
      </c>
      <c r="E380" s="10">
        <v>-1.8E-3</v>
      </c>
      <c r="F380" s="7">
        <v>8141</v>
      </c>
      <c r="G380" s="6">
        <v>0.248</v>
      </c>
      <c r="H380" s="6">
        <v>0.752</v>
      </c>
      <c r="I380" s="4">
        <v>0.33</v>
      </c>
      <c r="J380" s="8">
        <v>43511</v>
      </c>
      <c r="K380" s="4"/>
    </row>
    <row r="381" spans="1:11" x14ac:dyDescent="0.25">
      <c r="A381" s="3" t="s">
        <v>892</v>
      </c>
      <c r="B381" s="4" t="s">
        <v>391</v>
      </c>
      <c r="C381" s="4">
        <v>17.96</v>
      </c>
      <c r="D381" s="5">
        <v>0.15</v>
      </c>
      <c r="E381" s="6">
        <v>8.3999999999999995E-3</v>
      </c>
      <c r="F381" s="7">
        <v>8131</v>
      </c>
      <c r="G381" s="6">
        <v>0.52500000000000002</v>
      </c>
      <c r="H381" s="6">
        <v>0.47499999999999998</v>
      </c>
      <c r="I381" s="4">
        <v>1.1000000000000001</v>
      </c>
      <c r="J381" s="8">
        <v>43511</v>
      </c>
      <c r="K381" s="4"/>
    </row>
    <row r="382" spans="1:11" x14ac:dyDescent="0.25">
      <c r="A382" s="3" t="s">
        <v>893</v>
      </c>
      <c r="B382" s="4" t="s">
        <v>392</v>
      </c>
      <c r="C382" s="4">
        <v>5.99</v>
      </c>
      <c r="D382" s="5">
        <v>0.2</v>
      </c>
      <c r="E382" s="6">
        <v>3.4500000000000003E-2</v>
      </c>
      <c r="F382" s="7">
        <v>8127</v>
      </c>
      <c r="G382" s="6">
        <v>0.33600000000000002</v>
      </c>
      <c r="H382" s="6">
        <v>0.66400000000000003</v>
      </c>
      <c r="I382" s="4">
        <v>0.51</v>
      </c>
      <c r="J382" s="8">
        <v>43511</v>
      </c>
      <c r="K382" s="4"/>
    </row>
    <row r="383" spans="1:11" x14ac:dyDescent="0.25">
      <c r="A383" s="3" t="s">
        <v>894</v>
      </c>
      <c r="B383" s="4" t="s">
        <v>393</v>
      </c>
      <c r="C383" s="4">
        <v>49.28</v>
      </c>
      <c r="D383" s="5">
        <v>0.68</v>
      </c>
      <c r="E383" s="6">
        <v>1.4E-2</v>
      </c>
      <c r="F383" s="7">
        <v>8070</v>
      </c>
      <c r="G383" s="6">
        <v>0.221</v>
      </c>
      <c r="H383" s="6">
        <v>0.77900000000000003</v>
      </c>
      <c r="I383" s="4">
        <v>0.28000000000000003</v>
      </c>
      <c r="J383" s="8">
        <v>43511</v>
      </c>
      <c r="K383" s="4"/>
    </row>
    <row r="384" spans="1:11" x14ac:dyDescent="0.25">
      <c r="A384" s="3" t="s">
        <v>895</v>
      </c>
      <c r="B384" s="4" t="s">
        <v>394</v>
      </c>
      <c r="C384" s="4">
        <v>19.11</v>
      </c>
      <c r="D384" s="5">
        <v>1.8</v>
      </c>
      <c r="E384" s="6">
        <v>0.104</v>
      </c>
      <c r="F384" s="7">
        <v>8062</v>
      </c>
      <c r="G384" s="6">
        <v>0.11899999999999999</v>
      </c>
      <c r="H384" s="6">
        <v>0.88100000000000001</v>
      </c>
      <c r="I384" s="4">
        <v>0.13</v>
      </c>
      <c r="J384" s="8">
        <v>43511</v>
      </c>
      <c r="K384" s="4"/>
    </row>
    <row r="385" spans="1:11" x14ac:dyDescent="0.25">
      <c r="A385" s="3" t="s">
        <v>896</v>
      </c>
      <c r="B385" s="4" t="s">
        <v>395</v>
      </c>
      <c r="C385" s="4">
        <v>149.66999999999999</v>
      </c>
      <c r="D385" s="5">
        <v>1.52</v>
      </c>
      <c r="E385" s="6">
        <v>1.03E-2</v>
      </c>
      <c r="F385" s="7">
        <v>8041</v>
      </c>
      <c r="G385" s="6">
        <v>0.36</v>
      </c>
      <c r="H385" s="6">
        <v>0.64</v>
      </c>
      <c r="I385" s="4">
        <v>0.56000000000000005</v>
      </c>
      <c r="J385" s="8">
        <v>43511</v>
      </c>
      <c r="K385" s="4"/>
    </row>
    <row r="386" spans="1:11" x14ac:dyDescent="0.25">
      <c r="A386" s="3" t="s">
        <v>897</v>
      </c>
      <c r="B386" s="4" t="s">
        <v>396</v>
      </c>
      <c r="C386" s="4">
        <v>33.299999999999997</v>
      </c>
      <c r="D386" s="5">
        <v>0.63</v>
      </c>
      <c r="E386" s="6">
        <v>1.9300000000000001E-2</v>
      </c>
      <c r="F386" s="7">
        <v>8039</v>
      </c>
      <c r="G386" s="6">
        <v>0.5</v>
      </c>
      <c r="H386" s="6">
        <v>0.5</v>
      </c>
      <c r="I386" s="4">
        <v>1</v>
      </c>
      <c r="J386" s="8">
        <v>43511</v>
      </c>
      <c r="K386" s="4"/>
    </row>
    <row r="387" spans="1:11" x14ac:dyDescent="0.25">
      <c r="A387" s="3" t="s">
        <v>898</v>
      </c>
      <c r="B387" s="4" t="s">
        <v>397</v>
      </c>
      <c r="C387" s="4">
        <v>119.39</v>
      </c>
      <c r="D387" s="5">
        <v>4.1100000000000003</v>
      </c>
      <c r="E387" s="6">
        <v>3.5700000000000003E-2</v>
      </c>
      <c r="F387" s="7">
        <v>8029</v>
      </c>
      <c r="G387" s="6">
        <v>0.54300000000000004</v>
      </c>
      <c r="H387" s="6">
        <v>0.45700000000000002</v>
      </c>
      <c r="I387" s="4">
        <v>1.19</v>
      </c>
      <c r="J387" s="8">
        <v>43511</v>
      </c>
      <c r="K387" s="4"/>
    </row>
    <row r="388" spans="1:11" x14ac:dyDescent="0.25">
      <c r="A388" s="3" t="s">
        <v>899</v>
      </c>
      <c r="B388" s="4" t="s">
        <v>398</v>
      </c>
      <c r="C388" s="4">
        <v>54.74</v>
      </c>
      <c r="D388" s="9">
        <v>-0.13</v>
      </c>
      <c r="E388" s="10">
        <v>-2.3999999999999998E-3</v>
      </c>
      <c r="F388" s="7">
        <v>7996</v>
      </c>
      <c r="G388" s="6">
        <v>0.313</v>
      </c>
      <c r="H388" s="6">
        <v>0.68700000000000006</v>
      </c>
      <c r="I388" s="4">
        <v>0.46</v>
      </c>
      <c r="J388" s="8">
        <v>43511</v>
      </c>
      <c r="K388" s="4"/>
    </row>
    <row r="389" spans="1:11" x14ac:dyDescent="0.25">
      <c r="A389" s="3" t="s">
        <v>900</v>
      </c>
      <c r="B389" s="4" t="s">
        <v>399</v>
      </c>
      <c r="C389" s="4">
        <v>2.61</v>
      </c>
      <c r="D389" s="5">
        <v>0.03</v>
      </c>
      <c r="E389" s="6">
        <v>1.1599999999999999E-2</v>
      </c>
      <c r="F389" s="7">
        <v>7984</v>
      </c>
      <c r="G389" s="6">
        <v>0.375</v>
      </c>
      <c r="H389" s="6">
        <v>0.625</v>
      </c>
      <c r="I389" s="4">
        <v>0.6</v>
      </c>
      <c r="J389" s="8">
        <v>43511</v>
      </c>
      <c r="K389" s="4"/>
    </row>
    <row r="390" spans="1:11" x14ac:dyDescent="0.25">
      <c r="A390" s="3" t="s">
        <v>901</v>
      </c>
      <c r="B390" s="4" t="s">
        <v>400</v>
      </c>
      <c r="C390" s="4">
        <v>55.54</v>
      </c>
      <c r="D390" s="9">
        <v>-9.4600000000000009</v>
      </c>
      <c r="E390" s="10">
        <v>-0.14549999999999999</v>
      </c>
      <c r="F390" s="7">
        <v>7948</v>
      </c>
      <c r="G390" s="6">
        <v>0.79400000000000004</v>
      </c>
      <c r="H390" s="6">
        <v>0.20599999999999999</v>
      </c>
      <c r="I390" s="4">
        <v>3.85</v>
      </c>
      <c r="J390" s="8">
        <v>43511</v>
      </c>
      <c r="K390" s="4"/>
    </row>
    <row r="391" spans="1:11" x14ac:dyDescent="0.25">
      <c r="A391" s="3" t="s">
        <v>902</v>
      </c>
      <c r="B391" s="4" t="s">
        <v>401</v>
      </c>
      <c r="C391" s="4">
        <v>2.15</v>
      </c>
      <c r="D391" s="5">
        <v>7.0000000000000007E-2</v>
      </c>
      <c r="E391" s="6">
        <v>3.3700000000000001E-2</v>
      </c>
      <c r="F391" s="7">
        <v>7944</v>
      </c>
      <c r="G391" s="6">
        <v>0.60499999999999998</v>
      </c>
      <c r="H391" s="6">
        <v>0.39500000000000002</v>
      </c>
      <c r="I391" s="4">
        <v>1.53</v>
      </c>
      <c r="J391" s="8">
        <v>43511</v>
      </c>
      <c r="K391" s="4"/>
    </row>
    <row r="392" spans="1:11" x14ac:dyDescent="0.25">
      <c r="A392" s="3" t="s">
        <v>903</v>
      </c>
      <c r="B392" s="4" t="s">
        <v>402</v>
      </c>
      <c r="C392" s="4">
        <v>104.73</v>
      </c>
      <c r="D392" s="5">
        <v>1.23</v>
      </c>
      <c r="E392" s="6">
        <v>1.1900000000000001E-2</v>
      </c>
      <c r="F392" s="7">
        <v>7940</v>
      </c>
      <c r="G392" s="6">
        <v>0.54600000000000004</v>
      </c>
      <c r="H392" s="6">
        <v>0.45400000000000001</v>
      </c>
      <c r="I392" s="4">
        <v>1.2</v>
      </c>
      <c r="J392" s="8">
        <v>43511</v>
      </c>
      <c r="K392" s="4"/>
    </row>
    <row r="393" spans="1:11" x14ac:dyDescent="0.25">
      <c r="A393" s="3" t="s">
        <v>904</v>
      </c>
      <c r="B393" s="4" t="s">
        <v>403</v>
      </c>
      <c r="C393" s="4">
        <v>13.68</v>
      </c>
      <c r="D393" s="5">
        <v>0.24</v>
      </c>
      <c r="E393" s="6">
        <v>1.7899999999999999E-2</v>
      </c>
      <c r="F393" s="7">
        <v>7902</v>
      </c>
      <c r="G393" s="6">
        <v>0.32100000000000001</v>
      </c>
      <c r="H393" s="6">
        <v>0.67900000000000005</v>
      </c>
      <c r="I393" s="4">
        <v>0.47</v>
      </c>
      <c r="J393" s="8">
        <v>43511</v>
      </c>
      <c r="K393" s="4"/>
    </row>
    <row r="394" spans="1:11" x14ac:dyDescent="0.25">
      <c r="A394" s="3" t="s">
        <v>905</v>
      </c>
      <c r="B394" s="4" t="s">
        <v>404</v>
      </c>
      <c r="C394" s="4">
        <v>35.909999999999997</v>
      </c>
      <c r="D394" s="5">
        <v>0.76</v>
      </c>
      <c r="E394" s="6">
        <v>2.1600000000000001E-2</v>
      </c>
      <c r="F394" s="7">
        <v>7901</v>
      </c>
      <c r="G394" s="6">
        <v>0.36</v>
      </c>
      <c r="H394" s="6">
        <v>0.64</v>
      </c>
      <c r="I394" s="4">
        <v>0.56000000000000005</v>
      </c>
      <c r="J394" s="8">
        <v>43511</v>
      </c>
      <c r="K394" s="4"/>
    </row>
    <row r="395" spans="1:11" x14ac:dyDescent="0.25">
      <c r="A395" s="3" t="s">
        <v>906</v>
      </c>
      <c r="B395" s="4" t="s">
        <v>405</v>
      </c>
      <c r="C395" s="4">
        <v>145.05000000000001</v>
      </c>
      <c r="D395" s="5">
        <v>1.67</v>
      </c>
      <c r="E395" s="6">
        <v>1.1599999999999999E-2</v>
      </c>
      <c r="F395" s="7">
        <v>7803</v>
      </c>
      <c r="G395" s="6">
        <v>0.58399999999999996</v>
      </c>
      <c r="H395" s="6">
        <v>0.41599999999999998</v>
      </c>
      <c r="I395" s="4">
        <v>1.4</v>
      </c>
      <c r="J395" s="8">
        <v>43511</v>
      </c>
      <c r="K395" s="4"/>
    </row>
    <row r="396" spans="1:11" x14ac:dyDescent="0.25">
      <c r="A396" s="3" t="s">
        <v>907</v>
      </c>
      <c r="B396" s="4" t="s">
        <v>406</v>
      </c>
      <c r="C396" s="4">
        <v>94.12</v>
      </c>
      <c r="D396" s="5">
        <v>0.27</v>
      </c>
      <c r="E396" s="6">
        <v>2.8999999999999998E-3</v>
      </c>
      <c r="F396" s="7">
        <v>7796</v>
      </c>
      <c r="G396" s="6">
        <v>0.496</v>
      </c>
      <c r="H396" s="6">
        <v>0.504</v>
      </c>
      <c r="I396" s="4">
        <v>0.98</v>
      </c>
      <c r="J396" s="8">
        <v>43511</v>
      </c>
      <c r="K396" s="4"/>
    </row>
    <row r="397" spans="1:11" x14ac:dyDescent="0.25">
      <c r="A397" s="3" t="s">
        <v>908</v>
      </c>
      <c r="B397" s="4" t="s">
        <v>407</v>
      </c>
      <c r="C397" s="4">
        <v>67.709999999999994</v>
      </c>
      <c r="D397" s="5">
        <v>1.03</v>
      </c>
      <c r="E397" s="6">
        <v>1.54E-2</v>
      </c>
      <c r="F397" s="7">
        <v>7778</v>
      </c>
      <c r="G397" s="6">
        <v>0.38800000000000001</v>
      </c>
      <c r="H397" s="6">
        <v>0.61199999999999999</v>
      </c>
      <c r="I397" s="4">
        <v>0.64</v>
      </c>
      <c r="J397" s="8">
        <v>43511</v>
      </c>
      <c r="K397" s="4"/>
    </row>
    <row r="398" spans="1:11" x14ac:dyDescent="0.25">
      <c r="A398" s="3" t="s">
        <v>909</v>
      </c>
      <c r="B398" s="4" t="s">
        <v>408</v>
      </c>
      <c r="C398" s="4">
        <v>75.5</v>
      </c>
      <c r="D398" s="9">
        <v>-0.45</v>
      </c>
      <c r="E398" s="10">
        <v>-5.8999999999999999E-3</v>
      </c>
      <c r="F398" s="7">
        <v>7776</v>
      </c>
      <c r="G398" s="6">
        <v>0.60799999999999998</v>
      </c>
      <c r="H398" s="6">
        <v>0.39200000000000002</v>
      </c>
      <c r="I398" s="4">
        <v>1.55</v>
      </c>
      <c r="J398" s="8">
        <v>43511</v>
      </c>
      <c r="K398" s="4"/>
    </row>
    <row r="399" spans="1:11" x14ac:dyDescent="0.25">
      <c r="A399" s="3" t="s">
        <v>910</v>
      </c>
      <c r="B399" s="4" t="s">
        <v>409</v>
      </c>
      <c r="C399" s="4">
        <v>20.6</v>
      </c>
      <c r="D399" s="5">
        <v>0.28999999999999998</v>
      </c>
      <c r="E399" s="6">
        <v>1.43E-2</v>
      </c>
      <c r="F399" s="7">
        <v>7700</v>
      </c>
      <c r="G399" s="6">
        <v>0.182</v>
      </c>
      <c r="H399" s="6">
        <v>0.81799999999999995</v>
      </c>
      <c r="I399" s="4">
        <v>0.22</v>
      </c>
      <c r="J399" s="8">
        <v>43511</v>
      </c>
      <c r="K399" s="4"/>
    </row>
    <row r="400" spans="1:11" x14ac:dyDescent="0.25">
      <c r="A400" s="3" t="s">
        <v>911</v>
      </c>
      <c r="B400" s="4" t="s">
        <v>410</v>
      </c>
      <c r="C400" s="4">
        <v>50.7</v>
      </c>
      <c r="D400" s="5">
        <v>0.96</v>
      </c>
      <c r="E400" s="6">
        <v>1.9300000000000001E-2</v>
      </c>
      <c r="F400" s="7">
        <v>7692</v>
      </c>
      <c r="G400" s="6">
        <v>0.17399999999999999</v>
      </c>
      <c r="H400" s="6">
        <v>0.82599999999999996</v>
      </c>
      <c r="I400" s="4">
        <v>0.21</v>
      </c>
      <c r="J400" s="8">
        <v>43511</v>
      </c>
      <c r="K400" s="4"/>
    </row>
    <row r="401" spans="1:11" x14ac:dyDescent="0.25">
      <c r="A401" s="3" t="s">
        <v>912</v>
      </c>
      <c r="B401" s="4" t="s">
        <v>411</v>
      </c>
      <c r="C401" s="4">
        <v>8.7899999999999991</v>
      </c>
      <c r="D401" s="9">
        <v>-0.21</v>
      </c>
      <c r="E401" s="10">
        <v>-2.3300000000000001E-2</v>
      </c>
      <c r="F401" s="7">
        <v>7674</v>
      </c>
      <c r="G401" s="6">
        <v>0.32300000000000001</v>
      </c>
      <c r="H401" s="6">
        <v>0.67700000000000005</v>
      </c>
      <c r="I401" s="4">
        <v>0.48</v>
      </c>
      <c r="J401" s="8">
        <v>43511</v>
      </c>
      <c r="K401" s="4"/>
    </row>
    <row r="402" spans="1:11" x14ac:dyDescent="0.25">
      <c r="A402" s="3" t="s">
        <v>913</v>
      </c>
      <c r="B402" s="4" t="s">
        <v>412</v>
      </c>
      <c r="C402" s="4">
        <v>53.44</v>
      </c>
      <c r="D402" s="9">
        <v>-0.39</v>
      </c>
      <c r="E402" s="10">
        <v>-7.1999999999999998E-3</v>
      </c>
      <c r="F402" s="7">
        <v>7644</v>
      </c>
      <c r="G402" s="6">
        <v>0.317</v>
      </c>
      <c r="H402" s="6">
        <v>0.68300000000000005</v>
      </c>
      <c r="I402" s="4">
        <v>0.46</v>
      </c>
      <c r="J402" s="8">
        <v>43511</v>
      </c>
      <c r="K402" s="4"/>
    </row>
    <row r="403" spans="1:11" x14ac:dyDescent="0.25">
      <c r="A403" s="3" t="s">
        <v>914</v>
      </c>
      <c r="B403" s="4" t="s">
        <v>413</v>
      </c>
      <c r="C403" s="4">
        <v>8.19</v>
      </c>
      <c r="D403" s="5">
        <v>0.14000000000000001</v>
      </c>
      <c r="E403" s="6">
        <v>1.7399999999999999E-2</v>
      </c>
      <c r="F403" s="7">
        <v>7553</v>
      </c>
      <c r="G403" s="6">
        <v>0.66400000000000003</v>
      </c>
      <c r="H403" s="6">
        <v>0.33600000000000002</v>
      </c>
      <c r="I403" s="4">
        <v>1.97</v>
      </c>
      <c r="J403" s="8">
        <v>43511</v>
      </c>
      <c r="K403" s="4"/>
    </row>
    <row r="404" spans="1:11" x14ac:dyDescent="0.25">
      <c r="A404" s="3" t="s">
        <v>915</v>
      </c>
      <c r="B404" s="4" t="s">
        <v>414</v>
      </c>
      <c r="C404" s="4">
        <v>21.03</v>
      </c>
      <c r="D404" s="5">
        <v>1.46</v>
      </c>
      <c r="E404" s="6">
        <v>7.46E-2</v>
      </c>
      <c r="F404" s="7">
        <v>7553</v>
      </c>
      <c r="G404" s="6">
        <v>0.106</v>
      </c>
      <c r="H404" s="6">
        <v>0.89400000000000002</v>
      </c>
      <c r="I404" s="4">
        <v>0.12</v>
      </c>
      <c r="J404" s="8">
        <v>43511</v>
      </c>
      <c r="K404" s="4"/>
    </row>
    <row r="405" spans="1:11" x14ac:dyDescent="0.25">
      <c r="A405" s="3" t="s">
        <v>916</v>
      </c>
      <c r="B405" s="4" t="s">
        <v>415</v>
      </c>
      <c r="C405" s="4">
        <v>8.3699999999999992</v>
      </c>
      <c r="D405" s="5">
        <v>0.13</v>
      </c>
      <c r="E405" s="6">
        <v>1.5800000000000002E-2</v>
      </c>
      <c r="F405" s="7">
        <v>7551</v>
      </c>
      <c r="G405" s="6">
        <v>0.13700000000000001</v>
      </c>
      <c r="H405" s="6">
        <v>0.86299999999999999</v>
      </c>
      <c r="I405" s="4">
        <v>0.16</v>
      </c>
      <c r="J405" s="8">
        <v>43511</v>
      </c>
      <c r="K405" s="4"/>
    </row>
    <row r="406" spans="1:11" x14ac:dyDescent="0.25">
      <c r="A406" s="3" t="s">
        <v>917</v>
      </c>
      <c r="B406" s="4" t="s">
        <v>416</v>
      </c>
      <c r="C406" s="4">
        <v>4.0199999999999996</v>
      </c>
      <c r="D406" s="9">
        <v>-0.14000000000000001</v>
      </c>
      <c r="E406" s="10">
        <v>-3.3700000000000001E-2</v>
      </c>
      <c r="F406" s="7">
        <v>7527</v>
      </c>
      <c r="G406" s="6">
        <v>0.433</v>
      </c>
      <c r="H406" s="6">
        <v>0.56699999999999995</v>
      </c>
      <c r="I406" s="4">
        <v>0.76</v>
      </c>
      <c r="J406" s="8">
        <v>43511</v>
      </c>
      <c r="K406" s="4"/>
    </row>
    <row r="407" spans="1:11" x14ac:dyDescent="0.25">
      <c r="A407" s="3" t="s">
        <v>918</v>
      </c>
      <c r="B407" s="4" t="s">
        <v>417</v>
      </c>
      <c r="C407" s="4">
        <v>19.760000000000002</v>
      </c>
      <c r="D407" s="5">
        <v>0.25</v>
      </c>
      <c r="E407" s="6">
        <v>1.2800000000000001E-2</v>
      </c>
      <c r="F407" s="7">
        <v>7496</v>
      </c>
      <c r="G407" s="6">
        <v>0.98099999999999998</v>
      </c>
      <c r="H407" s="6">
        <v>1.9E-2</v>
      </c>
      <c r="I407" s="4">
        <v>52.16</v>
      </c>
      <c r="J407" s="8">
        <v>43511</v>
      </c>
      <c r="K407" s="4"/>
    </row>
    <row r="408" spans="1:11" x14ac:dyDescent="0.25">
      <c r="A408" s="3" t="s">
        <v>919</v>
      </c>
      <c r="B408" s="4" t="s">
        <v>418</v>
      </c>
      <c r="C408" s="4">
        <v>73.56</v>
      </c>
      <c r="D408" s="5">
        <v>0.44</v>
      </c>
      <c r="E408" s="6">
        <v>6.0000000000000001E-3</v>
      </c>
      <c r="F408" s="7">
        <v>7456</v>
      </c>
      <c r="G408" s="6">
        <v>0.44900000000000001</v>
      </c>
      <c r="H408" s="6">
        <v>0.55100000000000005</v>
      </c>
      <c r="I408" s="4">
        <v>0.81</v>
      </c>
      <c r="J408" s="8">
        <v>43511</v>
      </c>
      <c r="K408" s="4"/>
    </row>
    <row r="409" spans="1:11" x14ac:dyDescent="0.25">
      <c r="A409" s="3" t="s">
        <v>920</v>
      </c>
      <c r="B409" s="4" t="s">
        <v>419</v>
      </c>
      <c r="C409" s="4">
        <v>60.5</v>
      </c>
      <c r="D409" s="9">
        <v>-0.02</v>
      </c>
      <c r="E409" s="10">
        <v>-2.9999999999999997E-4</v>
      </c>
      <c r="F409" s="7">
        <v>7424</v>
      </c>
      <c r="G409" s="6">
        <v>0.82299999999999995</v>
      </c>
      <c r="H409" s="6">
        <v>0.17699999999999999</v>
      </c>
      <c r="I409" s="4">
        <v>4.6500000000000004</v>
      </c>
      <c r="J409" s="8">
        <v>43511</v>
      </c>
      <c r="K409" s="4"/>
    </row>
    <row r="410" spans="1:11" x14ac:dyDescent="0.25">
      <c r="A410" s="3" t="s">
        <v>921</v>
      </c>
      <c r="B410" s="4" t="s">
        <v>420</v>
      </c>
      <c r="C410" s="4">
        <v>47.62</v>
      </c>
      <c r="D410" s="5">
        <v>0.28000000000000003</v>
      </c>
      <c r="E410" s="6">
        <v>5.8999999999999999E-3</v>
      </c>
      <c r="F410" s="7">
        <v>7417</v>
      </c>
      <c r="G410" s="6">
        <v>0.46100000000000002</v>
      </c>
      <c r="H410" s="6">
        <v>0.53900000000000003</v>
      </c>
      <c r="I410" s="4">
        <v>0.86</v>
      </c>
      <c r="J410" s="8">
        <v>43511</v>
      </c>
      <c r="K410" s="4"/>
    </row>
    <row r="411" spans="1:11" x14ac:dyDescent="0.25">
      <c r="A411" s="3" t="s">
        <v>922</v>
      </c>
      <c r="B411" s="4" t="s">
        <v>421</v>
      </c>
      <c r="C411" s="4">
        <v>18.79</v>
      </c>
      <c r="D411" s="5">
        <v>0.33</v>
      </c>
      <c r="E411" s="6">
        <v>1.7899999999999999E-2</v>
      </c>
      <c r="F411" s="7">
        <v>7372</v>
      </c>
      <c r="G411" s="6">
        <v>0.65200000000000002</v>
      </c>
      <c r="H411" s="6">
        <v>0.34799999999999998</v>
      </c>
      <c r="I411" s="4">
        <v>1.87</v>
      </c>
      <c r="J411" s="8">
        <v>43511</v>
      </c>
      <c r="K411" s="4"/>
    </row>
    <row r="412" spans="1:11" x14ac:dyDescent="0.25">
      <c r="A412" s="3" t="s">
        <v>923</v>
      </c>
      <c r="B412" s="4" t="s">
        <v>422</v>
      </c>
      <c r="C412" s="4">
        <v>11.8</v>
      </c>
      <c r="D412" s="5">
        <v>0.42</v>
      </c>
      <c r="E412" s="6">
        <v>3.6900000000000002E-2</v>
      </c>
      <c r="F412" s="7">
        <v>7346</v>
      </c>
      <c r="G412" s="6">
        <v>0.60199999999999998</v>
      </c>
      <c r="H412" s="6">
        <v>0.39800000000000002</v>
      </c>
      <c r="I412" s="4">
        <v>1.51</v>
      </c>
      <c r="J412" s="8">
        <v>43511</v>
      </c>
      <c r="K412" s="4"/>
    </row>
    <row r="413" spans="1:11" x14ac:dyDescent="0.25">
      <c r="A413" s="3" t="s">
        <v>924</v>
      </c>
      <c r="B413" s="4" t="s">
        <v>423</v>
      </c>
      <c r="C413" s="4">
        <v>28.21</v>
      </c>
      <c r="D413" s="5">
        <v>0.01</v>
      </c>
      <c r="E413" s="6">
        <v>4.0000000000000002E-4</v>
      </c>
      <c r="F413" s="7">
        <v>7257</v>
      </c>
      <c r="G413" s="6">
        <v>0.32100000000000001</v>
      </c>
      <c r="H413" s="6">
        <v>0.67900000000000005</v>
      </c>
      <c r="I413" s="4">
        <v>0.47</v>
      </c>
      <c r="J413" s="8">
        <v>43511</v>
      </c>
      <c r="K413" s="4"/>
    </row>
    <row r="414" spans="1:11" x14ac:dyDescent="0.25">
      <c r="A414" s="3" t="s">
        <v>925</v>
      </c>
      <c r="B414" s="4" t="s">
        <v>424</v>
      </c>
      <c r="C414" s="4">
        <v>16.920000000000002</v>
      </c>
      <c r="D414" s="9">
        <v>-0.14000000000000001</v>
      </c>
      <c r="E414" s="10">
        <v>-8.2000000000000007E-3</v>
      </c>
      <c r="F414" s="7">
        <v>7249</v>
      </c>
      <c r="G414" s="6">
        <v>0.93200000000000005</v>
      </c>
      <c r="H414" s="6">
        <v>6.8000000000000005E-2</v>
      </c>
      <c r="I414" s="4">
        <v>13.67</v>
      </c>
      <c r="J414" s="8">
        <v>43511</v>
      </c>
      <c r="K414" s="4"/>
    </row>
    <row r="415" spans="1:11" x14ac:dyDescent="0.25">
      <c r="A415" s="3" t="s">
        <v>926</v>
      </c>
      <c r="B415" s="4" t="s">
        <v>425</v>
      </c>
      <c r="C415" s="4">
        <v>11.3</v>
      </c>
      <c r="D415" s="5">
        <v>0.05</v>
      </c>
      <c r="E415" s="6">
        <v>4.4000000000000003E-3</v>
      </c>
      <c r="F415" s="7">
        <v>7230</v>
      </c>
      <c r="G415" s="6">
        <v>0.63500000000000001</v>
      </c>
      <c r="H415" s="6">
        <v>0.36499999999999999</v>
      </c>
      <c r="I415" s="4">
        <v>1.74</v>
      </c>
      <c r="J415" s="8">
        <v>43511</v>
      </c>
      <c r="K415" s="4"/>
    </row>
    <row r="416" spans="1:11" x14ac:dyDescent="0.25">
      <c r="A416" s="3" t="s">
        <v>927</v>
      </c>
      <c r="B416" s="4" t="s">
        <v>426</v>
      </c>
      <c r="C416" s="4">
        <v>33.53</v>
      </c>
      <c r="D416" s="9">
        <v>-0.48</v>
      </c>
      <c r="E416" s="10">
        <v>-1.41E-2</v>
      </c>
      <c r="F416" s="7">
        <v>7221</v>
      </c>
      <c r="G416" s="6">
        <v>0.443</v>
      </c>
      <c r="H416" s="6">
        <v>0.55700000000000005</v>
      </c>
      <c r="I416" s="4">
        <v>0.79</v>
      </c>
      <c r="J416" s="8">
        <v>43511</v>
      </c>
      <c r="K416" s="4"/>
    </row>
    <row r="417" spans="1:11" x14ac:dyDescent="0.25">
      <c r="A417" s="3" t="s">
        <v>928</v>
      </c>
      <c r="B417" s="4" t="s">
        <v>427</v>
      </c>
      <c r="C417" s="4">
        <v>73.430000000000007</v>
      </c>
      <c r="D417" s="5">
        <v>0.99</v>
      </c>
      <c r="E417" s="6">
        <v>1.37E-2</v>
      </c>
      <c r="F417" s="7">
        <v>7218</v>
      </c>
      <c r="G417" s="6">
        <v>0.67300000000000004</v>
      </c>
      <c r="H417" s="6">
        <v>0.32700000000000001</v>
      </c>
      <c r="I417" s="4">
        <v>2.06</v>
      </c>
      <c r="J417" s="8">
        <v>43511</v>
      </c>
      <c r="K417" s="4"/>
    </row>
    <row r="418" spans="1:11" x14ac:dyDescent="0.25">
      <c r="A418" s="3" t="s">
        <v>929</v>
      </c>
      <c r="B418" s="4" t="s">
        <v>428</v>
      </c>
      <c r="C418" s="4">
        <v>44.44</v>
      </c>
      <c r="D418" s="5">
        <v>0.54</v>
      </c>
      <c r="E418" s="6">
        <v>1.23E-2</v>
      </c>
      <c r="F418" s="7">
        <v>7218</v>
      </c>
      <c r="G418" s="6">
        <v>0.49399999999999999</v>
      </c>
      <c r="H418" s="6">
        <v>0.50600000000000001</v>
      </c>
      <c r="I418" s="4">
        <v>0.98</v>
      </c>
      <c r="J418" s="8">
        <v>43511</v>
      </c>
      <c r="K418" s="4"/>
    </row>
    <row r="419" spans="1:11" x14ac:dyDescent="0.25">
      <c r="A419" s="3" t="s">
        <v>930</v>
      </c>
      <c r="B419" s="4" t="s">
        <v>429</v>
      </c>
      <c r="C419" s="4">
        <v>94.38</v>
      </c>
      <c r="D419" s="5">
        <v>1.1499999999999999</v>
      </c>
      <c r="E419" s="6">
        <v>1.23E-2</v>
      </c>
      <c r="F419" s="7">
        <v>7211</v>
      </c>
      <c r="G419" s="6">
        <v>0.65100000000000002</v>
      </c>
      <c r="H419" s="6">
        <v>0.34899999999999998</v>
      </c>
      <c r="I419" s="4">
        <v>1.86</v>
      </c>
      <c r="J419" s="8">
        <v>43511</v>
      </c>
      <c r="K419" s="4"/>
    </row>
    <row r="420" spans="1:11" x14ac:dyDescent="0.25">
      <c r="A420" s="3" t="s">
        <v>931</v>
      </c>
      <c r="B420" s="4" t="s">
        <v>430</v>
      </c>
      <c r="C420" s="4">
        <v>13.1</v>
      </c>
      <c r="D420" s="5">
        <v>0.52</v>
      </c>
      <c r="E420" s="6">
        <v>4.1300000000000003E-2</v>
      </c>
      <c r="F420" s="7">
        <v>7210</v>
      </c>
      <c r="G420" s="6">
        <v>0.27500000000000002</v>
      </c>
      <c r="H420" s="6">
        <v>0.72499999999999998</v>
      </c>
      <c r="I420" s="4">
        <v>0.38</v>
      </c>
      <c r="J420" s="8">
        <v>43511</v>
      </c>
      <c r="K420" s="4"/>
    </row>
    <row r="421" spans="1:11" x14ac:dyDescent="0.25">
      <c r="A421" s="3" t="s">
        <v>932</v>
      </c>
      <c r="B421" s="4" t="s">
        <v>431</v>
      </c>
      <c r="C421" s="4">
        <v>57.33</v>
      </c>
      <c r="D421" s="9">
        <v>-0.45</v>
      </c>
      <c r="E421" s="10">
        <v>-7.7999999999999996E-3</v>
      </c>
      <c r="F421" s="7">
        <v>7197</v>
      </c>
      <c r="G421" s="6">
        <v>0.55600000000000005</v>
      </c>
      <c r="H421" s="6">
        <v>0.44400000000000001</v>
      </c>
      <c r="I421" s="4">
        <v>1.25</v>
      </c>
      <c r="J421" s="8">
        <v>43511</v>
      </c>
      <c r="K421" s="4"/>
    </row>
    <row r="422" spans="1:11" x14ac:dyDescent="0.25">
      <c r="A422" s="3" t="s">
        <v>933</v>
      </c>
      <c r="B422" s="4" t="s">
        <v>432</v>
      </c>
      <c r="C422" s="4">
        <v>50.77</v>
      </c>
      <c r="D422" s="5">
        <v>0.66</v>
      </c>
      <c r="E422" s="6">
        <v>1.32E-2</v>
      </c>
      <c r="F422" s="7">
        <v>7161</v>
      </c>
      <c r="G422" s="6">
        <v>0.54500000000000004</v>
      </c>
      <c r="H422" s="6">
        <v>0.45500000000000002</v>
      </c>
      <c r="I422" s="4">
        <v>1.2</v>
      </c>
      <c r="J422" s="8">
        <v>43511</v>
      </c>
      <c r="K422" s="4"/>
    </row>
    <row r="423" spans="1:11" x14ac:dyDescent="0.25">
      <c r="A423" s="3" t="s">
        <v>934</v>
      </c>
      <c r="B423" s="4" t="s">
        <v>433</v>
      </c>
      <c r="C423" s="4">
        <v>32.99</v>
      </c>
      <c r="D423" s="5">
        <v>0.15</v>
      </c>
      <c r="E423" s="6">
        <v>4.5999999999999999E-3</v>
      </c>
      <c r="F423" s="7">
        <v>7146</v>
      </c>
      <c r="G423" s="6">
        <v>0.45400000000000001</v>
      </c>
      <c r="H423" s="6">
        <v>0.54600000000000004</v>
      </c>
      <c r="I423" s="4">
        <v>0.83</v>
      </c>
      <c r="J423" s="8">
        <v>43511</v>
      </c>
      <c r="K423" s="4"/>
    </row>
    <row r="424" spans="1:11" x14ac:dyDescent="0.25">
      <c r="A424" s="3" t="s">
        <v>935</v>
      </c>
      <c r="B424" s="4" t="s">
        <v>434</v>
      </c>
      <c r="C424" s="4">
        <v>41.98</v>
      </c>
      <c r="D424" s="9">
        <v>-0.26</v>
      </c>
      <c r="E424" s="10">
        <v>-6.1999999999999998E-3</v>
      </c>
      <c r="F424" s="7">
        <v>7139</v>
      </c>
      <c r="G424" s="6">
        <v>0.27400000000000002</v>
      </c>
      <c r="H424" s="6">
        <v>0.72599999999999998</v>
      </c>
      <c r="I424" s="4">
        <v>0.38</v>
      </c>
      <c r="J424" s="8">
        <v>43511</v>
      </c>
      <c r="K424" s="4"/>
    </row>
    <row r="425" spans="1:11" x14ac:dyDescent="0.25">
      <c r="A425" s="3" t="s">
        <v>936</v>
      </c>
      <c r="B425" s="4" t="s">
        <v>435</v>
      </c>
      <c r="C425" s="4">
        <v>35.19</v>
      </c>
      <c r="D425" s="5">
        <v>0.21</v>
      </c>
      <c r="E425" s="6">
        <v>6.0000000000000001E-3</v>
      </c>
      <c r="F425" s="7">
        <v>7097</v>
      </c>
      <c r="G425" s="6">
        <v>0.51800000000000002</v>
      </c>
      <c r="H425" s="6">
        <v>0.48199999999999998</v>
      </c>
      <c r="I425" s="4">
        <v>1.08</v>
      </c>
      <c r="J425" s="8">
        <v>43511</v>
      </c>
      <c r="K425" s="4"/>
    </row>
    <row r="426" spans="1:11" x14ac:dyDescent="0.25">
      <c r="A426" s="3" t="s">
        <v>937</v>
      </c>
      <c r="B426" s="4" t="s">
        <v>436</v>
      </c>
      <c r="C426" s="4">
        <v>6.19</v>
      </c>
      <c r="D426" s="5">
        <v>0.14000000000000001</v>
      </c>
      <c r="E426" s="6">
        <v>2.3099999999999999E-2</v>
      </c>
      <c r="F426" s="7">
        <v>7090</v>
      </c>
      <c r="G426" s="6">
        <v>0.20599999999999999</v>
      </c>
      <c r="H426" s="6">
        <v>0.79400000000000004</v>
      </c>
      <c r="I426" s="4">
        <v>0.26</v>
      </c>
      <c r="J426" s="8">
        <v>43511</v>
      </c>
      <c r="K426" s="4"/>
    </row>
    <row r="427" spans="1:11" x14ac:dyDescent="0.25">
      <c r="A427" s="3" t="s">
        <v>938</v>
      </c>
      <c r="B427" s="4" t="s">
        <v>437</v>
      </c>
      <c r="C427" s="4">
        <v>286.98</v>
      </c>
      <c r="D427" s="5">
        <v>6.38</v>
      </c>
      <c r="E427" s="6">
        <v>2.2700000000000001E-2</v>
      </c>
      <c r="F427" s="7">
        <v>7088</v>
      </c>
      <c r="G427" s="6">
        <v>0.49399999999999999</v>
      </c>
      <c r="H427" s="6">
        <v>0.50600000000000001</v>
      </c>
      <c r="I427" s="4">
        <v>0.98</v>
      </c>
      <c r="J427" s="8">
        <v>43511</v>
      </c>
      <c r="K427" s="4"/>
    </row>
    <row r="428" spans="1:11" x14ac:dyDescent="0.25">
      <c r="A428" s="3" t="s">
        <v>939</v>
      </c>
      <c r="B428" s="4" t="s">
        <v>438</v>
      </c>
      <c r="C428" s="4">
        <v>39.26</v>
      </c>
      <c r="D428" s="5">
        <v>1.1599999999999999</v>
      </c>
      <c r="E428" s="6">
        <v>3.04E-2</v>
      </c>
      <c r="F428" s="7">
        <v>7083</v>
      </c>
      <c r="G428" s="6">
        <v>0.74099999999999999</v>
      </c>
      <c r="H428" s="6">
        <v>0.25900000000000001</v>
      </c>
      <c r="I428" s="4">
        <v>2.86</v>
      </c>
      <c r="J428" s="8">
        <v>43511</v>
      </c>
      <c r="K428" s="4"/>
    </row>
    <row r="429" spans="1:11" x14ac:dyDescent="0.25">
      <c r="A429" s="3" t="s">
        <v>940</v>
      </c>
      <c r="B429" s="4" t="s">
        <v>439</v>
      </c>
      <c r="C429" s="4">
        <v>6.22</v>
      </c>
      <c r="D429" s="5">
        <v>0.3</v>
      </c>
      <c r="E429" s="6">
        <v>5.0700000000000002E-2</v>
      </c>
      <c r="F429" s="7">
        <v>7059</v>
      </c>
      <c r="G429" s="6">
        <v>0.216</v>
      </c>
      <c r="H429" s="6">
        <v>0.78400000000000003</v>
      </c>
      <c r="I429" s="4">
        <v>0.28000000000000003</v>
      </c>
      <c r="J429" s="8">
        <v>43511</v>
      </c>
      <c r="K429" s="4"/>
    </row>
    <row r="430" spans="1:11" x14ac:dyDescent="0.25">
      <c r="A430" s="3" t="s">
        <v>941</v>
      </c>
      <c r="B430" s="4" t="s">
        <v>440</v>
      </c>
      <c r="C430" s="4">
        <v>27.85</v>
      </c>
      <c r="D430" s="5">
        <v>1.2</v>
      </c>
      <c r="E430" s="6">
        <v>4.4999999999999998E-2</v>
      </c>
      <c r="F430" s="7">
        <v>7043</v>
      </c>
      <c r="G430" s="6">
        <v>0.66100000000000003</v>
      </c>
      <c r="H430" s="6">
        <v>0.33900000000000002</v>
      </c>
      <c r="I430" s="4">
        <v>1.95</v>
      </c>
      <c r="J430" s="8">
        <v>43511</v>
      </c>
      <c r="K430" s="4"/>
    </row>
    <row r="431" spans="1:11" x14ac:dyDescent="0.25">
      <c r="A431" s="3" t="s">
        <v>942</v>
      </c>
      <c r="B431" s="4" t="s">
        <v>441</v>
      </c>
      <c r="C431" s="4">
        <v>12.68</v>
      </c>
      <c r="D431" s="5">
        <v>0.5</v>
      </c>
      <c r="E431" s="6">
        <v>4.1099999999999998E-2</v>
      </c>
      <c r="F431" s="7">
        <v>7037</v>
      </c>
      <c r="G431" s="6">
        <v>0.16200000000000001</v>
      </c>
      <c r="H431" s="6">
        <v>0.83799999999999997</v>
      </c>
      <c r="I431" s="4">
        <v>0.19</v>
      </c>
      <c r="J431" s="8">
        <v>43511</v>
      </c>
      <c r="K431" s="4"/>
    </row>
    <row r="432" spans="1:11" x14ac:dyDescent="0.25">
      <c r="A432" s="3" t="s">
        <v>943</v>
      </c>
      <c r="B432" s="4" t="s">
        <v>442</v>
      </c>
      <c r="C432" s="4">
        <v>32.58</v>
      </c>
      <c r="D432" s="9">
        <v>-0.16</v>
      </c>
      <c r="E432" s="10">
        <v>-4.8999999999999998E-3</v>
      </c>
      <c r="F432" s="7">
        <v>7005</v>
      </c>
      <c r="G432" s="6">
        <v>0.82699999999999996</v>
      </c>
      <c r="H432" s="6">
        <v>0.17299999999999999</v>
      </c>
      <c r="I432" s="4">
        <v>4.79</v>
      </c>
      <c r="J432" s="8">
        <v>43511</v>
      </c>
      <c r="K432" s="4"/>
    </row>
    <row r="433" spans="1:11" x14ac:dyDescent="0.25">
      <c r="A433" s="3" t="s">
        <v>944</v>
      </c>
      <c r="B433" s="4" t="s">
        <v>443</v>
      </c>
      <c r="C433" s="4">
        <v>234.8</v>
      </c>
      <c r="D433" s="5">
        <v>0.14000000000000001</v>
      </c>
      <c r="E433" s="6">
        <v>5.9999999999999995E-4</v>
      </c>
      <c r="F433" s="7">
        <v>6975</v>
      </c>
      <c r="G433" s="6">
        <v>0.76800000000000002</v>
      </c>
      <c r="H433" s="6">
        <v>0.23200000000000001</v>
      </c>
      <c r="I433" s="4">
        <v>3.32</v>
      </c>
      <c r="J433" s="8">
        <v>43511</v>
      </c>
      <c r="K433" s="4"/>
    </row>
    <row r="434" spans="1:11" x14ac:dyDescent="0.25">
      <c r="A434" s="3" t="s">
        <v>945</v>
      </c>
      <c r="B434" s="4" t="s">
        <v>444</v>
      </c>
      <c r="C434" s="4">
        <v>18.77</v>
      </c>
      <c r="D434" s="5">
        <v>0.06</v>
      </c>
      <c r="E434" s="6">
        <v>3.2000000000000002E-3</v>
      </c>
      <c r="F434" s="7">
        <v>6916</v>
      </c>
      <c r="G434" s="6">
        <v>0.26200000000000001</v>
      </c>
      <c r="H434" s="6">
        <v>0.73799999999999999</v>
      </c>
      <c r="I434" s="4">
        <v>0.35</v>
      </c>
      <c r="J434" s="8">
        <v>43511</v>
      </c>
      <c r="K434" s="4"/>
    </row>
    <row r="435" spans="1:11" x14ac:dyDescent="0.25">
      <c r="A435" s="3" t="s">
        <v>946</v>
      </c>
      <c r="B435" s="4" t="s">
        <v>445</v>
      </c>
      <c r="C435" s="4">
        <v>93.54</v>
      </c>
      <c r="D435" s="5">
        <v>0.9</v>
      </c>
      <c r="E435" s="6">
        <v>9.7000000000000003E-3</v>
      </c>
      <c r="F435" s="7">
        <v>6913</v>
      </c>
      <c r="G435" s="6">
        <v>0.55200000000000005</v>
      </c>
      <c r="H435" s="6">
        <v>0.44800000000000001</v>
      </c>
      <c r="I435" s="4">
        <v>1.23</v>
      </c>
      <c r="J435" s="8">
        <v>43511</v>
      </c>
      <c r="K435" s="4"/>
    </row>
    <row r="436" spans="1:11" x14ac:dyDescent="0.25">
      <c r="A436" s="3" t="s">
        <v>947</v>
      </c>
      <c r="B436" s="4" t="s">
        <v>446</v>
      </c>
      <c r="C436" s="4">
        <v>13.15</v>
      </c>
      <c r="D436" s="5">
        <v>0.4</v>
      </c>
      <c r="E436" s="6">
        <v>3.1399999999999997E-2</v>
      </c>
      <c r="F436" s="7">
        <v>6886</v>
      </c>
      <c r="G436" s="6">
        <v>0.92900000000000005</v>
      </c>
      <c r="H436" s="6">
        <v>7.0999999999999994E-2</v>
      </c>
      <c r="I436" s="4">
        <v>13.17</v>
      </c>
      <c r="J436" s="8">
        <v>43511</v>
      </c>
      <c r="K436" s="4"/>
    </row>
    <row r="437" spans="1:11" x14ac:dyDescent="0.25">
      <c r="A437" s="3" t="s">
        <v>948</v>
      </c>
      <c r="B437" s="4" t="s">
        <v>447</v>
      </c>
      <c r="C437" s="4">
        <v>41.24</v>
      </c>
      <c r="D437" s="5">
        <v>0.38</v>
      </c>
      <c r="E437" s="6">
        <v>9.2999999999999992E-3</v>
      </c>
      <c r="F437" s="7">
        <v>6874</v>
      </c>
      <c r="G437" s="6">
        <v>0.30199999999999999</v>
      </c>
      <c r="H437" s="6">
        <v>0.69799999999999995</v>
      </c>
      <c r="I437" s="4">
        <v>0.43</v>
      </c>
      <c r="J437" s="8">
        <v>43511</v>
      </c>
      <c r="K437" s="4"/>
    </row>
    <row r="438" spans="1:11" x14ac:dyDescent="0.25">
      <c r="A438" s="3" t="s">
        <v>949</v>
      </c>
      <c r="B438" s="4" t="s">
        <v>448</v>
      </c>
      <c r="C438" s="4">
        <v>118.49</v>
      </c>
      <c r="D438" s="5">
        <v>1.1200000000000001</v>
      </c>
      <c r="E438" s="6">
        <v>9.4999999999999998E-3</v>
      </c>
      <c r="F438" s="7">
        <v>6848</v>
      </c>
      <c r="G438" s="6">
        <v>0.47799999999999998</v>
      </c>
      <c r="H438" s="6">
        <v>0.52200000000000002</v>
      </c>
      <c r="I438" s="4">
        <v>0.91</v>
      </c>
      <c r="J438" s="8">
        <v>43511</v>
      </c>
      <c r="K438" s="4"/>
    </row>
    <row r="439" spans="1:11" x14ac:dyDescent="0.25">
      <c r="A439" s="3" t="s">
        <v>950</v>
      </c>
      <c r="B439" s="4" t="s">
        <v>449</v>
      </c>
      <c r="C439" s="4">
        <v>45.26</v>
      </c>
      <c r="D439" s="5">
        <v>1.75</v>
      </c>
      <c r="E439" s="6">
        <v>4.02E-2</v>
      </c>
      <c r="F439" s="7">
        <v>6793</v>
      </c>
      <c r="G439" s="6">
        <v>0.5</v>
      </c>
      <c r="H439" s="6">
        <v>0.5</v>
      </c>
      <c r="I439" s="4">
        <v>1</v>
      </c>
      <c r="J439" s="8">
        <v>43511</v>
      </c>
      <c r="K439" s="4"/>
    </row>
    <row r="440" spans="1:11" x14ac:dyDescent="0.25">
      <c r="A440" s="3" t="s">
        <v>951</v>
      </c>
      <c r="B440" s="4" t="s">
        <v>450</v>
      </c>
      <c r="C440" s="4">
        <v>25.86</v>
      </c>
      <c r="D440" s="5">
        <v>0.75</v>
      </c>
      <c r="E440" s="6">
        <v>2.9899999999999999E-2</v>
      </c>
      <c r="F440" s="7">
        <v>6780</v>
      </c>
      <c r="G440" s="6">
        <v>0.56999999999999995</v>
      </c>
      <c r="H440" s="6">
        <v>0.43</v>
      </c>
      <c r="I440" s="4">
        <v>1.32</v>
      </c>
      <c r="J440" s="8">
        <v>43511</v>
      </c>
      <c r="K440" s="4"/>
    </row>
    <row r="441" spans="1:11" x14ac:dyDescent="0.25">
      <c r="A441" s="3" t="s">
        <v>952</v>
      </c>
      <c r="B441" s="4" t="s">
        <v>451</v>
      </c>
      <c r="C441" s="4">
        <v>73.44</v>
      </c>
      <c r="D441" s="5">
        <v>2.91</v>
      </c>
      <c r="E441" s="6">
        <v>4.1300000000000003E-2</v>
      </c>
      <c r="F441" s="7">
        <v>6761</v>
      </c>
      <c r="G441" s="6">
        <v>0.77600000000000002</v>
      </c>
      <c r="H441" s="6">
        <v>0.224</v>
      </c>
      <c r="I441" s="4">
        <v>3.46</v>
      </c>
      <c r="J441" s="8">
        <v>43511</v>
      </c>
      <c r="K441" s="4"/>
    </row>
    <row r="442" spans="1:11" x14ac:dyDescent="0.25">
      <c r="A442" s="3" t="s">
        <v>953</v>
      </c>
      <c r="B442" s="4" t="s">
        <v>452</v>
      </c>
      <c r="C442" s="4">
        <v>12.31</v>
      </c>
      <c r="D442" s="5">
        <v>0.14000000000000001</v>
      </c>
      <c r="E442" s="6">
        <v>1.15E-2</v>
      </c>
      <c r="F442" s="7">
        <v>6755</v>
      </c>
      <c r="G442" s="6">
        <v>0.54400000000000004</v>
      </c>
      <c r="H442" s="6">
        <v>0.45600000000000002</v>
      </c>
      <c r="I442" s="4">
        <v>1.19</v>
      </c>
      <c r="J442" s="8">
        <v>43511</v>
      </c>
      <c r="K442" s="4"/>
    </row>
    <row r="443" spans="1:11" x14ac:dyDescent="0.25">
      <c r="A443" s="3" t="s">
        <v>954</v>
      </c>
      <c r="B443" s="4" t="s">
        <v>453</v>
      </c>
      <c r="C443" s="4">
        <v>50.23</v>
      </c>
      <c r="D443" s="5">
        <v>0.73</v>
      </c>
      <c r="E443" s="6">
        <v>1.47E-2</v>
      </c>
      <c r="F443" s="7">
        <v>6734</v>
      </c>
      <c r="G443" s="6">
        <v>0.35099999999999998</v>
      </c>
      <c r="H443" s="6">
        <v>0.64900000000000002</v>
      </c>
      <c r="I443" s="4">
        <v>0.54</v>
      </c>
      <c r="J443" s="8">
        <v>43511</v>
      </c>
      <c r="K443" s="4"/>
    </row>
    <row r="444" spans="1:11" x14ac:dyDescent="0.25">
      <c r="A444" s="3" t="s">
        <v>955</v>
      </c>
      <c r="B444" s="4" t="s">
        <v>454</v>
      </c>
      <c r="C444" s="4">
        <v>28.29</v>
      </c>
      <c r="D444" s="9">
        <v>-0.1</v>
      </c>
      <c r="E444" s="10">
        <v>-3.5000000000000001E-3</v>
      </c>
      <c r="F444" s="7">
        <v>6734</v>
      </c>
      <c r="G444" s="6">
        <v>0.55800000000000005</v>
      </c>
      <c r="H444" s="6">
        <v>0.442</v>
      </c>
      <c r="I444" s="4">
        <v>1.26</v>
      </c>
      <c r="J444" s="8">
        <v>43511</v>
      </c>
      <c r="K444" s="4"/>
    </row>
    <row r="445" spans="1:11" x14ac:dyDescent="0.25">
      <c r="A445" s="3" t="s">
        <v>956</v>
      </c>
      <c r="B445" s="4" t="s">
        <v>455</v>
      </c>
      <c r="C445" s="4">
        <v>24.47</v>
      </c>
      <c r="D445" s="5">
        <v>0.63</v>
      </c>
      <c r="E445" s="6">
        <v>2.64E-2</v>
      </c>
      <c r="F445" s="7">
        <v>6726</v>
      </c>
      <c r="G445" s="6">
        <v>0.45600000000000002</v>
      </c>
      <c r="H445" s="6">
        <v>0.54400000000000004</v>
      </c>
      <c r="I445" s="4">
        <v>0.84</v>
      </c>
      <c r="J445" s="8">
        <v>43511</v>
      </c>
      <c r="K445" s="4"/>
    </row>
    <row r="446" spans="1:11" x14ac:dyDescent="0.25">
      <c r="A446" s="3" t="s">
        <v>957</v>
      </c>
      <c r="B446" s="4" t="s">
        <v>456</v>
      </c>
      <c r="C446" s="4">
        <v>25.58</v>
      </c>
      <c r="D446" s="5">
        <v>0.55000000000000004</v>
      </c>
      <c r="E446" s="6">
        <v>2.1999999999999999E-2</v>
      </c>
      <c r="F446" s="7">
        <v>6723</v>
      </c>
      <c r="G446" s="6">
        <v>0.39300000000000002</v>
      </c>
      <c r="H446" s="6">
        <v>0.60699999999999998</v>
      </c>
      <c r="I446" s="4">
        <v>0.65</v>
      </c>
      <c r="J446" s="8">
        <v>43511</v>
      </c>
      <c r="K446" s="4"/>
    </row>
    <row r="447" spans="1:11" x14ac:dyDescent="0.25">
      <c r="A447" s="3" t="s">
        <v>958</v>
      </c>
      <c r="B447" s="4" t="s">
        <v>457</v>
      </c>
      <c r="C447" s="4">
        <v>9.82</v>
      </c>
      <c r="D447" s="5">
        <v>0.14000000000000001</v>
      </c>
      <c r="E447" s="6">
        <v>1.4500000000000001E-2</v>
      </c>
      <c r="F447" s="7">
        <v>6721</v>
      </c>
      <c r="G447" s="6">
        <v>0.77900000000000003</v>
      </c>
      <c r="H447" s="6">
        <v>0.221</v>
      </c>
      <c r="I447" s="4">
        <v>3.52</v>
      </c>
      <c r="J447" s="8">
        <v>43511</v>
      </c>
      <c r="K447" s="4"/>
    </row>
    <row r="448" spans="1:11" x14ac:dyDescent="0.25">
      <c r="A448" s="3" t="s">
        <v>959</v>
      </c>
      <c r="B448" s="4" t="s">
        <v>458</v>
      </c>
      <c r="C448" s="4">
        <v>51.81</v>
      </c>
      <c r="D448" s="5">
        <v>0.54</v>
      </c>
      <c r="E448" s="6">
        <v>1.0500000000000001E-2</v>
      </c>
      <c r="F448" s="7">
        <v>6699</v>
      </c>
      <c r="G448" s="6">
        <v>0.90500000000000003</v>
      </c>
      <c r="H448" s="6">
        <v>9.5000000000000001E-2</v>
      </c>
      <c r="I448" s="4">
        <v>9.5299999999999994</v>
      </c>
      <c r="J448" s="8">
        <v>43511</v>
      </c>
      <c r="K448" s="4"/>
    </row>
    <row r="449" spans="1:11" x14ac:dyDescent="0.25">
      <c r="A449" s="3" t="s">
        <v>960</v>
      </c>
      <c r="B449" s="4" t="s">
        <v>459</v>
      </c>
      <c r="C449" s="4">
        <v>105.74</v>
      </c>
      <c r="D449" s="5">
        <v>1.25</v>
      </c>
      <c r="E449" s="6">
        <v>1.2E-2</v>
      </c>
      <c r="F449" s="7">
        <v>6652</v>
      </c>
      <c r="G449" s="6">
        <v>0.42799999999999999</v>
      </c>
      <c r="H449" s="6">
        <v>0.57199999999999995</v>
      </c>
      <c r="I449" s="4">
        <v>0.75</v>
      </c>
      <c r="J449" s="8">
        <v>43511</v>
      </c>
      <c r="K449" s="4"/>
    </row>
    <row r="450" spans="1:11" x14ac:dyDescent="0.25">
      <c r="A450" s="3" t="s">
        <v>961</v>
      </c>
      <c r="B450" s="4" t="s">
        <v>460</v>
      </c>
      <c r="C450" s="4">
        <v>2.4700000000000002</v>
      </c>
      <c r="D450" s="5">
        <v>0.21</v>
      </c>
      <c r="E450" s="6">
        <v>9.2899999999999996E-2</v>
      </c>
      <c r="F450" s="7">
        <v>6650</v>
      </c>
      <c r="G450" s="6">
        <v>0.34</v>
      </c>
      <c r="H450" s="6">
        <v>0.66</v>
      </c>
      <c r="I450" s="4">
        <v>0.52</v>
      </c>
      <c r="J450" s="8">
        <v>43511</v>
      </c>
      <c r="K450" s="4"/>
    </row>
    <row r="451" spans="1:11" x14ac:dyDescent="0.25">
      <c r="A451" s="3" t="s">
        <v>962</v>
      </c>
      <c r="B451" s="4" t="s">
        <v>461</v>
      </c>
      <c r="C451" s="4">
        <v>78.73</v>
      </c>
      <c r="D451" s="5">
        <v>1.53</v>
      </c>
      <c r="E451" s="6">
        <v>1.9800000000000002E-2</v>
      </c>
      <c r="F451" s="7">
        <v>6630</v>
      </c>
      <c r="G451" s="6">
        <v>0.51</v>
      </c>
      <c r="H451" s="6">
        <v>0.49</v>
      </c>
      <c r="I451" s="4">
        <v>1.04</v>
      </c>
      <c r="J451" s="8">
        <v>43511</v>
      </c>
      <c r="K451" s="4"/>
    </row>
    <row r="452" spans="1:11" x14ac:dyDescent="0.25">
      <c r="A452" s="3" t="s">
        <v>963</v>
      </c>
      <c r="B452" s="4" t="s">
        <v>462</v>
      </c>
      <c r="C452" s="4">
        <v>139.36000000000001</v>
      </c>
      <c r="D452" s="5">
        <v>1.79</v>
      </c>
      <c r="E452" s="6">
        <v>1.2999999999999999E-2</v>
      </c>
      <c r="F452" s="7">
        <v>6618</v>
      </c>
      <c r="G452" s="6">
        <v>0.52500000000000002</v>
      </c>
      <c r="H452" s="6">
        <v>0.47499999999999998</v>
      </c>
      <c r="I452" s="4">
        <v>1.1100000000000001</v>
      </c>
      <c r="J452" s="8">
        <v>43511</v>
      </c>
      <c r="K452" s="4"/>
    </row>
    <row r="453" spans="1:11" x14ac:dyDescent="0.25">
      <c r="A453" s="3" t="s">
        <v>964</v>
      </c>
      <c r="B453" s="4" t="s">
        <v>463</v>
      </c>
      <c r="C453" s="4">
        <v>23.13</v>
      </c>
      <c r="D453" s="5">
        <v>1.0900000000000001</v>
      </c>
      <c r="E453" s="6">
        <v>4.9500000000000002E-2</v>
      </c>
      <c r="F453" s="7">
        <v>6607</v>
      </c>
      <c r="G453" s="6">
        <v>0.23499999999999999</v>
      </c>
      <c r="H453" s="6">
        <v>0.76500000000000001</v>
      </c>
      <c r="I453" s="4">
        <v>0.31</v>
      </c>
      <c r="J453" s="8">
        <v>43511</v>
      </c>
      <c r="K453" s="4"/>
    </row>
    <row r="454" spans="1:11" x14ac:dyDescent="0.25">
      <c r="A454" s="3" t="s">
        <v>965</v>
      </c>
      <c r="B454" s="4" t="s">
        <v>464</v>
      </c>
      <c r="C454" s="4">
        <v>76.42</v>
      </c>
      <c r="D454" s="5">
        <v>1.78</v>
      </c>
      <c r="E454" s="6">
        <v>2.3800000000000002E-2</v>
      </c>
      <c r="F454" s="7">
        <v>6558</v>
      </c>
      <c r="G454" s="6">
        <v>0.41299999999999998</v>
      </c>
      <c r="H454" s="6">
        <v>0.58699999999999997</v>
      </c>
      <c r="I454" s="4">
        <v>0.7</v>
      </c>
      <c r="J454" s="8">
        <v>43511</v>
      </c>
      <c r="K454" s="4"/>
    </row>
    <row r="455" spans="1:11" x14ac:dyDescent="0.25">
      <c r="A455" s="3" t="s">
        <v>966</v>
      </c>
      <c r="B455" s="4" t="s">
        <v>465</v>
      </c>
      <c r="C455" s="4">
        <v>27.7</v>
      </c>
      <c r="D455" s="5">
        <v>0.64</v>
      </c>
      <c r="E455" s="6">
        <v>2.3699999999999999E-2</v>
      </c>
      <c r="F455" s="7">
        <v>6554</v>
      </c>
      <c r="G455" s="6">
        <v>0.30299999999999999</v>
      </c>
      <c r="H455" s="6">
        <v>0.69699999999999995</v>
      </c>
      <c r="I455" s="4">
        <v>0.43</v>
      </c>
      <c r="J455" s="8">
        <v>43511</v>
      </c>
      <c r="K455" s="4"/>
    </row>
    <row r="456" spans="1:11" x14ac:dyDescent="0.25">
      <c r="A456" s="3" t="s">
        <v>967</v>
      </c>
      <c r="B456" s="4" t="s">
        <v>466</v>
      </c>
      <c r="C456" s="4">
        <v>37.39</v>
      </c>
      <c r="D456" s="5">
        <v>1.02</v>
      </c>
      <c r="E456" s="6">
        <v>2.8000000000000001E-2</v>
      </c>
      <c r="F456" s="7">
        <v>6552</v>
      </c>
      <c r="G456" s="6">
        <v>0.26900000000000002</v>
      </c>
      <c r="H456" s="6">
        <v>0.73099999999999998</v>
      </c>
      <c r="I456" s="4">
        <v>0.37</v>
      </c>
      <c r="J456" s="8">
        <v>43511</v>
      </c>
      <c r="K456" s="4"/>
    </row>
    <row r="457" spans="1:11" x14ac:dyDescent="0.25">
      <c r="A457" s="3" t="s">
        <v>968</v>
      </c>
      <c r="B457" s="4" t="s">
        <v>467</v>
      </c>
      <c r="C457" s="4">
        <v>919.75</v>
      </c>
      <c r="D457" s="5">
        <v>14.79</v>
      </c>
      <c r="E457" s="6">
        <v>1.6299999999999999E-2</v>
      </c>
      <c r="F457" s="7">
        <v>6543</v>
      </c>
      <c r="G457" s="6">
        <v>0.51900000000000002</v>
      </c>
      <c r="H457" s="6">
        <v>0.48099999999999998</v>
      </c>
      <c r="I457" s="4">
        <v>1.08</v>
      </c>
      <c r="J457" s="8">
        <v>43511</v>
      </c>
      <c r="K457" s="4"/>
    </row>
    <row r="458" spans="1:11" x14ac:dyDescent="0.25">
      <c r="A458" s="3" t="s">
        <v>969</v>
      </c>
      <c r="B458" s="4" t="s">
        <v>468</v>
      </c>
      <c r="C458" s="4">
        <v>125.98</v>
      </c>
      <c r="D458" s="5">
        <v>0.92</v>
      </c>
      <c r="E458" s="6">
        <v>7.4000000000000003E-3</v>
      </c>
      <c r="F458" s="7">
        <v>6543</v>
      </c>
      <c r="G458" s="6">
        <v>0.73</v>
      </c>
      <c r="H458" s="6">
        <v>0.27</v>
      </c>
      <c r="I458" s="4">
        <v>2.7</v>
      </c>
      <c r="J458" s="8">
        <v>43511</v>
      </c>
      <c r="K458" s="4"/>
    </row>
    <row r="459" spans="1:11" x14ac:dyDescent="0.25">
      <c r="A459" s="3" t="s">
        <v>970</v>
      </c>
      <c r="B459" s="4" t="s">
        <v>469</v>
      </c>
      <c r="C459" s="4">
        <v>55</v>
      </c>
      <c r="D459" s="5">
        <v>0.62</v>
      </c>
      <c r="E459" s="6">
        <v>1.14E-2</v>
      </c>
      <c r="F459" s="7">
        <v>6532</v>
      </c>
      <c r="G459" s="6">
        <v>0.52300000000000002</v>
      </c>
      <c r="H459" s="6">
        <v>0.47699999999999998</v>
      </c>
      <c r="I459" s="4">
        <v>1.1000000000000001</v>
      </c>
      <c r="J459" s="8">
        <v>43511</v>
      </c>
      <c r="K459" s="4"/>
    </row>
    <row r="460" spans="1:11" x14ac:dyDescent="0.25">
      <c r="A460" s="3" t="s">
        <v>971</v>
      </c>
      <c r="B460" s="4" t="s">
        <v>470</v>
      </c>
      <c r="C460" s="4">
        <v>42.46</v>
      </c>
      <c r="D460" s="9">
        <v>-0.15</v>
      </c>
      <c r="E460" s="10">
        <v>-3.5000000000000001E-3</v>
      </c>
      <c r="F460" s="7">
        <v>6526</v>
      </c>
      <c r="G460" s="6">
        <v>0.52800000000000002</v>
      </c>
      <c r="H460" s="6">
        <v>0.47199999999999998</v>
      </c>
      <c r="I460" s="4">
        <v>1.1200000000000001</v>
      </c>
      <c r="J460" s="8">
        <v>43511</v>
      </c>
      <c r="K460" s="4"/>
    </row>
    <row r="461" spans="1:11" x14ac:dyDescent="0.25">
      <c r="A461" s="3" t="s">
        <v>972</v>
      </c>
      <c r="B461" s="4" t="s">
        <v>471</v>
      </c>
      <c r="C461" s="4">
        <v>105.5</v>
      </c>
      <c r="D461" s="5">
        <v>1.67</v>
      </c>
      <c r="E461" s="6">
        <v>1.61E-2</v>
      </c>
      <c r="F461" s="7">
        <v>6518</v>
      </c>
      <c r="G461" s="6">
        <v>0.47199999999999998</v>
      </c>
      <c r="H461" s="6">
        <v>0.52800000000000002</v>
      </c>
      <c r="I461" s="4">
        <v>0.89</v>
      </c>
      <c r="J461" s="8">
        <v>43511</v>
      </c>
      <c r="K461" s="4"/>
    </row>
    <row r="462" spans="1:11" x14ac:dyDescent="0.25">
      <c r="A462" s="3" t="s">
        <v>973</v>
      </c>
      <c r="B462" s="4" t="s">
        <v>472</v>
      </c>
      <c r="C462" s="4">
        <v>13.66</v>
      </c>
      <c r="D462" s="5">
        <v>0.47</v>
      </c>
      <c r="E462" s="6">
        <v>3.56E-2</v>
      </c>
      <c r="F462" s="7">
        <v>6507</v>
      </c>
      <c r="G462" s="6">
        <v>5.7000000000000002E-2</v>
      </c>
      <c r="H462" s="6">
        <v>0.94299999999999995</v>
      </c>
      <c r="I462" s="4">
        <v>0.06</v>
      </c>
      <c r="J462" s="8">
        <v>43511</v>
      </c>
      <c r="K462" s="4"/>
    </row>
    <row r="463" spans="1:11" x14ac:dyDescent="0.25">
      <c r="A463" s="3" t="s">
        <v>974</v>
      </c>
      <c r="B463" s="4" t="s">
        <v>473</v>
      </c>
      <c r="C463" s="4">
        <v>19.77</v>
      </c>
      <c r="D463" s="5">
        <v>0.38</v>
      </c>
      <c r="E463" s="6">
        <v>1.9599999999999999E-2</v>
      </c>
      <c r="F463" s="7">
        <v>6493</v>
      </c>
      <c r="G463" s="6">
        <v>0.20300000000000001</v>
      </c>
      <c r="H463" s="6">
        <v>0.79700000000000004</v>
      </c>
      <c r="I463" s="4">
        <v>0.25</v>
      </c>
      <c r="J463" s="8">
        <v>43511</v>
      </c>
      <c r="K463" s="4"/>
    </row>
    <row r="464" spans="1:11" x14ac:dyDescent="0.25">
      <c r="A464" s="3" t="s">
        <v>975</v>
      </c>
      <c r="B464" s="4" t="s">
        <v>474</v>
      </c>
      <c r="C464" s="4">
        <v>12.05</v>
      </c>
      <c r="D464" s="5">
        <v>0.14000000000000001</v>
      </c>
      <c r="E464" s="6">
        <v>1.18E-2</v>
      </c>
      <c r="F464" s="7">
        <v>6492</v>
      </c>
      <c r="G464" s="6">
        <v>0.16500000000000001</v>
      </c>
      <c r="H464" s="6">
        <v>0.83499999999999996</v>
      </c>
      <c r="I464" s="4">
        <v>0.2</v>
      </c>
      <c r="J464" s="8">
        <v>43511</v>
      </c>
      <c r="K464" s="4"/>
    </row>
    <row r="465" spans="1:11" x14ac:dyDescent="0.25">
      <c r="A465" s="3" t="s">
        <v>976</v>
      </c>
      <c r="B465" s="4" t="s">
        <v>475</v>
      </c>
      <c r="C465" s="4">
        <v>155.47</v>
      </c>
      <c r="D465" s="5">
        <v>4.08</v>
      </c>
      <c r="E465" s="6">
        <v>2.7E-2</v>
      </c>
      <c r="F465" s="7">
        <v>6461</v>
      </c>
      <c r="G465" s="6">
        <v>0.45400000000000001</v>
      </c>
      <c r="H465" s="6">
        <v>0.54600000000000004</v>
      </c>
      <c r="I465" s="4">
        <v>0.83</v>
      </c>
      <c r="J465" s="8">
        <v>43511</v>
      </c>
      <c r="K465" s="4"/>
    </row>
    <row r="466" spans="1:11" x14ac:dyDescent="0.25">
      <c r="A466" s="3" t="s">
        <v>977</v>
      </c>
      <c r="B466" s="4" t="s">
        <v>476</v>
      </c>
      <c r="C466" s="4">
        <v>56.86</v>
      </c>
      <c r="D466" s="5">
        <v>1.36</v>
      </c>
      <c r="E466" s="6">
        <v>2.4500000000000001E-2</v>
      </c>
      <c r="F466" s="7">
        <v>6425</v>
      </c>
      <c r="G466" s="6">
        <v>0.45600000000000002</v>
      </c>
      <c r="H466" s="6">
        <v>0.54400000000000004</v>
      </c>
      <c r="I466" s="4">
        <v>0.84</v>
      </c>
      <c r="J466" s="8">
        <v>43511</v>
      </c>
      <c r="K466" s="4"/>
    </row>
    <row r="467" spans="1:11" x14ac:dyDescent="0.25">
      <c r="A467" s="3" t="s">
        <v>978</v>
      </c>
      <c r="B467" s="4" t="s">
        <v>477</v>
      </c>
      <c r="C467" s="4">
        <v>24.22</v>
      </c>
      <c r="D467" s="5">
        <v>0.31</v>
      </c>
      <c r="E467" s="6">
        <v>1.2999999999999999E-2</v>
      </c>
      <c r="F467" s="7">
        <v>6409</v>
      </c>
      <c r="G467" s="6">
        <v>0.70599999999999996</v>
      </c>
      <c r="H467" s="6">
        <v>0.29399999999999998</v>
      </c>
      <c r="I467" s="4">
        <v>2.4</v>
      </c>
      <c r="J467" s="8">
        <v>43511</v>
      </c>
      <c r="K467" s="4"/>
    </row>
    <row r="468" spans="1:11" x14ac:dyDescent="0.25">
      <c r="A468" s="3" t="s">
        <v>979</v>
      </c>
      <c r="B468" s="4" t="s">
        <v>478</v>
      </c>
      <c r="C468" s="4">
        <v>21.74</v>
      </c>
      <c r="D468" s="5">
        <v>0.34</v>
      </c>
      <c r="E468" s="6">
        <v>1.5900000000000001E-2</v>
      </c>
      <c r="F468" s="7">
        <v>6408</v>
      </c>
      <c r="G468" s="6">
        <v>0.38800000000000001</v>
      </c>
      <c r="H468" s="6">
        <v>0.61199999999999999</v>
      </c>
      <c r="I468" s="4">
        <v>0.63</v>
      </c>
      <c r="J468" s="8">
        <v>43511</v>
      </c>
      <c r="K468" s="4"/>
    </row>
    <row r="469" spans="1:11" x14ac:dyDescent="0.25">
      <c r="A469" s="3" t="s">
        <v>980</v>
      </c>
      <c r="B469" s="4" t="s">
        <v>479</v>
      </c>
      <c r="C469" s="4">
        <v>46.65</v>
      </c>
      <c r="D469" s="5">
        <v>0.9</v>
      </c>
      <c r="E469" s="6">
        <v>1.9699999999999999E-2</v>
      </c>
      <c r="F469" s="7">
        <v>6380</v>
      </c>
      <c r="G469" s="6">
        <v>0.38200000000000001</v>
      </c>
      <c r="H469" s="6">
        <v>0.61799999999999999</v>
      </c>
      <c r="I469" s="4">
        <v>0.62</v>
      </c>
      <c r="J469" s="8">
        <v>43511</v>
      </c>
      <c r="K469" s="4"/>
    </row>
    <row r="470" spans="1:11" x14ac:dyDescent="0.25">
      <c r="A470" s="3" t="s">
        <v>981</v>
      </c>
      <c r="B470" s="4" t="s">
        <v>480</v>
      </c>
      <c r="C470" s="4">
        <v>35.82</v>
      </c>
      <c r="D470" s="5">
        <v>0.12</v>
      </c>
      <c r="E470" s="6">
        <v>3.3999999999999998E-3</v>
      </c>
      <c r="F470" s="7">
        <v>6365</v>
      </c>
      <c r="G470" s="6">
        <v>0.121</v>
      </c>
      <c r="H470" s="6">
        <v>0.879</v>
      </c>
      <c r="I470" s="4">
        <v>0.14000000000000001</v>
      </c>
      <c r="J470" s="8">
        <v>43511</v>
      </c>
      <c r="K470" s="4"/>
    </row>
    <row r="471" spans="1:11" x14ac:dyDescent="0.25">
      <c r="A471" s="3" t="s">
        <v>982</v>
      </c>
      <c r="B471" s="4" t="s">
        <v>481</v>
      </c>
      <c r="C471" s="4">
        <v>106.49</v>
      </c>
      <c r="D471" s="5">
        <v>0.28999999999999998</v>
      </c>
      <c r="E471" s="6">
        <v>2.7000000000000001E-3</v>
      </c>
      <c r="F471" s="7">
        <v>6360</v>
      </c>
      <c r="G471" s="6">
        <v>0.51200000000000001</v>
      </c>
      <c r="H471" s="6">
        <v>0.48799999999999999</v>
      </c>
      <c r="I471" s="4">
        <v>1.05</v>
      </c>
      <c r="J471" s="8">
        <v>43511</v>
      </c>
      <c r="K471" s="4"/>
    </row>
    <row r="472" spans="1:11" x14ac:dyDescent="0.25">
      <c r="A472" s="3" t="s">
        <v>983</v>
      </c>
      <c r="B472" s="4" t="s">
        <v>482</v>
      </c>
      <c r="C472" s="4">
        <v>41.69</v>
      </c>
      <c r="D472" s="9">
        <v>-0.93</v>
      </c>
      <c r="E472" s="10">
        <v>-2.18E-2</v>
      </c>
      <c r="F472" s="7">
        <v>6310</v>
      </c>
      <c r="G472" s="6">
        <v>0.58099999999999996</v>
      </c>
      <c r="H472" s="6">
        <v>0.41899999999999998</v>
      </c>
      <c r="I472" s="4">
        <v>1.38</v>
      </c>
      <c r="J472" s="8">
        <v>43511</v>
      </c>
      <c r="K472" s="4"/>
    </row>
    <row r="473" spans="1:11" x14ac:dyDescent="0.25">
      <c r="A473" s="3" t="s">
        <v>984</v>
      </c>
      <c r="B473" s="4" t="s">
        <v>483</v>
      </c>
      <c r="C473" s="4">
        <v>17.55</v>
      </c>
      <c r="D473" s="5">
        <v>0.06</v>
      </c>
      <c r="E473" s="6">
        <v>3.3999999999999998E-3</v>
      </c>
      <c r="F473" s="7">
        <v>6281</v>
      </c>
      <c r="G473" s="6">
        <v>0.45800000000000002</v>
      </c>
      <c r="H473" s="6">
        <v>0.54200000000000004</v>
      </c>
      <c r="I473" s="4">
        <v>0.84</v>
      </c>
      <c r="J473" s="8">
        <v>43511</v>
      </c>
      <c r="K473" s="4"/>
    </row>
    <row r="474" spans="1:11" x14ac:dyDescent="0.25">
      <c r="A474" s="3" t="s">
        <v>985</v>
      </c>
      <c r="B474" s="4" t="s">
        <v>484</v>
      </c>
      <c r="C474" s="4">
        <v>57.4</v>
      </c>
      <c r="D474" s="5">
        <v>0.42</v>
      </c>
      <c r="E474" s="6">
        <v>7.4000000000000003E-3</v>
      </c>
      <c r="F474" s="7">
        <v>6275</v>
      </c>
      <c r="G474" s="6">
        <v>0.218</v>
      </c>
      <c r="H474" s="6">
        <v>0.78200000000000003</v>
      </c>
      <c r="I474" s="4">
        <v>0.28000000000000003</v>
      </c>
      <c r="J474" s="8">
        <v>43511</v>
      </c>
      <c r="K474" s="4"/>
    </row>
    <row r="475" spans="1:11" x14ac:dyDescent="0.25">
      <c r="A475" s="3" t="s">
        <v>986</v>
      </c>
      <c r="B475" s="4" t="s">
        <v>485</v>
      </c>
      <c r="C475" s="4">
        <v>169.26</v>
      </c>
      <c r="D475" s="5">
        <v>5.53</v>
      </c>
      <c r="E475" s="6">
        <v>3.3799999999999997E-2</v>
      </c>
      <c r="F475" s="7">
        <v>6270</v>
      </c>
      <c r="G475" s="6">
        <v>0.60699999999999998</v>
      </c>
      <c r="H475" s="6">
        <v>0.39300000000000002</v>
      </c>
      <c r="I475" s="4">
        <v>1.55</v>
      </c>
      <c r="J475" s="8">
        <v>43511</v>
      </c>
      <c r="K475" s="4"/>
    </row>
    <row r="476" spans="1:11" x14ac:dyDescent="0.25">
      <c r="A476" s="3" t="s">
        <v>987</v>
      </c>
      <c r="B476" s="4" t="s">
        <v>486</v>
      </c>
      <c r="C476" s="4">
        <v>76.150000000000006</v>
      </c>
      <c r="D476" s="5">
        <v>2.42</v>
      </c>
      <c r="E476" s="6">
        <v>3.2800000000000003E-2</v>
      </c>
      <c r="F476" s="7">
        <v>6253</v>
      </c>
      <c r="G476" s="6">
        <v>0.106</v>
      </c>
      <c r="H476" s="6">
        <v>0.89400000000000002</v>
      </c>
      <c r="I476" s="4">
        <v>0.12</v>
      </c>
      <c r="J476" s="8">
        <v>43511</v>
      </c>
      <c r="K476" s="4"/>
    </row>
    <row r="477" spans="1:11" x14ac:dyDescent="0.25">
      <c r="A477" s="3" t="s">
        <v>988</v>
      </c>
      <c r="B477" s="4" t="s">
        <v>487</v>
      </c>
      <c r="C477" s="4">
        <v>36.31</v>
      </c>
      <c r="D477" s="5">
        <v>0.62</v>
      </c>
      <c r="E477" s="6">
        <v>1.7399999999999999E-2</v>
      </c>
      <c r="F477" s="7">
        <v>6215</v>
      </c>
      <c r="G477" s="6">
        <v>0.57299999999999995</v>
      </c>
      <c r="H477" s="6">
        <v>0.42699999999999999</v>
      </c>
      <c r="I477" s="4">
        <v>1.34</v>
      </c>
      <c r="J477" s="8">
        <v>43511</v>
      </c>
      <c r="K477" s="4"/>
    </row>
    <row r="478" spans="1:11" x14ac:dyDescent="0.25">
      <c r="A478" s="3" t="s">
        <v>989</v>
      </c>
      <c r="B478" s="4" t="s">
        <v>488</v>
      </c>
      <c r="C478" s="4">
        <v>22.82</v>
      </c>
      <c r="D478" s="5">
        <v>0.15</v>
      </c>
      <c r="E478" s="6">
        <v>6.6E-3</v>
      </c>
      <c r="F478" s="7">
        <v>6203</v>
      </c>
      <c r="G478" s="6">
        <v>0.68100000000000005</v>
      </c>
      <c r="H478" s="6">
        <v>0.31900000000000001</v>
      </c>
      <c r="I478" s="4">
        <v>2.13</v>
      </c>
      <c r="J478" s="8">
        <v>43511</v>
      </c>
      <c r="K478" s="4"/>
    </row>
    <row r="479" spans="1:11" x14ac:dyDescent="0.25">
      <c r="A479" s="3" t="s">
        <v>990</v>
      </c>
      <c r="B479" s="4" t="s">
        <v>489</v>
      </c>
      <c r="C479" s="4">
        <v>204.36</v>
      </c>
      <c r="D479" s="5">
        <v>2.36</v>
      </c>
      <c r="E479" s="6">
        <v>1.17E-2</v>
      </c>
      <c r="F479" s="7">
        <v>6203</v>
      </c>
      <c r="G479" s="6">
        <v>0.378</v>
      </c>
      <c r="H479" s="6">
        <v>0.622</v>
      </c>
      <c r="I479" s="4">
        <v>0.61</v>
      </c>
      <c r="J479" s="8">
        <v>43511</v>
      </c>
      <c r="K479" s="4"/>
    </row>
    <row r="480" spans="1:11" x14ac:dyDescent="0.25">
      <c r="A480" s="3" t="s">
        <v>991</v>
      </c>
      <c r="B480" s="4" t="s">
        <v>490</v>
      </c>
      <c r="C480" s="4">
        <v>72.86</v>
      </c>
      <c r="D480" s="5">
        <v>1.61</v>
      </c>
      <c r="E480" s="6">
        <v>2.2599999999999999E-2</v>
      </c>
      <c r="F480" s="7">
        <v>6195</v>
      </c>
      <c r="G480" s="6">
        <v>0.90300000000000002</v>
      </c>
      <c r="H480" s="6">
        <v>9.7000000000000003E-2</v>
      </c>
      <c r="I480" s="4">
        <v>9.2899999999999991</v>
      </c>
      <c r="J480" s="8">
        <v>43511</v>
      </c>
      <c r="K480" s="4"/>
    </row>
    <row r="481" spans="1:11" x14ac:dyDescent="0.25">
      <c r="A481" s="3" t="s">
        <v>992</v>
      </c>
      <c r="B481" s="4" t="s">
        <v>491</v>
      </c>
      <c r="C481" s="4">
        <v>19.04</v>
      </c>
      <c r="D481" s="9">
        <v>-0.74</v>
      </c>
      <c r="E481" s="10">
        <v>-3.7400000000000003E-2</v>
      </c>
      <c r="F481" s="7">
        <v>6135</v>
      </c>
      <c r="G481" s="6">
        <v>0.374</v>
      </c>
      <c r="H481" s="6">
        <v>0.626</v>
      </c>
      <c r="I481" s="4">
        <v>0.6</v>
      </c>
      <c r="J481" s="8">
        <v>43511</v>
      </c>
      <c r="K481" s="4"/>
    </row>
    <row r="482" spans="1:11" x14ac:dyDescent="0.25">
      <c r="A482" s="3" t="s">
        <v>993</v>
      </c>
      <c r="B482" s="4" t="s">
        <v>492</v>
      </c>
      <c r="C482" s="4">
        <v>306.36</v>
      </c>
      <c r="D482" s="5">
        <v>1.36</v>
      </c>
      <c r="E482" s="6">
        <v>4.4999999999999997E-3</v>
      </c>
      <c r="F482" s="7">
        <v>6133</v>
      </c>
      <c r="G482" s="6">
        <v>0.55600000000000005</v>
      </c>
      <c r="H482" s="6">
        <v>0.44400000000000001</v>
      </c>
      <c r="I482" s="4">
        <v>1.25</v>
      </c>
      <c r="J482" s="8">
        <v>43511</v>
      </c>
      <c r="K482" s="4"/>
    </row>
    <row r="483" spans="1:11" x14ac:dyDescent="0.25">
      <c r="A483" s="3" t="s">
        <v>994</v>
      </c>
      <c r="B483" s="4" t="s">
        <v>493</v>
      </c>
      <c r="C483" s="4">
        <v>117.97</v>
      </c>
      <c r="D483" s="5">
        <v>0.75</v>
      </c>
      <c r="E483" s="6">
        <v>6.4000000000000003E-3</v>
      </c>
      <c r="F483" s="7">
        <v>6124</v>
      </c>
      <c r="G483" s="6">
        <v>0.55000000000000004</v>
      </c>
      <c r="H483" s="6">
        <v>0.45</v>
      </c>
      <c r="I483" s="4">
        <v>1.22</v>
      </c>
      <c r="J483" s="8">
        <v>43511</v>
      </c>
      <c r="K483" s="4"/>
    </row>
    <row r="484" spans="1:11" x14ac:dyDescent="0.25">
      <c r="A484" s="3" t="s">
        <v>995</v>
      </c>
      <c r="B484" s="4" t="s">
        <v>494</v>
      </c>
      <c r="C484" s="4">
        <v>20.05</v>
      </c>
      <c r="D484" s="9">
        <v>-0.01</v>
      </c>
      <c r="E484" s="10">
        <v>-5.0000000000000001E-4</v>
      </c>
      <c r="F484" s="7">
        <v>6119</v>
      </c>
      <c r="G484" s="6">
        <v>0.36099999999999999</v>
      </c>
      <c r="H484" s="6">
        <v>0.63900000000000001</v>
      </c>
      <c r="I484" s="4">
        <v>0.56000000000000005</v>
      </c>
      <c r="J484" s="8">
        <v>43511</v>
      </c>
      <c r="K484" s="4"/>
    </row>
    <row r="485" spans="1:11" x14ac:dyDescent="0.25">
      <c r="A485" s="3" t="s">
        <v>996</v>
      </c>
      <c r="B485" s="4" t="s">
        <v>495</v>
      </c>
      <c r="C485" s="4">
        <v>37.46</v>
      </c>
      <c r="D485" s="5">
        <v>1.49</v>
      </c>
      <c r="E485" s="6">
        <v>4.1399999999999999E-2</v>
      </c>
      <c r="F485" s="7">
        <v>6115</v>
      </c>
      <c r="G485" s="6">
        <v>0.14699999999999999</v>
      </c>
      <c r="H485" s="6">
        <v>0.85299999999999998</v>
      </c>
      <c r="I485" s="4">
        <v>0.17</v>
      </c>
      <c r="J485" s="8">
        <v>43511</v>
      </c>
      <c r="K485" s="4"/>
    </row>
    <row r="486" spans="1:11" x14ac:dyDescent="0.25">
      <c r="A486" s="3" t="s">
        <v>997</v>
      </c>
      <c r="B486" s="4" t="s">
        <v>496</v>
      </c>
      <c r="C486" s="4">
        <v>30.23</v>
      </c>
      <c r="D486" s="9">
        <v>-0.06</v>
      </c>
      <c r="E486" s="10">
        <v>-2E-3</v>
      </c>
      <c r="F486" s="7">
        <v>6109</v>
      </c>
      <c r="G486" s="6">
        <v>0.26700000000000002</v>
      </c>
      <c r="H486" s="6">
        <v>0.73299999999999998</v>
      </c>
      <c r="I486" s="4">
        <v>0.36</v>
      </c>
      <c r="J486" s="8">
        <v>43511</v>
      </c>
      <c r="K486" s="4"/>
    </row>
    <row r="487" spans="1:11" x14ac:dyDescent="0.25">
      <c r="A487" s="3" t="s">
        <v>998</v>
      </c>
      <c r="B487" s="4" t="s">
        <v>497</v>
      </c>
      <c r="C487" s="4">
        <v>119</v>
      </c>
      <c r="D487" s="5">
        <v>0.48</v>
      </c>
      <c r="E487" s="6">
        <v>4.0000000000000001E-3</v>
      </c>
      <c r="F487" s="7">
        <v>6100</v>
      </c>
      <c r="G487" s="6">
        <v>0.49299999999999999</v>
      </c>
      <c r="H487" s="6">
        <v>0.50700000000000001</v>
      </c>
      <c r="I487" s="4">
        <v>0.97</v>
      </c>
      <c r="J487" s="8">
        <v>43511</v>
      </c>
      <c r="K487" s="4"/>
    </row>
    <row r="488" spans="1:11" x14ac:dyDescent="0.25">
      <c r="A488" s="3" t="s">
        <v>999</v>
      </c>
      <c r="B488" s="4" t="s">
        <v>498</v>
      </c>
      <c r="C488" s="4">
        <v>7.7</v>
      </c>
      <c r="D488" s="9">
        <v>-2.54</v>
      </c>
      <c r="E488" s="10">
        <v>-0.248</v>
      </c>
      <c r="F488" s="7">
        <v>6097</v>
      </c>
      <c r="G488" s="6">
        <v>0.309</v>
      </c>
      <c r="H488" s="6">
        <v>0.69099999999999995</v>
      </c>
      <c r="I488" s="4">
        <v>0.45</v>
      </c>
      <c r="J488" s="8">
        <v>43511</v>
      </c>
      <c r="K488" s="4"/>
    </row>
    <row r="489" spans="1:11" x14ac:dyDescent="0.25">
      <c r="A489" s="3" t="s">
        <v>1000</v>
      </c>
      <c r="B489" s="4" t="s">
        <v>499</v>
      </c>
      <c r="C489" s="4">
        <v>71.290000000000006</v>
      </c>
      <c r="D489" s="5">
        <v>1.6</v>
      </c>
      <c r="E489" s="6">
        <v>2.3E-2</v>
      </c>
      <c r="F489" s="7">
        <v>6085</v>
      </c>
      <c r="G489" s="6">
        <v>0.374</v>
      </c>
      <c r="H489" s="6">
        <v>0.626</v>
      </c>
      <c r="I489" s="4">
        <v>0.6</v>
      </c>
      <c r="J489" s="8">
        <v>43511</v>
      </c>
      <c r="K489" s="4"/>
    </row>
    <row r="490" spans="1:11" x14ac:dyDescent="0.25">
      <c r="A490" s="3" t="s">
        <v>1001</v>
      </c>
      <c r="B490" s="4" t="s">
        <v>500</v>
      </c>
      <c r="C490" s="4">
        <v>22.84</v>
      </c>
      <c r="D490" s="5">
        <v>0.94</v>
      </c>
      <c r="E490" s="6">
        <v>4.2900000000000001E-2</v>
      </c>
      <c r="F490" s="7">
        <v>6066</v>
      </c>
      <c r="G490" s="6">
        <v>0.45100000000000001</v>
      </c>
      <c r="H490" s="6">
        <v>0.54900000000000004</v>
      </c>
      <c r="I490" s="4">
        <v>0.82</v>
      </c>
      <c r="J490" s="8">
        <v>43511</v>
      </c>
      <c r="K490" s="4"/>
    </row>
    <row r="491" spans="1:11" x14ac:dyDescent="0.25">
      <c r="A491" s="3" t="s">
        <v>1002</v>
      </c>
      <c r="B491" s="4" t="s">
        <v>501</v>
      </c>
      <c r="C491" s="4">
        <v>183.36</v>
      </c>
      <c r="D491" s="9">
        <v>-0.4</v>
      </c>
      <c r="E491" s="10">
        <v>-2.2000000000000001E-3</v>
      </c>
      <c r="F491" s="7">
        <v>6061</v>
      </c>
      <c r="G491" s="6">
        <v>0.24</v>
      </c>
      <c r="H491" s="6">
        <v>0.76</v>
      </c>
      <c r="I491" s="4">
        <v>0.32</v>
      </c>
      <c r="J491" s="8">
        <v>43511</v>
      </c>
      <c r="K491" s="4"/>
    </row>
    <row r="492" spans="1:11" x14ac:dyDescent="0.25">
      <c r="A492" s="3" t="s">
        <v>1003</v>
      </c>
      <c r="B492" s="4" t="s">
        <v>502</v>
      </c>
      <c r="C492" s="4">
        <v>431.95</v>
      </c>
      <c r="D492" s="5">
        <v>8.57</v>
      </c>
      <c r="E492" s="6">
        <v>2.0199999999999999E-2</v>
      </c>
      <c r="F492" s="7">
        <v>6017</v>
      </c>
      <c r="G492" s="6">
        <v>0.64500000000000002</v>
      </c>
      <c r="H492" s="6">
        <v>0.35499999999999998</v>
      </c>
      <c r="I492" s="4">
        <v>1.82</v>
      </c>
      <c r="J492" s="8">
        <v>43511</v>
      </c>
      <c r="K492" s="4"/>
    </row>
    <row r="493" spans="1:11" x14ac:dyDescent="0.25">
      <c r="A493" s="3" t="s">
        <v>1004</v>
      </c>
      <c r="B493" s="4" t="s">
        <v>503</v>
      </c>
      <c r="C493" s="4">
        <v>70.66</v>
      </c>
      <c r="D493" s="5">
        <v>2</v>
      </c>
      <c r="E493" s="6">
        <v>2.9100000000000001E-2</v>
      </c>
      <c r="F493" s="7">
        <v>5996</v>
      </c>
      <c r="G493" s="6">
        <v>0.51600000000000001</v>
      </c>
      <c r="H493" s="6">
        <v>0.48399999999999999</v>
      </c>
      <c r="I493" s="4">
        <v>1.07</v>
      </c>
      <c r="J493" s="8">
        <v>43511</v>
      </c>
      <c r="K493" s="4"/>
    </row>
    <row r="494" spans="1:11" x14ac:dyDescent="0.25">
      <c r="A494" s="3" t="s">
        <v>1005</v>
      </c>
      <c r="B494" s="4" t="s">
        <v>504</v>
      </c>
      <c r="C494" s="4">
        <v>67.540000000000006</v>
      </c>
      <c r="D494" s="5">
        <v>0.98</v>
      </c>
      <c r="E494" s="6">
        <v>1.47E-2</v>
      </c>
      <c r="F494" s="7">
        <v>5986</v>
      </c>
      <c r="G494" s="6">
        <v>0.378</v>
      </c>
      <c r="H494" s="6">
        <v>0.622</v>
      </c>
      <c r="I494" s="4">
        <v>0.61</v>
      </c>
      <c r="J494" s="8">
        <v>43511</v>
      </c>
      <c r="K494" s="4"/>
    </row>
    <row r="495" spans="1:11" x14ac:dyDescent="0.25">
      <c r="A495" s="3" t="s">
        <v>1006</v>
      </c>
      <c r="B495" s="4" t="s">
        <v>505</v>
      </c>
      <c r="C495" s="4">
        <v>159.22999999999999</v>
      </c>
      <c r="D495" s="5">
        <v>1.38</v>
      </c>
      <c r="E495" s="6">
        <v>8.6999999999999994E-3</v>
      </c>
      <c r="F495" s="7">
        <v>5971</v>
      </c>
      <c r="G495" s="6">
        <v>0.41</v>
      </c>
      <c r="H495" s="6">
        <v>0.59</v>
      </c>
      <c r="I495" s="4">
        <v>0.7</v>
      </c>
      <c r="J495" s="8">
        <v>43511</v>
      </c>
      <c r="K495" s="4"/>
    </row>
    <row r="496" spans="1:11" x14ac:dyDescent="0.25">
      <c r="A496" s="3" t="s">
        <v>1007</v>
      </c>
      <c r="B496" s="4" t="s">
        <v>506</v>
      </c>
      <c r="C496" s="4">
        <v>91.45</v>
      </c>
      <c r="D496" s="5">
        <v>0.75</v>
      </c>
      <c r="E496" s="6">
        <v>8.3000000000000001E-3</v>
      </c>
      <c r="F496" s="7">
        <v>5921</v>
      </c>
      <c r="G496" s="6">
        <v>0.28299999999999997</v>
      </c>
      <c r="H496" s="6">
        <v>0.71699999999999997</v>
      </c>
      <c r="I496" s="4">
        <v>0.39</v>
      </c>
      <c r="J496" s="8">
        <v>43511</v>
      </c>
      <c r="K496" s="4"/>
    </row>
    <row r="497" spans="1:11" x14ac:dyDescent="0.25">
      <c r="A497" s="3" t="s">
        <v>1008</v>
      </c>
      <c r="B497" s="4" t="s">
        <v>507</v>
      </c>
      <c r="C497" s="4">
        <v>63.12</v>
      </c>
      <c r="D497" s="9">
        <v>-0.18</v>
      </c>
      <c r="E497" s="10">
        <v>-2.8E-3</v>
      </c>
      <c r="F497" s="7">
        <v>5898</v>
      </c>
      <c r="G497" s="6">
        <v>0.19900000000000001</v>
      </c>
      <c r="H497" s="6">
        <v>0.80100000000000005</v>
      </c>
      <c r="I497" s="4">
        <v>0.25</v>
      </c>
      <c r="J497" s="8">
        <v>43511</v>
      </c>
      <c r="K497" s="4"/>
    </row>
    <row r="498" spans="1:11" x14ac:dyDescent="0.25">
      <c r="A498" s="3" t="s">
        <v>1009</v>
      </c>
      <c r="B498" s="4" t="s">
        <v>508</v>
      </c>
      <c r="C498" s="4">
        <v>8.0399999999999991</v>
      </c>
      <c r="D498" s="5">
        <v>0.33</v>
      </c>
      <c r="E498" s="6">
        <v>4.2799999999999998E-2</v>
      </c>
      <c r="F498" s="7">
        <v>5898</v>
      </c>
      <c r="G498" s="6">
        <v>0.439</v>
      </c>
      <c r="H498" s="6">
        <v>0.56100000000000005</v>
      </c>
      <c r="I498" s="4">
        <v>0.78</v>
      </c>
      <c r="J498" s="8">
        <v>43511</v>
      </c>
      <c r="K498" s="4"/>
    </row>
    <row r="499" spans="1:11" x14ac:dyDescent="0.25">
      <c r="A499" s="3" t="s">
        <v>1010</v>
      </c>
      <c r="B499" s="4" t="s">
        <v>509</v>
      </c>
      <c r="C499" s="4">
        <v>15.03</v>
      </c>
      <c r="D499" s="5">
        <v>0.31</v>
      </c>
      <c r="E499" s="6">
        <v>2.1100000000000001E-2</v>
      </c>
      <c r="F499" s="7">
        <v>5896</v>
      </c>
      <c r="G499" s="6">
        <v>0.58399999999999996</v>
      </c>
      <c r="H499" s="6">
        <v>0.41599999999999998</v>
      </c>
      <c r="I499" s="4">
        <v>1.4</v>
      </c>
      <c r="J499" s="8">
        <v>43511</v>
      </c>
      <c r="K499" s="4"/>
    </row>
    <row r="500" spans="1:11" x14ac:dyDescent="0.25">
      <c r="A500" s="3" t="s">
        <v>1011</v>
      </c>
      <c r="B500" s="4" t="s">
        <v>510</v>
      </c>
      <c r="C500" s="4">
        <v>75</v>
      </c>
      <c r="D500" s="5">
        <v>0.72</v>
      </c>
      <c r="E500" s="6">
        <v>9.7000000000000003E-3</v>
      </c>
      <c r="F500" s="7">
        <v>5895</v>
      </c>
      <c r="G500" s="6">
        <v>0.56200000000000006</v>
      </c>
      <c r="H500" s="6">
        <v>0.438</v>
      </c>
      <c r="I500" s="4">
        <v>1.28</v>
      </c>
      <c r="J500" s="8">
        <v>43511</v>
      </c>
      <c r="K500" s="4"/>
    </row>
    <row r="501" spans="1:11" x14ac:dyDescent="0.25">
      <c r="A501" s="3" t="s">
        <v>1012</v>
      </c>
      <c r="B501" s="4" t="s">
        <v>511</v>
      </c>
      <c r="C501" s="4">
        <v>51.55</v>
      </c>
      <c r="D501" s="9">
        <v>-0.01</v>
      </c>
      <c r="E501" s="10">
        <v>-2.0000000000000001E-4</v>
      </c>
      <c r="F501" s="7">
        <v>5882</v>
      </c>
      <c r="G501" s="6">
        <v>0.159</v>
      </c>
      <c r="H501" s="6">
        <v>0.84099999999999997</v>
      </c>
      <c r="I501" s="4">
        <v>0.19</v>
      </c>
      <c r="J501" s="8">
        <v>43511</v>
      </c>
      <c r="K501" s="4"/>
    </row>
  </sheetData>
  <hyperlinks>
    <hyperlink ref="A2" r:id="rId1" display="file:///stocks/quotes/NVDA"/>
    <hyperlink ref="A3" r:id="rId2" display="file:///stocks/quotes/BAC"/>
    <hyperlink ref="A4" r:id="rId3" display="file:///stocks/quotes/AAPL"/>
    <hyperlink ref="A5" r:id="rId4" display="file:///stocks/quotes/AMD"/>
    <hyperlink ref="A6" r:id="rId5" display="file:///stocks/quotes/FB"/>
    <hyperlink ref="A7" r:id="rId6" display="file:///stocks/quotes/MU"/>
    <hyperlink ref="A8" r:id="rId7" display="file:///stocks/quotes/GE"/>
    <hyperlink ref="A9" r:id="rId8" display="file:///stocks/quotes/NFLX"/>
    <hyperlink ref="A10" r:id="rId9" display="file:///stocks/quotes/AMZN"/>
    <hyperlink ref="A11" r:id="rId10" display="file:///stocks/quotes/BABA"/>
    <hyperlink ref="A12" r:id="rId11" display="file:///stocks/quotes/KO"/>
    <hyperlink ref="A13" r:id="rId12" display="file:///stocks/quotes/LLY"/>
    <hyperlink ref="A14" r:id="rId13" display="file:///stocks/quotes/TSLA"/>
    <hyperlink ref="A15" r:id="rId14" display="file:///stocks/quotes/MSFT"/>
    <hyperlink ref="A16" r:id="rId15" display="file:///stocks/quotes/T"/>
    <hyperlink ref="A17" r:id="rId16" display="file:///stocks/quotes/INTC"/>
    <hyperlink ref="A18" r:id="rId17" display="file:///stocks/quotes/CSCO"/>
    <hyperlink ref="A19" r:id="rId18" display="file:///stocks/quotes/VALE"/>
    <hyperlink ref="A20" r:id="rId19" display="file:///stocks/quotes/CGC"/>
    <hyperlink ref="A21" r:id="rId20" display="file:///stocks/quotes/JPM"/>
    <hyperlink ref="A22" r:id="rId21" display="file:///stocks/quotes/EBAY"/>
    <hyperlink ref="A23" r:id="rId22" display="file:///stocks/quotes/BMY"/>
    <hyperlink ref="A24" r:id="rId23" display="file:///stocks/quotes/BA"/>
    <hyperlink ref="A25" r:id="rId24" display="file:///stocks/quotes/PG"/>
    <hyperlink ref="A26" r:id="rId25" display="file:///stocks/quotes/JD"/>
    <hyperlink ref="A27" r:id="rId26" display="file:///stocks/quotes/EA"/>
    <hyperlink ref="A28" r:id="rId27" display="file:///stocks/quotes/C"/>
    <hyperlink ref="A29" r:id="rId28" display="file:///stocks/quotes/DIS"/>
    <hyperlink ref="A30" r:id="rId29" display="file:///stocks/quotes/QCOM"/>
    <hyperlink ref="A31" r:id="rId30" display="file:///stocks/quotes/DISCA"/>
    <hyperlink ref="A32" r:id="rId31" display="file:///stocks/quotes/NWL"/>
    <hyperlink ref="A33" r:id="rId32" display="file:///stocks/quotes/TWTR"/>
    <hyperlink ref="A34" r:id="rId33" display="file:///stocks/quotes/WMT"/>
    <hyperlink ref="A35" r:id="rId34" display="file:///stocks/quotes/CTL"/>
    <hyperlink ref="A36" r:id="rId35" display="file:///stocks/quotes/MRK"/>
    <hyperlink ref="A37" r:id="rId36" display="file:///stocks/quotes/AAL"/>
    <hyperlink ref="A38" r:id="rId37" display="file:///stocks/quotes/XOM"/>
    <hyperlink ref="A39" r:id="rId38" display="file:///stocks/quotes/CRON"/>
    <hyperlink ref="A40" r:id="rId39" display="file:///stocks/quotes/PBR"/>
    <hyperlink ref="A41" r:id="rId40" display="file:///stocks/quotes/SNAP"/>
    <hyperlink ref="A42" r:id="rId41" display="file:///stocks/quotes/SQ"/>
    <hyperlink ref="A43" r:id="rId42" display="file:///stocks/quotes/FCX"/>
    <hyperlink ref="A44" r:id="rId43" display="file:///stocks/quotes/SLB"/>
    <hyperlink ref="A45" r:id="rId44" display="file:///stocks/quotes/CVS"/>
    <hyperlink ref="A46" r:id="rId45" display="file:///stocks/quotes/AMAT"/>
    <hyperlink ref="A47" r:id="rId46" display="file:///stocks/quotes/GS"/>
    <hyperlink ref="A48" r:id="rId47" display="file:///stocks/quotes/SBUX"/>
    <hyperlink ref="A49" r:id="rId48" display="file:///stocks/quotes/MS"/>
    <hyperlink ref="A50" r:id="rId49" display="file:///stocks/quotes/ET"/>
    <hyperlink ref="A51" r:id="rId50" display="file:///stocks/quotes/CZR"/>
    <hyperlink ref="A52" r:id="rId51" display="file:///stocks/quotes/HD"/>
    <hyperlink ref="A53" r:id="rId52" display="file:///stocks/quotes/DE"/>
    <hyperlink ref="A54" r:id="rId53" display="file:///stocks/quotes/PFE"/>
    <hyperlink ref="A55" r:id="rId54" display="file:///stocks/quotes/CAT"/>
    <hyperlink ref="A56" r:id="rId55" display="file:///stocks/quotes/CELG"/>
    <hyperlink ref="A57" r:id="rId56" display="file:///stocks/quotes/NIO"/>
    <hyperlink ref="A58" r:id="rId57" display="file:///stocks/quotes/GM"/>
    <hyperlink ref="A59" r:id="rId58" display="file:///stocks/quotes/CHK"/>
    <hyperlink ref="A60" r:id="rId59" display="file:///stocks/quotes/WFC"/>
    <hyperlink ref="A61" r:id="rId60" display="file:///stocks/quotes/BIDU"/>
    <hyperlink ref="A62" r:id="rId61" display="file:///stocks/quotes/TWLO"/>
    <hyperlink ref="A63" r:id="rId62" display="file:///stocks/quotes/F"/>
    <hyperlink ref="A64" r:id="rId63" display="file:///stocks/quotes/ATVI"/>
    <hyperlink ref="A65" r:id="rId64" display="file:///stocks/quotes/ACB"/>
    <hyperlink ref="A66" r:id="rId65" display="file:///stocks/quotes/CRM"/>
    <hyperlink ref="A67" r:id="rId66" display="file:///stocks/quotes/ELAN"/>
    <hyperlink ref="A68" r:id="rId67" display="file:///stocks/quotes/BHC"/>
    <hyperlink ref="A69" r:id="rId68" display="file:///stocks/quotes/X"/>
    <hyperlink ref="A70" r:id="rId69" display="file:///stocks/quotes/PEP"/>
    <hyperlink ref="A71" r:id="rId70" display="file:///stocks/quotes/HAL"/>
    <hyperlink ref="A72" r:id="rId71" display="file:///stocks/quotes/JNJ"/>
    <hyperlink ref="A73" r:id="rId72" display="file:///stocks/quotes/MAT"/>
    <hyperlink ref="A74" r:id="rId73" display="file:///stocks/quotes/RIG"/>
    <hyperlink ref="A75" r:id="rId74" display="file:///stocks/quotes/XPO"/>
    <hyperlink ref="A76" r:id="rId75" display="file:///stocks/quotes/TEVA"/>
    <hyperlink ref="A77" r:id="rId76" display="file:///stocks/quotes/V"/>
    <hyperlink ref="A78" r:id="rId77" display="file:///stocks/quotes/GOOG"/>
    <hyperlink ref="A79" r:id="rId78" display="file:///stocks/quotes/ZNGA"/>
    <hyperlink ref="A80" r:id="rId79" display="file:///stocks/quotes/MDR"/>
    <hyperlink ref="A81" r:id="rId80" display="file:///stocks/quotes/IBM"/>
    <hyperlink ref="A82" r:id="rId81" display="file:///stocks/quotes/MCD"/>
    <hyperlink ref="A83" r:id="rId82" display="file:///stocks/quotes/TLRY"/>
    <hyperlink ref="A84" r:id="rId83" display="file:///stocks/quotes/GOOGL"/>
    <hyperlink ref="A85" r:id="rId84" display="file:///stocks/quotes/NVAX"/>
    <hyperlink ref="A86" r:id="rId85" display="file:///stocks/quotes/ROKU"/>
    <hyperlink ref="A87" r:id="rId86" display="file:///stocks/quotes/SIRI"/>
    <hyperlink ref="A88" r:id="rId87" display="file:///stocks/quotes/FDX"/>
    <hyperlink ref="A89" r:id="rId88" display="file:///stocks/quotes/AMRN"/>
    <hyperlink ref="A90" r:id="rId89" display="file:///stocks/quotes/PYPL"/>
    <hyperlink ref="A91" r:id="rId90" display="file:///stocks/quotes/CL"/>
    <hyperlink ref="A92" r:id="rId91" display="file:///stocks/quotes/BBBY"/>
    <hyperlink ref="A93" r:id="rId92" display="file:///stocks/quotes/ITUB"/>
    <hyperlink ref="A94" r:id="rId93" display="file:///stocks/quotes/GILD"/>
    <hyperlink ref="A95" r:id="rId94" display="file:///stocks/quotes/NKE"/>
    <hyperlink ref="A96" r:id="rId95" display="file:///stocks/quotes/YELP"/>
    <hyperlink ref="A97" r:id="rId96" display="file:///stocks/quotes/ABBV"/>
    <hyperlink ref="A98" r:id="rId97" display="file:///stocks/quotes/CLF"/>
    <hyperlink ref="A99" r:id="rId98" display="file:///stocks/quotes/MT"/>
    <hyperlink ref="A100" r:id="rId99" display="file:///stocks/quotes/COTY"/>
    <hyperlink ref="A101" r:id="rId100" display="file:///stocks/quotes/IMMU"/>
    <hyperlink ref="A102" r:id="rId101" display="file:///stocks/quotes/TGT"/>
    <hyperlink ref="A103" r:id="rId102" display="file:///stocks/quotes/DAL"/>
    <hyperlink ref="A104" r:id="rId103" display="file:///stocks/quotes/ORCL"/>
    <hyperlink ref="A105" r:id="rId104" display="file:///stocks/quotes/VZ"/>
    <hyperlink ref="A106" r:id="rId105" display="file:///stocks/quotes/IQ"/>
    <hyperlink ref="A107" r:id="rId106" display="file:///stocks/quotes/CVX"/>
    <hyperlink ref="A108" r:id="rId107" display="file:///stocks/quotes/M"/>
    <hyperlink ref="A109" r:id="rId108" display="file:///stocks/quotes/GOLD"/>
    <hyperlink ref="A110" r:id="rId109" display="file:///stocks/quotes/MO"/>
    <hyperlink ref="A111" r:id="rId110" display="file:///stocks/quotes/UPS"/>
    <hyperlink ref="A112" r:id="rId111" display="file:///stocks/quotes/BB"/>
    <hyperlink ref="A113" r:id="rId112" display="file:///stocks/quotes/COG"/>
    <hyperlink ref="A114" r:id="rId113" display="file:///stocks/quotes/WYNN"/>
    <hyperlink ref="A115" r:id="rId114" display="file:///stocks/quotes/LRCX"/>
    <hyperlink ref="A116" r:id="rId115" display="file:///stocks/quotes/AUY"/>
    <hyperlink ref="A117" r:id="rId116" display="file:///stocks/quotes/YPF"/>
    <hyperlink ref="A118" r:id="rId117" display="file:///stocks/quotes/AABA"/>
    <hyperlink ref="A119" r:id="rId118" display="file:///stocks/quotes/CBS"/>
    <hyperlink ref="A120" r:id="rId119" display="file:///stocks/quotes/GOOS"/>
    <hyperlink ref="A121" r:id="rId120" display="file:///stocks/quotes/NEM"/>
    <hyperlink ref="A122" r:id="rId121" display="file:///stocks/quotes/MGM"/>
    <hyperlink ref="A123" r:id="rId122" display="file:///stocks/quotes/MA"/>
    <hyperlink ref="A124" r:id="rId123" display="file:///stocks/quotes/FIT"/>
    <hyperlink ref="A125" r:id="rId124" display="file:///stocks/quotes/AIG"/>
    <hyperlink ref="A126" r:id="rId125" display="file:///stocks/quotes/DWDP"/>
    <hyperlink ref="A127" r:id="rId126" display="file:///stocks/quotes/FOXA"/>
    <hyperlink ref="A128" r:id="rId127" display="file:///stocks/quotes/MDLZ"/>
    <hyperlink ref="A129" r:id="rId128" display="file:///stocks/quotes/PM"/>
    <hyperlink ref="A130" r:id="rId129" display="file:///stocks/quotes/ADBE"/>
    <hyperlink ref="A131" r:id="rId130" display="file:///stocks/quotes/AGN"/>
    <hyperlink ref="A132" r:id="rId131" display="file:///stocks/quotes/AXTA"/>
    <hyperlink ref="A133" r:id="rId132" display="file:///stocks/quotes/TRGP"/>
    <hyperlink ref="A134" r:id="rId133" display="file:///stocks/quotes/VLO"/>
    <hyperlink ref="A135" r:id="rId134" display="file:///stocks/quotes/CMG"/>
    <hyperlink ref="A136" r:id="rId135" display="file:///stocks/quotes/PCG"/>
    <hyperlink ref="A137" r:id="rId136" display="file:///stocks/quotes/BP"/>
    <hyperlink ref="A138" r:id="rId137" display="file:///stocks/quotes/SYMC"/>
    <hyperlink ref="A139" r:id="rId138" display="file:///stocks/quotes/EXAS"/>
    <hyperlink ref="A140" r:id="rId139" display="file:///stocks/quotes/DBX"/>
    <hyperlink ref="A141" r:id="rId140" display="file:///stocks/quotes/DISH"/>
    <hyperlink ref="A142" r:id="rId141" display="file:///stocks/quotes/ANET"/>
    <hyperlink ref="A143" r:id="rId142" display="file:///stocks/quotes/PYX"/>
    <hyperlink ref="A144" r:id="rId143" display="file:///stocks/quotes/APC"/>
    <hyperlink ref="A145" r:id="rId144" display="file:///stocks/quotes/NBR"/>
    <hyperlink ref="A146" r:id="rId145" display="file:///stocks/quotes/NTNX"/>
    <hyperlink ref="A147" r:id="rId146" display="file:///stocks/quotes/FCAU"/>
    <hyperlink ref="A148" r:id="rId147" display="file:///stocks/quotes/MPC"/>
    <hyperlink ref="A149" r:id="rId148" display="file:///stocks/quotes/WDC"/>
    <hyperlink ref="A150" r:id="rId149" display="file:///stocks/quotes/BKNG"/>
    <hyperlink ref="A151" r:id="rId150" display="file:///stocks/quotes/CS"/>
    <hyperlink ref="A152" r:id="rId151" display="file:///stocks/quotes/UAL"/>
    <hyperlink ref="A153" r:id="rId152" display="file:///stocks/quotes/USB"/>
    <hyperlink ref="A154" r:id="rId153" display="file:///stocks/quotes/AXL"/>
    <hyperlink ref="A155" r:id="rId154" display="file:///stocks/quotes/LOW"/>
    <hyperlink ref="A156" r:id="rId155" display="file:///stocks/quotes/DVN"/>
    <hyperlink ref="A157" r:id="rId156" display="file:///stocks/quotes/TXN"/>
    <hyperlink ref="A158" r:id="rId157" display="file:///stocks/quotes/NUE"/>
    <hyperlink ref="A159" r:id="rId158" display="file:///stocks/quotes/PAA"/>
    <hyperlink ref="A160" r:id="rId159" display="file:///stocks/quotes/SE"/>
    <hyperlink ref="A161" r:id="rId160" display="file:///stocks/quotes/MDT"/>
    <hyperlink ref="A162" r:id="rId161" display="file:///stocks/quotes/UXIN"/>
    <hyperlink ref="A163" r:id="rId162" display="file:///stocks/quotes/XLNX"/>
    <hyperlink ref="A164" r:id="rId163" display="file:///stocks/quotes/I"/>
    <hyperlink ref="A165" r:id="rId164" display="file:///stocks/quotes/WMB"/>
    <hyperlink ref="A166" r:id="rId165" display="file:///stocks/quotes/MRVL"/>
    <hyperlink ref="A167" r:id="rId166" display="file:///stocks/quotes/BBD"/>
    <hyperlink ref="A168" r:id="rId167" display="file:///stocks/quotes/IMGN"/>
    <hyperlink ref="A169" r:id="rId168" display="file:///stocks/quotes/UNH"/>
    <hyperlink ref="A170" r:id="rId169" display="file:///stocks/quotes/CMCSA"/>
    <hyperlink ref="A171" r:id="rId170" display="file:///stocks/quotes/HAS"/>
    <hyperlink ref="A172" r:id="rId171" display="file:///stocks/quotes/NLSN"/>
    <hyperlink ref="A173" r:id="rId172" display="file:///stocks/quotes/AMGN"/>
    <hyperlink ref="A174" r:id="rId173" display="file:///stocks/quotes/STX"/>
    <hyperlink ref="A175" r:id="rId174" display="file:///stocks/quotes/AKS"/>
    <hyperlink ref="A176" r:id="rId175" display="file:///stocks/quotes/NXPI"/>
    <hyperlink ref="A177" r:id="rId176" display="file:///stocks/quotes/BX"/>
    <hyperlink ref="A178" r:id="rId177" display="file:///stocks/quotes/UTX"/>
    <hyperlink ref="A179" r:id="rId178" display="file:///stocks/quotes/FSLR"/>
    <hyperlink ref="A180" r:id="rId179" display="file:///stocks/quotes/AVGO"/>
    <hyperlink ref="A181" r:id="rId180" display="file:///stocks/quotes/COST"/>
    <hyperlink ref="A182" r:id="rId181" display="file:///stocks/quotes/UAA"/>
    <hyperlink ref="A183" r:id="rId182" display="file:///stocks/quotes/SYF"/>
    <hyperlink ref="A184" r:id="rId183" display="file:///stocks/quotes/LVS"/>
    <hyperlink ref="A185" r:id="rId184" display="file:///stocks/quotes/NOK"/>
    <hyperlink ref="A186" r:id="rId185" display="file:///stocks/quotes/FTR"/>
    <hyperlink ref="A187" r:id="rId186" display="file:///stocks/quotes/LULU"/>
    <hyperlink ref="A188" r:id="rId187" display="file:///stocks/quotes/LNG"/>
    <hyperlink ref="A189" r:id="rId188" display="file:///stocks/quotes/BKS"/>
    <hyperlink ref="A190" r:id="rId189" display="file:///stocks/quotes/KMI"/>
    <hyperlink ref="A191" r:id="rId190" display="file:///stocks/quotes/DB"/>
    <hyperlink ref="A192" r:id="rId191" display="file:///stocks/quotes/MRO"/>
    <hyperlink ref="A193" r:id="rId192" display="file:///stocks/quotes/HLF"/>
    <hyperlink ref="A194" r:id="rId193" display="file:///stocks/quotes/CLR"/>
    <hyperlink ref="A195" r:id="rId194" display="file:///stocks/quotes/QHC"/>
    <hyperlink ref="A196" r:id="rId195" display="file:///stocks/quotes/BHP"/>
    <hyperlink ref="A197" r:id="rId196" display="file:///stocks/quotes/VKTX"/>
    <hyperlink ref="A198" r:id="rId197" display="file:///stocks/quotes/ELLI"/>
    <hyperlink ref="A199" r:id="rId198" display="file:///stocks/quotes/ABT"/>
    <hyperlink ref="A200" r:id="rId199" display="file:///stocks/quotes/NTAP"/>
    <hyperlink ref="A201" r:id="rId200" display="file:///stocks/quotes/DUK"/>
    <hyperlink ref="A202" r:id="rId201" display="file:///stocks/quotes/KEY"/>
    <hyperlink ref="A203" r:id="rId202" display="file:///stocks/quotes/UNP"/>
    <hyperlink ref="A204" r:id="rId203" display="file:///stocks/quotes/VMW"/>
    <hyperlink ref="A205" r:id="rId204" display="file:///stocks/quotes/HSBC"/>
    <hyperlink ref="A206" r:id="rId205" display="file:///stocks/quotes/CRC"/>
    <hyperlink ref="A207" r:id="rId206" display="file:///stocks/quotes/LEAF"/>
    <hyperlink ref="A208" r:id="rId207" display="file:///stocks/quotes/OXY"/>
    <hyperlink ref="A209" r:id="rId208" display="file:///stocks/quotes/CSX"/>
    <hyperlink ref="A210" r:id="rId209" display="file:///stocks/quotes/HIIQ"/>
    <hyperlink ref="A211" r:id="rId210" display="file:///stocks/quotes/GRUB"/>
    <hyperlink ref="A212" r:id="rId211" display="file:///stocks/quotes/GME"/>
    <hyperlink ref="A213" r:id="rId212" display="file:///stocks/quotes/CHTR"/>
    <hyperlink ref="A214" r:id="rId213" display="file:///stocks/quotes/CAR"/>
    <hyperlink ref="A215" r:id="rId214" display="file:///stocks/quotes/URI"/>
    <hyperlink ref="A216" r:id="rId215" display="file:///stocks/quotes/HES"/>
    <hyperlink ref="A217" r:id="rId216" display="file:///stocks/quotes/MHK"/>
    <hyperlink ref="A218" r:id="rId217" display="file:///stocks/quotes/SRPT"/>
    <hyperlink ref="A219" r:id="rId218" display="file:///stocks/quotes/ICPT"/>
    <hyperlink ref="A220" r:id="rId219" display="file:///stocks/quotes/ZAYO"/>
    <hyperlink ref="A221" r:id="rId220" display="file:///stocks/quotes/COP"/>
    <hyperlink ref="A222" r:id="rId221" display="file:///stocks/quotes/UNIT"/>
    <hyperlink ref="A223" r:id="rId222" display="file:///stocks/quotes/FEYE"/>
    <hyperlink ref="A224" r:id="rId223" display="file:///stocks/quotes/WBA"/>
    <hyperlink ref="A225" r:id="rId224" display="file:///stocks/quotes/CTRP"/>
    <hyperlink ref="A226" r:id="rId225" display="file:///stocks/quotes/RIO"/>
    <hyperlink ref="A227" r:id="rId226" display="file:///stocks/quotes/AA"/>
    <hyperlink ref="A228" r:id="rId227" display="file:///stocks/quotes/S"/>
    <hyperlink ref="A229" r:id="rId228" display="file:///stocks/quotes/MMM"/>
    <hyperlink ref="A230" r:id="rId229" display="file:///stocks/quotes/MET"/>
    <hyperlink ref="A231" r:id="rId230" display="file:///stocks/quotes/ALLY"/>
    <hyperlink ref="A232" r:id="rId231" display="file:///stocks/quotes/AZN"/>
    <hyperlink ref="A233" r:id="rId232" display="file:///stocks/quotes/NBEV"/>
    <hyperlink ref="A234" r:id="rId233" display="file:///stocks/quotes/DHI"/>
    <hyperlink ref="A235" r:id="rId234" display="file:///stocks/quotes/CI"/>
    <hyperlink ref="A236" r:id="rId235" display="file:///stocks/quotes/WDAY"/>
    <hyperlink ref="A237" r:id="rId236" display="file:///stocks/quotes/GG"/>
    <hyperlink ref="A238" r:id="rId237" display="file:///stocks/quotes/WLL"/>
    <hyperlink ref="A239" r:id="rId238" display="file:///stocks/quotes/KKR"/>
    <hyperlink ref="A240" r:id="rId239" display="file:///stocks/quotes/SPWR"/>
    <hyperlink ref="A241" r:id="rId240" display="file:///stocks/quotes/DBD"/>
    <hyperlink ref="A242" r:id="rId241" display="file:///stocks/quotes/CVNA"/>
    <hyperlink ref="A243" r:id="rId242" display="file:///stocks/quotes/TTWO"/>
    <hyperlink ref="A244" r:id="rId243" display="file:///stocks/quotes/SPOT"/>
    <hyperlink ref="A245" r:id="rId244" display="file:///stocks/quotes/SHOP"/>
    <hyperlink ref="A246" r:id="rId245" display="file:///stocks/quotes/CPRI"/>
    <hyperlink ref="A247" r:id="rId246" display="file:///stocks/quotes/HON"/>
    <hyperlink ref="A248" r:id="rId247" display="file:///stocks/quotes/LUV"/>
    <hyperlink ref="A249" r:id="rId248" display="file:///stocks/quotes/LM"/>
    <hyperlink ref="A250" r:id="rId249" display="file:///stocks/quotes/W"/>
    <hyperlink ref="A251" r:id="rId250" display="file:///stocks/quotes/NOW"/>
    <hyperlink ref="A252" r:id="rId251" display="file:///stocks/quotes/EXC"/>
    <hyperlink ref="A253" r:id="rId252" display="file:///stocks/quotes/GRPN"/>
    <hyperlink ref="A254" r:id="rId253" display="file:///stocks/quotes/BLMN"/>
    <hyperlink ref="A255" r:id="rId254" display="file:///stocks/quotes/WPX"/>
    <hyperlink ref="A256" r:id="rId255" display="file:///stocks/quotes/CVE"/>
    <hyperlink ref="A257" r:id="rId256" display="file:///stocks/quotes/BK"/>
    <hyperlink ref="A258" r:id="rId257" display="file:///stocks/quotes/CYH"/>
    <hyperlink ref="A259" r:id="rId258" display="file:///stocks/quotes/PVG"/>
    <hyperlink ref="A260" r:id="rId259" display="file:///stocks/quotes/TAK"/>
    <hyperlink ref="A261" r:id="rId260" display="file:///stocks/quotes/RDFN"/>
    <hyperlink ref="A262" r:id="rId261" display="file:///stocks/quotes/RTN"/>
    <hyperlink ref="A263" r:id="rId262" display="file:///stocks/quotes/WFT"/>
    <hyperlink ref="A264" r:id="rId263" display="file:///stocks/quotes/PANW"/>
    <hyperlink ref="A265" r:id="rId264" display="file:///stocks/quotes/SWN"/>
    <hyperlink ref="A266" r:id="rId265" display="file:///stocks/quotes/OSTK"/>
    <hyperlink ref="A267" r:id="rId266" display="file:///stocks/quotes/SFIX"/>
    <hyperlink ref="A268" r:id="rId267" display="file:///stocks/quotes/PRU"/>
    <hyperlink ref="A269" r:id="rId268" display="file:///stocks/quotes/SPLK"/>
    <hyperlink ref="A270" r:id="rId269" display="file:///stocks/quotes/ECA"/>
    <hyperlink ref="A271" r:id="rId270" display="file:///stocks/quotes/TME"/>
    <hyperlink ref="A272" r:id="rId271" display="file:///stocks/quotes/FOSL"/>
    <hyperlink ref="A273" r:id="rId272" display="file:///stocks/quotes/AXP"/>
    <hyperlink ref="A274" r:id="rId273" display="file:///stocks/quotes/BTG"/>
    <hyperlink ref="A275" r:id="rId274" display="file:///stocks/quotes/STZ"/>
    <hyperlink ref="A276" r:id="rId275" display="file:///stocks/quotes/CYBR"/>
    <hyperlink ref="A277" r:id="rId276" display="file:///stocks/quotes/STLD"/>
    <hyperlink ref="A278" r:id="rId277" display="file:///stocks/quotes/Z"/>
    <hyperlink ref="A279" r:id="rId278" display="file:///stocks/quotes/SO"/>
    <hyperlink ref="A280" r:id="rId279" display="file:///stocks/quotes/BSX"/>
    <hyperlink ref="A281" r:id="rId280" display="file:///stocks/quotes/VOD"/>
    <hyperlink ref="A282" r:id="rId281" display="file:///stocks/quotes/SN"/>
    <hyperlink ref="A283" r:id="rId282" display="file:///stocks/quotes/HOLX"/>
    <hyperlink ref="A284" r:id="rId283" display="file:///stocks/quotes/RF"/>
    <hyperlink ref="A285" r:id="rId284" display="file:///stocks/quotes/BIIB"/>
    <hyperlink ref="A286" r:id="rId285" display="file:///stocks/quotes/CREE"/>
    <hyperlink ref="A287" r:id="rId286" display="file:///stocks/quotes/TECK"/>
    <hyperlink ref="A288" r:id="rId287" display="file:///stocks/quotes/SCHW"/>
    <hyperlink ref="A289" r:id="rId288" display="file:///stocks/quotes/COF"/>
    <hyperlink ref="A290" r:id="rId289" display="file:///stocks/quotes/CF"/>
    <hyperlink ref="A291" r:id="rId290" display="file:///stocks/quotes/GLW"/>
    <hyperlink ref="A292" r:id="rId291" display="file:///stocks/quotes/ISRG"/>
    <hyperlink ref="A293" r:id="rId292" display="file:///stocks/quotes/ESV"/>
    <hyperlink ref="A294" r:id="rId293" display="file:///stocks/quotes/GIS"/>
    <hyperlink ref="A295" r:id="rId294" display="file:///stocks/quotes/NTES"/>
    <hyperlink ref="A296" r:id="rId295" display="file:///stocks/quotes/WTW"/>
    <hyperlink ref="A297" r:id="rId296" display="file:///stocks/quotes/YNDX"/>
    <hyperlink ref="A298" r:id="rId297" display="file:///stocks/quotes/INFN"/>
    <hyperlink ref="A299" r:id="rId298" display="file:///stocks/quotes/CLVS"/>
    <hyperlink ref="A300" r:id="rId299" display="file:///stocks/quotes/BUD"/>
    <hyperlink ref="A301" r:id="rId300" display="file:///stocks/quotes/FGEN"/>
    <hyperlink ref="A302" r:id="rId301" display="file:///stocks/quotes/KSS"/>
    <hyperlink ref="A303" r:id="rId302" display="file:///stocks/quotes/PHM"/>
    <hyperlink ref="A304" r:id="rId303" display="file:///stocks/quotes/DLTR"/>
    <hyperlink ref="A305" r:id="rId304" display="file:///stocks/quotes/JCP"/>
    <hyperlink ref="A306" r:id="rId305" display="file:///stocks/quotes/XRX"/>
    <hyperlink ref="A307" r:id="rId306" display="file:///stocks/quotes/WY"/>
    <hyperlink ref="A308" r:id="rId307" display="file:///stocks/quotes/GNW"/>
    <hyperlink ref="A309" r:id="rId308" display="file:///stocks/quotes/PNC"/>
    <hyperlink ref="A310" r:id="rId309" display="file:///stocks/quotes/ZION"/>
    <hyperlink ref="A311" r:id="rId310" display="file:///stocks/quotes/GOGO"/>
    <hyperlink ref="A312" r:id="rId311" display="file:///stocks/quotes/RRC"/>
    <hyperlink ref="A313" r:id="rId312" display="file:///stocks/quotes/EOG"/>
    <hyperlink ref="A314" r:id="rId313" display="file:///stocks/quotes/TTM"/>
    <hyperlink ref="A315" r:id="rId314" display="file:///stocks/quotes/ZIOP"/>
    <hyperlink ref="A316" r:id="rId315" display="file:///stocks/quotes/AMRS"/>
    <hyperlink ref="A317" r:id="rId316" display="file:///stocks/quotes/BBY"/>
    <hyperlink ref="A318" r:id="rId317" display="file:///stocks/quotes/ALXN"/>
    <hyperlink ref="A319" r:id="rId318" display="file:///stocks/quotes/CIEN"/>
    <hyperlink ref="A320" r:id="rId319" display="file:///stocks/quotes/ZTS"/>
    <hyperlink ref="A321" r:id="rId320" display="file:///stocks/quotes/MLM"/>
    <hyperlink ref="A322" r:id="rId321" display="file:///stocks/quotes/SWKS"/>
    <hyperlink ref="A323" r:id="rId322" display="file:///stocks/quotes/TTD"/>
    <hyperlink ref="A324" r:id="rId323" display="file:///stocks/quotes/EXPE"/>
    <hyperlink ref="A325" r:id="rId324" display="file:///stocks/quotes/SEM"/>
    <hyperlink ref="A326" r:id="rId325" display="file:///stocks/quotes/CSIQ"/>
    <hyperlink ref="A327" r:id="rId326" display="file:///stocks/quotes/AEM"/>
    <hyperlink ref="A328" r:id="rId327" display="file:///stocks/quotes/SU"/>
    <hyperlink ref="A329" r:id="rId328" display="file:///stocks/quotes/OPK"/>
    <hyperlink ref="A330" r:id="rId329" display="file:///stocks/quotes/VRTX"/>
    <hyperlink ref="A331" r:id="rId330" display="file:///stocks/quotes/CRR"/>
    <hyperlink ref="A332" r:id="rId331" display="file:///stocks/quotes/LEN"/>
    <hyperlink ref="A333" r:id="rId332" display="file:///stocks/quotes/TNDM"/>
    <hyperlink ref="A334" r:id="rId333" display="file:///stocks/quotes/CAG"/>
    <hyperlink ref="A335" r:id="rId334" display="file:///stocks/quotes/BILI"/>
    <hyperlink ref="A336" r:id="rId335" display="file:///stocks/quotes/CXO"/>
    <hyperlink ref="A337" r:id="rId336" display="file:///stocks/quotes/HPQ"/>
    <hyperlink ref="A338" r:id="rId337" display="file:///stocks/quotes/EMR"/>
    <hyperlink ref="A339" r:id="rId338" display="file:///stocks/quotes/NSC"/>
    <hyperlink ref="A340" r:id="rId339" display="file:///stocks/quotes/TSN"/>
    <hyperlink ref="A341" r:id="rId340" display="file:///stocks/quotes/MNST"/>
    <hyperlink ref="A342" r:id="rId341" display="file:///stocks/quotes/WPM"/>
    <hyperlink ref="A343" r:id="rId342" display="file:///stocks/quotes/AJRD"/>
    <hyperlink ref="A344" r:id="rId343" display="file:///stocks/quotes/MYL"/>
    <hyperlink ref="A345" r:id="rId344" display="file:///stocks/quotes/GLNG"/>
    <hyperlink ref="A346" r:id="rId345" display="file:///stocks/quotes/PXD"/>
    <hyperlink ref="A347" r:id="rId346" display="file:///stocks/quotes/UN"/>
    <hyperlink ref="A348" r:id="rId347" display="file:///stocks/quotes/LB"/>
    <hyperlink ref="A349" r:id="rId348" display="file:///stocks/quotes/ALGN"/>
    <hyperlink ref="A350" r:id="rId349" display="file:///stocks/quotes/CX"/>
    <hyperlink ref="A351" r:id="rId350" display="file:///stocks/quotes/VIPS"/>
    <hyperlink ref="A352" r:id="rId351" display="file:///stocks/quotes/MDCO"/>
    <hyperlink ref="A353" r:id="rId352" display="file:///stocks/quotes/PSX"/>
    <hyperlink ref="A354" r:id="rId353" display="file:///stocks/quotes/LKQ"/>
    <hyperlink ref="A355" r:id="rId354" display="file:///stocks/quotes/TPX"/>
    <hyperlink ref="A356" r:id="rId355" display="file:///stocks/quotes/LOGM"/>
    <hyperlink ref="A357" r:id="rId356" display="file:///stocks/quotes/ING"/>
    <hyperlink ref="A358" r:id="rId357" display="file:///stocks/quotes/VTR"/>
    <hyperlink ref="A359" r:id="rId358" display="file:///stocks/quotes/IP"/>
    <hyperlink ref="A360" r:id="rId359" display="file:///stocks/quotes/MDRX"/>
    <hyperlink ref="A361" r:id="rId360" display="file:///stocks/quotes/WB"/>
    <hyperlink ref="A362" r:id="rId361" display="file:///stocks/quotes/CME"/>
    <hyperlink ref="A363" r:id="rId362" display="file:///stocks/quotes/MAR"/>
    <hyperlink ref="A364" r:id="rId363" display="file:///stocks/quotes/CPE"/>
    <hyperlink ref="A365" r:id="rId364" display="file:///stocks/quotes/MLNX"/>
    <hyperlink ref="A366" r:id="rId365" display="file:///stocks/quotes/VIAB"/>
    <hyperlink ref="A367" r:id="rId366" display="file:///stocks/quotes/TRIP"/>
    <hyperlink ref="A368" r:id="rId367" display="file:///stocks/quotes/AKAM"/>
    <hyperlink ref="A369" r:id="rId368" display="file:///stocks/quotes/CC"/>
    <hyperlink ref="A370" r:id="rId369" display="file:///stocks/quotes/TAP"/>
    <hyperlink ref="A371" r:id="rId370" display="file:///stocks/quotes/TMUS"/>
    <hyperlink ref="A372" r:id="rId371" display="file:///stocks/quotes/KR"/>
    <hyperlink ref="A373" r:id="rId372" display="file:///stocks/quotes/SWK"/>
    <hyperlink ref="A374" r:id="rId373" display="file:///stocks/quotes/REGN"/>
    <hyperlink ref="A375" r:id="rId374" display="file:///stocks/quotes/KGC"/>
    <hyperlink ref="A376" r:id="rId375" display="file:///stocks/quotes/LMT"/>
    <hyperlink ref="A377" r:id="rId376" display="file:///stocks/quotes/JBLU"/>
    <hyperlink ref="A378" r:id="rId377" display="file:///stocks/quotes/GRMN"/>
    <hyperlink ref="A379" r:id="rId378" display="file:///stocks/quotes/ADSK"/>
    <hyperlink ref="A380" r:id="rId379" display="file:///stocks/quotes/EXEL"/>
    <hyperlink ref="A381" r:id="rId380" display="file:///stocks/quotes/RCII"/>
    <hyperlink ref="A382" r:id="rId381" display="file:///stocks/quotes/GPRO"/>
    <hyperlink ref="A383" r:id="rId382" display="file:///stocks/quotes/AFL"/>
    <hyperlink ref="A384" r:id="rId383" display="file:///stocks/quotes/DAN"/>
    <hyperlink ref="A385" r:id="rId384" display="file:///stocks/quotes/ADP"/>
    <hyperlink ref="A386" r:id="rId385" display="file:///stocks/quotes/APA"/>
    <hyperlink ref="A387" r:id="rId386" display="file:///stocks/quotes/IRBT"/>
    <hyperlink ref="A388" r:id="rId387" display="file:///stocks/quotes/SIX"/>
    <hyperlink ref="A389" r:id="rId388" display="file:///stocks/quotes/AVP"/>
    <hyperlink ref="A390" r:id="rId389" display="file:///stocks/quotes/AMN"/>
    <hyperlink ref="A391" r:id="rId390" display="file:///stocks/quotes/DNR"/>
    <hyperlink ref="A392" r:id="rId391" display="file:///stocks/quotes/IR"/>
    <hyperlink ref="A393" r:id="rId392" display="file:///stocks/quotes/DDD"/>
    <hyperlink ref="A394" r:id="rId393" display="file:///stocks/quotes/TPR"/>
    <hyperlink ref="A395" r:id="rId394" display="file:///stocks/quotes/RH"/>
    <hyperlink ref="A396" r:id="rId395" display="file:///stocks/quotes/YUM"/>
    <hyperlink ref="A397" r:id="rId396" display="file:///stocks/quotes/OKE"/>
    <hyperlink ref="A398" r:id="rId397" display="file:///stocks/quotes/ICE"/>
    <hyperlink ref="A399" r:id="rId398" display="file:///stocks/quotes/SC"/>
    <hyperlink ref="A400" r:id="rId399" display="file:///stocks/quotes/BBT"/>
    <hyperlink ref="A401" r:id="rId400" display="file:///stocks/quotes/SGMO"/>
    <hyperlink ref="A402" r:id="rId401" display="file:///stocks/quotes/NTR"/>
    <hyperlink ref="A403" r:id="rId402" display="file:///stocks/quotes/BCS"/>
    <hyperlink ref="A404" r:id="rId403" display="file:///stocks/quotes/RDN"/>
    <hyperlink ref="A405" r:id="rId404" display="file:///stocks/quotes/QEP"/>
    <hyperlink ref="A406" r:id="rId405" display="file:///stocks/quotes/HCLP"/>
    <hyperlink ref="A407" r:id="rId406" display="file:///stocks/quotes/ETH"/>
    <hyperlink ref="A408" r:id="rId407" display="file:///stocks/quotes/CTSH"/>
    <hyperlink ref="A409" r:id="rId408" display="file:///stocks/quotes/EIX"/>
    <hyperlink ref="A410" r:id="rId409" display="file:///stocks/quotes/KHC"/>
    <hyperlink ref="A411" r:id="rId410" display="file:///stocks/quotes/GT"/>
    <hyperlink ref="A412" r:id="rId411" display="file:///stocks/quotes/CORT"/>
    <hyperlink ref="A413" r:id="rId412" display="file:///stocks/quotes/EPD"/>
    <hyperlink ref="A414" r:id="rId413" display="file:///stocks/quotes/AES"/>
    <hyperlink ref="A415" r:id="rId414" display="file:///stocks/quotes/RESI"/>
    <hyperlink ref="A416" r:id="rId415" display="file:///stocks/quotes/KNX"/>
    <hyperlink ref="A417" r:id="rId416" display="file:///stocks/quotes/BAX"/>
    <hyperlink ref="A418" r:id="rId417" display="file:///stocks/quotes/JWN"/>
    <hyperlink ref="A419" r:id="rId418" display="file:///stocks/quotes/ALL"/>
    <hyperlink ref="A420" r:id="rId419" display="file:///stocks/quotes/MTG"/>
    <hyperlink ref="A421" r:id="rId420" display="file:///stocks/quotes/MTCH"/>
    <hyperlink ref="A422" r:id="rId421" display="file:///stocks/quotes/CIT"/>
    <hyperlink ref="A423" r:id="rId422" display="file:///stocks/quotes/SKX"/>
    <hyperlink ref="A424" r:id="rId423" display="file:///stocks/quotes/ADM"/>
    <hyperlink ref="A425" r:id="rId424" display="file:///stocks/quotes/VNOM"/>
    <hyperlink ref="A426" r:id="rId425" display="file:///stocks/quotes/AG"/>
    <hyperlink ref="A427" r:id="rId426" display="file:///stocks/quotes/NOC"/>
    <hyperlink ref="A428" r:id="rId427" display="file:///stocks/quotes/SNV"/>
    <hyperlink ref="A429" r:id="rId428" display="file:///stocks/quotes/OAS"/>
    <hyperlink ref="A430" r:id="rId429" display="file:///stocks/quotes/CNQ"/>
    <hyperlink ref="A431" r:id="rId430" display="file:///stocks/quotes/CRZO"/>
    <hyperlink ref="A432" r:id="rId431" display="file:///stocks/quotes/TAL"/>
    <hyperlink ref="A433" r:id="rId432" display="file:///stocks/quotes/LOXO"/>
    <hyperlink ref="A434" r:id="rId433" display="file:///stocks/quotes/HBI"/>
    <hyperlink ref="A435" r:id="rId434" display="file:///stocks/quotes/CBOE"/>
    <hyperlink ref="A436" r:id="rId435" display="file:///stocks/quotes/PRTA"/>
    <hyperlink ref="A437" r:id="rId436" display="file:///stocks/quotes/GSK"/>
    <hyperlink ref="A438" r:id="rId437" display="file:///stocks/quotes/OLED"/>
    <hyperlink ref="A439" r:id="rId438" display="file:///stocks/quotes/PZZA"/>
    <hyperlink ref="A440" r:id="rId439" display="file:///stocks/quotes/SGMS"/>
    <hyperlink ref="A441" r:id="rId440" display="file:///stocks/quotes/ASND"/>
    <hyperlink ref="A442" r:id="rId441" display="file:///stocks/quotes/CCJ"/>
    <hyperlink ref="A443" r:id="rId442" display="file:///stocks/quotes/TJX"/>
    <hyperlink ref="A444" r:id="rId443" display="file:///stocks/quotes/JBL"/>
    <hyperlink ref="A445" r:id="rId444" display="file:///stocks/quotes/THC"/>
    <hyperlink ref="A446" r:id="rId445" display="file:///stocks/quotes/FDC"/>
    <hyperlink ref="A447" r:id="rId446" display="file:///stocks/quotes/MBI"/>
    <hyperlink ref="A448" r:id="rId447" display="file:///stocks/quotes/UFS"/>
    <hyperlink ref="A449" r:id="rId448" display="file:///stocks/quotes/ADI"/>
    <hyperlink ref="A450" r:id="rId449" display="file:///stocks/quotes/RIOT"/>
    <hyperlink ref="A451" r:id="rId450" display="file:///stocks/quotes/ETN"/>
    <hyperlink ref="A452" r:id="rId451" display="file:///stocks/quotes/WHR"/>
    <hyperlink ref="A453" r:id="rId452" display="file:///stocks/quotes/ARRY"/>
    <hyperlink ref="A454" r:id="rId453" display="file:///stocks/quotes/FNV"/>
    <hyperlink ref="A455" r:id="rId454" display="file:///stocks/quotes/NCR"/>
    <hyperlink ref="A456" r:id="rId455" display="file:///stocks/quotes/DKS"/>
    <hyperlink ref="A457" r:id="rId456" display="file:///stocks/quotes/AZO"/>
    <hyperlink ref="A458" r:id="rId457" display="file:///stocks/quotes/RACE"/>
    <hyperlink ref="A459" r:id="rId458" display="file:///stocks/quotes/DELL"/>
    <hyperlink ref="A460" r:id="rId459" display="file:///stocks/quotes/NRG"/>
    <hyperlink ref="A461" r:id="rId460" display="file:///stocks/quotes/FANG"/>
    <hyperlink ref="A462" r:id="rId461" display="file:///stocks/quotes/NGL"/>
    <hyperlink ref="A463" r:id="rId462" display="file:///stocks/quotes/STNG"/>
    <hyperlink ref="A464" r:id="rId463" display="file:///stocks/quotes/NYCB"/>
    <hyperlink ref="A465" r:id="rId464" display="file:///stocks/quotes/CMI"/>
    <hyperlink ref="A466" r:id="rId465" display="file:///stocks/quotes/AMTD"/>
    <hyperlink ref="A467" r:id="rId466" display="file:///stocks/quotes/PAGP"/>
    <hyperlink ref="A468" r:id="rId467" display="file:///stocks/quotes/MLCO"/>
    <hyperlink ref="A469" r:id="rId468" display="file:///stocks/quotes/LITE"/>
    <hyperlink ref="A470" r:id="rId469" display="file:///stocks/quotes/ENB"/>
    <hyperlink ref="A471" r:id="rId470" display="file:///stocks/quotes/CTXS"/>
    <hyperlink ref="A472" r:id="rId471" display="file:///stocks/quotes/NKTR"/>
    <hyperlink ref="A473" r:id="rId472" display="file:///stocks/quotes/ARNC"/>
    <hyperlink ref="A474" r:id="rId473" display="file:///stocks/quotes/HP"/>
    <hyperlink ref="A475" r:id="rId474" display="file:///stocks/quotes/MCO"/>
    <hyperlink ref="A476" r:id="rId475" display="file:///stocks/quotes/EXP"/>
    <hyperlink ref="A477" r:id="rId476" display="file:///stocks/quotes/FLR"/>
    <hyperlink ref="A478" r:id="rId477" display="file:///stocks/quotes/KBH"/>
    <hyperlink ref="A479" r:id="rId478" display="file:///stocks/quotes/CP"/>
    <hyperlink ref="A480" r:id="rId479" display="file:///stocks/quotes/GDDY"/>
    <hyperlink ref="A481" r:id="rId480" display="file:///stocks/quotes/UA"/>
    <hyperlink ref="A482" r:id="rId481" display="file:///stocks/quotes/ULTA"/>
    <hyperlink ref="A483" r:id="rId482" display="file:///stocks/quotes/RCL"/>
    <hyperlink ref="A484" r:id="rId483" display="file:///stocks/quotes/OFG"/>
    <hyperlink ref="A485" r:id="rId484" display="file:///stocks/quotes/QURE"/>
    <hyperlink ref="A486" r:id="rId485" display="file:///stocks/quotes/URBN"/>
    <hyperlink ref="A487" r:id="rId486" display="file:///stocks/quotes/DG"/>
    <hyperlink ref="A488" r:id="rId487" display="file:///stocks/quotes/TRUE"/>
    <hyperlink ref="A489" r:id="rId488" display="file:///stocks/quotes/DFS"/>
    <hyperlink ref="A490" r:id="rId489" display="file:///stocks/quotes/YETI"/>
    <hyperlink ref="A491" r:id="rId490" display="file:///stocks/quotes/SPG"/>
    <hyperlink ref="A492" r:id="rId491" display="file:///stocks/quotes/BLK"/>
    <hyperlink ref="A493" r:id="rId492" display="file:///stocks/quotes/STT"/>
    <hyperlink ref="A494" r:id="rId493" display="file:///stocks/quotes/SYY"/>
    <hyperlink ref="A495" r:id="rId494" display="file:///stocks/quotes/ACN"/>
    <hyperlink ref="A496" r:id="rId495" display="file:///stocks/quotes/CHRW"/>
    <hyperlink ref="A497" r:id="rId496" display="file:///stocks/quotes/DY"/>
    <hyperlink ref="A498" r:id="rId497" display="file:///stocks/quotes/GPOR"/>
    <hyperlink ref="A499" r:id="rId498" display="file:///stocks/quotes/AAOI"/>
    <hyperlink ref="A500" r:id="rId499" display="file:///stocks/quotes/OMC"/>
    <hyperlink ref="A501" r:id="rId500" display="file:///stocks/quotes/BERY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DP1"/>
  <sheetViews>
    <sheetView workbookViewId="0">
      <selection activeCell="B1" sqref="B1"/>
    </sheetView>
  </sheetViews>
  <sheetFormatPr defaultColWidth="11" defaultRowHeight="15.75" x14ac:dyDescent="0.25"/>
  <cols>
    <col min="1" max="1" width="14.375" bestFit="1" customWidth="1"/>
    <col min="2" max="7" width="1.625" bestFit="1" customWidth="1"/>
    <col min="8" max="8" width="12.875" bestFit="1" customWidth="1"/>
    <col min="9" max="14" width="1.625" bestFit="1" customWidth="1"/>
    <col min="15" max="15" width="13.625" bestFit="1" customWidth="1"/>
    <col min="16" max="21" width="1.625" bestFit="1" customWidth="1"/>
    <col min="22" max="22" width="13.5" bestFit="1" customWidth="1"/>
    <col min="23" max="28" width="1.625" bestFit="1" customWidth="1"/>
    <col min="29" max="29" width="11.625" bestFit="1" customWidth="1"/>
    <col min="30" max="35" width="1.625" bestFit="1" customWidth="1"/>
    <col min="36" max="36" width="12.5" bestFit="1" customWidth="1"/>
    <col min="37" max="42" width="1.625" bestFit="1" customWidth="1"/>
    <col min="43" max="43" width="11.875" bestFit="1" customWidth="1"/>
    <col min="44" max="49" width="1.625" bestFit="1" customWidth="1"/>
    <col min="50" max="50" width="13.625" bestFit="1" customWidth="1"/>
    <col min="51" max="56" width="1.625" bestFit="1" customWidth="1"/>
    <col min="57" max="57" width="14.625" bestFit="1" customWidth="1"/>
    <col min="58" max="63" width="1.625" bestFit="1" customWidth="1"/>
    <col min="64" max="64" width="14.125" bestFit="1" customWidth="1"/>
    <col min="65" max="70" width="1.625" bestFit="1" customWidth="1"/>
    <col min="71" max="71" width="11.875" bestFit="1" customWidth="1"/>
    <col min="72" max="77" width="1.625" bestFit="1" customWidth="1"/>
    <col min="78" max="78" width="12.125" bestFit="1" customWidth="1"/>
    <col min="79" max="84" width="1.625" bestFit="1" customWidth="1"/>
    <col min="85" max="85" width="13.5" bestFit="1" customWidth="1"/>
    <col min="86" max="91" width="1.625" bestFit="1" customWidth="1"/>
    <col min="92" max="92" width="14.125" bestFit="1" customWidth="1"/>
    <col min="93" max="98" width="1.625" bestFit="1" customWidth="1"/>
    <col min="99" max="99" width="10.5" bestFit="1" customWidth="1"/>
    <col min="100" max="105" width="1.625" bestFit="1" customWidth="1"/>
    <col min="106" max="106" width="13.375" bestFit="1" customWidth="1"/>
    <col min="107" max="112" width="1.625" bestFit="1" customWidth="1"/>
    <col min="113" max="113" width="13.875" bestFit="1" customWidth="1"/>
    <col min="114" max="119" width="1.625" bestFit="1" customWidth="1"/>
    <col min="120" max="120" width="13.625" bestFit="1" customWidth="1"/>
    <col min="121" max="126" width="1.625" bestFit="1" customWidth="1"/>
    <col min="127" max="127" width="12.875" bestFit="1" customWidth="1"/>
    <col min="128" max="133" width="1.625" bestFit="1" customWidth="1"/>
    <col min="134" max="134" width="12.875" bestFit="1" customWidth="1"/>
    <col min="135" max="140" width="1.625" bestFit="1" customWidth="1"/>
    <col min="141" max="141" width="13.875" bestFit="1" customWidth="1"/>
    <col min="142" max="147" width="1.625" bestFit="1" customWidth="1"/>
    <col min="148" max="148" width="13.375" bestFit="1" customWidth="1"/>
    <col min="149" max="154" width="1.625" bestFit="1" customWidth="1"/>
    <col min="155" max="155" width="11.875" bestFit="1" customWidth="1"/>
    <col min="156" max="161" width="1.625" bestFit="1" customWidth="1"/>
    <col min="162" max="162" width="11.875" bestFit="1" customWidth="1"/>
    <col min="163" max="168" width="1.625" bestFit="1" customWidth="1"/>
    <col min="169" max="169" width="11.375" bestFit="1" customWidth="1"/>
    <col min="170" max="175" width="1.625" bestFit="1" customWidth="1"/>
    <col min="176" max="176" width="11.625" bestFit="1" customWidth="1"/>
    <col min="177" max="182" width="1.625" bestFit="1" customWidth="1"/>
    <col min="183" max="183" width="10.5" bestFit="1" customWidth="1"/>
    <col min="184" max="189" width="1.625" bestFit="1" customWidth="1"/>
    <col min="190" max="190" width="12.125" bestFit="1" customWidth="1"/>
    <col min="191" max="196" width="1.625" bestFit="1" customWidth="1"/>
    <col min="197" max="197" width="14.875" bestFit="1" customWidth="1"/>
    <col min="198" max="203" width="1.625" bestFit="1" customWidth="1"/>
    <col min="204" max="204" width="14.375" bestFit="1" customWidth="1"/>
    <col min="205" max="210" width="1.625" bestFit="1" customWidth="1"/>
    <col min="211" max="211" width="13.5" bestFit="1" customWidth="1"/>
    <col min="212" max="217" width="1.625" bestFit="1" customWidth="1"/>
    <col min="218" max="218" width="14.5" bestFit="1" customWidth="1"/>
    <col min="219" max="224" width="1.625" bestFit="1" customWidth="1"/>
    <col min="225" max="225" width="14" bestFit="1" customWidth="1"/>
    <col min="226" max="231" width="1.625" bestFit="1" customWidth="1"/>
    <col min="232" max="232" width="12.375" bestFit="1" customWidth="1"/>
    <col min="233" max="238" width="1.625" bestFit="1" customWidth="1"/>
    <col min="239" max="239" width="13.375" bestFit="1" customWidth="1"/>
    <col min="240" max="245" width="1.625" bestFit="1" customWidth="1"/>
    <col min="246" max="246" width="12.625" bestFit="1" customWidth="1"/>
    <col min="247" max="252" width="1.625" bestFit="1" customWidth="1"/>
    <col min="253" max="253" width="13.5" bestFit="1" customWidth="1"/>
    <col min="254" max="259" width="1.625" bestFit="1" customWidth="1"/>
    <col min="260" max="260" width="14.375" bestFit="1" customWidth="1"/>
    <col min="261" max="266" width="1.625" bestFit="1" customWidth="1"/>
    <col min="267" max="267" width="12.875" bestFit="1" customWidth="1"/>
    <col min="268" max="273" width="1.625" bestFit="1" customWidth="1"/>
    <col min="274" max="274" width="14" bestFit="1" customWidth="1"/>
    <col min="275" max="280" width="1.625" bestFit="1" customWidth="1"/>
    <col min="281" max="281" width="11.875" bestFit="1" customWidth="1"/>
    <col min="282" max="287" width="1.625" bestFit="1" customWidth="1"/>
    <col min="288" max="288" width="12.5" bestFit="1" customWidth="1"/>
    <col min="289" max="294" width="1.625" bestFit="1" customWidth="1"/>
    <col min="295" max="295" width="12.5" bestFit="1" customWidth="1"/>
    <col min="296" max="301" width="1.625" bestFit="1" customWidth="1"/>
    <col min="302" max="302" width="12.625" bestFit="1" customWidth="1"/>
    <col min="303" max="308" width="1.625" bestFit="1" customWidth="1"/>
    <col min="309" max="309" width="14.5" bestFit="1" customWidth="1"/>
    <col min="310" max="315" width="1.625" bestFit="1" customWidth="1"/>
    <col min="316" max="316" width="11.875" bestFit="1" customWidth="1"/>
    <col min="317" max="322" width="1.625" bestFit="1" customWidth="1"/>
    <col min="323" max="323" width="14" bestFit="1" customWidth="1"/>
    <col min="324" max="329" width="1.625" bestFit="1" customWidth="1"/>
    <col min="330" max="330" width="12.125" bestFit="1" customWidth="1"/>
    <col min="331" max="336" width="1.625" bestFit="1" customWidth="1"/>
    <col min="337" max="337" width="11.5" bestFit="1" customWidth="1"/>
    <col min="338" max="343" width="1.625" bestFit="1" customWidth="1"/>
    <col min="344" max="344" width="12.625" bestFit="1" customWidth="1"/>
    <col min="345" max="350" width="1.625" bestFit="1" customWidth="1"/>
    <col min="351" max="351" width="11.875" bestFit="1" customWidth="1"/>
    <col min="352" max="357" width="1.625" bestFit="1" customWidth="1"/>
    <col min="358" max="358" width="11.625" bestFit="1" customWidth="1"/>
    <col min="359" max="364" width="1.625" bestFit="1" customWidth="1"/>
    <col min="365" max="365" width="12.5" bestFit="1" customWidth="1"/>
    <col min="366" max="371" width="1.625" bestFit="1" customWidth="1"/>
    <col min="372" max="372" width="12.625" bestFit="1" customWidth="1"/>
    <col min="373" max="378" width="1.625" bestFit="1" customWidth="1"/>
    <col min="379" max="379" width="13.625" bestFit="1" customWidth="1"/>
    <col min="380" max="385" width="1.625" bestFit="1" customWidth="1"/>
    <col min="386" max="386" width="12.625" bestFit="1" customWidth="1"/>
    <col min="387" max="392" width="1.625" bestFit="1" customWidth="1"/>
    <col min="393" max="393" width="12.5" bestFit="1" customWidth="1"/>
    <col min="394" max="399" width="1.625" bestFit="1" customWidth="1"/>
    <col min="400" max="400" width="12.625" bestFit="1" customWidth="1"/>
    <col min="401" max="406" width="1.625" bestFit="1" customWidth="1"/>
    <col min="407" max="407" width="13.375" bestFit="1" customWidth="1"/>
    <col min="408" max="413" width="1.625" bestFit="1" customWidth="1"/>
    <col min="414" max="414" width="13.625" bestFit="1" customWidth="1"/>
    <col min="415" max="420" width="1.625" bestFit="1" customWidth="1"/>
    <col min="421" max="421" width="14.5" bestFit="1" customWidth="1"/>
    <col min="422" max="427" width="1.625" bestFit="1" customWidth="1"/>
    <col min="428" max="428" width="10.5" bestFit="1" customWidth="1"/>
    <col min="429" max="434" width="1.625" bestFit="1" customWidth="1"/>
    <col min="435" max="435" width="13.375" bestFit="1" customWidth="1"/>
    <col min="436" max="441" width="1.625" bestFit="1" customWidth="1"/>
    <col min="442" max="442" width="12.875" bestFit="1" customWidth="1"/>
    <col min="443" max="448" width="1.625" bestFit="1" customWidth="1"/>
    <col min="449" max="449" width="13.375" bestFit="1" customWidth="1"/>
    <col min="450" max="455" width="1.625" bestFit="1" customWidth="1"/>
    <col min="456" max="456" width="13.875" bestFit="1" customWidth="1"/>
    <col min="457" max="462" width="1.625" bestFit="1" customWidth="1"/>
    <col min="463" max="463" width="12.875" bestFit="1" customWidth="1"/>
    <col min="464" max="469" width="1.625" bestFit="1" customWidth="1"/>
    <col min="470" max="470" width="10.5" bestFit="1" customWidth="1"/>
    <col min="471" max="476" width="1.625" bestFit="1" customWidth="1"/>
    <col min="477" max="477" width="12.5" bestFit="1" customWidth="1"/>
    <col min="478" max="483" width="1.625" bestFit="1" customWidth="1"/>
    <col min="484" max="484" width="12.625" bestFit="1" customWidth="1"/>
    <col min="485" max="490" width="1.625" bestFit="1" customWidth="1"/>
    <col min="491" max="491" width="12.125" bestFit="1" customWidth="1"/>
    <col min="492" max="497" width="1.625" bestFit="1" customWidth="1"/>
    <col min="498" max="498" width="13.375" bestFit="1" customWidth="1"/>
    <col min="499" max="504" width="1.625" bestFit="1" customWidth="1"/>
    <col min="505" max="505" width="12.5" bestFit="1" customWidth="1"/>
    <col min="506" max="511" width="1.625" bestFit="1" customWidth="1"/>
    <col min="512" max="512" width="12.875" bestFit="1" customWidth="1"/>
    <col min="513" max="518" width="1.625" bestFit="1" customWidth="1"/>
    <col min="519" max="519" width="13.875" bestFit="1" customWidth="1"/>
    <col min="520" max="525" width="1.625" bestFit="1" customWidth="1"/>
    <col min="526" max="526" width="10.625" bestFit="1" customWidth="1"/>
    <col min="527" max="532" width="1.625" bestFit="1" customWidth="1"/>
    <col min="533" max="533" width="14.875" bestFit="1" customWidth="1"/>
    <col min="534" max="539" width="1.625" bestFit="1" customWidth="1"/>
    <col min="540" max="540" width="14.375" bestFit="1" customWidth="1"/>
    <col min="541" max="546" width="1.625" bestFit="1" customWidth="1"/>
    <col min="547" max="547" width="13.5" bestFit="1" customWidth="1"/>
    <col min="548" max="553" width="1.625" bestFit="1" customWidth="1"/>
    <col min="554" max="554" width="12.875" bestFit="1" customWidth="1"/>
    <col min="555" max="560" width="1.625" bestFit="1" customWidth="1"/>
    <col min="561" max="561" width="13.375" bestFit="1" customWidth="1"/>
    <col min="562" max="567" width="1.625" bestFit="1" customWidth="1"/>
    <col min="568" max="568" width="13.5" bestFit="1" customWidth="1"/>
    <col min="569" max="574" width="1.625" bestFit="1" customWidth="1"/>
    <col min="575" max="575" width="15.625" bestFit="1" customWidth="1"/>
    <col min="576" max="581" width="1.625" bestFit="1" customWidth="1"/>
    <col min="582" max="582" width="14.125" bestFit="1" customWidth="1"/>
    <col min="583" max="588" width="1.625" bestFit="1" customWidth="1"/>
    <col min="589" max="589" width="14.375" bestFit="1" customWidth="1"/>
    <col min="590" max="595" width="1.625" bestFit="1" customWidth="1"/>
    <col min="596" max="596" width="12.625" bestFit="1" customWidth="1"/>
    <col min="597" max="602" width="1.625" bestFit="1" customWidth="1"/>
    <col min="603" max="603" width="12.625" bestFit="1" customWidth="1"/>
    <col min="604" max="609" width="1.625" bestFit="1" customWidth="1"/>
    <col min="610" max="610" width="14.875" bestFit="1" customWidth="1"/>
    <col min="611" max="616" width="1.625" bestFit="1" customWidth="1"/>
    <col min="617" max="617" width="13.375" bestFit="1" customWidth="1"/>
    <col min="618" max="623" width="1.625" bestFit="1" customWidth="1"/>
    <col min="624" max="624" width="11.375" bestFit="1" customWidth="1"/>
    <col min="625" max="630" width="1.625" bestFit="1" customWidth="1"/>
    <col min="631" max="631" width="14" bestFit="1" customWidth="1"/>
    <col min="632" max="637" width="1.625" bestFit="1" customWidth="1"/>
    <col min="638" max="638" width="13.5" bestFit="1" customWidth="1"/>
    <col min="639" max="644" width="1.625" bestFit="1" customWidth="1"/>
    <col min="645" max="645" width="13.375" bestFit="1" customWidth="1"/>
    <col min="646" max="651" width="1.625" bestFit="1" customWidth="1"/>
    <col min="652" max="652" width="12.875" bestFit="1" customWidth="1"/>
    <col min="653" max="658" width="1.625" bestFit="1" customWidth="1"/>
    <col min="659" max="659" width="13.375" bestFit="1" customWidth="1"/>
    <col min="660" max="665" width="1.625" bestFit="1" customWidth="1"/>
    <col min="666" max="666" width="14.125" bestFit="1" customWidth="1"/>
    <col min="667" max="672" width="1.625" bestFit="1" customWidth="1"/>
    <col min="673" max="673" width="12.375" bestFit="1" customWidth="1"/>
    <col min="674" max="679" width="1.625" bestFit="1" customWidth="1"/>
    <col min="680" max="680" width="12.125" bestFit="1" customWidth="1"/>
    <col min="681" max="686" width="1.625" bestFit="1" customWidth="1"/>
    <col min="687" max="687" width="13.875" bestFit="1" customWidth="1"/>
    <col min="688" max="693" width="1.625" bestFit="1" customWidth="1"/>
    <col min="694" max="694" width="14.625" bestFit="1" customWidth="1"/>
    <col min="695" max="700" width="1.625" bestFit="1" customWidth="1"/>
    <col min="701" max="701" width="12.875" bestFit="1" customWidth="1"/>
    <col min="702" max="707" width="1.625" bestFit="1" customWidth="1"/>
    <col min="708" max="708" width="12.625" bestFit="1" customWidth="1"/>
    <col min="709" max="714" width="1.625" bestFit="1" customWidth="1"/>
    <col min="715" max="715" width="13.875" bestFit="1" customWidth="1"/>
    <col min="716" max="721" width="1.625" bestFit="1" customWidth="1"/>
    <col min="722" max="722" width="11.625" bestFit="1" customWidth="1"/>
    <col min="723" max="728" width="1.625" bestFit="1" customWidth="1"/>
    <col min="729" max="729" width="11.375" bestFit="1" customWidth="1"/>
    <col min="730" max="735" width="1.625" bestFit="1" customWidth="1"/>
    <col min="736" max="736" width="12.625" bestFit="1" customWidth="1"/>
    <col min="737" max="742" width="1.625" bestFit="1" customWidth="1"/>
    <col min="743" max="743" width="11.125" bestFit="1" customWidth="1"/>
    <col min="744" max="749" width="1.625" bestFit="1" customWidth="1"/>
    <col min="750" max="750" width="14.125" bestFit="1" customWidth="1"/>
    <col min="751" max="756" width="1.625" bestFit="1" customWidth="1"/>
    <col min="757" max="757" width="12.5" bestFit="1" customWidth="1"/>
    <col min="758" max="763" width="1.625" bestFit="1" customWidth="1"/>
    <col min="764" max="764" width="12.875" bestFit="1" customWidth="1"/>
    <col min="765" max="770" width="1.625" bestFit="1" customWidth="1"/>
    <col min="771" max="771" width="11.875" bestFit="1" customWidth="1"/>
    <col min="772" max="777" width="1.625" bestFit="1" customWidth="1"/>
    <col min="778" max="778" width="13.125" bestFit="1" customWidth="1"/>
    <col min="779" max="784" width="1.625" bestFit="1" customWidth="1"/>
    <col min="785" max="785" width="15" bestFit="1" customWidth="1"/>
    <col min="786" max="791" width="1.625" bestFit="1" customWidth="1"/>
    <col min="792" max="792" width="13.5" bestFit="1" customWidth="1"/>
    <col min="793" max="798" width="1.625" bestFit="1" customWidth="1"/>
    <col min="799" max="799" width="13" bestFit="1" customWidth="1"/>
    <col min="800" max="805" width="1.625" bestFit="1" customWidth="1"/>
    <col min="806" max="806" width="12.5" bestFit="1" customWidth="1"/>
    <col min="807" max="812" width="1.625" bestFit="1" customWidth="1"/>
    <col min="813" max="813" width="14.125" bestFit="1" customWidth="1"/>
    <col min="814" max="819" width="1.625" bestFit="1" customWidth="1"/>
    <col min="820" max="820" width="12.625" bestFit="1" customWidth="1"/>
    <col min="821" max="826" width="1.625" bestFit="1" customWidth="1"/>
    <col min="827" max="827" width="14.5" bestFit="1" customWidth="1"/>
    <col min="828" max="833" width="1.625" bestFit="1" customWidth="1"/>
    <col min="834" max="834" width="13.5" bestFit="1" customWidth="1"/>
    <col min="835" max="840" width="1.625" bestFit="1" customWidth="1"/>
    <col min="841" max="841" width="14.125" bestFit="1" customWidth="1"/>
    <col min="842" max="847" width="1.625" bestFit="1" customWidth="1"/>
    <col min="848" max="848" width="12.375" bestFit="1" customWidth="1"/>
    <col min="849" max="854" width="1.625" bestFit="1" customWidth="1"/>
    <col min="855" max="855" width="12" bestFit="1" customWidth="1"/>
    <col min="856" max="861" width="1.625" bestFit="1" customWidth="1"/>
    <col min="862" max="862" width="12.5" bestFit="1" customWidth="1"/>
    <col min="863" max="868" width="1.625" bestFit="1" customWidth="1"/>
    <col min="869" max="869" width="14.625" bestFit="1" customWidth="1"/>
    <col min="870" max="875" width="1.625" bestFit="1" customWidth="1"/>
    <col min="876" max="876" width="14" bestFit="1" customWidth="1"/>
    <col min="877" max="882" width="1.625" bestFit="1" customWidth="1"/>
    <col min="883" max="883" width="14.125" bestFit="1" customWidth="1"/>
    <col min="884" max="889" width="1.625" bestFit="1" customWidth="1"/>
    <col min="890" max="890" width="12.125" bestFit="1" customWidth="1"/>
    <col min="891" max="896" width="1.625" bestFit="1" customWidth="1"/>
    <col min="897" max="897" width="14" bestFit="1" customWidth="1"/>
    <col min="898" max="903" width="1.625" bestFit="1" customWidth="1"/>
    <col min="904" max="904" width="13.375" bestFit="1" customWidth="1"/>
    <col min="905" max="910" width="1.625" bestFit="1" customWidth="1"/>
    <col min="911" max="911" width="13.875" bestFit="1" customWidth="1"/>
    <col min="912" max="917" width="1.625" bestFit="1" customWidth="1"/>
    <col min="918" max="918" width="14" bestFit="1" customWidth="1"/>
    <col min="919" max="924" width="1.625" bestFit="1" customWidth="1"/>
    <col min="925" max="925" width="12.875" bestFit="1" customWidth="1"/>
    <col min="926" max="931" width="1.625" bestFit="1" customWidth="1"/>
    <col min="932" max="932" width="13.5" bestFit="1" customWidth="1"/>
    <col min="933" max="938" width="1.625" bestFit="1" customWidth="1"/>
    <col min="939" max="939" width="12.875" bestFit="1" customWidth="1"/>
    <col min="940" max="945" width="1.625" bestFit="1" customWidth="1"/>
    <col min="946" max="946" width="11.625" bestFit="1" customWidth="1"/>
    <col min="947" max="952" width="1.625" bestFit="1" customWidth="1"/>
    <col min="953" max="953" width="14.125" bestFit="1" customWidth="1"/>
    <col min="954" max="959" width="1.625" bestFit="1" customWidth="1"/>
    <col min="960" max="960" width="13.625" bestFit="1" customWidth="1"/>
    <col min="961" max="966" width="1.625" bestFit="1" customWidth="1"/>
    <col min="967" max="967" width="12.875" bestFit="1" customWidth="1"/>
    <col min="968" max="973" width="1.625" bestFit="1" customWidth="1"/>
    <col min="974" max="974" width="13.375" bestFit="1" customWidth="1"/>
    <col min="975" max="980" width="1.625" bestFit="1" customWidth="1"/>
    <col min="981" max="981" width="14" bestFit="1" customWidth="1"/>
    <col min="982" max="987" width="1.625" bestFit="1" customWidth="1"/>
    <col min="988" max="988" width="12.5" bestFit="1" customWidth="1"/>
    <col min="989" max="994" width="1.625" bestFit="1" customWidth="1"/>
    <col min="995" max="995" width="12.625" bestFit="1" customWidth="1"/>
    <col min="996" max="1001" width="1.625" bestFit="1" customWidth="1"/>
    <col min="1002" max="1002" width="13.125" bestFit="1" customWidth="1"/>
    <col min="1003" max="1008" width="1.625" bestFit="1" customWidth="1"/>
    <col min="1009" max="1009" width="14.125" bestFit="1" customWidth="1"/>
    <col min="1010" max="1015" width="1.625" bestFit="1" customWidth="1"/>
    <col min="1016" max="1016" width="14" bestFit="1" customWidth="1"/>
    <col min="1017" max="1022" width="1.625" bestFit="1" customWidth="1"/>
    <col min="1023" max="1023" width="13.125" bestFit="1" customWidth="1"/>
    <col min="1024" max="1029" width="1.625" bestFit="1" customWidth="1"/>
    <col min="1030" max="1030" width="13.5" bestFit="1" customWidth="1"/>
    <col min="1031" max="1036" width="1.625" bestFit="1" customWidth="1"/>
    <col min="1037" max="1037" width="14.375" bestFit="1" customWidth="1"/>
    <col min="1038" max="1043" width="1.625" bestFit="1" customWidth="1"/>
    <col min="1044" max="1044" width="11.5" bestFit="1" customWidth="1"/>
    <col min="1045" max="1050" width="1.625" bestFit="1" customWidth="1"/>
    <col min="1051" max="1051" width="12.875" bestFit="1" customWidth="1"/>
    <col min="1052" max="1057" width="1.625" bestFit="1" customWidth="1"/>
    <col min="1058" max="1058" width="13" bestFit="1" customWidth="1"/>
    <col min="1059" max="1064" width="1.625" bestFit="1" customWidth="1"/>
    <col min="1065" max="1065" width="12.5" bestFit="1" customWidth="1"/>
    <col min="1066" max="1071" width="1.625" bestFit="1" customWidth="1"/>
    <col min="1072" max="1072" width="13.5" bestFit="1" customWidth="1"/>
    <col min="1073" max="1078" width="1.625" bestFit="1" customWidth="1"/>
    <col min="1079" max="1079" width="13.125" bestFit="1" customWidth="1"/>
    <col min="1080" max="1085" width="1.625" bestFit="1" customWidth="1"/>
    <col min="1086" max="1086" width="12.875" bestFit="1" customWidth="1"/>
    <col min="1087" max="1092" width="1.625" bestFit="1" customWidth="1"/>
    <col min="1093" max="1093" width="13.125" bestFit="1" customWidth="1"/>
    <col min="1094" max="1099" width="1.625" bestFit="1" customWidth="1"/>
    <col min="1100" max="1100" width="12.875" bestFit="1" customWidth="1"/>
    <col min="1101" max="1106" width="1.625" bestFit="1" customWidth="1"/>
    <col min="1107" max="1107" width="11.5" bestFit="1" customWidth="1"/>
    <col min="1108" max="1113" width="1.625" bestFit="1" customWidth="1"/>
    <col min="1114" max="1114" width="13.375" bestFit="1" customWidth="1"/>
    <col min="1115" max="1120" width="1.625" bestFit="1" customWidth="1"/>
    <col min="1121" max="1121" width="13.625" bestFit="1" customWidth="1"/>
    <col min="1122" max="1127" width="1.625" bestFit="1" customWidth="1"/>
    <col min="1128" max="1128" width="13.625" bestFit="1" customWidth="1"/>
    <col min="1129" max="1134" width="1.625" bestFit="1" customWidth="1"/>
    <col min="1135" max="1135" width="10" bestFit="1" customWidth="1"/>
    <col min="1136" max="1141" width="1.625" bestFit="1" customWidth="1"/>
    <col min="1142" max="1142" width="14.125" bestFit="1" customWidth="1"/>
    <col min="1143" max="1148" width="1.625" bestFit="1" customWidth="1"/>
    <col min="1149" max="1149" width="14.375" bestFit="1" customWidth="1"/>
    <col min="1150" max="1155" width="1.625" bestFit="1" customWidth="1"/>
    <col min="1156" max="1156" width="13" bestFit="1" customWidth="1"/>
    <col min="1157" max="1162" width="1.625" bestFit="1" customWidth="1"/>
    <col min="1163" max="1163" width="14.375" bestFit="1" customWidth="1"/>
    <col min="1164" max="1169" width="1.625" bestFit="1" customWidth="1"/>
    <col min="1170" max="1170" width="13.375" bestFit="1" customWidth="1"/>
    <col min="1171" max="1176" width="1.625" bestFit="1" customWidth="1"/>
    <col min="1177" max="1177" width="15.375" bestFit="1" customWidth="1"/>
    <col min="1178" max="1183" width="1.625" bestFit="1" customWidth="1"/>
    <col min="1184" max="1184" width="12.875" bestFit="1" customWidth="1"/>
    <col min="1185" max="1190" width="1.625" bestFit="1" customWidth="1"/>
    <col min="1191" max="1191" width="14" bestFit="1" customWidth="1"/>
    <col min="1192" max="1197" width="1.625" bestFit="1" customWidth="1"/>
    <col min="1198" max="1198" width="15" bestFit="1" customWidth="1"/>
    <col min="1199" max="1204" width="1.625" bestFit="1" customWidth="1"/>
    <col min="1205" max="1205" width="12.5" bestFit="1" customWidth="1"/>
    <col min="1206" max="1211" width="1.625" bestFit="1" customWidth="1"/>
    <col min="1212" max="1212" width="12.625" bestFit="1" customWidth="1"/>
    <col min="1213" max="1218" width="1.625" bestFit="1" customWidth="1"/>
    <col min="1219" max="1219" width="13.375" bestFit="1" customWidth="1"/>
    <col min="1220" max="1225" width="1.625" bestFit="1" customWidth="1"/>
    <col min="1226" max="1226" width="11.625" bestFit="1" customWidth="1"/>
    <col min="1227" max="1232" width="1.625" bestFit="1" customWidth="1"/>
    <col min="1233" max="1233" width="12.875" bestFit="1" customWidth="1"/>
    <col min="1234" max="1239" width="1.625" bestFit="1" customWidth="1"/>
    <col min="1240" max="1240" width="13.5" bestFit="1" customWidth="1"/>
    <col min="1241" max="1246" width="1.625" bestFit="1" customWidth="1"/>
    <col min="1247" max="1247" width="14.5" bestFit="1" customWidth="1"/>
    <col min="1248" max="1253" width="1.625" bestFit="1" customWidth="1"/>
    <col min="1254" max="1254" width="13.875" bestFit="1" customWidth="1"/>
    <col min="1255" max="1260" width="1.625" bestFit="1" customWidth="1"/>
    <col min="1261" max="1261" width="13.125" bestFit="1" customWidth="1"/>
    <col min="1262" max="1267" width="1.625" bestFit="1" customWidth="1"/>
    <col min="1268" max="1268" width="12.5" bestFit="1" customWidth="1"/>
    <col min="1269" max="1274" width="1.625" bestFit="1" customWidth="1"/>
    <col min="1275" max="1275" width="12.5" bestFit="1" customWidth="1"/>
    <col min="1276" max="1281" width="1.625" bestFit="1" customWidth="1"/>
    <col min="1282" max="1282" width="13.125" bestFit="1" customWidth="1"/>
    <col min="1283" max="1288" width="1.625" bestFit="1" customWidth="1"/>
    <col min="1289" max="1289" width="12.625" bestFit="1" customWidth="1"/>
    <col min="1290" max="1295" width="1.625" bestFit="1" customWidth="1"/>
    <col min="1296" max="1296" width="13.875" bestFit="1" customWidth="1"/>
    <col min="1297" max="1302" width="1.625" bestFit="1" customWidth="1"/>
    <col min="1303" max="1303" width="13" bestFit="1" customWidth="1"/>
    <col min="1304" max="1309" width="1.625" bestFit="1" customWidth="1"/>
    <col min="1310" max="1310" width="12.625" bestFit="1" customWidth="1"/>
    <col min="1311" max="1316" width="1.625" bestFit="1" customWidth="1"/>
    <col min="1317" max="1317" width="12.625" bestFit="1" customWidth="1"/>
    <col min="1318" max="1323" width="1.625" bestFit="1" customWidth="1"/>
    <col min="1324" max="1324" width="11.875" bestFit="1" customWidth="1"/>
    <col min="1325" max="1330" width="1.625" bestFit="1" customWidth="1"/>
    <col min="1331" max="1331" width="13.625" bestFit="1" customWidth="1"/>
    <col min="1332" max="1337" width="1.625" bestFit="1" customWidth="1"/>
    <col min="1338" max="1338" width="12.5" bestFit="1" customWidth="1"/>
    <col min="1339" max="1344" width="1.625" bestFit="1" customWidth="1"/>
    <col min="1345" max="1345" width="12.5" bestFit="1" customWidth="1"/>
    <col min="1346" max="1351" width="1.625" bestFit="1" customWidth="1"/>
    <col min="1352" max="1352" width="13" bestFit="1" customWidth="1"/>
    <col min="1353" max="1358" width="1.625" bestFit="1" customWidth="1"/>
    <col min="1359" max="1359" width="12.875" bestFit="1" customWidth="1"/>
    <col min="1360" max="1365" width="1.625" bestFit="1" customWidth="1"/>
    <col min="1366" max="1366" width="13.625" bestFit="1" customWidth="1"/>
    <col min="1367" max="1372" width="1.625" bestFit="1" customWidth="1"/>
    <col min="1373" max="1373" width="12.625" bestFit="1" customWidth="1"/>
    <col min="1374" max="1379" width="1.625" bestFit="1" customWidth="1"/>
    <col min="1380" max="1380" width="12.875" bestFit="1" customWidth="1"/>
    <col min="1381" max="1386" width="1.625" bestFit="1" customWidth="1"/>
    <col min="1387" max="1387" width="14" bestFit="1" customWidth="1"/>
    <col min="1388" max="1393" width="1.625" bestFit="1" customWidth="1"/>
    <col min="1394" max="1394" width="13" bestFit="1" customWidth="1"/>
    <col min="1395" max="1400" width="1.625" bestFit="1" customWidth="1"/>
    <col min="1401" max="1401" width="12.5" bestFit="1" customWidth="1"/>
    <col min="1402" max="1407" width="1.625" bestFit="1" customWidth="1"/>
    <col min="1408" max="1408" width="13.125" bestFit="1" customWidth="1"/>
    <col min="1409" max="1414" width="1.625" bestFit="1" customWidth="1"/>
    <col min="1415" max="1415" width="14.125" bestFit="1" customWidth="1"/>
    <col min="1416" max="1421" width="1.625" bestFit="1" customWidth="1"/>
    <col min="1422" max="1422" width="13.875" bestFit="1" customWidth="1"/>
    <col min="1423" max="1428" width="1.625" bestFit="1" customWidth="1"/>
    <col min="1429" max="1429" width="12.625" bestFit="1" customWidth="1"/>
    <col min="1430" max="1435" width="1.625" bestFit="1" customWidth="1"/>
    <col min="1436" max="1436" width="13.5" bestFit="1" customWidth="1"/>
    <col min="1437" max="1442" width="1.625" bestFit="1" customWidth="1"/>
    <col min="1443" max="1443" width="12.875" bestFit="1" customWidth="1"/>
    <col min="1444" max="1449" width="1.625" bestFit="1" customWidth="1"/>
    <col min="1450" max="1450" width="12.5" bestFit="1" customWidth="1"/>
    <col min="1451" max="1456" width="1.625" bestFit="1" customWidth="1"/>
    <col min="1457" max="1457" width="13" bestFit="1" customWidth="1"/>
    <col min="1458" max="1463" width="1.625" bestFit="1" customWidth="1"/>
    <col min="1464" max="1464" width="14.5" bestFit="1" customWidth="1"/>
    <col min="1465" max="1470" width="1.625" bestFit="1" customWidth="1"/>
    <col min="1471" max="1471" width="13.5" bestFit="1" customWidth="1"/>
    <col min="1472" max="1477" width="1.625" bestFit="1" customWidth="1"/>
    <col min="1478" max="1478" width="13.875" bestFit="1" customWidth="1"/>
    <col min="1479" max="1484" width="1.625" bestFit="1" customWidth="1"/>
    <col min="1485" max="1485" width="12.875" bestFit="1" customWidth="1"/>
    <col min="1486" max="1491" width="1.625" bestFit="1" customWidth="1"/>
    <col min="1492" max="1492" width="12.5" bestFit="1" customWidth="1"/>
    <col min="1493" max="1498" width="1.625" bestFit="1" customWidth="1"/>
    <col min="1499" max="1499" width="12.625" bestFit="1" customWidth="1"/>
    <col min="1500" max="1505" width="1.625" bestFit="1" customWidth="1"/>
    <col min="1506" max="1506" width="13.375" bestFit="1" customWidth="1"/>
    <col min="1507" max="1512" width="1.625" bestFit="1" customWidth="1"/>
    <col min="1513" max="1513" width="13.625" bestFit="1" customWidth="1"/>
    <col min="1514" max="1519" width="1.625" bestFit="1" customWidth="1"/>
    <col min="1520" max="1520" width="13" bestFit="1" customWidth="1"/>
    <col min="1521" max="1526" width="1.625" bestFit="1" customWidth="1"/>
    <col min="1527" max="1527" width="14" bestFit="1" customWidth="1"/>
    <col min="1528" max="1533" width="1.625" bestFit="1" customWidth="1"/>
    <col min="1534" max="1534" width="12.875" bestFit="1" customWidth="1"/>
    <col min="1535" max="1540" width="1.625" bestFit="1" customWidth="1"/>
    <col min="1541" max="1541" width="13.625" bestFit="1" customWidth="1"/>
    <col min="1542" max="1547" width="1.625" bestFit="1" customWidth="1"/>
    <col min="1548" max="1548" width="13.5" bestFit="1" customWidth="1"/>
    <col min="1549" max="1554" width="1.625" bestFit="1" customWidth="1"/>
    <col min="1555" max="1555" width="13.625" bestFit="1" customWidth="1"/>
    <col min="1556" max="1561" width="1.625" bestFit="1" customWidth="1"/>
    <col min="1562" max="1562" width="13.625" bestFit="1" customWidth="1"/>
    <col min="1563" max="1568" width="1.625" bestFit="1" customWidth="1"/>
    <col min="1569" max="1569" width="12.5" bestFit="1" customWidth="1"/>
    <col min="1570" max="1575" width="1.625" bestFit="1" customWidth="1"/>
    <col min="1576" max="1576" width="11.875" bestFit="1" customWidth="1"/>
    <col min="1577" max="1582" width="1.625" bestFit="1" customWidth="1"/>
    <col min="1583" max="1583" width="10.5" bestFit="1" customWidth="1"/>
    <col min="1584" max="1589" width="1.625" bestFit="1" customWidth="1"/>
    <col min="1590" max="1590" width="14.5" bestFit="1" customWidth="1"/>
    <col min="1591" max="1596" width="1.625" bestFit="1" customWidth="1"/>
    <col min="1597" max="1597" width="13.125" bestFit="1" customWidth="1"/>
    <col min="1598" max="1603" width="1.625" bestFit="1" customWidth="1"/>
    <col min="1604" max="1604" width="13.375" bestFit="1" customWidth="1"/>
    <col min="1605" max="1610" width="1.625" bestFit="1" customWidth="1"/>
    <col min="1611" max="1611" width="13" bestFit="1" customWidth="1"/>
    <col min="1612" max="1617" width="1.625" bestFit="1" customWidth="1"/>
    <col min="1618" max="1618" width="14.125" bestFit="1" customWidth="1"/>
    <col min="1619" max="1624" width="1.625" bestFit="1" customWidth="1"/>
    <col min="1625" max="1625" width="12.375" bestFit="1" customWidth="1"/>
    <col min="1626" max="1631" width="1.625" bestFit="1" customWidth="1"/>
    <col min="1632" max="1632" width="11" bestFit="1" customWidth="1"/>
    <col min="1633" max="1638" width="1.625" bestFit="1" customWidth="1"/>
    <col min="1639" max="1639" width="14.625" bestFit="1" customWidth="1"/>
    <col min="1640" max="1645" width="1.625" bestFit="1" customWidth="1"/>
    <col min="1646" max="1646" width="12.125" bestFit="1" customWidth="1"/>
    <col min="1647" max="1652" width="1.625" bestFit="1" customWidth="1"/>
    <col min="1653" max="1653" width="13" bestFit="1" customWidth="1"/>
    <col min="1654" max="1659" width="1.625" bestFit="1" customWidth="1"/>
    <col min="1660" max="1660" width="12.625" bestFit="1" customWidth="1"/>
    <col min="1661" max="1666" width="1.625" bestFit="1" customWidth="1"/>
    <col min="1667" max="1667" width="14.5" bestFit="1" customWidth="1"/>
    <col min="1668" max="1673" width="1.625" bestFit="1" customWidth="1"/>
    <col min="1674" max="1674" width="13" bestFit="1" customWidth="1"/>
    <col min="1675" max="1680" width="1.625" bestFit="1" customWidth="1"/>
    <col min="1681" max="1681" width="14.125" bestFit="1" customWidth="1"/>
    <col min="1682" max="1687" width="1.625" bestFit="1" customWidth="1"/>
    <col min="1688" max="1688" width="14.625" bestFit="1" customWidth="1"/>
    <col min="1689" max="1694" width="1.625" bestFit="1" customWidth="1"/>
    <col min="1695" max="1695" width="13.875" bestFit="1" customWidth="1"/>
    <col min="1696" max="1701" width="1.625" bestFit="1" customWidth="1"/>
    <col min="1702" max="1702" width="14" bestFit="1" customWidth="1"/>
    <col min="1703" max="1708" width="1.625" bestFit="1" customWidth="1"/>
    <col min="1709" max="1709" width="13.125" bestFit="1" customWidth="1"/>
    <col min="1710" max="1715" width="1.625" bestFit="1" customWidth="1"/>
    <col min="1716" max="1716" width="13.375" bestFit="1" customWidth="1"/>
    <col min="1717" max="1722" width="1.625" bestFit="1" customWidth="1"/>
    <col min="1723" max="1723" width="12.875" bestFit="1" customWidth="1"/>
    <col min="1724" max="1729" width="1.625" bestFit="1" customWidth="1"/>
    <col min="1730" max="1730" width="12" bestFit="1" customWidth="1"/>
    <col min="1731" max="1736" width="1.625" bestFit="1" customWidth="1"/>
    <col min="1737" max="1737" width="11.375" bestFit="1" customWidth="1"/>
    <col min="1738" max="1743" width="1.625" bestFit="1" customWidth="1"/>
    <col min="1744" max="1744" width="14" bestFit="1" customWidth="1"/>
    <col min="1745" max="1750" width="1.625" bestFit="1" customWidth="1"/>
    <col min="1751" max="1751" width="12.5" bestFit="1" customWidth="1"/>
    <col min="1752" max="1757" width="1.625" bestFit="1" customWidth="1"/>
    <col min="1758" max="1758" width="14.375" bestFit="1" customWidth="1"/>
    <col min="1759" max="1764" width="1.625" bestFit="1" customWidth="1"/>
    <col min="1765" max="1765" width="14.5" bestFit="1" customWidth="1"/>
    <col min="1766" max="1771" width="1.625" bestFit="1" customWidth="1"/>
    <col min="1772" max="1772" width="13.375" bestFit="1" customWidth="1"/>
    <col min="1773" max="1778" width="1.625" bestFit="1" customWidth="1"/>
    <col min="1779" max="1779" width="12.625" bestFit="1" customWidth="1"/>
    <col min="1780" max="1785" width="1.625" bestFit="1" customWidth="1"/>
    <col min="1786" max="1786" width="11.625" bestFit="1" customWidth="1"/>
    <col min="1787" max="1792" width="1.625" bestFit="1" customWidth="1"/>
    <col min="1793" max="1793" width="12.625" bestFit="1" customWidth="1"/>
    <col min="1794" max="1799" width="1.625" bestFit="1" customWidth="1"/>
    <col min="1800" max="1800" width="13" bestFit="1" customWidth="1"/>
    <col min="1801" max="1806" width="1.625" bestFit="1" customWidth="1"/>
    <col min="1807" max="1807" width="12.625" bestFit="1" customWidth="1"/>
    <col min="1808" max="1813" width="1.625" bestFit="1" customWidth="1"/>
    <col min="1814" max="1814" width="14.125" bestFit="1" customWidth="1"/>
    <col min="1815" max="1820" width="1.625" bestFit="1" customWidth="1"/>
    <col min="1821" max="1821" width="13" bestFit="1" customWidth="1"/>
    <col min="1822" max="1827" width="1.625" bestFit="1" customWidth="1"/>
    <col min="1828" max="1828" width="13.375" bestFit="1" customWidth="1"/>
    <col min="1829" max="1834" width="1.625" bestFit="1" customWidth="1"/>
    <col min="1835" max="1835" width="14.875" bestFit="1" customWidth="1"/>
    <col min="1836" max="1841" width="1.625" bestFit="1" customWidth="1"/>
    <col min="1842" max="1842" width="13.625" bestFit="1" customWidth="1"/>
    <col min="1843" max="1848" width="1.625" bestFit="1" customWidth="1"/>
    <col min="1849" max="1849" width="13.875" bestFit="1" customWidth="1"/>
    <col min="1850" max="1855" width="1.625" bestFit="1" customWidth="1"/>
    <col min="1856" max="1856" width="13" bestFit="1" customWidth="1"/>
    <col min="1857" max="1862" width="1.625" bestFit="1" customWidth="1"/>
    <col min="1863" max="1863" width="13" bestFit="1" customWidth="1"/>
    <col min="1864" max="1869" width="1.625" bestFit="1" customWidth="1"/>
    <col min="1870" max="1870" width="13.375" bestFit="1" customWidth="1"/>
    <col min="1871" max="1876" width="1.625" bestFit="1" customWidth="1"/>
    <col min="1877" max="1877" width="12.625" bestFit="1" customWidth="1"/>
    <col min="1878" max="1883" width="1.625" bestFit="1" customWidth="1"/>
    <col min="1884" max="1884" width="13.125" bestFit="1" customWidth="1"/>
    <col min="1885" max="1890" width="1.625" bestFit="1" customWidth="1"/>
    <col min="1891" max="1891" width="13.625" bestFit="1" customWidth="1"/>
    <col min="1892" max="1897" width="1.625" bestFit="1" customWidth="1"/>
    <col min="1898" max="1898" width="12.625" bestFit="1" customWidth="1"/>
    <col min="1899" max="1904" width="1.625" bestFit="1" customWidth="1"/>
    <col min="1905" max="1905" width="13" bestFit="1" customWidth="1"/>
    <col min="1906" max="1911" width="1.625" bestFit="1" customWidth="1"/>
    <col min="1912" max="1912" width="12.5" bestFit="1" customWidth="1"/>
    <col min="1913" max="1918" width="1.625" bestFit="1" customWidth="1"/>
    <col min="1919" max="1919" width="13.875" bestFit="1" customWidth="1"/>
    <col min="1920" max="1925" width="1.625" bestFit="1" customWidth="1"/>
    <col min="1926" max="1926" width="13.5" bestFit="1" customWidth="1"/>
    <col min="1927" max="1932" width="1.625" bestFit="1" customWidth="1"/>
    <col min="1933" max="1933" width="10.5" bestFit="1" customWidth="1"/>
    <col min="1934" max="1939" width="1.625" bestFit="1" customWidth="1"/>
    <col min="1940" max="1940" width="11.875" bestFit="1" customWidth="1"/>
    <col min="1941" max="1946" width="1.625" bestFit="1" customWidth="1"/>
    <col min="1947" max="1947" width="12.625" bestFit="1" customWidth="1"/>
    <col min="1948" max="1953" width="1.625" bestFit="1" customWidth="1"/>
    <col min="1954" max="1954" width="13.125" bestFit="1" customWidth="1"/>
    <col min="1955" max="1960" width="1.625" bestFit="1" customWidth="1"/>
    <col min="1961" max="1961" width="11.875" bestFit="1" customWidth="1"/>
    <col min="1962" max="1967" width="1.625" bestFit="1" customWidth="1"/>
    <col min="1968" max="1968" width="13.875" bestFit="1" customWidth="1"/>
    <col min="1969" max="1974" width="1.625" bestFit="1" customWidth="1"/>
    <col min="1975" max="1975" width="11.625" bestFit="1" customWidth="1"/>
    <col min="1976" max="1981" width="1.625" bestFit="1" customWidth="1"/>
    <col min="1982" max="1982" width="12.875" bestFit="1" customWidth="1"/>
    <col min="1983" max="1988" width="1.625" bestFit="1" customWidth="1"/>
    <col min="1989" max="1989" width="13.625" bestFit="1" customWidth="1"/>
    <col min="1990" max="1995" width="1.625" bestFit="1" customWidth="1"/>
    <col min="1996" max="1996" width="13.5" bestFit="1" customWidth="1"/>
    <col min="1997" max="2002" width="1.625" bestFit="1" customWidth="1"/>
    <col min="2003" max="2003" width="14.5" bestFit="1" customWidth="1"/>
    <col min="2004" max="2009" width="1.625" bestFit="1" customWidth="1"/>
    <col min="2010" max="2010" width="12.875" bestFit="1" customWidth="1"/>
    <col min="2011" max="2016" width="1.625" bestFit="1" customWidth="1"/>
    <col min="2017" max="2017" width="11.5" bestFit="1" customWidth="1"/>
    <col min="2018" max="2023" width="1.625" bestFit="1" customWidth="1"/>
    <col min="2024" max="2024" width="13.5" bestFit="1" customWidth="1"/>
    <col min="2025" max="2030" width="1.625" bestFit="1" customWidth="1"/>
    <col min="2031" max="2031" width="13.5" bestFit="1" customWidth="1"/>
    <col min="2032" max="2037" width="1.625" bestFit="1" customWidth="1"/>
    <col min="2038" max="2038" width="12.625" bestFit="1" customWidth="1"/>
    <col min="2039" max="2044" width="1.625" bestFit="1" customWidth="1"/>
    <col min="2045" max="2045" width="12.375" bestFit="1" customWidth="1"/>
    <col min="2046" max="2051" width="1.625" bestFit="1" customWidth="1"/>
    <col min="2052" max="2052" width="13.875" bestFit="1" customWidth="1"/>
    <col min="2053" max="2058" width="1.625" bestFit="1" customWidth="1"/>
    <col min="2059" max="2059" width="14.125" bestFit="1" customWidth="1"/>
    <col min="2060" max="2065" width="1.625" bestFit="1" customWidth="1"/>
    <col min="2066" max="2066" width="14" bestFit="1" customWidth="1"/>
    <col min="2067" max="2072" width="1.625" bestFit="1" customWidth="1"/>
    <col min="2073" max="2073" width="13.625" bestFit="1" customWidth="1"/>
    <col min="2074" max="2079" width="1.625" bestFit="1" customWidth="1"/>
    <col min="2080" max="2080" width="13.5" bestFit="1" customWidth="1"/>
    <col min="2081" max="2086" width="1.625" bestFit="1" customWidth="1"/>
    <col min="2087" max="2087" width="13.125" bestFit="1" customWidth="1"/>
    <col min="2088" max="2093" width="1.625" bestFit="1" customWidth="1"/>
    <col min="2094" max="2094" width="14.125" bestFit="1" customWidth="1"/>
    <col min="2095" max="2100" width="1.625" bestFit="1" customWidth="1"/>
    <col min="2101" max="2101" width="12.5" bestFit="1" customWidth="1"/>
    <col min="2102" max="2107" width="1.625" bestFit="1" customWidth="1"/>
    <col min="2108" max="2108" width="13.375" bestFit="1" customWidth="1"/>
    <col min="2109" max="2114" width="1.625" bestFit="1" customWidth="1"/>
    <col min="2115" max="2115" width="13.625" bestFit="1" customWidth="1"/>
    <col min="2116" max="2121" width="1.625" bestFit="1" customWidth="1"/>
    <col min="2122" max="2122" width="12.125" bestFit="1" customWidth="1"/>
    <col min="2123" max="2128" width="1.625" bestFit="1" customWidth="1"/>
    <col min="2129" max="2129" width="12.625" bestFit="1" customWidth="1"/>
    <col min="2130" max="2135" width="1.625" bestFit="1" customWidth="1"/>
    <col min="2136" max="2136" width="12.375" bestFit="1" customWidth="1"/>
    <col min="2137" max="2142" width="1.625" bestFit="1" customWidth="1"/>
    <col min="2143" max="2143" width="14" bestFit="1" customWidth="1"/>
    <col min="2144" max="2149" width="1.625" bestFit="1" customWidth="1"/>
    <col min="2150" max="2150" width="12.875" bestFit="1" customWidth="1"/>
    <col min="2151" max="2156" width="1.625" bestFit="1" customWidth="1"/>
    <col min="2157" max="2157" width="13.625" bestFit="1" customWidth="1"/>
    <col min="2158" max="2163" width="1.625" bestFit="1" customWidth="1"/>
    <col min="2164" max="2164" width="14.875" bestFit="1" customWidth="1"/>
    <col min="2165" max="2170" width="1.625" bestFit="1" customWidth="1"/>
    <col min="2171" max="2171" width="12.875" bestFit="1" customWidth="1"/>
    <col min="2172" max="2177" width="1.625" bestFit="1" customWidth="1"/>
    <col min="2178" max="2178" width="13.125" bestFit="1" customWidth="1"/>
    <col min="2179" max="2184" width="1.625" bestFit="1" customWidth="1"/>
    <col min="2185" max="2185" width="13.125" bestFit="1" customWidth="1"/>
    <col min="2186" max="2191" width="1.625" bestFit="1" customWidth="1"/>
    <col min="2192" max="2192" width="13.375" bestFit="1" customWidth="1"/>
    <col min="2193" max="2198" width="1.625" bestFit="1" customWidth="1"/>
    <col min="2199" max="2199" width="14.5" bestFit="1" customWidth="1"/>
    <col min="2200" max="2205" width="1.625" bestFit="1" customWidth="1"/>
    <col min="2206" max="2206" width="12.875" bestFit="1" customWidth="1"/>
    <col min="2207" max="2212" width="1.625" bestFit="1" customWidth="1"/>
    <col min="2213" max="2213" width="13.875" bestFit="1" customWidth="1"/>
    <col min="2214" max="2219" width="1.625" bestFit="1" customWidth="1"/>
    <col min="2220" max="2220" width="13.375" bestFit="1" customWidth="1"/>
    <col min="2221" max="2226" width="1.625" bestFit="1" customWidth="1"/>
    <col min="2227" max="2227" width="12.5" bestFit="1" customWidth="1"/>
    <col min="2228" max="2233" width="1.625" bestFit="1" customWidth="1"/>
    <col min="2234" max="2234" width="13.625" bestFit="1" customWidth="1"/>
    <col min="2235" max="2240" width="1.625" bestFit="1" customWidth="1"/>
    <col min="2241" max="2241" width="14.375" bestFit="1" customWidth="1"/>
    <col min="2242" max="2247" width="1.625" bestFit="1" customWidth="1"/>
    <col min="2248" max="2248" width="12.625" bestFit="1" customWidth="1"/>
    <col min="2249" max="2254" width="1.625" bestFit="1" customWidth="1"/>
    <col min="2255" max="2255" width="13.5" bestFit="1" customWidth="1"/>
    <col min="2256" max="2261" width="1.625" bestFit="1" customWidth="1"/>
    <col min="2262" max="2262" width="13.125" bestFit="1" customWidth="1"/>
    <col min="2263" max="2268" width="1.625" bestFit="1" customWidth="1"/>
    <col min="2269" max="2269" width="13.375" bestFit="1" customWidth="1"/>
    <col min="2270" max="2275" width="1.625" bestFit="1" customWidth="1"/>
    <col min="2276" max="2276" width="13.375" bestFit="1" customWidth="1"/>
    <col min="2277" max="2282" width="1.625" bestFit="1" customWidth="1"/>
    <col min="2283" max="2283" width="11.875" bestFit="1" customWidth="1"/>
    <col min="2284" max="2289" width="1.625" bestFit="1" customWidth="1"/>
    <col min="2290" max="2290" width="12.875" bestFit="1" customWidth="1"/>
    <col min="2291" max="2296" width="1.625" bestFit="1" customWidth="1"/>
    <col min="2297" max="2297" width="13.875" bestFit="1" customWidth="1"/>
    <col min="2298" max="2303" width="1.625" bestFit="1" customWidth="1"/>
    <col min="2304" max="2304" width="12.875" bestFit="1" customWidth="1"/>
    <col min="2305" max="2310" width="1.625" bestFit="1" customWidth="1"/>
    <col min="2311" max="2311" width="12.625" bestFit="1" customWidth="1"/>
    <col min="2312" max="2317" width="1.625" bestFit="1" customWidth="1"/>
    <col min="2318" max="2318" width="14.625" bestFit="1" customWidth="1"/>
    <col min="2319" max="2324" width="1.625" bestFit="1" customWidth="1"/>
    <col min="2325" max="2325" width="13" bestFit="1" customWidth="1"/>
    <col min="2326" max="2331" width="1.625" bestFit="1" customWidth="1"/>
    <col min="2332" max="2332" width="12.5" bestFit="1" customWidth="1"/>
    <col min="2333" max="2338" width="1.625" bestFit="1" customWidth="1"/>
    <col min="2339" max="2339" width="12.875" bestFit="1" customWidth="1"/>
    <col min="2340" max="2345" width="1.625" bestFit="1" customWidth="1"/>
    <col min="2346" max="2346" width="13" bestFit="1" customWidth="1"/>
    <col min="2347" max="2352" width="1.625" bestFit="1" customWidth="1"/>
    <col min="2353" max="2353" width="13.375" bestFit="1" customWidth="1"/>
    <col min="2354" max="2359" width="1.625" bestFit="1" customWidth="1"/>
    <col min="2360" max="2360" width="12.875" bestFit="1" customWidth="1"/>
    <col min="2361" max="2366" width="1.625" bestFit="1" customWidth="1"/>
    <col min="2367" max="2367" width="12.875" bestFit="1" customWidth="1"/>
    <col min="2368" max="2373" width="1.625" bestFit="1" customWidth="1"/>
    <col min="2374" max="2374" width="14.5" bestFit="1" customWidth="1"/>
    <col min="2375" max="2380" width="1.625" bestFit="1" customWidth="1"/>
    <col min="2381" max="2381" width="14" bestFit="1" customWidth="1"/>
    <col min="2382" max="2387" width="1.625" bestFit="1" customWidth="1"/>
    <col min="2388" max="2388" width="13.625" bestFit="1" customWidth="1"/>
    <col min="2389" max="2394" width="1.625" bestFit="1" customWidth="1"/>
    <col min="2395" max="2395" width="13" bestFit="1" customWidth="1"/>
    <col min="2396" max="2401" width="1.625" bestFit="1" customWidth="1"/>
    <col min="2402" max="2402" width="14.375" bestFit="1" customWidth="1"/>
    <col min="2403" max="2408" width="1.625" bestFit="1" customWidth="1"/>
    <col min="2409" max="2409" width="12.625" bestFit="1" customWidth="1"/>
    <col min="2410" max="2415" width="1.625" bestFit="1" customWidth="1"/>
    <col min="2416" max="2416" width="12.125" bestFit="1" customWidth="1"/>
    <col min="2417" max="2422" width="1.625" bestFit="1" customWidth="1"/>
    <col min="2423" max="2423" width="11.5" bestFit="1" customWidth="1"/>
    <col min="2424" max="2429" width="1.625" bestFit="1" customWidth="1"/>
    <col min="2430" max="2430" width="14.125" bestFit="1" customWidth="1"/>
    <col min="2431" max="2436" width="1.625" bestFit="1" customWidth="1"/>
    <col min="2437" max="2437" width="11.5" bestFit="1" customWidth="1"/>
    <col min="2438" max="2443" width="1.625" bestFit="1" customWidth="1"/>
    <col min="2444" max="2444" width="13.125" bestFit="1" customWidth="1"/>
    <col min="2445" max="2450" width="1.625" bestFit="1" customWidth="1"/>
    <col min="2451" max="2451" width="14.625" bestFit="1" customWidth="1"/>
    <col min="2452" max="2457" width="1.625" bestFit="1" customWidth="1"/>
    <col min="2458" max="2458" width="12.5" bestFit="1" customWidth="1"/>
    <col min="2459" max="2464" width="1.625" bestFit="1" customWidth="1"/>
    <col min="2465" max="2465" width="12.625" bestFit="1" customWidth="1"/>
    <col min="2466" max="2471" width="1.625" bestFit="1" customWidth="1"/>
    <col min="2472" max="2472" width="12.5" bestFit="1" customWidth="1"/>
    <col min="2473" max="2478" width="1.625" bestFit="1" customWidth="1"/>
    <col min="2479" max="2479" width="14.625" bestFit="1" customWidth="1"/>
    <col min="2480" max="2485" width="1.625" bestFit="1" customWidth="1"/>
    <col min="2486" max="2486" width="12.625" bestFit="1" customWidth="1"/>
    <col min="2487" max="2492" width="1.625" bestFit="1" customWidth="1"/>
    <col min="2493" max="2493" width="12.875" bestFit="1" customWidth="1"/>
    <col min="2494" max="2499" width="1.625" bestFit="1" customWidth="1"/>
    <col min="2500" max="2500" width="11" bestFit="1" customWidth="1"/>
    <col min="2501" max="2506" width="1.625" bestFit="1" customWidth="1"/>
    <col min="2507" max="2507" width="14.5" bestFit="1" customWidth="1"/>
    <col min="2508" max="2513" width="1.625" bestFit="1" customWidth="1"/>
    <col min="2514" max="2514" width="12.5" bestFit="1" customWidth="1"/>
    <col min="2515" max="2520" width="1.625" bestFit="1" customWidth="1"/>
    <col min="2521" max="2521" width="13.125" bestFit="1" customWidth="1"/>
    <col min="2522" max="2527" width="1.625" bestFit="1" customWidth="1"/>
    <col min="2528" max="2528" width="13.5" bestFit="1" customWidth="1"/>
    <col min="2529" max="2534" width="1.625" bestFit="1" customWidth="1"/>
    <col min="2535" max="2535" width="12.5" bestFit="1" customWidth="1"/>
    <col min="2536" max="2541" width="1.625" bestFit="1" customWidth="1"/>
    <col min="2542" max="2542" width="14.375" bestFit="1" customWidth="1"/>
    <col min="2543" max="2548" width="1.625" bestFit="1" customWidth="1"/>
    <col min="2549" max="2549" width="13.5" bestFit="1" customWidth="1"/>
    <col min="2550" max="2555" width="1.625" bestFit="1" customWidth="1"/>
    <col min="2556" max="2556" width="13.125" bestFit="1" customWidth="1"/>
    <col min="2557" max="2562" width="1.625" bestFit="1" customWidth="1"/>
    <col min="2563" max="2563" width="14.5" bestFit="1" customWidth="1"/>
    <col min="2564" max="2569" width="1.625" bestFit="1" customWidth="1"/>
    <col min="2570" max="2570" width="11.5" bestFit="1" customWidth="1"/>
    <col min="2571" max="2576" width="1.625" bestFit="1" customWidth="1"/>
    <col min="2577" max="2577" width="12.625" bestFit="1" customWidth="1"/>
    <col min="2578" max="2583" width="1.625" bestFit="1" customWidth="1"/>
    <col min="2584" max="2584" width="14.5" bestFit="1" customWidth="1"/>
    <col min="2585" max="2590" width="1.625" bestFit="1" customWidth="1"/>
    <col min="2591" max="2591" width="11.625" bestFit="1" customWidth="1"/>
    <col min="2592" max="2597" width="1.625" bestFit="1" customWidth="1"/>
    <col min="2598" max="2598" width="13.375" bestFit="1" customWidth="1"/>
    <col min="2599" max="2604" width="1.625" bestFit="1" customWidth="1"/>
    <col min="2605" max="2605" width="14.375" bestFit="1" customWidth="1"/>
    <col min="2606" max="2611" width="1.625" bestFit="1" customWidth="1"/>
    <col min="2612" max="2612" width="12.875" bestFit="1" customWidth="1"/>
    <col min="2613" max="2618" width="1.625" bestFit="1" customWidth="1"/>
    <col min="2619" max="2619" width="13" bestFit="1" customWidth="1"/>
    <col min="2620" max="2625" width="1.625" bestFit="1" customWidth="1"/>
    <col min="2626" max="2626" width="13.5" bestFit="1" customWidth="1"/>
    <col min="2627" max="2632" width="1.625" bestFit="1" customWidth="1"/>
    <col min="2633" max="2633" width="15" bestFit="1" customWidth="1"/>
    <col min="2634" max="2639" width="1.625" bestFit="1" customWidth="1"/>
    <col min="2640" max="2640" width="13.875" bestFit="1" customWidth="1"/>
    <col min="2641" max="2646" width="1.625" bestFit="1" customWidth="1"/>
    <col min="2647" max="2647" width="13.375" bestFit="1" customWidth="1"/>
    <col min="2648" max="2653" width="1.625" bestFit="1" customWidth="1"/>
    <col min="2654" max="2654" width="12.625" bestFit="1" customWidth="1"/>
    <col min="2655" max="2660" width="1.625" bestFit="1" customWidth="1"/>
    <col min="2661" max="2661" width="14.375" bestFit="1" customWidth="1"/>
    <col min="2662" max="2667" width="1.625" bestFit="1" customWidth="1"/>
    <col min="2668" max="2668" width="12.5" bestFit="1" customWidth="1"/>
    <col min="2669" max="2674" width="1.625" bestFit="1" customWidth="1"/>
    <col min="2675" max="2675" width="13.125" bestFit="1" customWidth="1"/>
    <col min="2676" max="2681" width="1.625" bestFit="1" customWidth="1"/>
    <col min="2682" max="2682" width="12.875" bestFit="1" customWidth="1"/>
    <col min="2683" max="2688" width="1.625" bestFit="1" customWidth="1"/>
    <col min="2689" max="2689" width="12.875" bestFit="1" customWidth="1"/>
    <col min="2690" max="2695" width="1.625" bestFit="1" customWidth="1"/>
    <col min="2696" max="2696" width="13.375" bestFit="1" customWidth="1"/>
    <col min="2697" max="2702" width="1.625" bestFit="1" customWidth="1"/>
    <col min="2703" max="2703" width="12" bestFit="1" customWidth="1"/>
    <col min="2704" max="2709" width="1.625" bestFit="1" customWidth="1"/>
    <col min="2710" max="2710" width="12.875" bestFit="1" customWidth="1"/>
    <col min="2711" max="2716" width="1.625" bestFit="1" customWidth="1"/>
    <col min="2717" max="2717" width="13.625" bestFit="1" customWidth="1"/>
    <col min="2718" max="2723" width="1.625" bestFit="1" customWidth="1"/>
    <col min="2724" max="2724" width="13.125" bestFit="1" customWidth="1"/>
    <col min="2725" max="2730" width="1.625" bestFit="1" customWidth="1"/>
    <col min="2731" max="2731" width="11.125" bestFit="1" customWidth="1"/>
    <col min="2732" max="2737" width="1.625" bestFit="1" customWidth="1"/>
    <col min="2738" max="2738" width="13" bestFit="1" customWidth="1"/>
    <col min="2739" max="2744" width="1.625" bestFit="1" customWidth="1"/>
    <col min="2745" max="2745" width="12.625" bestFit="1" customWidth="1"/>
    <col min="2746" max="2751" width="1.625" bestFit="1" customWidth="1"/>
    <col min="2752" max="2752" width="11.875" bestFit="1" customWidth="1"/>
    <col min="2753" max="2758" width="1.625" bestFit="1" customWidth="1"/>
    <col min="2759" max="2759" width="13.5" bestFit="1" customWidth="1"/>
    <col min="2760" max="2765" width="1.625" bestFit="1" customWidth="1"/>
    <col min="2766" max="2766" width="12.875" bestFit="1" customWidth="1"/>
    <col min="2767" max="2772" width="1.625" bestFit="1" customWidth="1"/>
    <col min="2773" max="2773" width="12" bestFit="1" customWidth="1"/>
    <col min="2774" max="2779" width="1.625" bestFit="1" customWidth="1"/>
    <col min="2780" max="2780" width="11.5" bestFit="1" customWidth="1"/>
    <col min="2781" max="2786" width="1.625" bestFit="1" customWidth="1"/>
    <col min="2787" max="2787" width="12.875" bestFit="1" customWidth="1"/>
    <col min="2788" max="2793" width="1.625" bestFit="1" customWidth="1"/>
    <col min="2794" max="2794" width="14.875" bestFit="1" customWidth="1"/>
    <col min="2795" max="2800" width="1.625" bestFit="1" customWidth="1"/>
    <col min="2801" max="2801" width="13" bestFit="1" customWidth="1"/>
    <col min="2802" max="2807" width="1.625" bestFit="1" customWidth="1"/>
    <col min="2808" max="2808" width="12.625" bestFit="1" customWidth="1"/>
    <col min="2809" max="2814" width="1.625" bestFit="1" customWidth="1"/>
    <col min="2815" max="2815" width="13.125" bestFit="1" customWidth="1"/>
    <col min="2816" max="2821" width="1.625" bestFit="1" customWidth="1"/>
    <col min="2822" max="2822" width="12.875" bestFit="1" customWidth="1"/>
    <col min="2823" max="2828" width="1.625" bestFit="1" customWidth="1"/>
    <col min="2829" max="2829" width="13.5" bestFit="1" customWidth="1"/>
    <col min="2830" max="2835" width="1.625" bestFit="1" customWidth="1"/>
    <col min="2836" max="2836" width="12.625" bestFit="1" customWidth="1"/>
    <col min="2837" max="2842" width="1.625" bestFit="1" customWidth="1"/>
    <col min="2843" max="2843" width="13.625" bestFit="1" customWidth="1"/>
    <col min="2844" max="2849" width="1.625" bestFit="1" customWidth="1"/>
    <col min="2850" max="2850" width="12" bestFit="1" customWidth="1"/>
    <col min="2851" max="2856" width="1.625" bestFit="1" customWidth="1"/>
    <col min="2857" max="2857" width="12.625" bestFit="1" customWidth="1"/>
    <col min="2858" max="2863" width="1.625" bestFit="1" customWidth="1"/>
    <col min="2864" max="2864" width="11.875" bestFit="1" customWidth="1"/>
    <col min="2865" max="2870" width="1.625" bestFit="1" customWidth="1"/>
    <col min="2871" max="2871" width="14" bestFit="1" customWidth="1"/>
    <col min="2872" max="2877" width="1.625" bestFit="1" customWidth="1"/>
    <col min="2878" max="2878" width="12.625" bestFit="1" customWidth="1"/>
    <col min="2879" max="2884" width="1.625" bestFit="1" customWidth="1"/>
    <col min="2885" max="2885" width="12.625" bestFit="1" customWidth="1"/>
    <col min="2886" max="2891" width="1.625" bestFit="1" customWidth="1"/>
    <col min="2892" max="2892" width="13.125" bestFit="1" customWidth="1"/>
    <col min="2893" max="2898" width="1.625" bestFit="1" customWidth="1"/>
    <col min="2899" max="2899" width="12.875" bestFit="1" customWidth="1"/>
    <col min="2900" max="2905" width="1.625" bestFit="1" customWidth="1"/>
    <col min="2906" max="2906" width="12.875" bestFit="1" customWidth="1"/>
    <col min="2907" max="2912" width="1.625" bestFit="1" customWidth="1"/>
    <col min="2913" max="2913" width="13.375" bestFit="1" customWidth="1"/>
    <col min="2914" max="2919" width="1.625" bestFit="1" customWidth="1"/>
    <col min="2920" max="2920" width="12.375" bestFit="1" customWidth="1"/>
    <col min="2921" max="2926" width="1.625" bestFit="1" customWidth="1"/>
    <col min="2927" max="2927" width="13.5" bestFit="1" customWidth="1"/>
    <col min="2928" max="2933" width="1.625" bestFit="1" customWidth="1"/>
    <col min="2934" max="2934" width="14.375" bestFit="1" customWidth="1"/>
    <col min="2935" max="2940" width="1.625" bestFit="1" customWidth="1"/>
    <col min="2941" max="2941" width="12" bestFit="1" customWidth="1"/>
    <col min="2942" max="2947" width="1.625" bestFit="1" customWidth="1"/>
    <col min="2948" max="2948" width="12.5" bestFit="1" customWidth="1"/>
    <col min="2949" max="2954" width="1.625" bestFit="1" customWidth="1"/>
    <col min="2955" max="2955" width="13.5" bestFit="1" customWidth="1"/>
    <col min="2956" max="2961" width="1.625" bestFit="1" customWidth="1"/>
    <col min="2962" max="2962" width="15" bestFit="1" customWidth="1"/>
    <col min="2963" max="2968" width="1.625" bestFit="1" customWidth="1"/>
    <col min="2969" max="2969" width="12" bestFit="1" customWidth="1"/>
    <col min="2970" max="2975" width="1.625" bestFit="1" customWidth="1"/>
    <col min="2976" max="2976" width="13.125" bestFit="1" customWidth="1"/>
    <col min="2977" max="2982" width="1.625" bestFit="1" customWidth="1"/>
    <col min="2983" max="2983" width="13" bestFit="1" customWidth="1"/>
    <col min="2984" max="2989" width="1.625" bestFit="1" customWidth="1"/>
    <col min="2990" max="2990" width="13" bestFit="1" customWidth="1"/>
    <col min="2991" max="2996" width="1.625" bestFit="1" customWidth="1"/>
    <col min="2997" max="2997" width="13.125" bestFit="1" customWidth="1"/>
    <col min="2998" max="3003" width="1.625" bestFit="1" customWidth="1"/>
    <col min="3004" max="3004" width="14" bestFit="1" customWidth="1"/>
    <col min="3005" max="3010" width="1.625" bestFit="1" customWidth="1"/>
    <col min="3011" max="3011" width="12.5" bestFit="1" customWidth="1"/>
    <col min="3012" max="3017" width="1.625" bestFit="1" customWidth="1"/>
    <col min="3018" max="3018" width="14" bestFit="1" customWidth="1"/>
    <col min="3019" max="3024" width="1.625" bestFit="1" customWidth="1"/>
    <col min="3025" max="3025" width="12.375" bestFit="1" customWidth="1"/>
    <col min="3026" max="3031" width="1.625" bestFit="1" customWidth="1"/>
    <col min="3032" max="3032" width="14" bestFit="1" customWidth="1"/>
    <col min="3033" max="3038" width="1.625" bestFit="1" customWidth="1"/>
    <col min="3039" max="3039" width="13.875" bestFit="1" customWidth="1"/>
    <col min="3040" max="3045" width="1.625" bestFit="1" customWidth="1"/>
    <col min="3046" max="3046" width="12.875" bestFit="1" customWidth="1"/>
    <col min="3047" max="3052" width="1.625" bestFit="1" customWidth="1"/>
    <col min="3053" max="3053" width="13.875" bestFit="1" customWidth="1"/>
    <col min="3054" max="3059" width="1.625" bestFit="1" customWidth="1"/>
    <col min="3060" max="3060" width="13.625" bestFit="1" customWidth="1"/>
    <col min="3061" max="3066" width="1.625" bestFit="1" customWidth="1"/>
    <col min="3067" max="3067" width="14.5" bestFit="1" customWidth="1"/>
    <col min="3068" max="3073" width="1.625" bestFit="1" customWidth="1"/>
    <col min="3074" max="3074" width="14.125" bestFit="1" customWidth="1"/>
    <col min="3075" max="3080" width="1.625" bestFit="1" customWidth="1"/>
    <col min="3081" max="3081" width="12.125" bestFit="1" customWidth="1"/>
    <col min="3082" max="3087" width="1.625" bestFit="1" customWidth="1"/>
    <col min="3088" max="3088" width="12.125" bestFit="1" customWidth="1"/>
    <col min="3089" max="3094" width="1.625" bestFit="1" customWidth="1"/>
    <col min="3095" max="3095" width="12.125" bestFit="1" customWidth="1"/>
    <col min="3096" max="3101" width="1.625" bestFit="1" customWidth="1"/>
    <col min="3102" max="3102" width="12.625" bestFit="1" customWidth="1"/>
    <col min="3103" max="3108" width="1.625" bestFit="1" customWidth="1"/>
    <col min="3109" max="3109" width="12.625" bestFit="1" customWidth="1"/>
    <col min="3110" max="3115" width="1.625" bestFit="1" customWidth="1"/>
    <col min="3116" max="3116" width="12.875" bestFit="1" customWidth="1"/>
    <col min="3117" max="3122" width="1.625" bestFit="1" customWidth="1"/>
    <col min="3123" max="3123" width="12.875" bestFit="1" customWidth="1"/>
    <col min="3124" max="3129" width="1.625" bestFit="1" customWidth="1"/>
    <col min="3130" max="3130" width="12.375" bestFit="1" customWidth="1"/>
    <col min="3131" max="3136" width="1.625" bestFit="1" customWidth="1"/>
    <col min="3137" max="3137" width="13.5" bestFit="1" customWidth="1"/>
    <col min="3138" max="3143" width="1.625" bestFit="1" customWidth="1"/>
    <col min="3144" max="3144" width="12.875" bestFit="1" customWidth="1"/>
    <col min="3145" max="3150" width="1.625" bestFit="1" customWidth="1"/>
    <col min="3151" max="3151" width="13.625" bestFit="1" customWidth="1"/>
    <col min="3152" max="3157" width="1.625" bestFit="1" customWidth="1"/>
    <col min="3158" max="3158" width="14" bestFit="1" customWidth="1"/>
    <col min="3159" max="3164" width="1.625" bestFit="1" customWidth="1"/>
    <col min="3165" max="3165" width="13" bestFit="1" customWidth="1"/>
    <col min="3166" max="3171" width="1.625" bestFit="1" customWidth="1"/>
    <col min="3172" max="3172" width="13" bestFit="1" customWidth="1"/>
    <col min="3173" max="3178" width="1.625" bestFit="1" customWidth="1"/>
    <col min="3179" max="3179" width="12.625" bestFit="1" customWidth="1"/>
    <col min="3180" max="3185" width="1.625" bestFit="1" customWidth="1"/>
    <col min="3186" max="3186" width="13" bestFit="1" customWidth="1"/>
    <col min="3187" max="3192" width="1.625" bestFit="1" customWidth="1"/>
    <col min="3193" max="3193" width="13.875" bestFit="1" customWidth="1"/>
    <col min="3194" max="3199" width="1.625" bestFit="1" customWidth="1"/>
    <col min="3200" max="3200" width="13.375" bestFit="1" customWidth="1"/>
    <col min="3201" max="3206" width="1.625" bestFit="1" customWidth="1"/>
    <col min="3207" max="3207" width="13.375" bestFit="1" customWidth="1"/>
    <col min="3208" max="3213" width="1.625" bestFit="1" customWidth="1"/>
    <col min="3214" max="3214" width="14.375" bestFit="1" customWidth="1"/>
    <col min="3215" max="3220" width="1.625" bestFit="1" customWidth="1"/>
    <col min="3221" max="3221" width="13" bestFit="1" customWidth="1"/>
    <col min="3222" max="3227" width="1.625" bestFit="1" customWidth="1"/>
    <col min="3228" max="3228" width="14.125" bestFit="1" customWidth="1"/>
    <col min="3229" max="3234" width="1.625" bestFit="1" customWidth="1"/>
    <col min="3235" max="3235" width="14" bestFit="1" customWidth="1"/>
    <col min="3236" max="3241" width="1.625" bestFit="1" customWidth="1"/>
    <col min="3242" max="3242" width="12.625" bestFit="1" customWidth="1"/>
    <col min="3243" max="3248" width="1.625" bestFit="1" customWidth="1"/>
    <col min="3249" max="3249" width="14.5" bestFit="1" customWidth="1"/>
    <col min="3250" max="3255" width="1.625" bestFit="1" customWidth="1"/>
    <col min="3256" max="3256" width="14" bestFit="1" customWidth="1"/>
    <col min="3257" max="3262" width="1.625" bestFit="1" customWidth="1"/>
    <col min="3263" max="3263" width="14.375" bestFit="1" customWidth="1"/>
    <col min="3264" max="3269" width="1.625" bestFit="1" customWidth="1"/>
    <col min="3270" max="3270" width="12.875" bestFit="1" customWidth="1"/>
    <col min="3271" max="3276" width="1.625" bestFit="1" customWidth="1"/>
    <col min="3277" max="3277" width="13" bestFit="1" customWidth="1"/>
    <col min="3278" max="3283" width="1.625" bestFit="1" customWidth="1"/>
    <col min="3284" max="3284" width="13.5" bestFit="1" customWidth="1"/>
    <col min="3285" max="3290" width="1.625" bestFit="1" customWidth="1"/>
    <col min="3291" max="3291" width="14" bestFit="1" customWidth="1"/>
    <col min="3292" max="3297" width="1.625" bestFit="1" customWidth="1"/>
    <col min="3298" max="3298" width="14.125" bestFit="1" customWidth="1"/>
    <col min="3299" max="3304" width="1.625" bestFit="1" customWidth="1"/>
    <col min="3305" max="3305" width="11.625" bestFit="1" customWidth="1"/>
    <col min="3306" max="3311" width="1.625" bestFit="1" customWidth="1"/>
    <col min="3312" max="3312" width="13.5" bestFit="1" customWidth="1"/>
    <col min="3313" max="3318" width="1.625" bestFit="1" customWidth="1"/>
    <col min="3319" max="3319" width="12.5" bestFit="1" customWidth="1"/>
    <col min="3320" max="3325" width="1.625" bestFit="1" customWidth="1"/>
    <col min="3326" max="3326" width="12.5" bestFit="1" customWidth="1"/>
    <col min="3327" max="3332" width="1.625" bestFit="1" customWidth="1"/>
    <col min="3333" max="3333" width="12.875" bestFit="1" customWidth="1"/>
    <col min="3334" max="3339" width="1.625" bestFit="1" customWidth="1"/>
    <col min="3340" max="3340" width="11.5" bestFit="1" customWidth="1"/>
    <col min="3341" max="3346" width="1.625" bestFit="1" customWidth="1"/>
    <col min="3347" max="3347" width="14.125" bestFit="1" customWidth="1"/>
    <col min="3348" max="3353" width="1.625" bestFit="1" customWidth="1"/>
    <col min="3354" max="3354" width="12" bestFit="1" customWidth="1"/>
    <col min="3355" max="3360" width="1.625" bestFit="1" customWidth="1"/>
    <col min="3361" max="3361" width="13.875" bestFit="1" customWidth="1"/>
    <col min="3362" max="3367" width="1.625" bestFit="1" customWidth="1"/>
    <col min="3368" max="3368" width="12.5" bestFit="1" customWidth="1"/>
    <col min="3369" max="3374" width="1.625" bestFit="1" customWidth="1"/>
    <col min="3375" max="3375" width="13.125" bestFit="1" customWidth="1"/>
    <col min="3376" max="3381" width="1.625" bestFit="1" customWidth="1"/>
    <col min="3382" max="3382" width="14.375" bestFit="1" customWidth="1"/>
    <col min="3383" max="3388" width="1.625" bestFit="1" customWidth="1"/>
    <col min="3389" max="3389" width="14.5" bestFit="1" customWidth="1"/>
    <col min="3390" max="3395" width="1.625" bestFit="1" customWidth="1"/>
    <col min="3396" max="3396" width="12" bestFit="1" customWidth="1"/>
    <col min="3397" max="3402" width="1.625" bestFit="1" customWidth="1"/>
    <col min="3403" max="3403" width="14" bestFit="1" customWidth="1"/>
    <col min="3404" max="3409" width="1.625" bestFit="1" customWidth="1"/>
    <col min="3410" max="3410" width="12.625" bestFit="1" customWidth="1"/>
    <col min="3411" max="3416" width="1.625" bestFit="1" customWidth="1"/>
    <col min="3417" max="3417" width="13" bestFit="1" customWidth="1"/>
    <col min="3418" max="3423" width="1.625" bestFit="1" customWidth="1"/>
    <col min="3424" max="3424" width="12.875" bestFit="1" customWidth="1"/>
    <col min="3425" max="3430" width="1.625" bestFit="1" customWidth="1"/>
    <col min="3431" max="3431" width="12.5" bestFit="1" customWidth="1"/>
    <col min="3432" max="3437" width="1.625" bestFit="1" customWidth="1"/>
    <col min="3438" max="3438" width="12.5" bestFit="1" customWidth="1"/>
    <col min="3439" max="3444" width="1.625" bestFit="1" customWidth="1"/>
    <col min="3445" max="3445" width="12.5" bestFit="1" customWidth="1"/>
    <col min="3446" max="3451" width="1.625" bestFit="1" customWidth="1"/>
    <col min="3452" max="3452" width="13" bestFit="1" customWidth="1"/>
    <col min="3453" max="3458" width="1.625" bestFit="1" customWidth="1"/>
    <col min="3459" max="3459" width="14.625" bestFit="1" customWidth="1"/>
    <col min="3460" max="3465" width="1.625" bestFit="1" customWidth="1"/>
    <col min="3466" max="3466" width="11.625" bestFit="1" customWidth="1"/>
    <col min="3467" max="3472" width="1.625" bestFit="1" customWidth="1"/>
    <col min="3473" max="3473" width="14.375" bestFit="1" customWidth="1"/>
    <col min="3474" max="3479" width="1.625" bestFit="1" customWidth="1"/>
    <col min="3480" max="3480" width="13.625" bestFit="1" customWidth="1"/>
    <col min="3481" max="3486" width="1.625" bestFit="1" customWidth="1"/>
    <col min="3487" max="3487" width="13.5" bestFit="1" customWidth="1"/>
    <col min="3488" max="3493" width="1.625" bestFit="1" customWidth="1"/>
    <col min="3494" max="3494" width="13.875" bestFit="1" customWidth="1"/>
    <col min="3495" max="3499" width="1.625" bestFit="1" customWidth="1"/>
    <col min="3500" max="3500" width="2.5" bestFit="1" customWidth="1"/>
  </cols>
  <sheetData>
    <row r="1" spans="1:3500" x14ac:dyDescent="0.25">
      <c r="A1" t="s">
        <v>512</v>
      </c>
      <c r="B1" t="s">
        <v>513</v>
      </c>
      <c r="C1" t="s">
        <v>513</v>
      </c>
      <c r="D1" t="s">
        <v>513</v>
      </c>
      <c r="E1" t="s">
        <v>513</v>
      </c>
      <c r="F1" t="s">
        <v>513</v>
      </c>
      <c r="G1" t="s">
        <v>513</v>
      </c>
      <c r="H1" t="s">
        <v>514</v>
      </c>
      <c r="I1" t="s">
        <v>513</v>
      </c>
      <c r="J1" t="s">
        <v>513</v>
      </c>
      <c r="K1" t="s">
        <v>513</v>
      </c>
      <c r="L1" t="s">
        <v>513</v>
      </c>
      <c r="M1" t="s">
        <v>513</v>
      </c>
      <c r="N1" t="s">
        <v>513</v>
      </c>
      <c r="O1" t="s">
        <v>515</v>
      </c>
      <c r="P1" t="s">
        <v>513</v>
      </c>
      <c r="Q1" t="s">
        <v>513</v>
      </c>
      <c r="R1" t="s">
        <v>513</v>
      </c>
      <c r="S1" t="s">
        <v>513</v>
      </c>
      <c r="T1" t="s">
        <v>513</v>
      </c>
      <c r="U1" t="s">
        <v>513</v>
      </c>
      <c r="V1" t="s">
        <v>516</v>
      </c>
      <c r="W1" t="s">
        <v>513</v>
      </c>
      <c r="X1" t="s">
        <v>513</v>
      </c>
      <c r="Y1" t="s">
        <v>513</v>
      </c>
      <c r="Z1" t="s">
        <v>513</v>
      </c>
      <c r="AA1" t="s">
        <v>513</v>
      </c>
      <c r="AB1" t="s">
        <v>513</v>
      </c>
      <c r="AC1" t="s">
        <v>517</v>
      </c>
      <c r="AD1" t="s">
        <v>513</v>
      </c>
      <c r="AE1" t="s">
        <v>513</v>
      </c>
      <c r="AF1" t="s">
        <v>513</v>
      </c>
      <c r="AG1" t="s">
        <v>513</v>
      </c>
      <c r="AH1" t="s">
        <v>513</v>
      </c>
      <c r="AI1" t="s">
        <v>513</v>
      </c>
      <c r="AJ1" t="s">
        <v>518</v>
      </c>
      <c r="AK1" t="s">
        <v>513</v>
      </c>
      <c r="AL1" t="s">
        <v>513</v>
      </c>
      <c r="AM1" t="s">
        <v>513</v>
      </c>
      <c r="AN1" t="s">
        <v>513</v>
      </c>
      <c r="AO1" t="s">
        <v>513</v>
      </c>
      <c r="AP1" t="s">
        <v>513</v>
      </c>
      <c r="AQ1" t="s">
        <v>519</v>
      </c>
      <c r="AR1" t="s">
        <v>513</v>
      </c>
      <c r="AS1" t="s">
        <v>513</v>
      </c>
      <c r="AT1" t="s">
        <v>513</v>
      </c>
      <c r="AU1" t="s">
        <v>513</v>
      </c>
      <c r="AV1" t="s">
        <v>513</v>
      </c>
      <c r="AW1" t="s">
        <v>513</v>
      </c>
      <c r="AX1" t="s">
        <v>520</v>
      </c>
      <c r="AY1" t="s">
        <v>513</v>
      </c>
      <c r="AZ1" t="s">
        <v>513</v>
      </c>
      <c r="BA1" t="s">
        <v>513</v>
      </c>
      <c r="BB1" t="s">
        <v>513</v>
      </c>
      <c r="BC1" t="s">
        <v>513</v>
      </c>
      <c r="BD1" t="s">
        <v>513</v>
      </c>
      <c r="BE1" t="s">
        <v>521</v>
      </c>
      <c r="BF1" t="s">
        <v>513</v>
      </c>
      <c r="BG1" t="s">
        <v>513</v>
      </c>
      <c r="BH1" t="s">
        <v>513</v>
      </c>
      <c r="BI1" t="s">
        <v>513</v>
      </c>
      <c r="BJ1" t="s">
        <v>513</v>
      </c>
      <c r="BK1" t="s">
        <v>513</v>
      </c>
      <c r="BL1" t="s">
        <v>522</v>
      </c>
      <c r="BM1" t="s">
        <v>513</v>
      </c>
      <c r="BN1" t="s">
        <v>513</v>
      </c>
      <c r="BO1" t="s">
        <v>513</v>
      </c>
      <c r="BP1" t="s">
        <v>513</v>
      </c>
      <c r="BQ1" t="s">
        <v>513</v>
      </c>
      <c r="BR1" t="s">
        <v>513</v>
      </c>
      <c r="BS1" t="s">
        <v>523</v>
      </c>
      <c r="BT1" t="s">
        <v>513</v>
      </c>
      <c r="BU1" t="s">
        <v>513</v>
      </c>
      <c r="BV1" t="s">
        <v>513</v>
      </c>
      <c r="BW1" t="s">
        <v>513</v>
      </c>
      <c r="BX1" t="s">
        <v>513</v>
      </c>
      <c r="BY1" t="s">
        <v>513</v>
      </c>
      <c r="BZ1" t="s">
        <v>524</v>
      </c>
      <c r="CA1" t="s">
        <v>513</v>
      </c>
      <c r="CB1" t="s">
        <v>513</v>
      </c>
      <c r="CC1" t="s">
        <v>513</v>
      </c>
      <c r="CD1" t="s">
        <v>513</v>
      </c>
      <c r="CE1" t="s">
        <v>513</v>
      </c>
      <c r="CF1" t="s">
        <v>513</v>
      </c>
      <c r="CG1" t="s">
        <v>525</v>
      </c>
      <c r="CH1" t="s">
        <v>513</v>
      </c>
      <c r="CI1" t="s">
        <v>513</v>
      </c>
      <c r="CJ1" t="s">
        <v>513</v>
      </c>
      <c r="CK1" t="s">
        <v>513</v>
      </c>
      <c r="CL1" t="s">
        <v>513</v>
      </c>
      <c r="CM1" t="s">
        <v>513</v>
      </c>
      <c r="CN1" t="s">
        <v>526</v>
      </c>
      <c r="CO1" t="s">
        <v>513</v>
      </c>
      <c r="CP1" t="s">
        <v>513</v>
      </c>
      <c r="CQ1" t="s">
        <v>513</v>
      </c>
      <c r="CR1" t="s">
        <v>513</v>
      </c>
      <c r="CS1" t="s">
        <v>513</v>
      </c>
      <c r="CT1" t="s">
        <v>513</v>
      </c>
      <c r="CU1" t="s">
        <v>527</v>
      </c>
      <c r="CV1" t="s">
        <v>513</v>
      </c>
      <c r="CW1" t="s">
        <v>513</v>
      </c>
      <c r="CX1" t="s">
        <v>513</v>
      </c>
      <c r="CY1" t="s">
        <v>513</v>
      </c>
      <c r="CZ1" t="s">
        <v>513</v>
      </c>
      <c r="DA1" t="s">
        <v>513</v>
      </c>
      <c r="DB1" t="s">
        <v>528</v>
      </c>
      <c r="DC1" t="s">
        <v>513</v>
      </c>
      <c r="DD1" t="s">
        <v>513</v>
      </c>
      <c r="DE1" t="s">
        <v>513</v>
      </c>
      <c r="DF1" t="s">
        <v>513</v>
      </c>
      <c r="DG1" t="s">
        <v>513</v>
      </c>
      <c r="DH1" t="s">
        <v>513</v>
      </c>
      <c r="DI1" t="s">
        <v>529</v>
      </c>
      <c r="DJ1" t="s">
        <v>513</v>
      </c>
      <c r="DK1" t="s">
        <v>513</v>
      </c>
      <c r="DL1" t="s">
        <v>513</v>
      </c>
      <c r="DM1" t="s">
        <v>513</v>
      </c>
      <c r="DN1" t="s">
        <v>513</v>
      </c>
      <c r="DO1" t="s">
        <v>513</v>
      </c>
      <c r="DP1" t="s">
        <v>530</v>
      </c>
      <c r="DQ1" t="s">
        <v>513</v>
      </c>
      <c r="DR1" t="s">
        <v>513</v>
      </c>
      <c r="DS1" t="s">
        <v>513</v>
      </c>
      <c r="DT1" t="s">
        <v>513</v>
      </c>
      <c r="DU1" t="s">
        <v>513</v>
      </c>
      <c r="DV1" t="s">
        <v>513</v>
      </c>
      <c r="DW1" t="s">
        <v>531</v>
      </c>
      <c r="DX1" t="s">
        <v>513</v>
      </c>
      <c r="DY1" t="s">
        <v>513</v>
      </c>
      <c r="DZ1" t="s">
        <v>513</v>
      </c>
      <c r="EA1" t="s">
        <v>513</v>
      </c>
      <c r="EB1" t="s">
        <v>513</v>
      </c>
      <c r="EC1" t="s">
        <v>513</v>
      </c>
      <c r="ED1" t="s">
        <v>532</v>
      </c>
      <c r="EE1" t="s">
        <v>513</v>
      </c>
      <c r="EF1" t="s">
        <v>513</v>
      </c>
      <c r="EG1" t="s">
        <v>513</v>
      </c>
      <c r="EH1" t="s">
        <v>513</v>
      </c>
      <c r="EI1" t="s">
        <v>513</v>
      </c>
      <c r="EJ1" t="s">
        <v>513</v>
      </c>
      <c r="EK1" t="s">
        <v>533</v>
      </c>
      <c r="EL1" t="s">
        <v>513</v>
      </c>
      <c r="EM1" t="s">
        <v>513</v>
      </c>
      <c r="EN1" t="s">
        <v>513</v>
      </c>
      <c r="EO1" t="s">
        <v>513</v>
      </c>
      <c r="EP1" t="s">
        <v>513</v>
      </c>
      <c r="EQ1" t="s">
        <v>513</v>
      </c>
      <c r="ER1" t="s">
        <v>534</v>
      </c>
      <c r="ES1" t="s">
        <v>513</v>
      </c>
      <c r="ET1" t="s">
        <v>513</v>
      </c>
      <c r="EU1" t="s">
        <v>513</v>
      </c>
      <c r="EV1" t="s">
        <v>513</v>
      </c>
      <c r="EW1" t="s">
        <v>513</v>
      </c>
      <c r="EX1" t="s">
        <v>513</v>
      </c>
      <c r="EY1" t="s">
        <v>535</v>
      </c>
      <c r="EZ1" t="s">
        <v>513</v>
      </c>
      <c r="FA1" t="s">
        <v>513</v>
      </c>
      <c r="FB1" t="s">
        <v>513</v>
      </c>
      <c r="FC1" t="s">
        <v>513</v>
      </c>
      <c r="FD1" t="s">
        <v>513</v>
      </c>
      <c r="FE1" t="s">
        <v>513</v>
      </c>
      <c r="FF1" t="s">
        <v>536</v>
      </c>
      <c r="FG1" t="s">
        <v>513</v>
      </c>
      <c r="FH1" t="s">
        <v>513</v>
      </c>
      <c r="FI1" t="s">
        <v>513</v>
      </c>
      <c r="FJ1" t="s">
        <v>513</v>
      </c>
      <c r="FK1" t="s">
        <v>513</v>
      </c>
      <c r="FL1" t="s">
        <v>513</v>
      </c>
      <c r="FM1" t="s">
        <v>537</v>
      </c>
      <c r="FN1" t="s">
        <v>513</v>
      </c>
      <c r="FO1" t="s">
        <v>513</v>
      </c>
      <c r="FP1" t="s">
        <v>513</v>
      </c>
      <c r="FQ1" t="s">
        <v>513</v>
      </c>
      <c r="FR1" t="s">
        <v>513</v>
      </c>
      <c r="FS1" t="s">
        <v>513</v>
      </c>
      <c r="FT1" t="s">
        <v>538</v>
      </c>
      <c r="FU1" t="s">
        <v>513</v>
      </c>
      <c r="FV1" t="s">
        <v>513</v>
      </c>
      <c r="FW1" t="s">
        <v>513</v>
      </c>
      <c r="FX1" t="s">
        <v>513</v>
      </c>
      <c r="FY1" t="s">
        <v>513</v>
      </c>
      <c r="FZ1" t="s">
        <v>513</v>
      </c>
      <c r="GA1" t="s">
        <v>539</v>
      </c>
      <c r="GB1" t="s">
        <v>513</v>
      </c>
      <c r="GC1" t="s">
        <v>513</v>
      </c>
      <c r="GD1" t="s">
        <v>513</v>
      </c>
      <c r="GE1" t="s">
        <v>513</v>
      </c>
      <c r="GF1" t="s">
        <v>513</v>
      </c>
      <c r="GG1" t="s">
        <v>513</v>
      </c>
      <c r="GH1" t="s">
        <v>540</v>
      </c>
      <c r="GI1" t="s">
        <v>513</v>
      </c>
      <c r="GJ1" t="s">
        <v>513</v>
      </c>
      <c r="GK1" t="s">
        <v>513</v>
      </c>
      <c r="GL1" t="s">
        <v>513</v>
      </c>
      <c r="GM1" t="s">
        <v>513</v>
      </c>
      <c r="GN1" t="s">
        <v>513</v>
      </c>
      <c r="GO1" t="s">
        <v>541</v>
      </c>
      <c r="GP1" t="s">
        <v>513</v>
      </c>
      <c r="GQ1" t="s">
        <v>513</v>
      </c>
      <c r="GR1" t="s">
        <v>513</v>
      </c>
      <c r="GS1" t="s">
        <v>513</v>
      </c>
      <c r="GT1" t="s">
        <v>513</v>
      </c>
      <c r="GU1" t="s">
        <v>513</v>
      </c>
      <c r="GV1" t="s">
        <v>542</v>
      </c>
      <c r="GW1" t="s">
        <v>513</v>
      </c>
      <c r="GX1" t="s">
        <v>513</v>
      </c>
      <c r="GY1" t="s">
        <v>513</v>
      </c>
      <c r="GZ1" t="s">
        <v>513</v>
      </c>
      <c r="HA1" t="s">
        <v>513</v>
      </c>
      <c r="HB1" t="s">
        <v>513</v>
      </c>
      <c r="HC1" t="s">
        <v>543</v>
      </c>
      <c r="HD1" t="s">
        <v>513</v>
      </c>
      <c r="HE1" t="s">
        <v>513</v>
      </c>
      <c r="HF1" t="s">
        <v>513</v>
      </c>
      <c r="HG1" t="s">
        <v>513</v>
      </c>
      <c r="HH1" t="s">
        <v>513</v>
      </c>
      <c r="HI1" t="s">
        <v>513</v>
      </c>
      <c r="HJ1" t="s">
        <v>544</v>
      </c>
      <c r="HK1" t="s">
        <v>513</v>
      </c>
      <c r="HL1" t="s">
        <v>513</v>
      </c>
      <c r="HM1" t="s">
        <v>513</v>
      </c>
      <c r="HN1" t="s">
        <v>513</v>
      </c>
      <c r="HO1" t="s">
        <v>513</v>
      </c>
      <c r="HP1" t="s">
        <v>513</v>
      </c>
      <c r="HQ1" t="s">
        <v>545</v>
      </c>
      <c r="HR1" t="s">
        <v>513</v>
      </c>
      <c r="HS1" t="s">
        <v>513</v>
      </c>
      <c r="HT1" t="s">
        <v>513</v>
      </c>
      <c r="HU1" t="s">
        <v>513</v>
      </c>
      <c r="HV1" t="s">
        <v>513</v>
      </c>
      <c r="HW1" t="s">
        <v>513</v>
      </c>
      <c r="HX1" t="s">
        <v>546</v>
      </c>
      <c r="HY1" t="s">
        <v>513</v>
      </c>
      <c r="HZ1" t="s">
        <v>513</v>
      </c>
      <c r="IA1" t="s">
        <v>513</v>
      </c>
      <c r="IB1" t="s">
        <v>513</v>
      </c>
      <c r="IC1" t="s">
        <v>513</v>
      </c>
      <c r="ID1" t="s">
        <v>513</v>
      </c>
      <c r="IE1" t="s">
        <v>547</v>
      </c>
      <c r="IF1" t="s">
        <v>513</v>
      </c>
      <c r="IG1" t="s">
        <v>513</v>
      </c>
      <c r="IH1" t="s">
        <v>513</v>
      </c>
      <c r="II1" t="s">
        <v>513</v>
      </c>
      <c r="IJ1" t="s">
        <v>513</v>
      </c>
      <c r="IK1" t="s">
        <v>513</v>
      </c>
      <c r="IL1" t="s">
        <v>548</v>
      </c>
      <c r="IM1" t="s">
        <v>513</v>
      </c>
      <c r="IN1" t="s">
        <v>513</v>
      </c>
      <c r="IO1" t="s">
        <v>513</v>
      </c>
      <c r="IP1" t="s">
        <v>513</v>
      </c>
      <c r="IQ1" t="s">
        <v>513</v>
      </c>
      <c r="IR1" t="s">
        <v>513</v>
      </c>
      <c r="IS1" t="s">
        <v>549</v>
      </c>
      <c r="IT1" t="s">
        <v>513</v>
      </c>
      <c r="IU1" t="s">
        <v>513</v>
      </c>
      <c r="IV1" t="s">
        <v>513</v>
      </c>
      <c r="IW1" t="s">
        <v>513</v>
      </c>
      <c r="IX1" t="s">
        <v>513</v>
      </c>
      <c r="IY1" t="s">
        <v>513</v>
      </c>
      <c r="IZ1" t="s">
        <v>550</v>
      </c>
      <c r="JA1" t="s">
        <v>513</v>
      </c>
      <c r="JB1" t="s">
        <v>513</v>
      </c>
      <c r="JC1" t="s">
        <v>513</v>
      </c>
      <c r="JD1" t="s">
        <v>513</v>
      </c>
      <c r="JE1" t="s">
        <v>513</v>
      </c>
      <c r="JF1" t="s">
        <v>513</v>
      </c>
      <c r="JG1" t="s">
        <v>551</v>
      </c>
      <c r="JH1" t="s">
        <v>513</v>
      </c>
      <c r="JI1" t="s">
        <v>513</v>
      </c>
      <c r="JJ1" t="s">
        <v>513</v>
      </c>
      <c r="JK1" t="s">
        <v>513</v>
      </c>
      <c r="JL1" t="s">
        <v>513</v>
      </c>
      <c r="JM1" t="s">
        <v>513</v>
      </c>
      <c r="JN1" t="s">
        <v>552</v>
      </c>
      <c r="JO1" t="s">
        <v>513</v>
      </c>
      <c r="JP1" t="s">
        <v>513</v>
      </c>
      <c r="JQ1" t="s">
        <v>513</v>
      </c>
      <c r="JR1" t="s">
        <v>513</v>
      </c>
      <c r="JS1" t="s">
        <v>513</v>
      </c>
      <c r="JT1" t="s">
        <v>513</v>
      </c>
      <c r="JU1" t="s">
        <v>553</v>
      </c>
      <c r="JV1" t="s">
        <v>513</v>
      </c>
      <c r="JW1" t="s">
        <v>513</v>
      </c>
      <c r="JX1" t="s">
        <v>513</v>
      </c>
      <c r="JY1" t="s">
        <v>513</v>
      </c>
      <c r="JZ1" t="s">
        <v>513</v>
      </c>
      <c r="KA1" t="s">
        <v>513</v>
      </c>
      <c r="KB1" t="s">
        <v>554</v>
      </c>
      <c r="KC1" t="s">
        <v>513</v>
      </c>
      <c r="KD1" t="s">
        <v>513</v>
      </c>
      <c r="KE1" t="s">
        <v>513</v>
      </c>
      <c r="KF1" t="s">
        <v>513</v>
      </c>
      <c r="KG1" t="s">
        <v>513</v>
      </c>
      <c r="KH1" t="s">
        <v>513</v>
      </c>
      <c r="KI1" t="s">
        <v>555</v>
      </c>
      <c r="KJ1" t="s">
        <v>513</v>
      </c>
      <c r="KK1" t="s">
        <v>513</v>
      </c>
      <c r="KL1" t="s">
        <v>513</v>
      </c>
      <c r="KM1" t="s">
        <v>513</v>
      </c>
      <c r="KN1" t="s">
        <v>513</v>
      </c>
      <c r="KO1" t="s">
        <v>513</v>
      </c>
      <c r="KP1" t="s">
        <v>556</v>
      </c>
      <c r="KQ1" t="s">
        <v>513</v>
      </c>
      <c r="KR1" t="s">
        <v>513</v>
      </c>
      <c r="KS1" t="s">
        <v>513</v>
      </c>
      <c r="KT1" t="s">
        <v>513</v>
      </c>
      <c r="KU1" t="s">
        <v>513</v>
      </c>
      <c r="KV1" t="s">
        <v>513</v>
      </c>
      <c r="KW1" t="s">
        <v>557</v>
      </c>
      <c r="KX1" t="s">
        <v>513</v>
      </c>
      <c r="KY1" t="s">
        <v>513</v>
      </c>
      <c r="KZ1" t="s">
        <v>513</v>
      </c>
      <c r="LA1" t="s">
        <v>513</v>
      </c>
      <c r="LB1" t="s">
        <v>513</v>
      </c>
      <c r="LC1" t="s">
        <v>513</v>
      </c>
      <c r="LD1" t="s">
        <v>558</v>
      </c>
      <c r="LE1" t="s">
        <v>513</v>
      </c>
      <c r="LF1" t="s">
        <v>513</v>
      </c>
      <c r="LG1" t="s">
        <v>513</v>
      </c>
      <c r="LH1" t="s">
        <v>513</v>
      </c>
      <c r="LI1" t="s">
        <v>513</v>
      </c>
      <c r="LJ1" t="s">
        <v>513</v>
      </c>
      <c r="LK1" t="s">
        <v>559</v>
      </c>
      <c r="LL1" t="s">
        <v>513</v>
      </c>
      <c r="LM1" t="s">
        <v>513</v>
      </c>
      <c r="LN1" t="s">
        <v>513</v>
      </c>
      <c r="LO1" t="s">
        <v>513</v>
      </c>
      <c r="LP1" t="s">
        <v>513</v>
      </c>
      <c r="LQ1" t="s">
        <v>513</v>
      </c>
      <c r="LR1" t="s">
        <v>560</v>
      </c>
      <c r="LS1" t="s">
        <v>513</v>
      </c>
      <c r="LT1" t="s">
        <v>513</v>
      </c>
      <c r="LU1" t="s">
        <v>513</v>
      </c>
      <c r="LV1" t="s">
        <v>513</v>
      </c>
      <c r="LW1" t="s">
        <v>513</v>
      </c>
      <c r="LX1" t="s">
        <v>513</v>
      </c>
      <c r="LY1" t="s">
        <v>561</v>
      </c>
      <c r="LZ1" t="s">
        <v>513</v>
      </c>
      <c r="MA1" t="s">
        <v>513</v>
      </c>
      <c r="MB1" t="s">
        <v>513</v>
      </c>
      <c r="MC1" t="s">
        <v>513</v>
      </c>
      <c r="MD1" t="s">
        <v>513</v>
      </c>
      <c r="ME1" t="s">
        <v>513</v>
      </c>
      <c r="MF1" t="s">
        <v>562</v>
      </c>
      <c r="MG1" t="s">
        <v>513</v>
      </c>
      <c r="MH1" t="s">
        <v>513</v>
      </c>
      <c r="MI1" t="s">
        <v>513</v>
      </c>
      <c r="MJ1" t="s">
        <v>513</v>
      </c>
      <c r="MK1" t="s">
        <v>513</v>
      </c>
      <c r="ML1" t="s">
        <v>513</v>
      </c>
      <c r="MM1" t="s">
        <v>563</v>
      </c>
      <c r="MN1" t="s">
        <v>513</v>
      </c>
      <c r="MO1" t="s">
        <v>513</v>
      </c>
      <c r="MP1" t="s">
        <v>513</v>
      </c>
      <c r="MQ1" t="s">
        <v>513</v>
      </c>
      <c r="MR1" t="s">
        <v>513</v>
      </c>
      <c r="MS1" t="s">
        <v>513</v>
      </c>
      <c r="MT1" t="s">
        <v>564</v>
      </c>
      <c r="MU1" t="s">
        <v>513</v>
      </c>
      <c r="MV1" t="s">
        <v>513</v>
      </c>
      <c r="MW1" t="s">
        <v>513</v>
      </c>
      <c r="MX1" t="s">
        <v>513</v>
      </c>
      <c r="MY1" t="s">
        <v>513</v>
      </c>
      <c r="MZ1" t="s">
        <v>513</v>
      </c>
      <c r="NA1" t="s">
        <v>565</v>
      </c>
      <c r="NB1" t="s">
        <v>513</v>
      </c>
      <c r="NC1" t="s">
        <v>513</v>
      </c>
      <c r="ND1" t="s">
        <v>513</v>
      </c>
      <c r="NE1" t="s">
        <v>513</v>
      </c>
      <c r="NF1" t="s">
        <v>513</v>
      </c>
      <c r="NG1" t="s">
        <v>513</v>
      </c>
      <c r="NH1" t="s">
        <v>566</v>
      </c>
      <c r="NI1" t="s">
        <v>513</v>
      </c>
      <c r="NJ1" t="s">
        <v>513</v>
      </c>
      <c r="NK1" t="s">
        <v>513</v>
      </c>
      <c r="NL1" t="s">
        <v>513</v>
      </c>
      <c r="NM1" t="s">
        <v>513</v>
      </c>
      <c r="NN1" t="s">
        <v>513</v>
      </c>
      <c r="NO1" t="s">
        <v>567</v>
      </c>
      <c r="NP1" t="s">
        <v>513</v>
      </c>
      <c r="NQ1" t="s">
        <v>513</v>
      </c>
      <c r="NR1" t="s">
        <v>513</v>
      </c>
      <c r="NS1" t="s">
        <v>513</v>
      </c>
      <c r="NT1" t="s">
        <v>513</v>
      </c>
      <c r="NU1" t="s">
        <v>513</v>
      </c>
      <c r="NV1" t="s">
        <v>568</v>
      </c>
      <c r="NW1" t="s">
        <v>513</v>
      </c>
      <c r="NX1" t="s">
        <v>513</v>
      </c>
      <c r="NY1" t="s">
        <v>513</v>
      </c>
      <c r="NZ1" t="s">
        <v>513</v>
      </c>
      <c r="OA1" t="s">
        <v>513</v>
      </c>
      <c r="OB1" t="s">
        <v>513</v>
      </c>
      <c r="OC1" t="s">
        <v>569</v>
      </c>
      <c r="OD1" t="s">
        <v>513</v>
      </c>
      <c r="OE1" t="s">
        <v>513</v>
      </c>
      <c r="OF1" t="s">
        <v>513</v>
      </c>
      <c r="OG1" t="s">
        <v>513</v>
      </c>
      <c r="OH1" t="s">
        <v>513</v>
      </c>
      <c r="OI1" t="s">
        <v>513</v>
      </c>
      <c r="OJ1" t="s">
        <v>570</v>
      </c>
      <c r="OK1" t="s">
        <v>513</v>
      </c>
      <c r="OL1" t="s">
        <v>513</v>
      </c>
      <c r="OM1" t="s">
        <v>513</v>
      </c>
      <c r="ON1" t="s">
        <v>513</v>
      </c>
      <c r="OO1" t="s">
        <v>513</v>
      </c>
      <c r="OP1" t="s">
        <v>513</v>
      </c>
      <c r="OQ1" t="s">
        <v>571</v>
      </c>
      <c r="OR1" t="s">
        <v>513</v>
      </c>
      <c r="OS1" t="s">
        <v>513</v>
      </c>
      <c r="OT1" t="s">
        <v>513</v>
      </c>
      <c r="OU1" t="s">
        <v>513</v>
      </c>
      <c r="OV1" t="s">
        <v>513</v>
      </c>
      <c r="OW1" t="s">
        <v>513</v>
      </c>
      <c r="OX1" t="s">
        <v>572</v>
      </c>
      <c r="OY1" t="s">
        <v>513</v>
      </c>
      <c r="OZ1" t="s">
        <v>513</v>
      </c>
      <c r="PA1" t="s">
        <v>513</v>
      </c>
      <c r="PB1" t="s">
        <v>513</v>
      </c>
      <c r="PC1" t="s">
        <v>513</v>
      </c>
      <c r="PD1" t="s">
        <v>513</v>
      </c>
      <c r="PE1" t="s">
        <v>573</v>
      </c>
      <c r="PF1" t="s">
        <v>513</v>
      </c>
      <c r="PG1" t="s">
        <v>513</v>
      </c>
      <c r="PH1" t="s">
        <v>513</v>
      </c>
      <c r="PI1" t="s">
        <v>513</v>
      </c>
      <c r="PJ1" t="s">
        <v>513</v>
      </c>
      <c r="PK1" t="s">
        <v>513</v>
      </c>
      <c r="PL1" t="s">
        <v>574</v>
      </c>
      <c r="PM1" t="s">
        <v>513</v>
      </c>
      <c r="PN1" t="s">
        <v>513</v>
      </c>
      <c r="PO1" t="s">
        <v>513</v>
      </c>
      <c r="PP1" t="s">
        <v>513</v>
      </c>
      <c r="PQ1" t="s">
        <v>513</v>
      </c>
      <c r="PR1" t="s">
        <v>513</v>
      </c>
      <c r="PS1" t="s">
        <v>575</v>
      </c>
      <c r="PT1" t="s">
        <v>513</v>
      </c>
      <c r="PU1" t="s">
        <v>513</v>
      </c>
      <c r="PV1" t="s">
        <v>513</v>
      </c>
      <c r="PW1" t="s">
        <v>513</v>
      </c>
      <c r="PX1" t="s">
        <v>513</v>
      </c>
      <c r="PY1" t="s">
        <v>513</v>
      </c>
      <c r="PZ1" t="s">
        <v>576</v>
      </c>
      <c r="QA1" t="s">
        <v>513</v>
      </c>
      <c r="QB1" t="s">
        <v>513</v>
      </c>
      <c r="QC1" t="s">
        <v>513</v>
      </c>
      <c r="QD1" t="s">
        <v>513</v>
      </c>
      <c r="QE1" t="s">
        <v>513</v>
      </c>
      <c r="QF1" t="s">
        <v>513</v>
      </c>
      <c r="QG1" t="s">
        <v>577</v>
      </c>
      <c r="QH1" t="s">
        <v>513</v>
      </c>
      <c r="QI1" t="s">
        <v>513</v>
      </c>
      <c r="QJ1" t="s">
        <v>513</v>
      </c>
      <c r="QK1" t="s">
        <v>513</v>
      </c>
      <c r="QL1" t="s">
        <v>513</v>
      </c>
      <c r="QM1" t="s">
        <v>513</v>
      </c>
      <c r="QN1" t="s">
        <v>578</v>
      </c>
      <c r="QO1" t="s">
        <v>513</v>
      </c>
      <c r="QP1" t="s">
        <v>513</v>
      </c>
      <c r="QQ1" t="s">
        <v>513</v>
      </c>
      <c r="QR1" t="s">
        <v>513</v>
      </c>
      <c r="QS1" t="s">
        <v>513</v>
      </c>
      <c r="QT1" t="s">
        <v>513</v>
      </c>
      <c r="QU1" t="s">
        <v>579</v>
      </c>
      <c r="QV1" t="s">
        <v>513</v>
      </c>
      <c r="QW1" t="s">
        <v>513</v>
      </c>
      <c r="QX1" t="s">
        <v>513</v>
      </c>
      <c r="QY1" t="s">
        <v>513</v>
      </c>
      <c r="QZ1" t="s">
        <v>513</v>
      </c>
      <c r="RA1" t="s">
        <v>513</v>
      </c>
      <c r="RB1" t="s">
        <v>580</v>
      </c>
      <c r="RC1" t="s">
        <v>513</v>
      </c>
      <c r="RD1" t="s">
        <v>513</v>
      </c>
      <c r="RE1" t="s">
        <v>513</v>
      </c>
      <c r="RF1" t="s">
        <v>513</v>
      </c>
      <c r="RG1" t="s">
        <v>513</v>
      </c>
      <c r="RH1" t="s">
        <v>513</v>
      </c>
      <c r="RI1" t="s">
        <v>581</v>
      </c>
      <c r="RJ1" t="s">
        <v>513</v>
      </c>
      <c r="RK1" t="s">
        <v>513</v>
      </c>
      <c r="RL1" t="s">
        <v>513</v>
      </c>
      <c r="RM1" t="s">
        <v>513</v>
      </c>
      <c r="RN1" t="s">
        <v>513</v>
      </c>
      <c r="RO1" t="s">
        <v>513</v>
      </c>
      <c r="RP1" t="s">
        <v>582</v>
      </c>
      <c r="RQ1" t="s">
        <v>513</v>
      </c>
      <c r="RR1" t="s">
        <v>513</v>
      </c>
      <c r="RS1" t="s">
        <v>513</v>
      </c>
      <c r="RT1" t="s">
        <v>513</v>
      </c>
      <c r="RU1" t="s">
        <v>513</v>
      </c>
      <c r="RV1" t="s">
        <v>513</v>
      </c>
      <c r="RW1" t="s">
        <v>583</v>
      </c>
      <c r="RX1" t="s">
        <v>513</v>
      </c>
      <c r="RY1" t="s">
        <v>513</v>
      </c>
      <c r="RZ1" t="s">
        <v>513</v>
      </c>
      <c r="SA1" t="s">
        <v>513</v>
      </c>
      <c r="SB1" t="s">
        <v>513</v>
      </c>
      <c r="SC1" t="s">
        <v>513</v>
      </c>
      <c r="SD1" t="s">
        <v>584</v>
      </c>
      <c r="SE1" t="s">
        <v>513</v>
      </c>
      <c r="SF1" t="s">
        <v>513</v>
      </c>
      <c r="SG1" t="s">
        <v>513</v>
      </c>
      <c r="SH1" t="s">
        <v>513</v>
      </c>
      <c r="SI1" t="s">
        <v>513</v>
      </c>
      <c r="SJ1" t="s">
        <v>513</v>
      </c>
      <c r="SK1" t="s">
        <v>585</v>
      </c>
      <c r="SL1" t="s">
        <v>513</v>
      </c>
      <c r="SM1" t="s">
        <v>513</v>
      </c>
      <c r="SN1" t="s">
        <v>513</v>
      </c>
      <c r="SO1" t="s">
        <v>513</v>
      </c>
      <c r="SP1" t="s">
        <v>513</v>
      </c>
      <c r="SQ1" t="s">
        <v>513</v>
      </c>
      <c r="SR1" t="s">
        <v>586</v>
      </c>
      <c r="SS1" t="s">
        <v>513</v>
      </c>
      <c r="ST1" t="s">
        <v>513</v>
      </c>
      <c r="SU1" t="s">
        <v>513</v>
      </c>
      <c r="SV1" t="s">
        <v>513</v>
      </c>
      <c r="SW1" t="s">
        <v>513</v>
      </c>
      <c r="SX1" t="s">
        <v>513</v>
      </c>
      <c r="SY1" t="s">
        <v>587</v>
      </c>
      <c r="SZ1" t="s">
        <v>513</v>
      </c>
      <c r="TA1" t="s">
        <v>513</v>
      </c>
      <c r="TB1" t="s">
        <v>513</v>
      </c>
      <c r="TC1" t="s">
        <v>513</v>
      </c>
      <c r="TD1" t="s">
        <v>513</v>
      </c>
      <c r="TE1" t="s">
        <v>513</v>
      </c>
      <c r="TF1" t="s">
        <v>588</v>
      </c>
      <c r="TG1" t="s">
        <v>513</v>
      </c>
      <c r="TH1" t="s">
        <v>513</v>
      </c>
      <c r="TI1" t="s">
        <v>513</v>
      </c>
      <c r="TJ1" t="s">
        <v>513</v>
      </c>
      <c r="TK1" t="s">
        <v>513</v>
      </c>
      <c r="TL1" t="s">
        <v>513</v>
      </c>
      <c r="TM1" t="s">
        <v>589</v>
      </c>
      <c r="TN1" t="s">
        <v>513</v>
      </c>
      <c r="TO1" t="s">
        <v>513</v>
      </c>
      <c r="TP1" t="s">
        <v>513</v>
      </c>
      <c r="TQ1" t="s">
        <v>513</v>
      </c>
      <c r="TR1" t="s">
        <v>513</v>
      </c>
      <c r="TS1" t="s">
        <v>513</v>
      </c>
      <c r="TT1" t="s">
        <v>590</v>
      </c>
      <c r="TU1" t="s">
        <v>513</v>
      </c>
      <c r="TV1" t="s">
        <v>513</v>
      </c>
      <c r="TW1" t="s">
        <v>513</v>
      </c>
      <c r="TX1" t="s">
        <v>513</v>
      </c>
      <c r="TY1" t="s">
        <v>513</v>
      </c>
      <c r="TZ1" t="s">
        <v>513</v>
      </c>
      <c r="UA1" t="s">
        <v>591</v>
      </c>
      <c r="UB1" t="s">
        <v>513</v>
      </c>
      <c r="UC1" t="s">
        <v>513</v>
      </c>
      <c r="UD1" t="s">
        <v>513</v>
      </c>
      <c r="UE1" t="s">
        <v>513</v>
      </c>
      <c r="UF1" t="s">
        <v>513</v>
      </c>
      <c r="UG1" t="s">
        <v>513</v>
      </c>
      <c r="UH1" t="s">
        <v>592</v>
      </c>
      <c r="UI1" t="s">
        <v>513</v>
      </c>
      <c r="UJ1" t="s">
        <v>513</v>
      </c>
      <c r="UK1" t="s">
        <v>513</v>
      </c>
      <c r="UL1" t="s">
        <v>513</v>
      </c>
      <c r="UM1" t="s">
        <v>513</v>
      </c>
      <c r="UN1" t="s">
        <v>513</v>
      </c>
      <c r="UO1" t="s">
        <v>593</v>
      </c>
      <c r="UP1" t="s">
        <v>513</v>
      </c>
      <c r="UQ1" t="s">
        <v>513</v>
      </c>
      <c r="UR1" t="s">
        <v>513</v>
      </c>
      <c r="US1" t="s">
        <v>513</v>
      </c>
      <c r="UT1" t="s">
        <v>513</v>
      </c>
      <c r="UU1" t="s">
        <v>513</v>
      </c>
      <c r="UV1" t="s">
        <v>594</v>
      </c>
      <c r="UW1" t="s">
        <v>513</v>
      </c>
      <c r="UX1" t="s">
        <v>513</v>
      </c>
      <c r="UY1" t="s">
        <v>513</v>
      </c>
      <c r="UZ1" t="s">
        <v>513</v>
      </c>
      <c r="VA1" t="s">
        <v>513</v>
      </c>
      <c r="VB1" t="s">
        <v>513</v>
      </c>
      <c r="VC1" t="s">
        <v>595</v>
      </c>
      <c r="VD1" t="s">
        <v>513</v>
      </c>
      <c r="VE1" t="s">
        <v>513</v>
      </c>
      <c r="VF1" t="s">
        <v>513</v>
      </c>
      <c r="VG1" t="s">
        <v>513</v>
      </c>
      <c r="VH1" t="s">
        <v>513</v>
      </c>
      <c r="VI1" t="s">
        <v>513</v>
      </c>
      <c r="VJ1" t="s">
        <v>596</v>
      </c>
      <c r="VK1" t="s">
        <v>513</v>
      </c>
      <c r="VL1" t="s">
        <v>513</v>
      </c>
      <c r="VM1" t="s">
        <v>513</v>
      </c>
      <c r="VN1" t="s">
        <v>513</v>
      </c>
      <c r="VO1" t="s">
        <v>513</v>
      </c>
      <c r="VP1" t="s">
        <v>513</v>
      </c>
      <c r="VQ1" t="s">
        <v>597</v>
      </c>
      <c r="VR1" t="s">
        <v>513</v>
      </c>
      <c r="VS1" t="s">
        <v>513</v>
      </c>
      <c r="VT1" t="s">
        <v>513</v>
      </c>
      <c r="VU1" t="s">
        <v>513</v>
      </c>
      <c r="VV1" t="s">
        <v>513</v>
      </c>
      <c r="VW1" t="s">
        <v>513</v>
      </c>
      <c r="VX1" t="s">
        <v>598</v>
      </c>
      <c r="VY1" t="s">
        <v>513</v>
      </c>
      <c r="VZ1" t="s">
        <v>513</v>
      </c>
      <c r="WA1" t="s">
        <v>513</v>
      </c>
      <c r="WB1" t="s">
        <v>513</v>
      </c>
      <c r="WC1" t="s">
        <v>513</v>
      </c>
      <c r="WD1" t="s">
        <v>513</v>
      </c>
      <c r="WE1" t="s">
        <v>599</v>
      </c>
      <c r="WF1" t="s">
        <v>513</v>
      </c>
      <c r="WG1" t="s">
        <v>513</v>
      </c>
      <c r="WH1" t="s">
        <v>513</v>
      </c>
      <c r="WI1" t="s">
        <v>513</v>
      </c>
      <c r="WJ1" t="s">
        <v>513</v>
      </c>
      <c r="WK1" t="s">
        <v>513</v>
      </c>
      <c r="WL1" t="s">
        <v>600</v>
      </c>
      <c r="WM1" t="s">
        <v>513</v>
      </c>
      <c r="WN1" t="s">
        <v>513</v>
      </c>
      <c r="WO1" t="s">
        <v>513</v>
      </c>
      <c r="WP1" t="s">
        <v>513</v>
      </c>
      <c r="WQ1" t="s">
        <v>513</v>
      </c>
      <c r="WR1" t="s">
        <v>513</v>
      </c>
      <c r="WS1" t="s">
        <v>601</v>
      </c>
      <c r="WT1" t="s">
        <v>513</v>
      </c>
      <c r="WU1" t="s">
        <v>513</v>
      </c>
      <c r="WV1" t="s">
        <v>513</v>
      </c>
      <c r="WW1" t="s">
        <v>513</v>
      </c>
      <c r="WX1" t="s">
        <v>513</v>
      </c>
      <c r="WY1" t="s">
        <v>513</v>
      </c>
      <c r="WZ1" t="s">
        <v>602</v>
      </c>
      <c r="XA1" t="s">
        <v>513</v>
      </c>
      <c r="XB1" t="s">
        <v>513</v>
      </c>
      <c r="XC1" t="s">
        <v>513</v>
      </c>
      <c r="XD1" t="s">
        <v>513</v>
      </c>
      <c r="XE1" t="s">
        <v>513</v>
      </c>
      <c r="XF1" t="s">
        <v>513</v>
      </c>
      <c r="XG1" t="s">
        <v>603</v>
      </c>
      <c r="XH1" t="s">
        <v>513</v>
      </c>
      <c r="XI1" t="s">
        <v>513</v>
      </c>
      <c r="XJ1" t="s">
        <v>513</v>
      </c>
      <c r="XK1" t="s">
        <v>513</v>
      </c>
      <c r="XL1" t="s">
        <v>513</v>
      </c>
      <c r="XM1" t="s">
        <v>513</v>
      </c>
      <c r="XN1" t="s">
        <v>604</v>
      </c>
      <c r="XO1" t="s">
        <v>513</v>
      </c>
      <c r="XP1" t="s">
        <v>513</v>
      </c>
      <c r="XQ1" t="s">
        <v>513</v>
      </c>
      <c r="XR1" t="s">
        <v>513</v>
      </c>
      <c r="XS1" t="s">
        <v>513</v>
      </c>
      <c r="XT1" t="s">
        <v>513</v>
      </c>
      <c r="XU1" t="s">
        <v>605</v>
      </c>
      <c r="XV1" t="s">
        <v>513</v>
      </c>
      <c r="XW1" t="s">
        <v>513</v>
      </c>
      <c r="XX1" t="s">
        <v>513</v>
      </c>
      <c r="XY1" t="s">
        <v>513</v>
      </c>
      <c r="XZ1" t="s">
        <v>513</v>
      </c>
      <c r="YA1" t="s">
        <v>513</v>
      </c>
      <c r="YB1" t="s">
        <v>606</v>
      </c>
      <c r="YC1" t="s">
        <v>513</v>
      </c>
      <c r="YD1" t="s">
        <v>513</v>
      </c>
      <c r="YE1" t="s">
        <v>513</v>
      </c>
      <c r="YF1" t="s">
        <v>513</v>
      </c>
      <c r="YG1" t="s">
        <v>513</v>
      </c>
      <c r="YH1" t="s">
        <v>513</v>
      </c>
      <c r="YI1" t="s">
        <v>607</v>
      </c>
      <c r="YJ1" t="s">
        <v>513</v>
      </c>
      <c r="YK1" t="s">
        <v>513</v>
      </c>
      <c r="YL1" t="s">
        <v>513</v>
      </c>
      <c r="YM1" t="s">
        <v>513</v>
      </c>
      <c r="YN1" t="s">
        <v>513</v>
      </c>
      <c r="YO1" t="s">
        <v>513</v>
      </c>
      <c r="YP1" t="s">
        <v>608</v>
      </c>
      <c r="YQ1" t="s">
        <v>513</v>
      </c>
      <c r="YR1" t="s">
        <v>513</v>
      </c>
      <c r="YS1" t="s">
        <v>513</v>
      </c>
      <c r="YT1" t="s">
        <v>513</v>
      </c>
      <c r="YU1" t="s">
        <v>513</v>
      </c>
      <c r="YV1" t="s">
        <v>513</v>
      </c>
      <c r="YW1" t="s">
        <v>609</v>
      </c>
      <c r="YX1" t="s">
        <v>513</v>
      </c>
      <c r="YY1" t="s">
        <v>513</v>
      </c>
      <c r="YZ1" t="s">
        <v>513</v>
      </c>
      <c r="ZA1" t="s">
        <v>513</v>
      </c>
      <c r="ZB1" t="s">
        <v>513</v>
      </c>
      <c r="ZC1" t="s">
        <v>513</v>
      </c>
      <c r="ZD1" t="s">
        <v>610</v>
      </c>
      <c r="ZE1" t="s">
        <v>513</v>
      </c>
      <c r="ZF1" t="s">
        <v>513</v>
      </c>
      <c r="ZG1" t="s">
        <v>513</v>
      </c>
      <c r="ZH1" t="s">
        <v>513</v>
      </c>
      <c r="ZI1" t="s">
        <v>513</v>
      </c>
      <c r="ZJ1" t="s">
        <v>513</v>
      </c>
      <c r="ZK1" t="s">
        <v>611</v>
      </c>
      <c r="ZL1" t="s">
        <v>513</v>
      </c>
      <c r="ZM1" t="s">
        <v>513</v>
      </c>
      <c r="ZN1" t="s">
        <v>513</v>
      </c>
      <c r="ZO1" t="s">
        <v>513</v>
      </c>
      <c r="ZP1" t="s">
        <v>513</v>
      </c>
      <c r="ZQ1" t="s">
        <v>513</v>
      </c>
      <c r="ZR1" t="s">
        <v>612</v>
      </c>
      <c r="ZS1" t="s">
        <v>513</v>
      </c>
      <c r="ZT1" t="s">
        <v>513</v>
      </c>
      <c r="ZU1" t="s">
        <v>513</v>
      </c>
      <c r="ZV1" t="s">
        <v>513</v>
      </c>
      <c r="ZW1" t="s">
        <v>513</v>
      </c>
      <c r="ZX1" t="s">
        <v>513</v>
      </c>
      <c r="ZY1" t="s">
        <v>613</v>
      </c>
      <c r="ZZ1" t="s">
        <v>513</v>
      </c>
      <c r="AAA1" t="s">
        <v>513</v>
      </c>
      <c r="AAB1" t="s">
        <v>513</v>
      </c>
      <c r="AAC1" t="s">
        <v>513</v>
      </c>
      <c r="AAD1" t="s">
        <v>513</v>
      </c>
      <c r="AAE1" t="s">
        <v>513</v>
      </c>
      <c r="AAF1" t="s">
        <v>614</v>
      </c>
      <c r="AAG1" t="s">
        <v>513</v>
      </c>
      <c r="AAH1" t="s">
        <v>513</v>
      </c>
      <c r="AAI1" t="s">
        <v>513</v>
      </c>
      <c r="AAJ1" t="s">
        <v>513</v>
      </c>
      <c r="AAK1" t="s">
        <v>513</v>
      </c>
      <c r="AAL1" t="s">
        <v>513</v>
      </c>
      <c r="AAM1" t="s">
        <v>615</v>
      </c>
      <c r="AAN1" t="s">
        <v>513</v>
      </c>
      <c r="AAO1" t="s">
        <v>513</v>
      </c>
      <c r="AAP1" t="s">
        <v>513</v>
      </c>
      <c r="AAQ1" t="s">
        <v>513</v>
      </c>
      <c r="AAR1" t="s">
        <v>513</v>
      </c>
      <c r="AAS1" t="s">
        <v>513</v>
      </c>
      <c r="AAT1" t="s">
        <v>616</v>
      </c>
      <c r="AAU1" t="s">
        <v>513</v>
      </c>
      <c r="AAV1" t="s">
        <v>513</v>
      </c>
      <c r="AAW1" t="s">
        <v>513</v>
      </c>
      <c r="AAX1" t="s">
        <v>513</v>
      </c>
      <c r="AAY1" t="s">
        <v>513</v>
      </c>
      <c r="AAZ1" t="s">
        <v>513</v>
      </c>
      <c r="ABA1" t="s">
        <v>617</v>
      </c>
      <c r="ABB1" t="s">
        <v>513</v>
      </c>
      <c r="ABC1" t="s">
        <v>513</v>
      </c>
      <c r="ABD1" t="s">
        <v>513</v>
      </c>
      <c r="ABE1" t="s">
        <v>513</v>
      </c>
      <c r="ABF1" t="s">
        <v>513</v>
      </c>
      <c r="ABG1" t="s">
        <v>513</v>
      </c>
      <c r="ABH1" t="s">
        <v>618</v>
      </c>
      <c r="ABI1" t="s">
        <v>513</v>
      </c>
      <c r="ABJ1" t="s">
        <v>513</v>
      </c>
      <c r="ABK1" t="s">
        <v>513</v>
      </c>
      <c r="ABL1" t="s">
        <v>513</v>
      </c>
      <c r="ABM1" t="s">
        <v>513</v>
      </c>
      <c r="ABN1" t="s">
        <v>513</v>
      </c>
      <c r="ABO1" t="s">
        <v>619</v>
      </c>
      <c r="ABP1" t="s">
        <v>513</v>
      </c>
      <c r="ABQ1" t="s">
        <v>513</v>
      </c>
      <c r="ABR1" t="s">
        <v>513</v>
      </c>
      <c r="ABS1" t="s">
        <v>513</v>
      </c>
      <c r="ABT1" t="s">
        <v>513</v>
      </c>
      <c r="ABU1" t="s">
        <v>513</v>
      </c>
      <c r="ABV1" t="s">
        <v>620</v>
      </c>
      <c r="ABW1" t="s">
        <v>513</v>
      </c>
      <c r="ABX1" t="s">
        <v>513</v>
      </c>
      <c r="ABY1" t="s">
        <v>513</v>
      </c>
      <c r="ABZ1" t="s">
        <v>513</v>
      </c>
      <c r="ACA1" t="s">
        <v>513</v>
      </c>
      <c r="ACB1" t="s">
        <v>513</v>
      </c>
      <c r="ACC1" t="s">
        <v>621</v>
      </c>
      <c r="ACD1" t="s">
        <v>513</v>
      </c>
      <c r="ACE1" t="s">
        <v>513</v>
      </c>
      <c r="ACF1" t="s">
        <v>513</v>
      </c>
      <c r="ACG1" t="s">
        <v>513</v>
      </c>
      <c r="ACH1" t="s">
        <v>513</v>
      </c>
      <c r="ACI1" t="s">
        <v>513</v>
      </c>
      <c r="ACJ1" t="s">
        <v>622</v>
      </c>
      <c r="ACK1" t="s">
        <v>513</v>
      </c>
      <c r="ACL1" t="s">
        <v>513</v>
      </c>
      <c r="ACM1" t="s">
        <v>513</v>
      </c>
      <c r="ACN1" t="s">
        <v>513</v>
      </c>
      <c r="ACO1" t="s">
        <v>513</v>
      </c>
      <c r="ACP1" t="s">
        <v>513</v>
      </c>
      <c r="ACQ1" t="s">
        <v>623</v>
      </c>
      <c r="ACR1" t="s">
        <v>513</v>
      </c>
      <c r="ACS1" t="s">
        <v>513</v>
      </c>
      <c r="ACT1" t="s">
        <v>513</v>
      </c>
      <c r="ACU1" t="s">
        <v>513</v>
      </c>
      <c r="ACV1" t="s">
        <v>513</v>
      </c>
      <c r="ACW1" t="s">
        <v>513</v>
      </c>
      <c r="ACX1" t="s">
        <v>624</v>
      </c>
      <c r="ACY1" t="s">
        <v>513</v>
      </c>
      <c r="ACZ1" t="s">
        <v>513</v>
      </c>
      <c r="ADA1" t="s">
        <v>513</v>
      </c>
      <c r="ADB1" t="s">
        <v>513</v>
      </c>
      <c r="ADC1" t="s">
        <v>513</v>
      </c>
      <c r="ADD1" t="s">
        <v>513</v>
      </c>
      <c r="ADE1" t="s">
        <v>625</v>
      </c>
      <c r="ADF1" t="s">
        <v>513</v>
      </c>
      <c r="ADG1" t="s">
        <v>513</v>
      </c>
      <c r="ADH1" t="s">
        <v>513</v>
      </c>
      <c r="ADI1" t="s">
        <v>513</v>
      </c>
      <c r="ADJ1" t="s">
        <v>513</v>
      </c>
      <c r="ADK1" t="s">
        <v>513</v>
      </c>
      <c r="ADL1" t="s">
        <v>626</v>
      </c>
      <c r="ADM1" t="s">
        <v>513</v>
      </c>
      <c r="ADN1" t="s">
        <v>513</v>
      </c>
      <c r="ADO1" t="s">
        <v>513</v>
      </c>
      <c r="ADP1" t="s">
        <v>513</v>
      </c>
      <c r="ADQ1" t="s">
        <v>513</v>
      </c>
      <c r="ADR1" t="s">
        <v>513</v>
      </c>
      <c r="ADS1" t="s">
        <v>627</v>
      </c>
      <c r="ADT1" t="s">
        <v>513</v>
      </c>
      <c r="ADU1" t="s">
        <v>513</v>
      </c>
      <c r="ADV1" t="s">
        <v>513</v>
      </c>
      <c r="ADW1" t="s">
        <v>513</v>
      </c>
      <c r="ADX1" t="s">
        <v>513</v>
      </c>
      <c r="ADY1" t="s">
        <v>513</v>
      </c>
      <c r="ADZ1" t="s">
        <v>628</v>
      </c>
      <c r="AEA1" t="s">
        <v>513</v>
      </c>
      <c r="AEB1" t="s">
        <v>513</v>
      </c>
      <c r="AEC1" t="s">
        <v>513</v>
      </c>
      <c r="AED1" t="s">
        <v>513</v>
      </c>
      <c r="AEE1" t="s">
        <v>513</v>
      </c>
      <c r="AEF1" t="s">
        <v>513</v>
      </c>
      <c r="AEG1" t="s">
        <v>629</v>
      </c>
      <c r="AEH1" t="s">
        <v>513</v>
      </c>
      <c r="AEI1" t="s">
        <v>513</v>
      </c>
      <c r="AEJ1" t="s">
        <v>513</v>
      </c>
      <c r="AEK1" t="s">
        <v>513</v>
      </c>
      <c r="AEL1" t="s">
        <v>513</v>
      </c>
      <c r="AEM1" t="s">
        <v>513</v>
      </c>
      <c r="AEN1" t="s">
        <v>630</v>
      </c>
      <c r="AEO1" t="s">
        <v>513</v>
      </c>
      <c r="AEP1" t="s">
        <v>513</v>
      </c>
      <c r="AEQ1" t="s">
        <v>513</v>
      </c>
      <c r="AER1" t="s">
        <v>513</v>
      </c>
      <c r="AES1" t="s">
        <v>513</v>
      </c>
      <c r="AET1" t="s">
        <v>513</v>
      </c>
      <c r="AEU1" t="s">
        <v>631</v>
      </c>
      <c r="AEV1" t="s">
        <v>513</v>
      </c>
      <c r="AEW1" t="s">
        <v>513</v>
      </c>
      <c r="AEX1" t="s">
        <v>513</v>
      </c>
      <c r="AEY1" t="s">
        <v>513</v>
      </c>
      <c r="AEZ1" t="s">
        <v>513</v>
      </c>
      <c r="AFA1" t="s">
        <v>513</v>
      </c>
      <c r="AFB1" t="s">
        <v>632</v>
      </c>
      <c r="AFC1" t="s">
        <v>513</v>
      </c>
      <c r="AFD1" t="s">
        <v>513</v>
      </c>
      <c r="AFE1" t="s">
        <v>513</v>
      </c>
      <c r="AFF1" t="s">
        <v>513</v>
      </c>
      <c r="AFG1" t="s">
        <v>513</v>
      </c>
      <c r="AFH1" t="s">
        <v>513</v>
      </c>
      <c r="AFI1" t="s">
        <v>633</v>
      </c>
      <c r="AFJ1" t="s">
        <v>513</v>
      </c>
      <c r="AFK1" t="s">
        <v>513</v>
      </c>
      <c r="AFL1" t="s">
        <v>513</v>
      </c>
      <c r="AFM1" t="s">
        <v>513</v>
      </c>
      <c r="AFN1" t="s">
        <v>513</v>
      </c>
      <c r="AFO1" t="s">
        <v>513</v>
      </c>
      <c r="AFP1" t="s">
        <v>634</v>
      </c>
      <c r="AFQ1" t="s">
        <v>513</v>
      </c>
      <c r="AFR1" t="s">
        <v>513</v>
      </c>
      <c r="AFS1" t="s">
        <v>513</v>
      </c>
      <c r="AFT1" t="s">
        <v>513</v>
      </c>
      <c r="AFU1" t="s">
        <v>513</v>
      </c>
      <c r="AFV1" t="s">
        <v>513</v>
      </c>
      <c r="AFW1" t="s">
        <v>635</v>
      </c>
      <c r="AFX1" t="s">
        <v>513</v>
      </c>
      <c r="AFY1" t="s">
        <v>513</v>
      </c>
      <c r="AFZ1" t="s">
        <v>513</v>
      </c>
      <c r="AGA1" t="s">
        <v>513</v>
      </c>
      <c r="AGB1" t="s">
        <v>513</v>
      </c>
      <c r="AGC1" t="s">
        <v>513</v>
      </c>
      <c r="AGD1" t="s">
        <v>636</v>
      </c>
      <c r="AGE1" t="s">
        <v>513</v>
      </c>
      <c r="AGF1" t="s">
        <v>513</v>
      </c>
      <c r="AGG1" t="s">
        <v>513</v>
      </c>
      <c r="AGH1" t="s">
        <v>513</v>
      </c>
      <c r="AGI1" t="s">
        <v>513</v>
      </c>
      <c r="AGJ1" t="s">
        <v>513</v>
      </c>
      <c r="AGK1" t="s">
        <v>637</v>
      </c>
      <c r="AGL1" t="s">
        <v>513</v>
      </c>
      <c r="AGM1" t="s">
        <v>513</v>
      </c>
      <c r="AGN1" t="s">
        <v>513</v>
      </c>
      <c r="AGO1" t="s">
        <v>513</v>
      </c>
      <c r="AGP1" t="s">
        <v>513</v>
      </c>
      <c r="AGQ1" t="s">
        <v>513</v>
      </c>
      <c r="AGR1" t="s">
        <v>638</v>
      </c>
      <c r="AGS1" t="s">
        <v>513</v>
      </c>
      <c r="AGT1" t="s">
        <v>513</v>
      </c>
      <c r="AGU1" t="s">
        <v>513</v>
      </c>
      <c r="AGV1" t="s">
        <v>513</v>
      </c>
      <c r="AGW1" t="s">
        <v>513</v>
      </c>
      <c r="AGX1" t="s">
        <v>513</v>
      </c>
      <c r="AGY1" t="s">
        <v>639</v>
      </c>
      <c r="AGZ1" t="s">
        <v>513</v>
      </c>
      <c r="AHA1" t="s">
        <v>513</v>
      </c>
      <c r="AHB1" t="s">
        <v>513</v>
      </c>
      <c r="AHC1" t="s">
        <v>513</v>
      </c>
      <c r="AHD1" t="s">
        <v>513</v>
      </c>
      <c r="AHE1" t="s">
        <v>513</v>
      </c>
      <c r="AHF1" t="s">
        <v>640</v>
      </c>
      <c r="AHG1" t="s">
        <v>513</v>
      </c>
      <c r="AHH1" t="s">
        <v>513</v>
      </c>
      <c r="AHI1" t="s">
        <v>513</v>
      </c>
      <c r="AHJ1" t="s">
        <v>513</v>
      </c>
      <c r="AHK1" t="s">
        <v>513</v>
      </c>
      <c r="AHL1" t="s">
        <v>513</v>
      </c>
      <c r="AHM1" t="s">
        <v>641</v>
      </c>
      <c r="AHN1" t="s">
        <v>513</v>
      </c>
      <c r="AHO1" t="s">
        <v>513</v>
      </c>
      <c r="AHP1" t="s">
        <v>513</v>
      </c>
      <c r="AHQ1" t="s">
        <v>513</v>
      </c>
      <c r="AHR1" t="s">
        <v>513</v>
      </c>
      <c r="AHS1" t="s">
        <v>513</v>
      </c>
      <c r="AHT1" t="s">
        <v>642</v>
      </c>
      <c r="AHU1" t="s">
        <v>513</v>
      </c>
      <c r="AHV1" t="s">
        <v>513</v>
      </c>
      <c r="AHW1" t="s">
        <v>513</v>
      </c>
      <c r="AHX1" t="s">
        <v>513</v>
      </c>
      <c r="AHY1" t="s">
        <v>513</v>
      </c>
      <c r="AHZ1" t="s">
        <v>513</v>
      </c>
      <c r="AIA1" t="s">
        <v>643</v>
      </c>
      <c r="AIB1" t="s">
        <v>513</v>
      </c>
      <c r="AIC1" t="s">
        <v>513</v>
      </c>
      <c r="AID1" t="s">
        <v>513</v>
      </c>
      <c r="AIE1" t="s">
        <v>513</v>
      </c>
      <c r="AIF1" t="s">
        <v>513</v>
      </c>
      <c r="AIG1" t="s">
        <v>513</v>
      </c>
      <c r="AIH1" t="s">
        <v>644</v>
      </c>
      <c r="AII1" t="s">
        <v>513</v>
      </c>
      <c r="AIJ1" t="s">
        <v>513</v>
      </c>
      <c r="AIK1" t="s">
        <v>513</v>
      </c>
      <c r="AIL1" t="s">
        <v>513</v>
      </c>
      <c r="AIM1" t="s">
        <v>513</v>
      </c>
      <c r="AIN1" t="s">
        <v>513</v>
      </c>
      <c r="AIO1" t="s">
        <v>645</v>
      </c>
      <c r="AIP1" t="s">
        <v>513</v>
      </c>
      <c r="AIQ1" t="s">
        <v>513</v>
      </c>
      <c r="AIR1" t="s">
        <v>513</v>
      </c>
      <c r="AIS1" t="s">
        <v>513</v>
      </c>
      <c r="AIT1" t="s">
        <v>513</v>
      </c>
      <c r="AIU1" t="s">
        <v>513</v>
      </c>
      <c r="AIV1" t="s">
        <v>646</v>
      </c>
      <c r="AIW1" t="s">
        <v>513</v>
      </c>
      <c r="AIX1" t="s">
        <v>513</v>
      </c>
      <c r="AIY1" t="s">
        <v>513</v>
      </c>
      <c r="AIZ1" t="s">
        <v>513</v>
      </c>
      <c r="AJA1" t="s">
        <v>513</v>
      </c>
      <c r="AJB1" t="s">
        <v>513</v>
      </c>
      <c r="AJC1" t="s">
        <v>647</v>
      </c>
      <c r="AJD1" t="s">
        <v>513</v>
      </c>
      <c r="AJE1" t="s">
        <v>513</v>
      </c>
      <c r="AJF1" t="s">
        <v>513</v>
      </c>
      <c r="AJG1" t="s">
        <v>513</v>
      </c>
      <c r="AJH1" t="s">
        <v>513</v>
      </c>
      <c r="AJI1" t="s">
        <v>513</v>
      </c>
      <c r="AJJ1" t="s">
        <v>648</v>
      </c>
      <c r="AJK1" t="s">
        <v>513</v>
      </c>
      <c r="AJL1" t="s">
        <v>513</v>
      </c>
      <c r="AJM1" t="s">
        <v>513</v>
      </c>
      <c r="AJN1" t="s">
        <v>513</v>
      </c>
      <c r="AJO1" t="s">
        <v>513</v>
      </c>
      <c r="AJP1" t="s">
        <v>513</v>
      </c>
      <c r="AJQ1" t="s">
        <v>649</v>
      </c>
      <c r="AJR1" t="s">
        <v>513</v>
      </c>
      <c r="AJS1" t="s">
        <v>513</v>
      </c>
      <c r="AJT1" t="s">
        <v>513</v>
      </c>
      <c r="AJU1" t="s">
        <v>513</v>
      </c>
      <c r="AJV1" t="s">
        <v>513</v>
      </c>
      <c r="AJW1" t="s">
        <v>513</v>
      </c>
      <c r="AJX1" t="s">
        <v>650</v>
      </c>
      <c r="AJY1" t="s">
        <v>513</v>
      </c>
      <c r="AJZ1" t="s">
        <v>513</v>
      </c>
      <c r="AKA1" t="s">
        <v>513</v>
      </c>
      <c r="AKB1" t="s">
        <v>513</v>
      </c>
      <c r="AKC1" t="s">
        <v>513</v>
      </c>
      <c r="AKD1" t="s">
        <v>513</v>
      </c>
      <c r="AKE1" t="s">
        <v>651</v>
      </c>
      <c r="AKF1" t="s">
        <v>513</v>
      </c>
      <c r="AKG1" t="s">
        <v>513</v>
      </c>
      <c r="AKH1" t="s">
        <v>513</v>
      </c>
      <c r="AKI1" t="s">
        <v>513</v>
      </c>
      <c r="AKJ1" t="s">
        <v>513</v>
      </c>
      <c r="AKK1" t="s">
        <v>513</v>
      </c>
      <c r="AKL1" t="s">
        <v>652</v>
      </c>
      <c r="AKM1" t="s">
        <v>513</v>
      </c>
      <c r="AKN1" t="s">
        <v>513</v>
      </c>
      <c r="AKO1" t="s">
        <v>513</v>
      </c>
      <c r="AKP1" t="s">
        <v>513</v>
      </c>
      <c r="AKQ1" t="s">
        <v>513</v>
      </c>
      <c r="AKR1" t="s">
        <v>513</v>
      </c>
      <c r="AKS1" t="s">
        <v>653</v>
      </c>
      <c r="AKT1" t="s">
        <v>513</v>
      </c>
      <c r="AKU1" t="s">
        <v>513</v>
      </c>
      <c r="AKV1" t="s">
        <v>513</v>
      </c>
      <c r="AKW1" t="s">
        <v>513</v>
      </c>
      <c r="AKX1" t="s">
        <v>513</v>
      </c>
      <c r="AKY1" t="s">
        <v>513</v>
      </c>
      <c r="AKZ1" t="s">
        <v>654</v>
      </c>
      <c r="ALA1" t="s">
        <v>513</v>
      </c>
      <c r="ALB1" t="s">
        <v>513</v>
      </c>
      <c r="ALC1" t="s">
        <v>513</v>
      </c>
      <c r="ALD1" t="s">
        <v>513</v>
      </c>
      <c r="ALE1" t="s">
        <v>513</v>
      </c>
      <c r="ALF1" t="s">
        <v>513</v>
      </c>
      <c r="ALG1" t="s">
        <v>655</v>
      </c>
      <c r="ALH1" t="s">
        <v>513</v>
      </c>
      <c r="ALI1" t="s">
        <v>513</v>
      </c>
      <c r="ALJ1" t="s">
        <v>513</v>
      </c>
      <c r="ALK1" t="s">
        <v>513</v>
      </c>
      <c r="ALL1" t="s">
        <v>513</v>
      </c>
      <c r="ALM1" t="s">
        <v>513</v>
      </c>
      <c r="ALN1" t="s">
        <v>656</v>
      </c>
      <c r="ALO1" t="s">
        <v>513</v>
      </c>
      <c r="ALP1" t="s">
        <v>513</v>
      </c>
      <c r="ALQ1" t="s">
        <v>513</v>
      </c>
      <c r="ALR1" t="s">
        <v>513</v>
      </c>
      <c r="ALS1" t="s">
        <v>513</v>
      </c>
      <c r="ALT1" t="s">
        <v>513</v>
      </c>
      <c r="ALU1" t="s">
        <v>657</v>
      </c>
      <c r="ALV1" t="s">
        <v>513</v>
      </c>
      <c r="ALW1" t="s">
        <v>513</v>
      </c>
      <c r="ALX1" t="s">
        <v>513</v>
      </c>
      <c r="ALY1" t="s">
        <v>513</v>
      </c>
      <c r="ALZ1" t="s">
        <v>513</v>
      </c>
      <c r="AMA1" t="s">
        <v>513</v>
      </c>
      <c r="AMB1" t="s">
        <v>658</v>
      </c>
      <c r="AMC1" t="s">
        <v>513</v>
      </c>
      <c r="AMD1" t="s">
        <v>513</v>
      </c>
      <c r="AME1" t="s">
        <v>513</v>
      </c>
      <c r="AMF1" t="s">
        <v>513</v>
      </c>
      <c r="AMG1" t="s">
        <v>513</v>
      </c>
      <c r="AMH1" t="s">
        <v>513</v>
      </c>
      <c r="AMI1" t="s">
        <v>659</v>
      </c>
      <c r="AMJ1" t="s">
        <v>513</v>
      </c>
      <c r="AMK1" t="s">
        <v>513</v>
      </c>
      <c r="AML1" t="s">
        <v>513</v>
      </c>
      <c r="AMM1" t="s">
        <v>513</v>
      </c>
      <c r="AMN1" t="s">
        <v>513</v>
      </c>
      <c r="AMO1" t="s">
        <v>513</v>
      </c>
      <c r="AMP1" t="s">
        <v>660</v>
      </c>
      <c r="AMQ1" t="s">
        <v>513</v>
      </c>
      <c r="AMR1" t="s">
        <v>513</v>
      </c>
      <c r="AMS1" t="s">
        <v>513</v>
      </c>
      <c r="AMT1" t="s">
        <v>513</v>
      </c>
      <c r="AMU1" t="s">
        <v>513</v>
      </c>
      <c r="AMV1" t="s">
        <v>513</v>
      </c>
      <c r="AMW1" t="s">
        <v>661</v>
      </c>
      <c r="AMX1" t="s">
        <v>513</v>
      </c>
      <c r="AMY1" t="s">
        <v>513</v>
      </c>
      <c r="AMZ1" t="s">
        <v>513</v>
      </c>
      <c r="ANA1" t="s">
        <v>513</v>
      </c>
      <c r="ANB1" t="s">
        <v>513</v>
      </c>
      <c r="ANC1" t="s">
        <v>513</v>
      </c>
      <c r="AND1" t="s">
        <v>662</v>
      </c>
      <c r="ANE1" t="s">
        <v>513</v>
      </c>
      <c r="ANF1" t="s">
        <v>513</v>
      </c>
      <c r="ANG1" t="s">
        <v>513</v>
      </c>
      <c r="ANH1" t="s">
        <v>513</v>
      </c>
      <c r="ANI1" t="s">
        <v>513</v>
      </c>
      <c r="ANJ1" t="s">
        <v>513</v>
      </c>
      <c r="ANK1" t="s">
        <v>663</v>
      </c>
      <c r="ANL1" t="s">
        <v>513</v>
      </c>
      <c r="ANM1" t="s">
        <v>513</v>
      </c>
      <c r="ANN1" t="s">
        <v>513</v>
      </c>
      <c r="ANO1" t="s">
        <v>513</v>
      </c>
      <c r="ANP1" t="s">
        <v>513</v>
      </c>
      <c r="ANQ1" t="s">
        <v>513</v>
      </c>
      <c r="ANR1" t="s">
        <v>664</v>
      </c>
      <c r="ANS1" t="s">
        <v>513</v>
      </c>
      <c r="ANT1" t="s">
        <v>513</v>
      </c>
      <c r="ANU1" t="s">
        <v>513</v>
      </c>
      <c r="ANV1" t="s">
        <v>513</v>
      </c>
      <c r="ANW1" t="s">
        <v>513</v>
      </c>
      <c r="ANX1" t="s">
        <v>513</v>
      </c>
      <c r="ANY1" t="s">
        <v>665</v>
      </c>
      <c r="ANZ1" t="s">
        <v>513</v>
      </c>
      <c r="AOA1" t="s">
        <v>513</v>
      </c>
      <c r="AOB1" t="s">
        <v>513</v>
      </c>
      <c r="AOC1" t="s">
        <v>513</v>
      </c>
      <c r="AOD1" t="s">
        <v>513</v>
      </c>
      <c r="AOE1" t="s">
        <v>513</v>
      </c>
      <c r="AOF1" t="s">
        <v>666</v>
      </c>
      <c r="AOG1" t="s">
        <v>513</v>
      </c>
      <c r="AOH1" t="s">
        <v>513</v>
      </c>
      <c r="AOI1" t="s">
        <v>513</v>
      </c>
      <c r="AOJ1" t="s">
        <v>513</v>
      </c>
      <c r="AOK1" t="s">
        <v>513</v>
      </c>
      <c r="AOL1" t="s">
        <v>513</v>
      </c>
      <c r="AOM1" t="s">
        <v>667</v>
      </c>
      <c r="AON1" t="s">
        <v>513</v>
      </c>
      <c r="AOO1" t="s">
        <v>513</v>
      </c>
      <c r="AOP1" t="s">
        <v>513</v>
      </c>
      <c r="AOQ1" t="s">
        <v>513</v>
      </c>
      <c r="AOR1" t="s">
        <v>513</v>
      </c>
      <c r="AOS1" t="s">
        <v>513</v>
      </c>
      <c r="AOT1" t="s">
        <v>668</v>
      </c>
      <c r="AOU1" t="s">
        <v>513</v>
      </c>
      <c r="AOV1" t="s">
        <v>513</v>
      </c>
      <c r="AOW1" t="s">
        <v>513</v>
      </c>
      <c r="AOX1" t="s">
        <v>513</v>
      </c>
      <c r="AOY1" t="s">
        <v>513</v>
      </c>
      <c r="AOZ1" t="s">
        <v>513</v>
      </c>
      <c r="APA1" t="s">
        <v>669</v>
      </c>
      <c r="APB1" t="s">
        <v>513</v>
      </c>
      <c r="APC1" t="s">
        <v>513</v>
      </c>
      <c r="APD1" t="s">
        <v>513</v>
      </c>
      <c r="APE1" t="s">
        <v>513</v>
      </c>
      <c r="APF1" t="s">
        <v>513</v>
      </c>
      <c r="APG1" t="s">
        <v>513</v>
      </c>
      <c r="APH1" t="s">
        <v>670</v>
      </c>
      <c r="API1" t="s">
        <v>513</v>
      </c>
      <c r="APJ1" t="s">
        <v>513</v>
      </c>
      <c r="APK1" t="s">
        <v>513</v>
      </c>
      <c r="APL1" t="s">
        <v>513</v>
      </c>
      <c r="APM1" t="s">
        <v>513</v>
      </c>
      <c r="APN1" t="s">
        <v>513</v>
      </c>
      <c r="APO1" t="s">
        <v>671</v>
      </c>
      <c r="APP1" t="s">
        <v>513</v>
      </c>
      <c r="APQ1" t="s">
        <v>513</v>
      </c>
      <c r="APR1" t="s">
        <v>513</v>
      </c>
      <c r="APS1" t="s">
        <v>513</v>
      </c>
      <c r="APT1" t="s">
        <v>513</v>
      </c>
      <c r="APU1" t="s">
        <v>513</v>
      </c>
      <c r="APV1" t="s">
        <v>672</v>
      </c>
      <c r="APW1" t="s">
        <v>513</v>
      </c>
      <c r="APX1" t="s">
        <v>513</v>
      </c>
      <c r="APY1" t="s">
        <v>513</v>
      </c>
      <c r="APZ1" t="s">
        <v>513</v>
      </c>
      <c r="AQA1" t="s">
        <v>513</v>
      </c>
      <c r="AQB1" t="s">
        <v>513</v>
      </c>
      <c r="AQC1" t="s">
        <v>673</v>
      </c>
      <c r="AQD1" t="s">
        <v>513</v>
      </c>
      <c r="AQE1" t="s">
        <v>513</v>
      </c>
      <c r="AQF1" t="s">
        <v>513</v>
      </c>
      <c r="AQG1" t="s">
        <v>513</v>
      </c>
      <c r="AQH1" t="s">
        <v>513</v>
      </c>
      <c r="AQI1" t="s">
        <v>513</v>
      </c>
      <c r="AQJ1" t="s">
        <v>674</v>
      </c>
      <c r="AQK1" t="s">
        <v>513</v>
      </c>
      <c r="AQL1" t="s">
        <v>513</v>
      </c>
      <c r="AQM1" t="s">
        <v>513</v>
      </c>
      <c r="AQN1" t="s">
        <v>513</v>
      </c>
      <c r="AQO1" t="s">
        <v>513</v>
      </c>
      <c r="AQP1" t="s">
        <v>513</v>
      </c>
      <c r="AQQ1" t="s">
        <v>675</v>
      </c>
      <c r="AQR1" t="s">
        <v>513</v>
      </c>
      <c r="AQS1" t="s">
        <v>513</v>
      </c>
      <c r="AQT1" t="s">
        <v>513</v>
      </c>
      <c r="AQU1" t="s">
        <v>513</v>
      </c>
      <c r="AQV1" t="s">
        <v>513</v>
      </c>
      <c r="AQW1" t="s">
        <v>513</v>
      </c>
      <c r="AQX1" t="s">
        <v>676</v>
      </c>
      <c r="AQY1" t="s">
        <v>513</v>
      </c>
      <c r="AQZ1" t="s">
        <v>513</v>
      </c>
      <c r="ARA1" t="s">
        <v>513</v>
      </c>
      <c r="ARB1" t="s">
        <v>513</v>
      </c>
      <c r="ARC1" t="s">
        <v>513</v>
      </c>
      <c r="ARD1" t="s">
        <v>513</v>
      </c>
      <c r="ARE1" t="s">
        <v>677</v>
      </c>
      <c r="ARF1" t="s">
        <v>513</v>
      </c>
      <c r="ARG1" t="s">
        <v>513</v>
      </c>
      <c r="ARH1" t="s">
        <v>513</v>
      </c>
      <c r="ARI1" t="s">
        <v>513</v>
      </c>
      <c r="ARJ1" t="s">
        <v>513</v>
      </c>
      <c r="ARK1" t="s">
        <v>513</v>
      </c>
      <c r="ARL1" t="s">
        <v>678</v>
      </c>
      <c r="ARM1" t="s">
        <v>513</v>
      </c>
      <c r="ARN1" t="s">
        <v>513</v>
      </c>
      <c r="ARO1" t="s">
        <v>513</v>
      </c>
      <c r="ARP1" t="s">
        <v>513</v>
      </c>
      <c r="ARQ1" t="s">
        <v>513</v>
      </c>
      <c r="ARR1" t="s">
        <v>513</v>
      </c>
      <c r="ARS1" t="s">
        <v>679</v>
      </c>
      <c r="ART1" t="s">
        <v>513</v>
      </c>
      <c r="ARU1" t="s">
        <v>513</v>
      </c>
      <c r="ARV1" t="s">
        <v>513</v>
      </c>
      <c r="ARW1" t="s">
        <v>513</v>
      </c>
      <c r="ARX1" t="s">
        <v>513</v>
      </c>
      <c r="ARY1" t="s">
        <v>513</v>
      </c>
      <c r="ARZ1" t="s">
        <v>680</v>
      </c>
      <c r="ASA1" t="s">
        <v>513</v>
      </c>
      <c r="ASB1" t="s">
        <v>513</v>
      </c>
      <c r="ASC1" t="s">
        <v>513</v>
      </c>
      <c r="ASD1" t="s">
        <v>513</v>
      </c>
      <c r="ASE1" t="s">
        <v>513</v>
      </c>
      <c r="ASF1" t="s">
        <v>513</v>
      </c>
      <c r="ASG1" t="s">
        <v>681</v>
      </c>
      <c r="ASH1" t="s">
        <v>513</v>
      </c>
      <c r="ASI1" t="s">
        <v>513</v>
      </c>
      <c r="ASJ1" t="s">
        <v>513</v>
      </c>
      <c r="ASK1" t="s">
        <v>513</v>
      </c>
      <c r="ASL1" t="s">
        <v>513</v>
      </c>
      <c r="ASM1" t="s">
        <v>513</v>
      </c>
      <c r="ASN1" t="s">
        <v>682</v>
      </c>
      <c r="ASO1" t="s">
        <v>513</v>
      </c>
      <c r="ASP1" t="s">
        <v>513</v>
      </c>
      <c r="ASQ1" t="s">
        <v>513</v>
      </c>
      <c r="ASR1" t="s">
        <v>513</v>
      </c>
      <c r="ASS1" t="s">
        <v>513</v>
      </c>
      <c r="AST1" t="s">
        <v>513</v>
      </c>
      <c r="ASU1" t="s">
        <v>683</v>
      </c>
      <c r="ASV1" t="s">
        <v>513</v>
      </c>
      <c r="ASW1" t="s">
        <v>513</v>
      </c>
      <c r="ASX1" t="s">
        <v>513</v>
      </c>
      <c r="ASY1" t="s">
        <v>513</v>
      </c>
      <c r="ASZ1" t="s">
        <v>513</v>
      </c>
      <c r="ATA1" t="s">
        <v>513</v>
      </c>
      <c r="ATB1" t="s">
        <v>684</v>
      </c>
      <c r="ATC1" t="s">
        <v>513</v>
      </c>
      <c r="ATD1" t="s">
        <v>513</v>
      </c>
      <c r="ATE1" t="s">
        <v>513</v>
      </c>
      <c r="ATF1" t="s">
        <v>513</v>
      </c>
      <c r="ATG1" t="s">
        <v>513</v>
      </c>
      <c r="ATH1" t="s">
        <v>513</v>
      </c>
      <c r="ATI1" t="s">
        <v>685</v>
      </c>
      <c r="ATJ1" t="s">
        <v>513</v>
      </c>
      <c r="ATK1" t="s">
        <v>513</v>
      </c>
      <c r="ATL1" t="s">
        <v>513</v>
      </c>
      <c r="ATM1" t="s">
        <v>513</v>
      </c>
      <c r="ATN1" t="s">
        <v>513</v>
      </c>
      <c r="ATO1" t="s">
        <v>513</v>
      </c>
      <c r="ATP1" t="s">
        <v>686</v>
      </c>
      <c r="ATQ1" t="s">
        <v>513</v>
      </c>
      <c r="ATR1" t="s">
        <v>513</v>
      </c>
      <c r="ATS1" t="s">
        <v>513</v>
      </c>
      <c r="ATT1" t="s">
        <v>513</v>
      </c>
      <c r="ATU1" t="s">
        <v>513</v>
      </c>
      <c r="ATV1" t="s">
        <v>513</v>
      </c>
      <c r="ATW1" t="s">
        <v>687</v>
      </c>
      <c r="ATX1" t="s">
        <v>513</v>
      </c>
      <c r="ATY1" t="s">
        <v>513</v>
      </c>
      <c r="ATZ1" t="s">
        <v>513</v>
      </c>
      <c r="AUA1" t="s">
        <v>513</v>
      </c>
      <c r="AUB1" t="s">
        <v>513</v>
      </c>
      <c r="AUC1" t="s">
        <v>513</v>
      </c>
      <c r="AUD1" t="s">
        <v>688</v>
      </c>
      <c r="AUE1" t="s">
        <v>513</v>
      </c>
      <c r="AUF1" t="s">
        <v>513</v>
      </c>
      <c r="AUG1" t="s">
        <v>513</v>
      </c>
      <c r="AUH1" t="s">
        <v>513</v>
      </c>
      <c r="AUI1" t="s">
        <v>513</v>
      </c>
      <c r="AUJ1" t="s">
        <v>513</v>
      </c>
      <c r="AUK1" t="s">
        <v>689</v>
      </c>
      <c r="AUL1" t="s">
        <v>513</v>
      </c>
      <c r="AUM1" t="s">
        <v>513</v>
      </c>
      <c r="AUN1" t="s">
        <v>513</v>
      </c>
      <c r="AUO1" t="s">
        <v>513</v>
      </c>
      <c r="AUP1" t="s">
        <v>513</v>
      </c>
      <c r="AUQ1" t="s">
        <v>513</v>
      </c>
      <c r="AUR1" t="s">
        <v>690</v>
      </c>
      <c r="AUS1" t="s">
        <v>513</v>
      </c>
      <c r="AUT1" t="s">
        <v>513</v>
      </c>
      <c r="AUU1" t="s">
        <v>513</v>
      </c>
      <c r="AUV1" t="s">
        <v>513</v>
      </c>
      <c r="AUW1" t="s">
        <v>513</v>
      </c>
      <c r="AUX1" t="s">
        <v>513</v>
      </c>
      <c r="AUY1" t="s">
        <v>691</v>
      </c>
      <c r="AUZ1" t="s">
        <v>513</v>
      </c>
      <c r="AVA1" t="s">
        <v>513</v>
      </c>
      <c r="AVB1" t="s">
        <v>513</v>
      </c>
      <c r="AVC1" t="s">
        <v>513</v>
      </c>
      <c r="AVD1" t="s">
        <v>513</v>
      </c>
      <c r="AVE1" t="s">
        <v>513</v>
      </c>
      <c r="AVF1" t="s">
        <v>692</v>
      </c>
      <c r="AVG1" t="s">
        <v>513</v>
      </c>
      <c r="AVH1" t="s">
        <v>513</v>
      </c>
      <c r="AVI1" t="s">
        <v>513</v>
      </c>
      <c r="AVJ1" t="s">
        <v>513</v>
      </c>
      <c r="AVK1" t="s">
        <v>513</v>
      </c>
      <c r="AVL1" t="s">
        <v>513</v>
      </c>
      <c r="AVM1" t="s">
        <v>693</v>
      </c>
      <c r="AVN1" t="s">
        <v>513</v>
      </c>
      <c r="AVO1" t="s">
        <v>513</v>
      </c>
      <c r="AVP1" t="s">
        <v>513</v>
      </c>
      <c r="AVQ1" t="s">
        <v>513</v>
      </c>
      <c r="AVR1" t="s">
        <v>513</v>
      </c>
      <c r="AVS1" t="s">
        <v>513</v>
      </c>
      <c r="AVT1" t="s">
        <v>694</v>
      </c>
      <c r="AVU1" t="s">
        <v>513</v>
      </c>
      <c r="AVV1" t="s">
        <v>513</v>
      </c>
      <c r="AVW1" t="s">
        <v>513</v>
      </c>
      <c r="AVX1" t="s">
        <v>513</v>
      </c>
      <c r="AVY1" t="s">
        <v>513</v>
      </c>
      <c r="AVZ1" t="s">
        <v>513</v>
      </c>
      <c r="AWA1" t="s">
        <v>695</v>
      </c>
      <c r="AWB1" t="s">
        <v>513</v>
      </c>
      <c r="AWC1" t="s">
        <v>513</v>
      </c>
      <c r="AWD1" t="s">
        <v>513</v>
      </c>
      <c r="AWE1" t="s">
        <v>513</v>
      </c>
      <c r="AWF1" t="s">
        <v>513</v>
      </c>
      <c r="AWG1" t="s">
        <v>513</v>
      </c>
      <c r="AWH1" t="s">
        <v>696</v>
      </c>
      <c r="AWI1" t="s">
        <v>513</v>
      </c>
      <c r="AWJ1" t="s">
        <v>513</v>
      </c>
      <c r="AWK1" t="s">
        <v>513</v>
      </c>
      <c r="AWL1" t="s">
        <v>513</v>
      </c>
      <c r="AWM1" t="s">
        <v>513</v>
      </c>
      <c r="AWN1" t="s">
        <v>513</v>
      </c>
      <c r="AWO1" t="s">
        <v>697</v>
      </c>
      <c r="AWP1" t="s">
        <v>513</v>
      </c>
      <c r="AWQ1" t="s">
        <v>513</v>
      </c>
      <c r="AWR1" t="s">
        <v>513</v>
      </c>
      <c r="AWS1" t="s">
        <v>513</v>
      </c>
      <c r="AWT1" t="s">
        <v>513</v>
      </c>
      <c r="AWU1" t="s">
        <v>513</v>
      </c>
      <c r="AWV1" t="s">
        <v>698</v>
      </c>
      <c r="AWW1" t="s">
        <v>513</v>
      </c>
      <c r="AWX1" t="s">
        <v>513</v>
      </c>
      <c r="AWY1" t="s">
        <v>513</v>
      </c>
      <c r="AWZ1" t="s">
        <v>513</v>
      </c>
      <c r="AXA1" t="s">
        <v>513</v>
      </c>
      <c r="AXB1" t="s">
        <v>513</v>
      </c>
      <c r="AXC1" t="s">
        <v>699</v>
      </c>
      <c r="AXD1" t="s">
        <v>513</v>
      </c>
      <c r="AXE1" t="s">
        <v>513</v>
      </c>
      <c r="AXF1" t="s">
        <v>513</v>
      </c>
      <c r="AXG1" t="s">
        <v>513</v>
      </c>
      <c r="AXH1" t="s">
        <v>513</v>
      </c>
      <c r="AXI1" t="s">
        <v>513</v>
      </c>
      <c r="AXJ1" t="s">
        <v>700</v>
      </c>
      <c r="AXK1" t="s">
        <v>513</v>
      </c>
      <c r="AXL1" t="s">
        <v>513</v>
      </c>
      <c r="AXM1" t="s">
        <v>513</v>
      </c>
      <c r="AXN1" t="s">
        <v>513</v>
      </c>
      <c r="AXO1" t="s">
        <v>513</v>
      </c>
      <c r="AXP1" t="s">
        <v>513</v>
      </c>
      <c r="AXQ1" t="s">
        <v>701</v>
      </c>
      <c r="AXR1" t="s">
        <v>513</v>
      </c>
      <c r="AXS1" t="s">
        <v>513</v>
      </c>
      <c r="AXT1" t="s">
        <v>513</v>
      </c>
      <c r="AXU1" t="s">
        <v>513</v>
      </c>
      <c r="AXV1" t="s">
        <v>513</v>
      </c>
      <c r="AXW1" t="s">
        <v>513</v>
      </c>
      <c r="AXX1" t="s">
        <v>702</v>
      </c>
      <c r="AXY1" t="s">
        <v>513</v>
      </c>
      <c r="AXZ1" t="s">
        <v>513</v>
      </c>
      <c r="AYA1" t="s">
        <v>513</v>
      </c>
      <c r="AYB1" t="s">
        <v>513</v>
      </c>
      <c r="AYC1" t="s">
        <v>513</v>
      </c>
      <c r="AYD1" t="s">
        <v>513</v>
      </c>
      <c r="AYE1" t="s">
        <v>703</v>
      </c>
      <c r="AYF1" t="s">
        <v>513</v>
      </c>
      <c r="AYG1" t="s">
        <v>513</v>
      </c>
      <c r="AYH1" t="s">
        <v>513</v>
      </c>
      <c r="AYI1" t="s">
        <v>513</v>
      </c>
      <c r="AYJ1" t="s">
        <v>513</v>
      </c>
      <c r="AYK1" t="s">
        <v>513</v>
      </c>
      <c r="AYL1" t="s">
        <v>704</v>
      </c>
      <c r="AYM1" t="s">
        <v>513</v>
      </c>
      <c r="AYN1" t="s">
        <v>513</v>
      </c>
      <c r="AYO1" t="s">
        <v>513</v>
      </c>
      <c r="AYP1" t="s">
        <v>513</v>
      </c>
      <c r="AYQ1" t="s">
        <v>513</v>
      </c>
      <c r="AYR1" t="s">
        <v>513</v>
      </c>
      <c r="AYS1" t="s">
        <v>705</v>
      </c>
      <c r="AYT1" t="s">
        <v>513</v>
      </c>
      <c r="AYU1" t="s">
        <v>513</v>
      </c>
      <c r="AYV1" t="s">
        <v>513</v>
      </c>
      <c r="AYW1" t="s">
        <v>513</v>
      </c>
      <c r="AYX1" t="s">
        <v>513</v>
      </c>
      <c r="AYY1" t="s">
        <v>513</v>
      </c>
      <c r="AYZ1" t="s">
        <v>706</v>
      </c>
      <c r="AZA1" t="s">
        <v>513</v>
      </c>
      <c r="AZB1" t="s">
        <v>513</v>
      </c>
      <c r="AZC1" t="s">
        <v>513</v>
      </c>
      <c r="AZD1" t="s">
        <v>513</v>
      </c>
      <c r="AZE1" t="s">
        <v>513</v>
      </c>
      <c r="AZF1" t="s">
        <v>513</v>
      </c>
      <c r="AZG1" t="s">
        <v>707</v>
      </c>
      <c r="AZH1" t="s">
        <v>513</v>
      </c>
      <c r="AZI1" t="s">
        <v>513</v>
      </c>
      <c r="AZJ1" t="s">
        <v>513</v>
      </c>
      <c r="AZK1" t="s">
        <v>513</v>
      </c>
      <c r="AZL1" t="s">
        <v>513</v>
      </c>
      <c r="AZM1" t="s">
        <v>513</v>
      </c>
      <c r="AZN1" t="s">
        <v>708</v>
      </c>
      <c r="AZO1" t="s">
        <v>513</v>
      </c>
      <c r="AZP1" t="s">
        <v>513</v>
      </c>
      <c r="AZQ1" t="s">
        <v>513</v>
      </c>
      <c r="AZR1" t="s">
        <v>513</v>
      </c>
      <c r="AZS1" t="s">
        <v>513</v>
      </c>
      <c r="AZT1" t="s">
        <v>513</v>
      </c>
      <c r="AZU1" t="s">
        <v>709</v>
      </c>
      <c r="AZV1" t="s">
        <v>513</v>
      </c>
      <c r="AZW1" t="s">
        <v>513</v>
      </c>
      <c r="AZX1" t="s">
        <v>513</v>
      </c>
      <c r="AZY1" t="s">
        <v>513</v>
      </c>
      <c r="AZZ1" t="s">
        <v>513</v>
      </c>
      <c r="BAA1" t="s">
        <v>513</v>
      </c>
      <c r="BAB1" t="s">
        <v>710</v>
      </c>
      <c r="BAC1" t="s">
        <v>513</v>
      </c>
      <c r="BAD1" t="s">
        <v>513</v>
      </c>
      <c r="BAE1" t="s">
        <v>513</v>
      </c>
      <c r="BAF1" t="s">
        <v>513</v>
      </c>
      <c r="BAG1" t="s">
        <v>513</v>
      </c>
      <c r="BAH1" t="s">
        <v>513</v>
      </c>
      <c r="BAI1" t="s">
        <v>711</v>
      </c>
      <c r="BAJ1" t="s">
        <v>513</v>
      </c>
      <c r="BAK1" t="s">
        <v>513</v>
      </c>
      <c r="BAL1" t="s">
        <v>513</v>
      </c>
      <c r="BAM1" t="s">
        <v>513</v>
      </c>
      <c r="BAN1" t="s">
        <v>513</v>
      </c>
      <c r="BAO1" t="s">
        <v>513</v>
      </c>
      <c r="BAP1" t="s">
        <v>712</v>
      </c>
      <c r="BAQ1" t="s">
        <v>513</v>
      </c>
      <c r="BAR1" t="s">
        <v>513</v>
      </c>
      <c r="BAS1" t="s">
        <v>513</v>
      </c>
      <c r="BAT1" t="s">
        <v>513</v>
      </c>
      <c r="BAU1" t="s">
        <v>513</v>
      </c>
      <c r="BAV1" t="s">
        <v>513</v>
      </c>
      <c r="BAW1" t="s">
        <v>713</v>
      </c>
      <c r="BAX1" t="s">
        <v>513</v>
      </c>
      <c r="BAY1" t="s">
        <v>513</v>
      </c>
      <c r="BAZ1" t="s">
        <v>513</v>
      </c>
      <c r="BBA1" t="s">
        <v>513</v>
      </c>
      <c r="BBB1" t="s">
        <v>513</v>
      </c>
      <c r="BBC1" t="s">
        <v>513</v>
      </c>
      <c r="BBD1" t="s">
        <v>714</v>
      </c>
      <c r="BBE1" t="s">
        <v>513</v>
      </c>
      <c r="BBF1" t="s">
        <v>513</v>
      </c>
      <c r="BBG1" t="s">
        <v>513</v>
      </c>
      <c r="BBH1" t="s">
        <v>513</v>
      </c>
      <c r="BBI1" t="s">
        <v>513</v>
      </c>
      <c r="BBJ1" t="s">
        <v>513</v>
      </c>
      <c r="BBK1" t="s">
        <v>715</v>
      </c>
      <c r="BBL1" t="s">
        <v>513</v>
      </c>
      <c r="BBM1" t="s">
        <v>513</v>
      </c>
      <c r="BBN1" t="s">
        <v>513</v>
      </c>
      <c r="BBO1" t="s">
        <v>513</v>
      </c>
      <c r="BBP1" t="s">
        <v>513</v>
      </c>
      <c r="BBQ1" t="s">
        <v>513</v>
      </c>
      <c r="BBR1" t="s">
        <v>716</v>
      </c>
      <c r="BBS1" t="s">
        <v>513</v>
      </c>
      <c r="BBT1" t="s">
        <v>513</v>
      </c>
      <c r="BBU1" t="s">
        <v>513</v>
      </c>
      <c r="BBV1" t="s">
        <v>513</v>
      </c>
      <c r="BBW1" t="s">
        <v>513</v>
      </c>
      <c r="BBX1" t="s">
        <v>513</v>
      </c>
      <c r="BBY1" t="s">
        <v>717</v>
      </c>
      <c r="BBZ1" t="s">
        <v>513</v>
      </c>
      <c r="BCA1" t="s">
        <v>513</v>
      </c>
      <c r="BCB1" t="s">
        <v>513</v>
      </c>
      <c r="BCC1" t="s">
        <v>513</v>
      </c>
      <c r="BCD1" t="s">
        <v>513</v>
      </c>
      <c r="BCE1" t="s">
        <v>513</v>
      </c>
      <c r="BCF1" t="s">
        <v>718</v>
      </c>
      <c r="BCG1" t="s">
        <v>513</v>
      </c>
      <c r="BCH1" t="s">
        <v>513</v>
      </c>
      <c r="BCI1" t="s">
        <v>513</v>
      </c>
      <c r="BCJ1" t="s">
        <v>513</v>
      </c>
      <c r="BCK1" t="s">
        <v>513</v>
      </c>
      <c r="BCL1" t="s">
        <v>513</v>
      </c>
      <c r="BCM1" t="s">
        <v>719</v>
      </c>
      <c r="BCN1" t="s">
        <v>513</v>
      </c>
      <c r="BCO1" t="s">
        <v>513</v>
      </c>
      <c r="BCP1" t="s">
        <v>513</v>
      </c>
      <c r="BCQ1" t="s">
        <v>513</v>
      </c>
      <c r="BCR1" t="s">
        <v>513</v>
      </c>
      <c r="BCS1" t="s">
        <v>513</v>
      </c>
      <c r="BCT1" t="s">
        <v>720</v>
      </c>
      <c r="BCU1" t="s">
        <v>513</v>
      </c>
      <c r="BCV1" t="s">
        <v>513</v>
      </c>
      <c r="BCW1" t="s">
        <v>513</v>
      </c>
      <c r="BCX1" t="s">
        <v>513</v>
      </c>
      <c r="BCY1" t="s">
        <v>513</v>
      </c>
      <c r="BCZ1" t="s">
        <v>513</v>
      </c>
      <c r="BDA1" t="s">
        <v>721</v>
      </c>
      <c r="BDB1" t="s">
        <v>513</v>
      </c>
      <c r="BDC1" t="s">
        <v>513</v>
      </c>
      <c r="BDD1" t="s">
        <v>513</v>
      </c>
      <c r="BDE1" t="s">
        <v>513</v>
      </c>
      <c r="BDF1" t="s">
        <v>513</v>
      </c>
      <c r="BDG1" t="s">
        <v>513</v>
      </c>
      <c r="BDH1" t="s">
        <v>722</v>
      </c>
      <c r="BDI1" t="s">
        <v>513</v>
      </c>
      <c r="BDJ1" t="s">
        <v>513</v>
      </c>
      <c r="BDK1" t="s">
        <v>513</v>
      </c>
      <c r="BDL1" t="s">
        <v>513</v>
      </c>
      <c r="BDM1" t="s">
        <v>513</v>
      </c>
      <c r="BDN1" t="s">
        <v>513</v>
      </c>
      <c r="BDO1" t="s">
        <v>723</v>
      </c>
      <c r="BDP1" t="s">
        <v>513</v>
      </c>
      <c r="BDQ1" t="s">
        <v>513</v>
      </c>
      <c r="BDR1" t="s">
        <v>513</v>
      </c>
      <c r="BDS1" t="s">
        <v>513</v>
      </c>
      <c r="BDT1" t="s">
        <v>513</v>
      </c>
      <c r="BDU1" t="s">
        <v>513</v>
      </c>
      <c r="BDV1" t="s">
        <v>724</v>
      </c>
      <c r="BDW1" t="s">
        <v>513</v>
      </c>
      <c r="BDX1" t="s">
        <v>513</v>
      </c>
      <c r="BDY1" t="s">
        <v>513</v>
      </c>
      <c r="BDZ1" t="s">
        <v>513</v>
      </c>
      <c r="BEA1" t="s">
        <v>513</v>
      </c>
      <c r="BEB1" t="s">
        <v>513</v>
      </c>
      <c r="BEC1" t="s">
        <v>725</v>
      </c>
      <c r="BED1" t="s">
        <v>513</v>
      </c>
      <c r="BEE1" t="s">
        <v>513</v>
      </c>
      <c r="BEF1" t="s">
        <v>513</v>
      </c>
      <c r="BEG1" t="s">
        <v>513</v>
      </c>
      <c r="BEH1" t="s">
        <v>513</v>
      </c>
      <c r="BEI1" t="s">
        <v>513</v>
      </c>
      <c r="BEJ1" t="s">
        <v>726</v>
      </c>
      <c r="BEK1" t="s">
        <v>513</v>
      </c>
      <c r="BEL1" t="s">
        <v>513</v>
      </c>
      <c r="BEM1" t="s">
        <v>513</v>
      </c>
      <c r="BEN1" t="s">
        <v>513</v>
      </c>
      <c r="BEO1" t="s">
        <v>513</v>
      </c>
      <c r="BEP1" t="s">
        <v>513</v>
      </c>
      <c r="BEQ1" t="s">
        <v>727</v>
      </c>
      <c r="BER1" t="s">
        <v>513</v>
      </c>
      <c r="BES1" t="s">
        <v>513</v>
      </c>
      <c r="BET1" t="s">
        <v>513</v>
      </c>
      <c r="BEU1" t="s">
        <v>513</v>
      </c>
      <c r="BEV1" t="s">
        <v>513</v>
      </c>
      <c r="BEW1" t="s">
        <v>513</v>
      </c>
      <c r="BEX1" t="s">
        <v>728</v>
      </c>
      <c r="BEY1" t="s">
        <v>513</v>
      </c>
      <c r="BEZ1" t="s">
        <v>513</v>
      </c>
      <c r="BFA1" t="s">
        <v>513</v>
      </c>
      <c r="BFB1" t="s">
        <v>513</v>
      </c>
      <c r="BFC1" t="s">
        <v>513</v>
      </c>
      <c r="BFD1" t="s">
        <v>513</v>
      </c>
      <c r="BFE1" t="s">
        <v>729</v>
      </c>
      <c r="BFF1" t="s">
        <v>513</v>
      </c>
      <c r="BFG1" t="s">
        <v>513</v>
      </c>
      <c r="BFH1" t="s">
        <v>513</v>
      </c>
      <c r="BFI1" t="s">
        <v>513</v>
      </c>
      <c r="BFJ1" t="s">
        <v>513</v>
      </c>
      <c r="BFK1" t="s">
        <v>513</v>
      </c>
      <c r="BFL1" t="s">
        <v>730</v>
      </c>
      <c r="BFM1" t="s">
        <v>513</v>
      </c>
      <c r="BFN1" t="s">
        <v>513</v>
      </c>
      <c r="BFO1" t="s">
        <v>513</v>
      </c>
      <c r="BFP1" t="s">
        <v>513</v>
      </c>
      <c r="BFQ1" t="s">
        <v>513</v>
      </c>
      <c r="BFR1" t="s">
        <v>513</v>
      </c>
      <c r="BFS1" t="s">
        <v>731</v>
      </c>
      <c r="BFT1" t="s">
        <v>513</v>
      </c>
      <c r="BFU1" t="s">
        <v>513</v>
      </c>
      <c r="BFV1" t="s">
        <v>513</v>
      </c>
      <c r="BFW1" t="s">
        <v>513</v>
      </c>
      <c r="BFX1" t="s">
        <v>513</v>
      </c>
      <c r="BFY1" t="s">
        <v>513</v>
      </c>
      <c r="BFZ1" t="s">
        <v>732</v>
      </c>
      <c r="BGA1" t="s">
        <v>513</v>
      </c>
      <c r="BGB1" t="s">
        <v>513</v>
      </c>
      <c r="BGC1" t="s">
        <v>513</v>
      </c>
      <c r="BGD1" t="s">
        <v>513</v>
      </c>
      <c r="BGE1" t="s">
        <v>513</v>
      </c>
      <c r="BGF1" t="s">
        <v>513</v>
      </c>
      <c r="BGG1" t="s">
        <v>733</v>
      </c>
      <c r="BGH1" t="s">
        <v>513</v>
      </c>
      <c r="BGI1" t="s">
        <v>513</v>
      </c>
      <c r="BGJ1" t="s">
        <v>513</v>
      </c>
      <c r="BGK1" t="s">
        <v>513</v>
      </c>
      <c r="BGL1" t="s">
        <v>513</v>
      </c>
      <c r="BGM1" t="s">
        <v>513</v>
      </c>
      <c r="BGN1" t="s">
        <v>734</v>
      </c>
      <c r="BGO1" t="s">
        <v>513</v>
      </c>
      <c r="BGP1" t="s">
        <v>513</v>
      </c>
      <c r="BGQ1" t="s">
        <v>513</v>
      </c>
      <c r="BGR1" t="s">
        <v>513</v>
      </c>
      <c r="BGS1" t="s">
        <v>513</v>
      </c>
      <c r="BGT1" t="s">
        <v>513</v>
      </c>
      <c r="BGU1" t="s">
        <v>735</v>
      </c>
      <c r="BGV1" t="s">
        <v>513</v>
      </c>
      <c r="BGW1" t="s">
        <v>513</v>
      </c>
      <c r="BGX1" t="s">
        <v>513</v>
      </c>
      <c r="BGY1" t="s">
        <v>513</v>
      </c>
      <c r="BGZ1" t="s">
        <v>513</v>
      </c>
      <c r="BHA1" t="s">
        <v>513</v>
      </c>
      <c r="BHB1" t="s">
        <v>736</v>
      </c>
      <c r="BHC1" t="s">
        <v>513</v>
      </c>
      <c r="BHD1" t="s">
        <v>513</v>
      </c>
      <c r="BHE1" t="s">
        <v>513</v>
      </c>
      <c r="BHF1" t="s">
        <v>513</v>
      </c>
      <c r="BHG1" t="s">
        <v>513</v>
      </c>
      <c r="BHH1" t="s">
        <v>513</v>
      </c>
      <c r="BHI1" t="s">
        <v>737</v>
      </c>
      <c r="BHJ1" t="s">
        <v>513</v>
      </c>
      <c r="BHK1" t="s">
        <v>513</v>
      </c>
      <c r="BHL1" t="s">
        <v>513</v>
      </c>
      <c r="BHM1" t="s">
        <v>513</v>
      </c>
      <c r="BHN1" t="s">
        <v>513</v>
      </c>
      <c r="BHO1" t="s">
        <v>513</v>
      </c>
      <c r="BHP1" t="s">
        <v>738</v>
      </c>
      <c r="BHQ1" t="s">
        <v>513</v>
      </c>
      <c r="BHR1" t="s">
        <v>513</v>
      </c>
      <c r="BHS1" t="s">
        <v>513</v>
      </c>
      <c r="BHT1" t="s">
        <v>513</v>
      </c>
      <c r="BHU1" t="s">
        <v>513</v>
      </c>
      <c r="BHV1" t="s">
        <v>513</v>
      </c>
      <c r="BHW1" t="s">
        <v>739</v>
      </c>
      <c r="BHX1" t="s">
        <v>513</v>
      </c>
      <c r="BHY1" t="s">
        <v>513</v>
      </c>
      <c r="BHZ1" t="s">
        <v>513</v>
      </c>
      <c r="BIA1" t="s">
        <v>513</v>
      </c>
      <c r="BIB1" t="s">
        <v>513</v>
      </c>
      <c r="BIC1" t="s">
        <v>513</v>
      </c>
      <c r="BID1" t="s">
        <v>740</v>
      </c>
      <c r="BIE1" t="s">
        <v>513</v>
      </c>
      <c r="BIF1" t="s">
        <v>513</v>
      </c>
      <c r="BIG1" t="s">
        <v>513</v>
      </c>
      <c r="BIH1" t="s">
        <v>513</v>
      </c>
      <c r="BII1" t="s">
        <v>513</v>
      </c>
      <c r="BIJ1" t="s">
        <v>513</v>
      </c>
      <c r="BIK1" t="s">
        <v>741</v>
      </c>
      <c r="BIL1" t="s">
        <v>513</v>
      </c>
      <c r="BIM1" t="s">
        <v>513</v>
      </c>
      <c r="BIN1" t="s">
        <v>513</v>
      </c>
      <c r="BIO1" t="s">
        <v>513</v>
      </c>
      <c r="BIP1" t="s">
        <v>513</v>
      </c>
      <c r="BIQ1" t="s">
        <v>513</v>
      </c>
      <c r="BIR1" t="s">
        <v>742</v>
      </c>
      <c r="BIS1" t="s">
        <v>513</v>
      </c>
      <c r="BIT1" t="s">
        <v>513</v>
      </c>
      <c r="BIU1" t="s">
        <v>513</v>
      </c>
      <c r="BIV1" t="s">
        <v>513</v>
      </c>
      <c r="BIW1" t="s">
        <v>513</v>
      </c>
      <c r="BIX1" t="s">
        <v>513</v>
      </c>
      <c r="BIY1" t="s">
        <v>743</v>
      </c>
      <c r="BIZ1" t="s">
        <v>513</v>
      </c>
      <c r="BJA1" t="s">
        <v>513</v>
      </c>
      <c r="BJB1" t="s">
        <v>513</v>
      </c>
      <c r="BJC1" t="s">
        <v>513</v>
      </c>
      <c r="BJD1" t="s">
        <v>513</v>
      </c>
      <c r="BJE1" t="s">
        <v>513</v>
      </c>
      <c r="BJF1" t="s">
        <v>744</v>
      </c>
      <c r="BJG1" t="s">
        <v>513</v>
      </c>
      <c r="BJH1" t="s">
        <v>513</v>
      </c>
      <c r="BJI1" t="s">
        <v>513</v>
      </c>
      <c r="BJJ1" t="s">
        <v>513</v>
      </c>
      <c r="BJK1" t="s">
        <v>513</v>
      </c>
      <c r="BJL1" t="s">
        <v>513</v>
      </c>
      <c r="BJM1" t="s">
        <v>745</v>
      </c>
      <c r="BJN1" t="s">
        <v>513</v>
      </c>
      <c r="BJO1" t="s">
        <v>513</v>
      </c>
      <c r="BJP1" t="s">
        <v>513</v>
      </c>
      <c r="BJQ1" t="s">
        <v>513</v>
      </c>
      <c r="BJR1" t="s">
        <v>513</v>
      </c>
      <c r="BJS1" t="s">
        <v>513</v>
      </c>
      <c r="BJT1" t="s">
        <v>746</v>
      </c>
      <c r="BJU1" t="s">
        <v>513</v>
      </c>
      <c r="BJV1" t="s">
        <v>513</v>
      </c>
      <c r="BJW1" t="s">
        <v>513</v>
      </c>
      <c r="BJX1" t="s">
        <v>513</v>
      </c>
      <c r="BJY1" t="s">
        <v>513</v>
      </c>
      <c r="BJZ1" t="s">
        <v>513</v>
      </c>
      <c r="BKA1" t="s">
        <v>747</v>
      </c>
      <c r="BKB1" t="s">
        <v>513</v>
      </c>
      <c r="BKC1" t="s">
        <v>513</v>
      </c>
      <c r="BKD1" t="s">
        <v>513</v>
      </c>
      <c r="BKE1" t="s">
        <v>513</v>
      </c>
      <c r="BKF1" t="s">
        <v>513</v>
      </c>
      <c r="BKG1" t="s">
        <v>513</v>
      </c>
      <c r="BKH1" t="s">
        <v>748</v>
      </c>
      <c r="BKI1" t="s">
        <v>513</v>
      </c>
      <c r="BKJ1" t="s">
        <v>513</v>
      </c>
      <c r="BKK1" t="s">
        <v>513</v>
      </c>
      <c r="BKL1" t="s">
        <v>513</v>
      </c>
      <c r="BKM1" t="s">
        <v>513</v>
      </c>
      <c r="BKN1" t="s">
        <v>513</v>
      </c>
      <c r="BKO1" t="s">
        <v>749</v>
      </c>
      <c r="BKP1" t="s">
        <v>513</v>
      </c>
      <c r="BKQ1" t="s">
        <v>513</v>
      </c>
      <c r="BKR1" t="s">
        <v>513</v>
      </c>
      <c r="BKS1" t="s">
        <v>513</v>
      </c>
      <c r="BKT1" t="s">
        <v>513</v>
      </c>
      <c r="BKU1" t="s">
        <v>513</v>
      </c>
      <c r="BKV1" t="s">
        <v>750</v>
      </c>
      <c r="BKW1" t="s">
        <v>513</v>
      </c>
      <c r="BKX1" t="s">
        <v>513</v>
      </c>
      <c r="BKY1" t="s">
        <v>513</v>
      </c>
      <c r="BKZ1" t="s">
        <v>513</v>
      </c>
      <c r="BLA1" t="s">
        <v>513</v>
      </c>
      <c r="BLB1" t="s">
        <v>513</v>
      </c>
      <c r="BLC1" t="s">
        <v>751</v>
      </c>
      <c r="BLD1" t="s">
        <v>513</v>
      </c>
      <c r="BLE1" t="s">
        <v>513</v>
      </c>
      <c r="BLF1" t="s">
        <v>513</v>
      </c>
      <c r="BLG1" t="s">
        <v>513</v>
      </c>
      <c r="BLH1" t="s">
        <v>513</v>
      </c>
      <c r="BLI1" t="s">
        <v>513</v>
      </c>
      <c r="BLJ1" t="s">
        <v>752</v>
      </c>
      <c r="BLK1" t="s">
        <v>513</v>
      </c>
      <c r="BLL1" t="s">
        <v>513</v>
      </c>
      <c r="BLM1" t="s">
        <v>513</v>
      </c>
      <c r="BLN1" t="s">
        <v>513</v>
      </c>
      <c r="BLO1" t="s">
        <v>513</v>
      </c>
      <c r="BLP1" t="s">
        <v>513</v>
      </c>
      <c r="BLQ1" t="s">
        <v>753</v>
      </c>
      <c r="BLR1" t="s">
        <v>513</v>
      </c>
      <c r="BLS1" t="s">
        <v>513</v>
      </c>
      <c r="BLT1" t="s">
        <v>513</v>
      </c>
      <c r="BLU1" t="s">
        <v>513</v>
      </c>
      <c r="BLV1" t="s">
        <v>513</v>
      </c>
      <c r="BLW1" t="s">
        <v>513</v>
      </c>
      <c r="BLX1" t="s">
        <v>754</v>
      </c>
      <c r="BLY1" t="s">
        <v>513</v>
      </c>
      <c r="BLZ1" t="s">
        <v>513</v>
      </c>
      <c r="BMA1" t="s">
        <v>513</v>
      </c>
      <c r="BMB1" t="s">
        <v>513</v>
      </c>
      <c r="BMC1" t="s">
        <v>513</v>
      </c>
      <c r="BMD1" t="s">
        <v>513</v>
      </c>
      <c r="BME1" t="s">
        <v>755</v>
      </c>
      <c r="BMF1" t="s">
        <v>513</v>
      </c>
      <c r="BMG1" t="s">
        <v>513</v>
      </c>
      <c r="BMH1" t="s">
        <v>513</v>
      </c>
      <c r="BMI1" t="s">
        <v>513</v>
      </c>
      <c r="BMJ1" t="s">
        <v>513</v>
      </c>
      <c r="BMK1" t="s">
        <v>513</v>
      </c>
      <c r="BML1" t="s">
        <v>756</v>
      </c>
      <c r="BMM1" t="s">
        <v>513</v>
      </c>
      <c r="BMN1" t="s">
        <v>513</v>
      </c>
      <c r="BMO1" t="s">
        <v>513</v>
      </c>
      <c r="BMP1" t="s">
        <v>513</v>
      </c>
      <c r="BMQ1" t="s">
        <v>513</v>
      </c>
      <c r="BMR1" t="s">
        <v>513</v>
      </c>
      <c r="BMS1" t="s">
        <v>757</v>
      </c>
      <c r="BMT1" t="s">
        <v>513</v>
      </c>
      <c r="BMU1" t="s">
        <v>513</v>
      </c>
      <c r="BMV1" t="s">
        <v>513</v>
      </c>
      <c r="BMW1" t="s">
        <v>513</v>
      </c>
      <c r="BMX1" t="s">
        <v>513</v>
      </c>
      <c r="BMY1" t="s">
        <v>513</v>
      </c>
      <c r="BMZ1" t="s">
        <v>758</v>
      </c>
      <c r="BNA1" t="s">
        <v>513</v>
      </c>
      <c r="BNB1" t="s">
        <v>513</v>
      </c>
      <c r="BNC1" t="s">
        <v>513</v>
      </c>
      <c r="BND1" t="s">
        <v>513</v>
      </c>
      <c r="BNE1" t="s">
        <v>513</v>
      </c>
      <c r="BNF1" t="s">
        <v>513</v>
      </c>
      <c r="BNG1" t="s">
        <v>759</v>
      </c>
      <c r="BNH1" t="s">
        <v>513</v>
      </c>
      <c r="BNI1" t="s">
        <v>513</v>
      </c>
      <c r="BNJ1" t="s">
        <v>513</v>
      </c>
      <c r="BNK1" t="s">
        <v>513</v>
      </c>
      <c r="BNL1" t="s">
        <v>513</v>
      </c>
      <c r="BNM1" t="s">
        <v>513</v>
      </c>
      <c r="BNN1" t="s">
        <v>760</v>
      </c>
      <c r="BNO1" t="s">
        <v>513</v>
      </c>
      <c r="BNP1" t="s">
        <v>513</v>
      </c>
      <c r="BNQ1" t="s">
        <v>513</v>
      </c>
      <c r="BNR1" t="s">
        <v>513</v>
      </c>
      <c r="BNS1" t="s">
        <v>513</v>
      </c>
      <c r="BNT1" t="s">
        <v>513</v>
      </c>
      <c r="BNU1" t="s">
        <v>761</v>
      </c>
      <c r="BNV1" t="s">
        <v>513</v>
      </c>
      <c r="BNW1" t="s">
        <v>513</v>
      </c>
      <c r="BNX1" t="s">
        <v>513</v>
      </c>
      <c r="BNY1" t="s">
        <v>513</v>
      </c>
      <c r="BNZ1" t="s">
        <v>513</v>
      </c>
      <c r="BOA1" t="s">
        <v>513</v>
      </c>
      <c r="BOB1" t="s">
        <v>762</v>
      </c>
      <c r="BOC1" t="s">
        <v>513</v>
      </c>
      <c r="BOD1" t="s">
        <v>513</v>
      </c>
      <c r="BOE1" t="s">
        <v>513</v>
      </c>
      <c r="BOF1" t="s">
        <v>513</v>
      </c>
      <c r="BOG1" t="s">
        <v>513</v>
      </c>
      <c r="BOH1" t="s">
        <v>513</v>
      </c>
      <c r="BOI1" t="s">
        <v>763</v>
      </c>
      <c r="BOJ1" t="s">
        <v>513</v>
      </c>
      <c r="BOK1" t="s">
        <v>513</v>
      </c>
      <c r="BOL1" t="s">
        <v>513</v>
      </c>
      <c r="BOM1" t="s">
        <v>513</v>
      </c>
      <c r="BON1" t="s">
        <v>513</v>
      </c>
      <c r="BOO1" t="s">
        <v>513</v>
      </c>
      <c r="BOP1" t="s">
        <v>764</v>
      </c>
      <c r="BOQ1" t="s">
        <v>513</v>
      </c>
      <c r="BOR1" t="s">
        <v>513</v>
      </c>
      <c r="BOS1" t="s">
        <v>513</v>
      </c>
      <c r="BOT1" t="s">
        <v>513</v>
      </c>
      <c r="BOU1" t="s">
        <v>513</v>
      </c>
      <c r="BOV1" t="s">
        <v>513</v>
      </c>
      <c r="BOW1" t="s">
        <v>765</v>
      </c>
      <c r="BOX1" t="s">
        <v>513</v>
      </c>
      <c r="BOY1" t="s">
        <v>513</v>
      </c>
      <c r="BOZ1" t="s">
        <v>513</v>
      </c>
      <c r="BPA1" t="s">
        <v>513</v>
      </c>
      <c r="BPB1" t="s">
        <v>513</v>
      </c>
      <c r="BPC1" t="s">
        <v>513</v>
      </c>
      <c r="BPD1" t="s">
        <v>766</v>
      </c>
      <c r="BPE1" t="s">
        <v>513</v>
      </c>
      <c r="BPF1" t="s">
        <v>513</v>
      </c>
      <c r="BPG1" t="s">
        <v>513</v>
      </c>
      <c r="BPH1" t="s">
        <v>513</v>
      </c>
      <c r="BPI1" t="s">
        <v>513</v>
      </c>
      <c r="BPJ1" t="s">
        <v>513</v>
      </c>
      <c r="BPK1" t="s">
        <v>767</v>
      </c>
      <c r="BPL1" t="s">
        <v>513</v>
      </c>
      <c r="BPM1" t="s">
        <v>513</v>
      </c>
      <c r="BPN1" t="s">
        <v>513</v>
      </c>
      <c r="BPO1" t="s">
        <v>513</v>
      </c>
      <c r="BPP1" t="s">
        <v>513</v>
      </c>
      <c r="BPQ1" t="s">
        <v>513</v>
      </c>
      <c r="BPR1" t="s">
        <v>768</v>
      </c>
      <c r="BPS1" t="s">
        <v>513</v>
      </c>
      <c r="BPT1" t="s">
        <v>513</v>
      </c>
      <c r="BPU1" t="s">
        <v>513</v>
      </c>
      <c r="BPV1" t="s">
        <v>513</v>
      </c>
      <c r="BPW1" t="s">
        <v>513</v>
      </c>
      <c r="BPX1" t="s">
        <v>513</v>
      </c>
      <c r="BPY1" t="s">
        <v>769</v>
      </c>
      <c r="BPZ1" t="s">
        <v>513</v>
      </c>
      <c r="BQA1" t="s">
        <v>513</v>
      </c>
      <c r="BQB1" t="s">
        <v>513</v>
      </c>
      <c r="BQC1" t="s">
        <v>513</v>
      </c>
      <c r="BQD1" t="s">
        <v>513</v>
      </c>
      <c r="BQE1" t="s">
        <v>513</v>
      </c>
      <c r="BQF1" t="s">
        <v>770</v>
      </c>
      <c r="BQG1" t="s">
        <v>513</v>
      </c>
      <c r="BQH1" t="s">
        <v>513</v>
      </c>
      <c r="BQI1" t="s">
        <v>513</v>
      </c>
      <c r="BQJ1" t="s">
        <v>513</v>
      </c>
      <c r="BQK1" t="s">
        <v>513</v>
      </c>
      <c r="BQL1" t="s">
        <v>513</v>
      </c>
      <c r="BQM1" t="s">
        <v>771</v>
      </c>
      <c r="BQN1" t="s">
        <v>513</v>
      </c>
      <c r="BQO1" t="s">
        <v>513</v>
      </c>
      <c r="BQP1" t="s">
        <v>513</v>
      </c>
      <c r="BQQ1" t="s">
        <v>513</v>
      </c>
      <c r="BQR1" t="s">
        <v>513</v>
      </c>
      <c r="BQS1" t="s">
        <v>513</v>
      </c>
      <c r="BQT1" t="s">
        <v>772</v>
      </c>
      <c r="BQU1" t="s">
        <v>513</v>
      </c>
      <c r="BQV1" t="s">
        <v>513</v>
      </c>
      <c r="BQW1" t="s">
        <v>513</v>
      </c>
      <c r="BQX1" t="s">
        <v>513</v>
      </c>
      <c r="BQY1" t="s">
        <v>513</v>
      </c>
      <c r="BQZ1" t="s">
        <v>513</v>
      </c>
      <c r="BRA1" t="s">
        <v>773</v>
      </c>
      <c r="BRB1" t="s">
        <v>513</v>
      </c>
      <c r="BRC1" t="s">
        <v>513</v>
      </c>
      <c r="BRD1" t="s">
        <v>513</v>
      </c>
      <c r="BRE1" t="s">
        <v>513</v>
      </c>
      <c r="BRF1" t="s">
        <v>513</v>
      </c>
      <c r="BRG1" t="s">
        <v>513</v>
      </c>
      <c r="BRH1" t="s">
        <v>774</v>
      </c>
      <c r="BRI1" t="s">
        <v>513</v>
      </c>
      <c r="BRJ1" t="s">
        <v>513</v>
      </c>
      <c r="BRK1" t="s">
        <v>513</v>
      </c>
      <c r="BRL1" t="s">
        <v>513</v>
      </c>
      <c r="BRM1" t="s">
        <v>513</v>
      </c>
      <c r="BRN1" t="s">
        <v>513</v>
      </c>
      <c r="BRO1" t="s">
        <v>775</v>
      </c>
      <c r="BRP1" t="s">
        <v>513</v>
      </c>
      <c r="BRQ1" t="s">
        <v>513</v>
      </c>
      <c r="BRR1" t="s">
        <v>513</v>
      </c>
      <c r="BRS1" t="s">
        <v>513</v>
      </c>
      <c r="BRT1" t="s">
        <v>513</v>
      </c>
      <c r="BRU1" t="s">
        <v>513</v>
      </c>
      <c r="BRV1" t="s">
        <v>776</v>
      </c>
      <c r="BRW1" t="s">
        <v>513</v>
      </c>
      <c r="BRX1" t="s">
        <v>513</v>
      </c>
      <c r="BRY1" t="s">
        <v>513</v>
      </c>
      <c r="BRZ1" t="s">
        <v>513</v>
      </c>
      <c r="BSA1" t="s">
        <v>513</v>
      </c>
      <c r="BSB1" t="s">
        <v>513</v>
      </c>
      <c r="BSC1" t="s">
        <v>777</v>
      </c>
      <c r="BSD1" t="s">
        <v>513</v>
      </c>
      <c r="BSE1" t="s">
        <v>513</v>
      </c>
      <c r="BSF1" t="s">
        <v>513</v>
      </c>
      <c r="BSG1" t="s">
        <v>513</v>
      </c>
      <c r="BSH1" t="s">
        <v>513</v>
      </c>
      <c r="BSI1" t="s">
        <v>513</v>
      </c>
      <c r="BSJ1" t="s">
        <v>778</v>
      </c>
      <c r="BSK1" t="s">
        <v>513</v>
      </c>
      <c r="BSL1" t="s">
        <v>513</v>
      </c>
      <c r="BSM1" t="s">
        <v>513</v>
      </c>
      <c r="BSN1" t="s">
        <v>513</v>
      </c>
      <c r="BSO1" t="s">
        <v>513</v>
      </c>
      <c r="BSP1" t="s">
        <v>513</v>
      </c>
      <c r="BSQ1" t="s">
        <v>779</v>
      </c>
      <c r="BSR1" t="s">
        <v>513</v>
      </c>
      <c r="BSS1" t="s">
        <v>513</v>
      </c>
      <c r="BST1" t="s">
        <v>513</v>
      </c>
      <c r="BSU1" t="s">
        <v>513</v>
      </c>
      <c r="BSV1" t="s">
        <v>513</v>
      </c>
      <c r="BSW1" t="s">
        <v>513</v>
      </c>
      <c r="BSX1" t="s">
        <v>780</v>
      </c>
      <c r="BSY1" t="s">
        <v>513</v>
      </c>
      <c r="BSZ1" t="s">
        <v>513</v>
      </c>
      <c r="BTA1" t="s">
        <v>513</v>
      </c>
      <c r="BTB1" t="s">
        <v>513</v>
      </c>
      <c r="BTC1" t="s">
        <v>513</v>
      </c>
      <c r="BTD1" t="s">
        <v>513</v>
      </c>
      <c r="BTE1" t="s">
        <v>781</v>
      </c>
      <c r="BTF1" t="s">
        <v>513</v>
      </c>
      <c r="BTG1" t="s">
        <v>513</v>
      </c>
      <c r="BTH1" t="s">
        <v>513</v>
      </c>
      <c r="BTI1" t="s">
        <v>513</v>
      </c>
      <c r="BTJ1" t="s">
        <v>513</v>
      </c>
      <c r="BTK1" t="s">
        <v>513</v>
      </c>
      <c r="BTL1" t="s">
        <v>782</v>
      </c>
      <c r="BTM1" t="s">
        <v>513</v>
      </c>
      <c r="BTN1" t="s">
        <v>513</v>
      </c>
      <c r="BTO1" t="s">
        <v>513</v>
      </c>
      <c r="BTP1" t="s">
        <v>513</v>
      </c>
      <c r="BTQ1" t="s">
        <v>513</v>
      </c>
      <c r="BTR1" t="s">
        <v>513</v>
      </c>
      <c r="BTS1" t="s">
        <v>783</v>
      </c>
      <c r="BTT1" t="s">
        <v>513</v>
      </c>
      <c r="BTU1" t="s">
        <v>513</v>
      </c>
      <c r="BTV1" t="s">
        <v>513</v>
      </c>
      <c r="BTW1" t="s">
        <v>513</v>
      </c>
      <c r="BTX1" t="s">
        <v>513</v>
      </c>
      <c r="BTY1" t="s">
        <v>513</v>
      </c>
      <c r="BTZ1" t="s">
        <v>784</v>
      </c>
      <c r="BUA1" t="s">
        <v>513</v>
      </c>
      <c r="BUB1" t="s">
        <v>513</v>
      </c>
      <c r="BUC1" t="s">
        <v>513</v>
      </c>
      <c r="BUD1" t="s">
        <v>513</v>
      </c>
      <c r="BUE1" t="s">
        <v>513</v>
      </c>
      <c r="BUF1" t="s">
        <v>513</v>
      </c>
      <c r="BUG1" t="s">
        <v>785</v>
      </c>
      <c r="BUH1" t="s">
        <v>513</v>
      </c>
      <c r="BUI1" t="s">
        <v>513</v>
      </c>
      <c r="BUJ1" t="s">
        <v>513</v>
      </c>
      <c r="BUK1" t="s">
        <v>513</v>
      </c>
      <c r="BUL1" t="s">
        <v>513</v>
      </c>
      <c r="BUM1" t="s">
        <v>513</v>
      </c>
      <c r="BUN1" t="s">
        <v>786</v>
      </c>
      <c r="BUO1" t="s">
        <v>513</v>
      </c>
      <c r="BUP1" t="s">
        <v>513</v>
      </c>
      <c r="BUQ1" t="s">
        <v>513</v>
      </c>
      <c r="BUR1" t="s">
        <v>513</v>
      </c>
      <c r="BUS1" t="s">
        <v>513</v>
      </c>
      <c r="BUT1" t="s">
        <v>513</v>
      </c>
      <c r="BUU1" t="s">
        <v>787</v>
      </c>
      <c r="BUV1" t="s">
        <v>513</v>
      </c>
      <c r="BUW1" t="s">
        <v>513</v>
      </c>
      <c r="BUX1" t="s">
        <v>513</v>
      </c>
      <c r="BUY1" t="s">
        <v>513</v>
      </c>
      <c r="BUZ1" t="s">
        <v>513</v>
      </c>
      <c r="BVA1" t="s">
        <v>513</v>
      </c>
      <c r="BVB1" t="s">
        <v>788</v>
      </c>
      <c r="BVC1" t="s">
        <v>513</v>
      </c>
      <c r="BVD1" t="s">
        <v>513</v>
      </c>
      <c r="BVE1" t="s">
        <v>513</v>
      </c>
      <c r="BVF1" t="s">
        <v>513</v>
      </c>
      <c r="BVG1" t="s">
        <v>513</v>
      </c>
      <c r="BVH1" t="s">
        <v>513</v>
      </c>
      <c r="BVI1" t="s">
        <v>789</v>
      </c>
      <c r="BVJ1" t="s">
        <v>513</v>
      </c>
      <c r="BVK1" t="s">
        <v>513</v>
      </c>
      <c r="BVL1" t="s">
        <v>513</v>
      </c>
      <c r="BVM1" t="s">
        <v>513</v>
      </c>
      <c r="BVN1" t="s">
        <v>513</v>
      </c>
      <c r="BVO1" t="s">
        <v>513</v>
      </c>
      <c r="BVP1" t="s">
        <v>790</v>
      </c>
      <c r="BVQ1" t="s">
        <v>513</v>
      </c>
      <c r="BVR1" t="s">
        <v>513</v>
      </c>
      <c r="BVS1" t="s">
        <v>513</v>
      </c>
      <c r="BVT1" t="s">
        <v>513</v>
      </c>
      <c r="BVU1" t="s">
        <v>513</v>
      </c>
      <c r="BVV1" t="s">
        <v>513</v>
      </c>
      <c r="BVW1" t="s">
        <v>791</v>
      </c>
      <c r="BVX1" t="s">
        <v>513</v>
      </c>
      <c r="BVY1" t="s">
        <v>513</v>
      </c>
      <c r="BVZ1" t="s">
        <v>513</v>
      </c>
      <c r="BWA1" t="s">
        <v>513</v>
      </c>
      <c r="BWB1" t="s">
        <v>513</v>
      </c>
      <c r="BWC1" t="s">
        <v>513</v>
      </c>
      <c r="BWD1" t="s">
        <v>792</v>
      </c>
      <c r="BWE1" t="s">
        <v>513</v>
      </c>
      <c r="BWF1" t="s">
        <v>513</v>
      </c>
      <c r="BWG1" t="s">
        <v>513</v>
      </c>
      <c r="BWH1" t="s">
        <v>513</v>
      </c>
      <c r="BWI1" t="s">
        <v>513</v>
      </c>
      <c r="BWJ1" t="s">
        <v>513</v>
      </c>
      <c r="BWK1" t="s">
        <v>793</v>
      </c>
      <c r="BWL1" t="s">
        <v>513</v>
      </c>
      <c r="BWM1" t="s">
        <v>513</v>
      </c>
      <c r="BWN1" t="s">
        <v>513</v>
      </c>
      <c r="BWO1" t="s">
        <v>513</v>
      </c>
      <c r="BWP1" t="s">
        <v>513</v>
      </c>
      <c r="BWQ1" t="s">
        <v>513</v>
      </c>
      <c r="BWR1" t="s">
        <v>794</v>
      </c>
      <c r="BWS1" t="s">
        <v>513</v>
      </c>
      <c r="BWT1" t="s">
        <v>513</v>
      </c>
      <c r="BWU1" t="s">
        <v>513</v>
      </c>
      <c r="BWV1" t="s">
        <v>513</v>
      </c>
      <c r="BWW1" t="s">
        <v>513</v>
      </c>
      <c r="BWX1" t="s">
        <v>513</v>
      </c>
      <c r="BWY1" t="s">
        <v>795</v>
      </c>
      <c r="BWZ1" t="s">
        <v>513</v>
      </c>
      <c r="BXA1" t="s">
        <v>513</v>
      </c>
      <c r="BXB1" t="s">
        <v>513</v>
      </c>
      <c r="BXC1" t="s">
        <v>513</v>
      </c>
      <c r="BXD1" t="s">
        <v>513</v>
      </c>
      <c r="BXE1" t="s">
        <v>513</v>
      </c>
      <c r="BXF1" t="s">
        <v>796</v>
      </c>
      <c r="BXG1" t="s">
        <v>513</v>
      </c>
      <c r="BXH1" t="s">
        <v>513</v>
      </c>
      <c r="BXI1" t="s">
        <v>513</v>
      </c>
      <c r="BXJ1" t="s">
        <v>513</v>
      </c>
      <c r="BXK1" t="s">
        <v>513</v>
      </c>
      <c r="BXL1" t="s">
        <v>513</v>
      </c>
      <c r="BXM1" t="s">
        <v>797</v>
      </c>
      <c r="BXN1" t="s">
        <v>513</v>
      </c>
      <c r="BXO1" t="s">
        <v>513</v>
      </c>
      <c r="BXP1" t="s">
        <v>513</v>
      </c>
      <c r="BXQ1" t="s">
        <v>513</v>
      </c>
      <c r="BXR1" t="s">
        <v>513</v>
      </c>
      <c r="BXS1" t="s">
        <v>513</v>
      </c>
      <c r="BXT1" t="s">
        <v>798</v>
      </c>
      <c r="BXU1" t="s">
        <v>513</v>
      </c>
      <c r="BXV1" t="s">
        <v>513</v>
      </c>
      <c r="BXW1" t="s">
        <v>513</v>
      </c>
      <c r="BXX1" t="s">
        <v>513</v>
      </c>
      <c r="BXY1" t="s">
        <v>513</v>
      </c>
      <c r="BXZ1" t="s">
        <v>513</v>
      </c>
      <c r="BYA1" t="s">
        <v>799</v>
      </c>
      <c r="BYB1" t="s">
        <v>513</v>
      </c>
      <c r="BYC1" t="s">
        <v>513</v>
      </c>
      <c r="BYD1" t="s">
        <v>513</v>
      </c>
      <c r="BYE1" t="s">
        <v>513</v>
      </c>
      <c r="BYF1" t="s">
        <v>513</v>
      </c>
      <c r="BYG1" t="s">
        <v>513</v>
      </c>
      <c r="BYH1" t="s">
        <v>800</v>
      </c>
      <c r="BYI1" t="s">
        <v>513</v>
      </c>
      <c r="BYJ1" t="s">
        <v>513</v>
      </c>
      <c r="BYK1" t="s">
        <v>513</v>
      </c>
      <c r="BYL1" t="s">
        <v>513</v>
      </c>
      <c r="BYM1" t="s">
        <v>513</v>
      </c>
      <c r="BYN1" t="s">
        <v>513</v>
      </c>
      <c r="BYO1" t="s">
        <v>801</v>
      </c>
      <c r="BYP1" t="s">
        <v>513</v>
      </c>
      <c r="BYQ1" t="s">
        <v>513</v>
      </c>
      <c r="BYR1" t="s">
        <v>513</v>
      </c>
      <c r="BYS1" t="s">
        <v>513</v>
      </c>
      <c r="BYT1" t="s">
        <v>513</v>
      </c>
      <c r="BYU1" t="s">
        <v>513</v>
      </c>
      <c r="BYV1" t="s">
        <v>802</v>
      </c>
      <c r="BYW1" t="s">
        <v>513</v>
      </c>
      <c r="BYX1" t="s">
        <v>513</v>
      </c>
      <c r="BYY1" t="s">
        <v>513</v>
      </c>
      <c r="BYZ1" t="s">
        <v>513</v>
      </c>
      <c r="BZA1" t="s">
        <v>513</v>
      </c>
      <c r="BZB1" t="s">
        <v>513</v>
      </c>
      <c r="BZC1" t="s">
        <v>803</v>
      </c>
      <c r="BZD1" t="s">
        <v>513</v>
      </c>
      <c r="BZE1" t="s">
        <v>513</v>
      </c>
      <c r="BZF1" t="s">
        <v>513</v>
      </c>
      <c r="BZG1" t="s">
        <v>513</v>
      </c>
      <c r="BZH1" t="s">
        <v>513</v>
      </c>
      <c r="BZI1" t="s">
        <v>513</v>
      </c>
      <c r="BZJ1" t="s">
        <v>804</v>
      </c>
      <c r="BZK1" t="s">
        <v>513</v>
      </c>
      <c r="BZL1" t="s">
        <v>513</v>
      </c>
      <c r="BZM1" t="s">
        <v>513</v>
      </c>
      <c r="BZN1" t="s">
        <v>513</v>
      </c>
      <c r="BZO1" t="s">
        <v>513</v>
      </c>
      <c r="BZP1" t="s">
        <v>513</v>
      </c>
      <c r="BZQ1" t="s">
        <v>805</v>
      </c>
      <c r="BZR1" t="s">
        <v>513</v>
      </c>
      <c r="BZS1" t="s">
        <v>513</v>
      </c>
      <c r="BZT1" t="s">
        <v>513</v>
      </c>
      <c r="BZU1" t="s">
        <v>513</v>
      </c>
      <c r="BZV1" t="s">
        <v>513</v>
      </c>
      <c r="BZW1" t="s">
        <v>513</v>
      </c>
      <c r="BZX1" t="s">
        <v>806</v>
      </c>
      <c r="BZY1" t="s">
        <v>513</v>
      </c>
      <c r="BZZ1" t="s">
        <v>513</v>
      </c>
      <c r="CAA1" t="s">
        <v>513</v>
      </c>
      <c r="CAB1" t="s">
        <v>513</v>
      </c>
      <c r="CAC1" t="s">
        <v>513</v>
      </c>
      <c r="CAD1" t="s">
        <v>513</v>
      </c>
      <c r="CAE1" t="s">
        <v>807</v>
      </c>
      <c r="CAF1" t="s">
        <v>513</v>
      </c>
      <c r="CAG1" t="s">
        <v>513</v>
      </c>
      <c r="CAH1" t="s">
        <v>513</v>
      </c>
      <c r="CAI1" t="s">
        <v>513</v>
      </c>
      <c r="CAJ1" t="s">
        <v>513</v>
      </c>
      <c r="CAK1" t="s">
        <v>513</v>
      </c>
      <c r="CAL1" t="s">
        <v>808</v>
      </c>
      <c r="CAM1" t="s">
        <v>513</v>
      </c>
      <c r="CAN1" t="s">
        <v>513</v>
      </c>
      <c r="CAO1" t="s">
        <v>513</v>
      </c>
      <c r="CAP1" t="s">
        <v>513</v>
      </c>
      <c r="CAQ1" t="s">
        <v>513</v>
      </c>
      <c r="CAR1" t="s">
        <v>513</v>
      </c>
      <c r="CAS1" t="s">
        <v>809</v>
      </c>
      <c r="CAT1" t="s">
        <v>513</v>
      </c>
      <c r="CAU1" t="s">
        <v>513</v>
      </c>
      <c r="CAV1" t="s">
        <v>513</v>
      </c>
      <c r="CAW1" t="s">
        <v>513</v>
      </c>
      <c r="CAX1" t="s">
        <v>513</v>
      </c>
      <c r="CAY1" t="s">
        <v>513</v>
      </c>
      <c r="CAZ1" t="s">
        <v>810</v>
      </c>
      <c r="CBA1" t="s">
        <v>513</v>
      </c>
      <c r="CBB1" t="s">
        <v>513</v>
      </c>
      <c r="CBC1" t="s">
        <v>513</v>
      </c>
      <c r="CBD1" t="s">
        <v>513</v>
      </c>
      <c r="CBE1" t="s">
        <v>513</v>
      </c>
      <c r="CBF1" t="s">
        <v>513</v>
      </c>
      <c r="CBG1" t="s">
        <v>811</v>
      </c>
      <c r="CBH1" t="s">
        <v>513</v>
      </c>
      <c r="CBI1" t="s">
        <v>513</v>
      </c>
      <c r="CBJ1" t="s">
        <v>513</v>
      </c>
      <c r="CBK1" t="s">
        <v>513</v>
      </c>
      <c r="CBL1" t="s">
        <v>513</v>
      </c>
      <c r="CBM1" t="s">
        <v>513</v>
      </c>
      <c r="CBN1" t="s">
        <v>812</v>
      </c>
      <c r="CBO1" t="s">
        <v>513</v>
      </c>
      <c r="CBP1" t="s">
        <v>513</v>
      </c>
      <c r="CBQ1" t="s">
        <v>513</v>
      </c>
      <c r="CBR1" t="s">
        <v>513</v>
      </c>
      <c r="CBS1" t="s">
        <v>513</v>
      </c>
      <c r="CBT1" t="s">
        <v>513</v>
      </c>
      <c r="CBU1" t="s">
        <v>813</v>
      </c>
      <c r="CBV1" t="s">
        <v>513</v>
      </c>
      <c r="CBW1" t="s">
        <v>513</v>
      </c>
      <c r="CBX1" t="s">
        <v>513</v>
      </c>
      <c r="CBY1" t="s">
        <v>513</v>
      </c>
      <c r="CBZ1" t="s">
        <v>513</v>
      </c>
      <c r="CCA1" t="s">
        <v>513</v>
      </c>
      <c r="CCB1" t="s">
        <v>814</v>
      </c>
      <c r="CCC1" t="s">
        <v>513</v>
      </c>
      <c r="CCD1" t="s">
        <v>513</v>
      </c>
      <c r="CCE1" t="s">
        <v>513</v>
      </c>
      <c r="CCF1" t="s">
        <v>513</v>
      </c>
      <c r="CCG1" t="s">
        <v>513</v>
      </c>
      <c r="CCH1" t="s">
        <v>513</v>
      </c>
      <c r="CCI1" t="s">
        <v>815</v>
      </c>
      <c r="CCJ1" t="s">
        <v>513</v>
      </c>
      <c r="CCK1" t="s">
        <v>513</v>
      </c>
      <c r="CCL1" t="s">
        <v>513</v>
      </c>
      <c r="CCM1" t="s">
        <v>513</v>
      </c>
      <c r="CCN1" t="s">
        <v>513</v>
      </c>
      <c r="CCO1" t="s">
        <v>513</v>
      </c>
      <c r="CCP1" t="s">
        <v>816</v>
      </c>
      <c r="CCQ1" t="s">
        <v>513</v>
      </c>
      <c r="CCR1" t="s">
        <v>513</v>
      </c>
      <c r="CCS1" t="s">
        <v>513</v>
      </c>
      <c r="CCT1" t="s">
        <v>513</v>
      </c>
      <c r="CCU1" t="s">
        <v>513</v>
      </c>
      <c r="CCV1" t="s">
        <v>513</v>
      </c>
      <c r="CCW1" t="s">
        <v>817</v>
      </c>
      <c r="CCX1" t="s">
        <v>513</v>
      </c>
      <c r="CCY1" t="s">
        <v>513</v>
      </c>
      <c r="CCZ1" t="s">
        <v>513</v>
      </c>
      <c r="CDA1" t="s">
        <v>513</v>
      </c>
      <c r="CDB1" t="s">
        <v>513</v>
      </c>
      <c r="CDC1" t="s">
        <v>513</v>
      </c>
      <c r="CDD1" t="s">
        <v>818</v>
      </c>
      <c r="CDE1" t="s">
        <v>513</v>
      </c>
      <c r="CDF1" t="s">
        <v>513</v>
      </c>
      <c r="CDG1" t="s">
        <v>513</v>
      </c>
      <c r="CDH1" t="s">
        <v>513</v>
      </c>
      <c r="CDI1" t="s">
        <v>513</v>
      </c>
      <c r="CDJ1" t="s">
        <v>513</v>
      </c>
      <c r="CDK1" t="s">
        <v>819</v>
      </c>
      <c r="CDL1" t="s">
        <v>513</v>
      </c>
      <c r="CDM1" t="s">
        <v>513</v>
      </c>
      <c r="CDN1" t="s">
        <v>513</v>
      </c>
      <c r="CDO1" t="s">
        <v>513</v>
      </c>
      <c r="CDP1" t="s">
        <v>513</v>
      </c>
      <c r="CDQ1" t="s">
        <v>513</v>
      </c>
      <c r="CDR1" t="s">
        <v>820</v>
      </c>
      <c r="CDS1" t="s">
        <v>513</v>
      </c>
      <c r="CDT1" t="s">
        <v>513</v>
      </c>
      <c r="CDU1" t="s">
        <v>513</v>
      </c>
      <c r="CDV1" t="s">
        <v>513</v>
      </c>
      <c r="CDW1" t="s">
        <v>513</v>
      </c>
      <c r="CDX1" t="s">
        <v>513</v>
      </c>
      <c r="CDY1" t="s">
        <v>821</v>
      </c>
      <c r="CDZ1" t="s">
        <v>513</v>
      </c>
      <c r="CEA1" t="s">
        <v>513</v>
      </c>
      <c r="CEB1" t="s">
        <v>513</v>
      </c>
      <c r="CEC1" t="s">
        <v>513</v>
      </c>
      <c r="CED1" t="s">
        <v>513</v>
      </c>
      <c r="CEE1" t="s">
        <v>513</v>
      </c>
      <c r="CEF1" t="s">
        <v>822</v>
      </c>
      <c r="CEG1" t="s">
        <v>513</v>
      </c>
      <c r="CEH1" t="s">
        <v>513</v>
      </c>
      <c r="CEI1" t="s">
        <v>513</v>
      </c>
      <c r="CEJ1" t="s">
        <v>513</v>
      </c>
      <c r="CEK1" t="s">
        <v>513</v>
      </c>
      <c r="CEL1" t="s">
        <v>513</v>
      </c>
      <c r="CEM1" t="s">
        <v>823</v>
      </c>
      <c r="CEN1" t="s">
        <v>513</v>
      </c>
      <c r="CEO1" t="s">
        <v>513</v>
      </c>
      <c r="CEP1" t="s">
        <v>513</v>
      </c>
      <c r="CEQ1" t="s">
        <v>513</v>
      </c>
      <c r="CER1" t="s">
        <v>513</v>
      </c>
      <c r="CES1" t="s">
        <v>513</v>
      </c>
      <c r="CET1" t="s">
        <v>824</v>
      </c>
      <c r="CEU1" t="s">
        <v>513</v>
      </c>
      <c r="CEV1" t="s">
        <v>513</v>
      </c>
      <c r="CEW1" t="s">
        <v>513</v>
      </c>
      <c r="CEX1" t="s">
        <v>513</v>
      </c>
      <c r="CEY1" t="s">
        <v>513</v>
      </c>
      <c r="CEZ1" t="s">
        <v>513</v>
      </c>
      <c r="CFA1" t="s">
        <v>825</v>
      </c>
      <c r="CFB1" t="s">
        <v>513</v>
      </c>
      <c r="CFC1" t="s">
        <v>513</v>
      </c>
      <c r="CFD1" t="s">
        <v>513</v>
      </c>
      <c r="CFE1" t="s">
        <v>513</v>
      </c>
      <c r="CFF1" t="s">
        <v>513</v>
      </c>
      <c r="CFG1" t="s">
        <v>513</v>
      </c>
      <c r="CFH1" t="s">
        <v>826</v>
      </c>
      <c r="CFI1" t="s">
        <v>513</v>
      </c>
      <c r="CFJ1" t="s">
        <v>513</v>
      </c>
      <c r="CFK1" t="s">
        <v>513</v>
      </c>
      <c r="CFL1" t="s">
        <v>513</v>
      </c>
      <c r="CFM1" t="s">
        <v>513</v>
      </c>
      <c r="CFN1" t="s">
        <v>513</v>
      </c>
      <c r="CFO1" t="s">
        <v>827</v>
      </c>
      <c r="CFP1" t="s">
        <v>513</v>
      </c>
      <c r="CFQ1" t="s">
        <v>513</v>
      </c>
      <c r="CFR1" t="s">
        <v>513</v>
      </c>
      <c r="CFS1" t="s">
        <v>513</v>
      </c>
      <c r="CFT1" t="s">
        <v>513</v>
      </c>
      <c r="CFU1" t="s">
        <v>513</v>
      </c>
      <c r="CFV1" t="s">
        <v>828</v>
      </c>
      <c r="CFW1" t="s">
        <v>513</v>
      </c>
      <c r="CFX1" t="s">
        <v>513</v>
      </c>
      <c r="CFY1" t="s">
        <v>513</v>
      </c>
      <c r="CFZ1" t="s">
        <v>513</v>
      </c>
      <c r="CGA1" t="s">
        <v>513</v>
      </c>
      <c r="CGB1" t="s">
        <v>513</v>
      </c>
      <c r="CGC1" t="s">
        <v>829</v>
      </c>
      <c r="CGD1" t="s">
        <v>513</v>
      </c>
      <c r="CGE1" t="s">
        <v>513</v>
      </c>
      <c r="CGF1" t="s">
        <v>513</v>
      </c>
      <c r="CGG1" t="s">
        <v>513</v>
      </c>
      <c r="CGH1" t="s">
        <v>513</v>
      </c>
      <c r="CGI1" t="s">
        <v>513</v>
      </c>
      <c r="CGJ1" t="s">
        <v>830</v>
      </c>
      <c r="CGK1" t="s">
        <v>513</v>
      </c>
      <c r="CGL1" t="s">
        <v>513</v>
      </c>
      <c r="CGM1" t="s">
        <v>513</v>
      </c>
      <c r="CGN1" t="s">
        <v>513</v>
      </c>
      <c r="CGO1" t="s">
        <v>513</v>
      </c>
      <c r="CGP1" t="s">
        <v>513</v>
      </c>
      <c r="CGQ1" t="s">
        <v>831</v>
      </c>
      <c r="CGR1" t="s">
        <v>513</v>
      </c>
      <c r="CGS1" t="s">
        <v>513</v>
      </c>
      <c r="CGT1" t="s">
        <v>513</v>
      </c>
      <c r="CGU1" t="s">
        <v>513</v>
      </c>
      <c r="CGV1" t="s">
        <v>513</v>
      </c>
      <c r="CGW1" t="s">
        <v>513</v>
      </c>
      <c r="CGX1" t="s">
        <v>832</v>
      </c>
      <c r="CGY1" t="s">
        <v>513</v>
      </c>
      <c r="CGZ1" t="s">
        <v>513</v>
      </c>
      <c r="CHA1" t="s">
        <v>513</v>
      </c>
      <c r="CHB1" t="s">
        <v>513</v>
      </c>
      <c r="CHC1" t="s">
        <v>513</v>
      </c>
      <c r="CHD1" t="s">
        <v>513</v>
      </c>
      <c r="CHE1" t="s">
        <v>833</v>
      </c>
      <c r="CHF1" t="s">
        <v>513</v>
      </c>
      <c r="CHG1" t="s">
        <v>513</v>
      </c>
      <c r="CHH1" t="s">
        <v>513</v>
      </c>
      <c r="CHI1" t="s">
        <v>513</v>
      </c>
      <c r="CHJ1" t="s">
        <v>513</v>
      </c>
      <c r="CHK1" t="s">
        <v>513</v>
      </c>
      <c r="CHL1" t="s">
        <v>834</v>
      </c>
      <c r="CHM1" t="s">
        <v>513</v>
      </c>
      <c r="CHN1" t="s">
        <v>513</v>
      </c>
      <c r="CHO1" t="s">
        <v>513</v>
      </c>
      <c r="CHP1" t="s">
        <v>513</v>
      </c>
      <c r="CHQ1" t="s">
        <v>513</v>
      </c>
      <c r="CHR1" t="s">
        <v>513</v>
      </c>
      <c r="CHS1" t="s">
        <v>835</v>
      </c>
      <c r="CHT1" t="s">
        <v>513</v>
      </c>
      <c r="CHU1" t="s">
        <v>513</v>
      </c>
      <c r="CHV1" t="s">
        <v>513</v>
      </c>
      <c r="CHW1" t="s">
        <v>513</v>
      </c>
      <c r="CHX1" t="s">
        <v>513</v>
      </c>
      <c r="CHY1" t="s">
        <v>513</v>
      </c>
      <c r="CHZ1" t="s">
        <v>836</v>
      </c>
      <c r="CIA1" t="s">
        <v>513</v>
      </c>
      <c r="CIB1" t="s">
        <v>513</v>
      </c>
      <c r="CIC1" t="s">
        <v>513</v>
      </c>
      <c r="CID1" t="s">
        <v>513</v>
      </c>
      <c r="CIE1" t="s">
        <v>513</v>
      </c>
      <c r="CIF1" t="s">
        <v>513</v>
      </c>
      <c r="CIG1" t="s">
        <v>837</v>
      </c>
      <c r="CIH1" t="s">
        <v>513</v>
      </c>
      <c r="CII1" t="s">
        <v>513</v>
      </c>
      <c r="CIJ1" t="s">
        <v>513</v>
      </c>
      <c r="CIK1" t="s">
        <v>513</v>
      </c>
      <c r="CIL1" t="s">
        <v>513</v>
      </c>
      <c r="CIM1" t="s">
        <v>513</v>
      </c>
      <c r="CIN1" t="s">
        <v>838</v>
      </c>
      <c r="CIO1" t="s">
        <v>513</v>
      </c>
      <c r="CIP1" t="s">
        <v>513</v>
      </c>
      <c r="CIQ1" t="s">
        <v>513</v>
      </c>
      <c r="CIR1" t="s">
        <v>513</v>
      </c>
      <c r="CIS1" t="s">
        <v>513</v>
      </c>
      <c r="CIT1" t="s">
        <v>513</v>
      </c>
      <c r="CIU1" t="s">
        <v>839</v>
      </c>
      <c r="CIV1" t="s">
        <v>513</v>
      </c>
      <c r="CIW1" t="s">
        <v>513</v>
      </c>
      <c r="CIX1" t="s">
        <v>513</v>
      </c>
      <c r="CIY1" t="s">
        <v>513</v>
      </c>
      <c r="CIZ1" t="s">
        <v>513</v>
      </c>
      <c r="CJA1" t="s">
        <v>513</v>
      </c>
      <c r="CJB1" t="s">
        <v>840</v>
      </c>
      <c r="CJC1" t="s">
        <v>513</v>
      </c>
      <c r="CJD1" t="s">
        <v>513</v>
      </c>
      <c r="CJE1" t="s">
        <v>513</v>
      </c>
      <c r="CJF1" t="s">
        <v>513</v>
      </c>
      <c r="CJG1" t="s">
        <v>513</v>
      </c>
      <c r="CJH1" t="s">
        <v>513</v>
      </c>
      <c r="CJI1" t="s">
        <v>841</v>
      </c>
      <c r="CJJ1" t="s">
        <v>513</v>
      </c>
      <c r="CJK1" t="s">
        <v>513</v>
      </c>
      <c r="CJL1" t="s">
        <v>513</v>
      </c>
      <c r="CJM1" t="s">
        <v>513</v>
      </c>
      <c r="CJN1" t="s">
        <v>513</v>
      </c>
      <c r="CJO1" t="s">
        <v>513</v>
      </c>
      <c r="CJP1" t="s">
        <v>842</v>
      </c>
      <c r="CJQ1" t="s">
        <v>513</v>
      </c>
      <c r="CJR1" t="s">
        <v>513</v>
      </c>
      <c r="CJS1" t="s">
        <v>513</v>
      </c>
      <c r="CJT1" t="s">
        <v>513</v>
      </c>
      <c r="CJU1" t="s">
        <v>513</v>
      </c>
      <c r="CJV1" t="s">
        <v>513</v>
      </c>
      <c r="CJW1" t="s">
        <v>843</v>
      </c>
      <c r="CJX1" t="s">
        <v>513</v>
      </c>
      <c r="CJY1" t="s">
        <v>513</v>
      </c>
      <c r="CJZ1" t="s">
        <v>513</v>
      </c>
      <c r="CKA1" t="s">
        <v>513</v>
      </c>
      <c r="CKB1" t="s">
        <v>513</v>
      </c>
      <c r="CKC1" t="s">
        <v>513</v>
      </c>
      <c r="CKD1" t="s">
        <v>844</v>
      </c>
      <c r="CKE1" t="s">
        <v>513</v>
      </c>
      <c r="CKF1" t="s">
        <v>513</v>
      </c>
      <c r="CKG1" t="s">
        <v>513</v>
      </c>
      <c r="CKH1" t="s">
        <v>513</v>
      </c>
      <c r="CKI1" t="s">
        <v>513</v>
      </c>
      <c r="CKJ1" t="s">
        <v>513</v>
      </c>
      <c r="CKK1" t="s">
        <v>845</v>
      </c>
      <c r="CKL1" t="s">
        <v>513</v>
      </c>
      <c r="CKM1" t="s">
        <v>513</v>
      </c>
      <c r="CKN1" t="s">
        <v>513</v>
      </c>
      <c r="CKO1" t="s">
        <v>513</v>
      </c>
      <c r="CKP1" t="s">
        <v>513</v>
      </c>
      <c r="CKQ1" t="s">
        <v>513</v>
      </c>
      <c r="CKR1" t="s">
        <v>846</v>
      </c>
      <c r="CKS1" t="s">
        <v>513</v>
      </c>
      <c r="CKT1" t="s">
        <v>513</v>
      </c>
      <c r="CKU1" t="s">
        <v>513</v>
      </c>
      <c r="CKV1" t="s">
        <v>513</v>
      </c>
      <c r="CKW1" t="s">
        <v>513</v>
      </c>
      <c r="CKX1" t="s">
        <v>513</v>
      </c>
      <c r="CKY1" t="s">
        <v>847</v>
      </c>
      <c r="CKZ1" t="s">
        <v>513</v>
      </c>
      <c r="CLA1" t="s">
        <v>513</v>
      </c>
      <c r="CLB1" t="s">
        <v>513</v>
      </c>
      <c r="CLC1" t="s">
        <v>513</v>
      </c>
      <c r="CLD1" t="s">
        <v>513</v>
      </c>
      <c r="CLE1" t="s">
        <v>513</v>
      </c>
      <c r="CLF1" t="s">
        <v>848</v>
      </c>
      <c r="CLG1" t="s">
        <v>513</v>
      </c>
      <c r="CLH1" t="s">
        <v>513</v>
      </c>
      <c r="CLI1" t="s">
        <v>513</v>
      </c>
      <c r="CLJ1" t="s">
        <v>513</v>
      </c>
      <c r="CLK1" t="s">
        <v>513</v>
      </c>
      <c r="CLL1" t="s">
        <v>513</v>
      </c>
      <c r="CLM1" t="s">
        <v>849</v>
      </c>
      <c r="CLN1" t="s">
        <v>513</v>
      </c>
      <c r="CLO1" t="s">
        <v>513</v>
      </c>
      <c r="CLP1" t="s">
        <v>513</v>
      </c>
      <c r="CLQ1" t="s">
        <v>513</v>
      </c>
      <c r="CLR1" t="s">
        <v>513</v>
      </c>
      <c r="CLS1" t="s">
        <v>513</v>
      </c>
      <c r="CLT1" t="s">
        <v>850</v>
      </c>
      <c r="CLU1" t="s">
        <v>513</v>
      </c>
      <c r="CLV1" t="s">
        <v>513</v>
      </c>
      <c r="CLW1" t="s">
        <v>513</v>
      </c>
      <c r="CLX1" t="s">
        <v>513</v>
      </c>
      <c r="CLY1" t="s">
        <v>513</v>
      </c>
      <c r="CLZ1" t="s">
        <v>513</v>
      </c>
      <c r="CMA1" t="s">
        <v>851</v>
      </c>
      <c r="CMB1" t="s">
        <v>513</v>
      </c>
      <c r="CMC1" t="s">
        <v>513</v>
      </c>
      <c r="CMD1" t="s">
        <v>513</v>
      </c>
      <c r="CME1" t="s">
        <v>513</v>
      </c>
      <c r="CMF1" t="s">
        <v>513</v>
      </c>
      <c r="CMG1" t="s">
        <v>513</v>
      </c>
      <c r="CMH1" t="s">
        <v>852</v>
      </c>
      <c r="CMI1" t="s">
        <v>513</v>
      </c>
      <c r="CMJ1" t="s">
        <v>513</v>
      </c>
      <c r="CMK1" t="s">
        <v>513</v>
      </c>
      <c r="CML1" t="s">
        <v>513</v>
      </c>
      <c r="CMM1" t="s">
        <v>513</v>
      </c>
      <c r="CMN1" t="s">
        <v>513</v>
      </c>
      <c r="CMO1" t="s">
        <v>853</v>
      </c>
      <c r="CMP1" t="s">
        <v>513</v>
      </c>
      <c r="CMQ1" t="s">
        <v>513</v>
      </c>
      <c r="CMR1" t="s">
        <v>513</v>
      </c>
      <c r="CMS1" t="s">
        <v>513</v>
      </c>
      <c r="CMT1" t="s">
        <v>513</v>
      </c>
      <c r="CMU1" t="s">
        <v>513</v>
      </c>
      <c r="CMV1" t="s">
        <v>854</v>
      </c>
      <c r="CMW1" t="s">
        <v>513</v>
      </c>
      <c r="CMX1" t="s">
        <v>513</v>
      </c>
      <c r="CMY1" t="s">
        <v>513</v>
      </c>
      <c r="CMZ1" t="s">
        <v>513</v>
      </c>
      <c r="CNA1" t="s">
        <v>513</v>
      </c>
      <c r="CNB1" t="s">
        <v>513</v>
      </c>
      <c r="CNC1" t="s">
        <v>855</v>
      </c>
      <c r="CND1" t="s">
        <v>513</v>
      </c>
      <c r="CNE1" t="s">
        <v>513</v>
      </c>
      <c r="CNF1" t="s">
        <v>513</v>
      </c>
      <c r="CNG1" t="s">
        <v>513</v>
      </c>
      <c r="CNH1" t="s">
        <v>513</v>
      </c>
      <c r="CNI1" t="s">
        <v>513</v>
      </c>
      <c r="CNJ1" t="s">
        <v>856</v>
      </c>
      <c r="CNK1" t="s">
        <v>513</v>
      </c>
      <c r="CNL1" t="s">
        <v>513</v>
      </c>
      <c r="CNM1" t="s">
        <v>513</v>
      </c>
      <c r="CNN1" t="s">
        <v>513</v>
      </c>
      <c r="CNO1" t="s">
        <v>513</v>
      </c>
      <c r="CNP1" t="s">
        <v>513</v>
      </c>
      <c r="CNQ1" t="s">
        <v>857</v>
      </c>
      <c r="CNR1" t="s">
        <v>513</v>
      </c>
      <c r="CNS1" t="s">
        <v>513</v>
      </c>
      <c r="CNT1" t="s">
        <v>513</v>
      </c>
      <c r="CNU1" t="s">
        <v>513</v>
      </c>
      <c r="CNV1" t="s">
        <v>513</v>
      </c>
      <c r="CNW1" t="s">
        <v>513</v>
      </c>
      <c r="CNX1" t="s">
        <v>858</v>
      </c>
      <c r="CNY1" t="s">
        <v>513</v>
      </c>
      <c r="CNZ1" t="s">
        <v>513</v>
      </c>
      <c r="COA1" t="s">
        <v>513</v>
      </c>
      <c r="COB1" t="s">
        <v>513</v>
      </c>
      <c r="COC1" t="s">
        <v>513</v>
      </c>
      <c r="COD1" t="s">
        <v>513</v>
      </c>
      <c r="COE1" t="s">
        <v>859</v>
      </c>
      <c r="COF1" t="s">
        <v>513</v>
      </c>
      <c r="COG1" t="s">
        <v>513</v>
      </c>
      <c r="COH1" t="s">
        <v>513</v>
      </c>
      <c r="COI1" t="s">
        <v>513</v>
      </c>
      <c r="COJ1" t="s">
        <v>513</v>
      </c>
      <c r="COK1" t="s">
        <v>513</v>
      </c>
      <c r="COL1" t="s">
        <v>860</v>
      </c>
      <c r="COM1" t="s">
        <v>513</v>
      </c>
      <c r="CON1" t="s">
        <v>513</v>
      </c>
      <c r="COO1" t="s">
        <v>513</v>
      </c>
      <c r="COP1" t="s">
        <v>513</v>
      </c>
      <c r="COQ1" t="s">
        <v>513</v>
      </c>
      <c r="COR1" t="s">
        <v>513</v>
      </c>
      <c r="COS1" t="s">
        <v>861</v>
      </c>
      <c r="COT1" t="s">
        <v>513</v>
      </c>
      <c r="COU1" t="s">
        <v>513</v>
      </c>
      <c r="COV1" t="s">
        <v>513</v>
      </c>
      <c r="COW1" t="s">
        <v>513</v>
      </c>
      <c r="COX1" t="s">
        <v>513</v>
      </c>
      <c r="COY1" t="s">
        <v>513</v>
      </c>
      <c r="COZ1" t="s">
        <v>862</v>
      </c>
      <c r="CPA1" t="s">
        <v>513</v>
      </c>
      <c r="CPB1" t="s">
        <v>513</v>
      </c>
      <c r="CPC1" t="s">
        <v>513</v>
      </c>
      <c r="CPD1" t="s">
        <v>513</v>
      </c>
      <c r="CPE1" t="s">
        <v>513</v>
      </c>
      <c r="CPF1" t="s">
        <v>513</v>
      </c>
      <c r="CPG1" t="s">
        <v>863</v>
      </c>
      <c r="CPH1" t="s">
        <v>513</v>
      </c>
      <c r="CPI1" t="s">
        <v>513</v>
      </c>
      <c r="CPJ1" t="s">
        <v>513</v>
      </c>
      <c r="CPK1" t="s">
        <v>513</v>
      </c>
      <c r="CPL1" t="s">
        <v>513</v>
      </c>
      <c r="CPM1" t="s">
        <v>513</v>
      </c>
      <c r="CPN1" t="s">
        <v>864</v>
      </c>
      <c r="CPO1" t="s">
        <v>513</v>
      </c>
      <c r="CPP1" t="s">
        <v>513</v>
      </c>
      <c r="CPQ1" t="s">
        <v>513</v>
      </c>
      <c r="CPR1" t="s">
        <v>513</v>
      </c>
      <c r="CPS1" t="s">
        <v>513</v>
      </c>
      <c r="CPT1" t="s">
        <v>513</v>
      </c>
      <c r="CPU1" t="s">
        <v>865</v>
      </c>
      <c r="CPV1" t="s">
        <v>513</v>
      </c>
      <c r="CPW1" t="s">
        <v>513</v>
      </c>
      <c r="CPX1" t="s">
        <v>513</v>
      </c>
      <c r="CPY1" t="s">
        <v>513</v>
      </c>
      <c r="CPZ1" t="s">
        <v>513</v>
      </c>
      <c r="CQA1" t="s">
        <v>513</v>
      </c>
      <c r="CQB1" t="s">
        <v>866</v>
      </c>
      <c r="CQC1" t="s">
        <v>513</v>
      </c>
      <c r="CQD1" t="s">
        <v>513</v>
      </c>
      <c r="CQE1" t="s">
        <v>513</v>
      </c>
      <c r="CQF1" t="s">
        <v>513</v>
      </c>
      <c r="CQG1" t="s">
        <v>513</v>
      </c>
      <c r="CQH1" t="s">
        <v>513</v>
      </c>
      <c r="CQI1" t="s">
        <v>867</v>
      </c>
      <c r="CQJ1" t="s">
        <v>513</v>
      </c>
      <c r="CQK1" t="s">
        <v>513</v>
      </c>
      <c r="CQL1" t="s">
        <v>513</v>
      </c>
      <c r="CQM1" t="s">
        <v>513</v>
      </c>
      <c r="CQN1" t="s">
        <v>513</v>
      </c>
      <c r="CQO1" t="s">
        <v>513</v>
      </c>
      <c r="CQP1" t="s">
        <v>868</v>
      </c>
      <c r="CQQ1" t="s">
        <v>513</v>
      </c>
      <c r="CQR1" t="s">
        <v>513</v>
      </c>
      <c r="CQS1" t="s">
        <v>513</v>
      </c>
      <c r="CQT1" t="s">
        <v>513</v>
      </c>
      <c r="CQU1" t="s">
        <v>513</v>
      </c>
      <c r="CQV1" t="s">
        <v>513</v>
      </c>
      <c r="CQW1" t="s">
        <v>869</v>
      </c>
      <c r="CQX1" t="s">
        <v>513</v>
      </c>
      <c r="CQY1" t="s">
        <v>513</v>
      </c>
      <c r="CQZ1" t="s">
        <v>513</v>
      </c>
      <c r="CRA1" t="s">
        <v>513</v>
      </c>
      <c r="CRB1" t="s">
        <v>513</v>
      </c>
      <c r="CRC1" t="s">
        <v>513</v>
      </c>
      <c r="CRD1" t="s">
        <v>870</v>
      </c>
      <c r="CRE1" t="s">
        <v>513</v>
      </c>
      <c r="CRF1" t="s">
        <v>513</v>
      </c>
      <c r="CRG1" t="s">
        <v>513</v>
      </c>
      <c r="CRH1" t="s">
        <v>513</v>
      </c>
      <c r="CRI1" t="s">
        <v>513</v>
      </c>
      <c r="CRJ1" t="s">
        <v>513</v>
      </c>
      <c r="CRK1" t="s">
        <v>871</v>
      </c>
      <c r="CRL1" t="s">
        <v>513</v>
      </c>
      <c r="CRM1" t="s">
        <v>513</v>
      </c>
      <c r="CRN1" t="s">
        <v>513</v>
      </c>
      <c r="CRO1" t="s">
        <v>513</v>
      </c>
      <c r="CRP1" t="s">
        <v>513</v>
      </c>
      <c r="CRQ1" t="s">
        <v>513</v>
      </c>
      <c r="CRR1" t="s">
        <v>872</v>
      </c>
      <c r="CRS1" t="s">
        <v>513</v>
      </c>
      <c r="CRT1" t="s">
        <v>513</v>
      </c>
      <c r="CRU1" t="s">
        <v>513</v>
      </c>
      <c r="CRV1" t="s">
        <v>513</v>
      </c>
      <c r="CRW1" t="s">
        <v>513</v>
      </c>
      <c r="CRX1" t="s">
        <v>513</v>
      </c>
      <c r="CRY1" t="s">
        <v>873</v>
      </c>
      <c r="CRZ1" t="s">
        <v>513</v>
      </c>
      <c r="CSA1" t="s">
        <v>513</v>
      </c>
      <c r="CSB1" t="s">
        <v>513</v>
      </c>
      <c r="CSC1" t="s">
        <v>513</v>
      </c>
      <c r="CSD1" t="s">
        <v>513</v>
      </c>
      <c r="CSE1" t="s">
        <v>513</v>
      </c>
      <c r="CSF1" t="s">
        <v>874</v>
      </c>
      <c r="CSG1" t="s">
        <v>513</v>
      </c>
      <c r="CSH1" t="s">
        <v>513</v>
      </c>
      <c r="CSI1" t="s">
        <v>513</v>
      </c>
      <c r="CSJ1" t="s">
        <v>513</v>
      </c>
      <c r="CSK1" t="s">
        <v>513</v>
      </c>
      <c r="CSL1" t="s">
        <v>513</v>
      </c>
      <c r="CSM1" t="s">
        <v>875</v>
      </c>
      <c r="CSN1" t="s">
        <v>513</v>
      </c>
      <c r="CSO1" t="s">
        <v>513</v>
      </c>
      <c r="CSP1" t="s">
        <v>513</v>
      </c>
      <c r="CSQ1" t="s">
        <v>513</v>
      </c>
      <c r="CSR1" t="s">
        <v>513</v>
      </c>
      <c r="CSS1" t="s">
        <v>513</v>
      </c>
      <c r="CST1" t="s">
        <v>876</v>
      </c>
      <c r="CSU1" t="s">
        <v>513</v>
      </c>
      <c r="CSV1" t="s">
        <v>513</v>
      </c>
      <c r="CSW1" t="s">
        <v>513</v>
      </c>
      <c r="CSX1" t="s">
        <v>513</v>
      </c>
      <c r="CSY1" t="s">
        <v>513</v>
      </c>
      <c r="CSZ1" t="s">
        <v>513</v>
      </c>
      <c r="CTA1" t="s">
        <v>877</v>
      </c>
      <c r="CTB1" t="s">
        <v>513</v>
      </c>
      <c r="CTC1" t="s">
        <v>513</v>
      </c>
      <c r="CTD1" t="s">
        <v>513</v>
      </c>
      <c r="CTE1" t="s">
        <v>513</v>
      </c>
      <c r="CTF1" t="s">
        <v>513</v>
      </c>
      <c r="CTG1" t="s">
        <v>513</v>
      </c>
      <c r="CTH1" t="s">
        <v>878</v>
      </c>
      <c r="CTI1" t="s">
        <v>513</v>
      </c>
      <c r="CTJ1" t="s">
        <v>513</v>
      </c>
      <c r="CTK1" t="s">
        <v>513</v>
      </c>
      <c r="CTL1" t="s">
        <v>513</v>
      </c>
      <c r="CTM1" t="s">
        <v>513</v>
      </c>
      <c r="CTN1" t="s">
        <v>513</v>
      </c>
      <c r="CTO1" t="s">
        <v>879</v>
      </c>
      <c r="CTP1" t="s">
        <v>513</v>
      </c>
      <c r="CTQ1" t="s">
        <v>513</v>
      </c>
      <c r="CTR1" t="s">
        <v>513</v>
      </c>
      <c r="CTS1" t="s">
        <v>513</v>
      </c>
      <c r="CTT1" t="s">
        <v>513</v>
      </c>
      <c r="CTU1" t="s">
        <v>513</v>
      </c>
      <c r="CTV1" t="s">
        <v>880</v>
      </c>
      <c r="CTW1" t="s">
        <v>513</v>
      </c>
      <c r="CTX1" t="s">
        <v>513</v>
      </c>
      <c r="CTY1" t="s">
        <v>513</v>
      </c>
      <c r="CTZ1" t="s">
        <v>513</v>
      </c>
      <c r="CUA1" t="s">
        <v>513</v>
      </c>
      <c r="CUB1" t="s">
        <v>513</v>
      </c>
      <c r="CUC1" t="s">
        <v>881</v>
      </c>
      <c r="CUD1" t="s">
        <v>513</v>
      </c>
      <c r="CUE1" t="s">
        <v>513</v>
      </c>
      <c r="CUF1" t="s">
        <v>513</v>
      </c>
      <c r="CUG1" t="s">
        <v>513</v>
      </c>
      <c r="CUH1" t="s">
        <v>513</v>
      </c>
      <c r="CUI1" t="s">
        <v>513</v>
      </c>
      <c r="CUJ1" t="s">
        <v>882</v>
      </c>
      <c r="CUK1" t="s">
        <v>513</v>
      </c>
      <c r="CUL1" t="s">
        <v>513</v>
      </c>
      <c r="CUM1" t="s">
        <v>513</v>
      </c>
      <c r="CUN1" t="s">
        <v>513</v>
      </c>
      <c r="CUO1" t="s">
        <v>513</v>
      </c>
      <c r="CUP1" t="s">
        <v>513</v>
      </c>
      <c r="CUQ1" t="s">
        <v>883</v>
      </c>
      <c r="CUR1" t="s">
        <v>513</v>
      </c>
      <c r="CUS1" t="s">
        <v>513</v>
      </c>
      <c r="CUT1" t="s">
        <v>513</v>
      </c>
      <c r="CUU1" t="s">
        <v>513</v>
      </c>
      <c r="CUV1" t="s">
        <v>513</v>
      </c>
      <c r="CUW1" t="s">
        <v>513</v>
      </c>
      <c r="CUX1" t="s">
        <v>884</v>
      </c>
      <c r="CUY1" t="s">
        <v>513</v>
      </c>
      <c r="CUZ1" t="s">
        <v>513</v>
      </c>
      <c r="CVA1" t="s">
        <v>513</v>
      </c>
      <c r="CVB1" t="s">
        <v>513</v>
      </c>
      <c r="CVC1" t="s">
        <v>513</v>
      </c>
      <c r="CVD1" t="s">
        <v>513</v>
      </c>
      <c r="CVE1" t="s">
        <v>885</v>
      </c>
      <c r="CVF1" t="s">
        <v>513</v>
      </c>
      <c r="CVG1" t="s">
        <v>513</v>
      </c>
      <c r="CVH1" t="s">
        <v>513</v>
      </c>
      <c r="CVI1" t="s">
        <v>513</v>
      </c>
      <c r="CVJ1" t="s">
        <v>513</v>
      </c>
      <c r="CVK1" t="s">
        <v>513</v>
      </c>
      <c r="CVL1" t="s">
        <v>886</v>
      </c>
      <c r="CVM1" t="s">
        <v>513</v>
      </c>
      <c r="CVN1" t="s">
        <v>513</v>
      </c>
      <c r="CVO1" t="s">
        <v>513</v>
      </c>
      <c r="CVP1" t="s">
        <v>513</v>
      </c>
      <c r="CVQ1" t="s">
        <v>513</v>
      </c>
      <c r="CVR1" t="s">
        <v>513</v>
      </c>
      <c r="CVS1" t="s">
        <v>887</v>
      </c>
      <c r="CVT1" t="s">
        <v>513</v>
      </c>
      <c r="CVU1" t="s">
        <v>513</v>
      </c>
      <c r="CVV1" t="s">
        <v>513</v>
      </c>
      <c r="CVW1" t="s">
        <v>513</v>
      </c>
      <c r="CVX1" t="s">
        <v>513</v>
      </c>
      <c r="CVY1" t="s">
        <v>513</v>
      </c>
      <c r="CVZ1" t="s">
        <v>888</v>
      </c>
      <c r="CWA1" t="s">
        <v>513</v>
      </c>
      <c r="CWB1" t="s">
        <v>513</v>
      </c>
      <c r="CWC1" t="s">
        <v>513</v>
      </c>
      <c r="CWD1" t="s">
        <v>513</v>
      </c>
      <c r="CWE1" t="s">
        <v>513</v>
      </c>
      <c r="CWF1" t="s">
        <v>513</v>
      </c>
      <c r="CWG1" t="s">
        <v>889</v>
      </c>
      <c r="CWH1" t="s">
        <v>513</v>
      </c>
      <c r="CWI1" t="s">
        <v>513</v>
      </c>
      <c r="CWJ1" t="s">
        <v>513</v>
      </c>
      <c r="CWK1" t="s">
        <v>513</v>
      </c>
      <c r="CWL1" t="s">
        <v>513</v>
      </c>
      <c r="CWM1" t="s">
        <v>513</v>
      </c>
      <c r="CWN1" t="s">
        <v>890</v>
      </c>
      <c r="CWO1" t="s">
        <v>513</v>
      </c>
      <c r="CWP1" t="s">
        <v>513</v>
      </c>
      <c r="CWQ1" t="s">
        <v>513</v>
      </c>
      <c r="CWR1" t="s">
        <v>513</v>
      </c>
      <c r="CWS1" t="s">
        <v>513</v>
      </c>
      <c r="CWT1" t="s">
        <v>513</v>
      </c>
      <c r="CWU1" t="s">
        <v>891</v>
      </c>
      <c r="CWV1" t="s">
        <v>513</v>
      </c>
      <c r="CWW1" t="s">
        <v>513</v>
      </c>
      <c r="CWX1" t="s">
        <v>513</v>
      </c>
      <c r="CWY1" t="s">
        <v>513</v>
      </c>
      <c r="CWZ1" t="s">
        <v>513</v>
      </c>
      <c r="CXA1" t="s">
        <v>513</v>
      </c>
      <c r="CXB1" t="s">
        <v>892</v>
      </c>
      <c r="CXC1" t="s">
        <v>513</v>
      </c>
      <c r="CXD1" t="s">
        <v>513</v>
      </c>
      <c r="CXE1" t="s">
        <v>513</v>
      </c>
      <c r="CXF1" t="s">
        <v>513</v>
      </c>
      <c r="CXG1" t="s">
        <v>513</v>
      </c>
      <c r="CXH1" t="s">
        <v>513</v>
      </c>
      <c r="CXI1" t="s">
        <v>893</v>
      </c>
      <c r="CXJ1" t="s">
        <v>513</v>
      </c>
      <c r="CXK1" t="s">
        <v>513</v>
      </c>
      <c r="CXL1" t="s">
        <v>513</v>
      </c>
      <c r="CXM1" t="s">
        <v>513</v>
      </c>
      <c r="CXN1" t="s">
        <v>513</v>
      </c>
      <c r="CXO1" t="s">
        <v>513</v>
      </c>
      <c r="CXP1" t="s">
        <v>894</v>
      </c>
      <c r="CXQ1" t="s">
        <v>513</v>
      </c>
      <c r="CXR1" t="s">
        <v>513</v>
      </c>
      <c r="CXS1" t="s">
        <v>513</v>
      </c>
      <c r="CXT1" t="s">
        <v>513</v>
      </c>
      <c r="CXU1" t="s">
        <v>513</v>
      </c>
      <c r="CXV1" t="s">
        <v>513</v>
      </c>
      <c r="CXW1" t="s">
        <v>895</v>
      </c>
      <c r="CXX1" t="s">
        <v>513</v>
      </c>
      <c r="CXY1" t="s">
        <v>513</v>
      </c>
      <c r="CXZ1" t="s">
        <v>513</v>
      </c>
      <c r="CYA1" t="s">
        <v>513</v>
      </c>
      <c r="CYB1" t="s">
        <v>513</v>
      </c>
      <c r="CYC1" t="s">
        <v>513</v>
      </c>
      <c r="CYD1" t="s">
        <v>896</v>
      </c>
      <c r="CYE1" t="s">
        <v>513</v>
      </c>
      <c r="CYF1" t="s">
        <v>513</v>
      </c>
      <c r="CYG1" t="s">
        <v>513</v>
      </c>
      <c r="CYH1" t="s">
        <v>513</v>
      </c>
      <c r="CYI1" t="s">
        <v>513</v>
      </c>
      <c r="CYJ1" t="s">
        <v>513</v>
      </c>
      <c r="CYK1" t="s">
        <v>897</v>
      </c>
      <c r="CYL1" t="s">
        <v>513</v>
      </c>
      <c r="CYM1" t="s">
        <v>513</v>
      </c>
      <c r="CYN1" t="s">
        <v>513</v>
      </c>
      <c r="CYO1" t="s">
        <v>513</v>
      </c>
      <c r="CYP1" t="s">
        <v>513</v>
      </c>
      <c r="CYQ1" t="s">
        <v>513</v>
      </c>
      <c r="CYR1" t="s">
        <v>898</v>
      </c>
      <c r="CYS1" t="s">
        <v>513</v>
      </c>
      <c r="CYT1" t="s">
        <v>513</v>
      </c>
      <c r="CYU1" t="s">
        <v>513</v>
      </c>
      <c r="CYV1" t="s">
        <v>513</v>
      </c>
      <c r="CYW1" t="s">
        <v>513</v>
      </c>
      <c r="CYX1" t="s">
        <v>513</v>
      </c>
      <c r="CYY1" t="s">
        <v>899</v>
      </c>
      <c r="CYZ1" t="s">
        <v>513</v>
      </c>
      <c r="CZA1" t="s">
        <v>513</v>
      </c>
      <c r="CZB1" t="s">
        <v>513</v>
      </c>
      <c r="CZC1" t="s">
        <v>513</v>
      </c>
      <c r="CZD1" t="s">
        <v>513</v>
      </c>
      <c r="CZE1" t="s">
        <v>513</v>
      </c>
      <c r="CZF1" t="s">
        <v>900</v>
      </c>
      <c r="CZG1" t="s">
        <v>513</v>
      </c>
      <c r="CZH1" t="s">
        <v>513</v>
      </c>
      <c r="CZI1" t="s">
        <v>513</v>
      </c>
      <c r="CZJ1" t="s">
        <v>513</v>
      </c>
      <c r="CZK1" t="s">
        <v>513</v>
      </c>
      <c r="CZL1" t="s">
        <v>513</v>
      </c>
      <c r="CZM1" t="s">
        <v>901</v>
      </c>
      <c r="CZN1" t="s">
        <v>513</v>
      </c>
      <c r="CZO1" t="s">
        <v>513</v>
      </c>
      <c r="CZP1" t="s">
        <v>513</v>
      </c>
      <c r="CZQ1" t="s">
        <v>513</v>
      </c>
      <c r="CZR1" t="s">
        <v>513</v>
      </c>
      <c r="CZS1" t="s">
        <v>513</v>
      </c>
      <c r="CZT1" t="s">
        <v>902</v>
      </c>
      <c r="CZU1" t="s">
        <v>513</v>
      </c>
      <c r="CZV1" t="s">
        <v>513</v>
      </c>
      <c r="CZW1" t="s">
        <v>513</v>
      </c>
      <c r="CZX1" t="s">
        <v>513</v>
      </c>
      <c r="CZY1" t="s">
        <v>513</v>
      </c>
      <c r="CZZ1" t="s">
        <v>513</v>
      </c>
      <c r="DAA1" t="s">
        <v>903</v>
      </c>
      <c r="DAB1" t="s">
        <v>513</v>
      </c>
      <c r="DAC1" t="s">
        <v>513</v>
      </c>
      <c r="DAD1" t="s">
        <v>513</v>
      </c>
      <c r="DAE1" t="s">
        <v>513</v>
      </c>
      <c r="DAF1" t="s">
        <v>513</v>
      </c>
      <c r="DAG1" t="s">
        <v>513</v>
      </c>
      <c r="DAH1" t="s">
        <v>904</v>
      </c>
      <c r="DAI1" t="s">
        <v>513</v>
      </c>
      <c r="DAJ1" t="s">
        <v>513</v>
      </c>
      <c r="DAK1" t="s">
        <v>513</v>
      </c>
      <c r="DAL1" t="s">
        <v>513</v>
      </c>
      <c r="DAM1" t="s">
        <v>513</v>
      </c>
      <c r="DAN1" t="s">
        <v>513</v>
      </c>
      <c r="DAO1" t="s">
        <v>905</v>
      </c>
      <c r="DAP1" t="s">
        <v>513</v>
      </c>
      <c r="DAQ1" t="s">
        <v>513</v>
      </c>
      <c r="DAR1" t="s">
        <v>513</v>
      </c>
      <c r="DAS1" t="s">
        <v>513</v>
      </c>
      <c r="DAT1" t="s">
        <v>513</v>
      </c>
      <c r="DAU1" t="s">
        <v>513</v>
      </c>
      <c r="DAV1" t="s">
        <v>906</v>
      </c>
      <c r="DAW1" t="s">
        <v>513</v>
      </c>
      <c r="DAX1" t="s">
        <v>513</v>
      </c>
      <c r="DAY1" t="s">
        <v>513</v>
      </c>
      <c r="DAZ1" t="s">
        <v>513</v>
      </c>
      <c r="DBA1" t="s">
        <v>513</v>
      </c>
      <c r="DBB1" t="s">
        <v>513</v>
      </c>
      <c r="DBC1" t="s">
        <v>907</v>
      </c>
      <c r="DBD1" t="s">
        <v>513</v>
      </c>
      <c r="DBE1" t="s">
        <v>513</v>
      </c>
      <c r="DBF1" t="s">
        <v>513</v>
      </c>
      <c r="DBG1" t="s">
        <v>513</v>
      </c>
      <c r="DBH1" t="s">
        <v>513</v>
      </c>
      <c r="DBI1" t="s">
        <v>513</v>
      </c>
      <c r="DBJ1" t="s">
        <v>908</v>
      </c>
      <c r="DBK1" t="s">
        <v>513</v>
      </c>
      <c r="DBL1" t="s">
        <v>513</v>
      </c>
      <c r="DBM1" t="s">
        <v>513</v>
      </c>
      <c r="DBN1" t="s">
        <v>513</v>
      </c>
      <c r="DBO1" t="s">
        <v>513</v>
      </c>
      <c r="DBP1" t="s">
        <v>513</v>
      </c>
      <c r="DBQ1" t="s">
        <v>909</v>
      </c>
      <c r="DBR1" t="s">
        <v>513</v>
      </c>
      <c r="DBS1" t="s">
        <v>513</v>
      </c>
      <c r="DBT1" t="s">
        <v>513</v>
      </c>
      <c r="DBU1" t="s">
        <v>513</v>
      </c>
      <c r="DBV1" t="s">
        <v>513</v>
      </c>
      <c r="DBW1" t="s">
        <v>513</v>
      </c>
      <c r="DBX1" t="s">
        <v>910</v>
      </c>
      <c r="DBY1" t="s">
        <v>513</v>
      </c>
      <c r="DBZ1" t="s">
        <v>513</v>
      </c>
      <c r="DCA1" t="s">
        <v>513</v>
      </c>
      <c r="DCB1" t="s">
        <v>513</v>
      </c>
      <c r="DCC1" t="s">
        <v>513</v>
      </c>
      <c r="DCD1" t="s">
        <v>513</v>
      </c>
      <c r="DCE1" t="s">
        <v>911</v>
      </c>
      <c r="DCF1" t="s">
        <v>513</v>
      </c>
      <c r="DCG1" t="s">
        <v>513</v>
      </c>
      <c r="DCH1" t="s">
        <v>513</v>
      </c>
      <c r="DCI1" t="s">
        <v>513</v>
      </c>
      <c r="DCJ1" t="s">
        <v>513</v>
      </c>
      <c r="DCK1" t="s">
        <v>513</v>
      </c>
      <c r="DCL1" t="s">
        <v>912</v>
      </c>
      <c r="DCM1" t="s">
        <v>513</v>
      </c>
      <c r="DCN1" t="s">
        <v>513</v>
      </c>
      <c r="DCO1" t="s">
        <v>513</v>
      </c>
      <c r="DCP1" t="s">
        <v>513</v>
      </c>
      <c r="DCQ1" t="s">
        <v>513</v>
      </c>
      <c r="DCR1" t="s">
        <v>513</v>
      </c>
      <c r="DCS1" t="s">
        <v>913</v>
      </c>
      <c r="DCT1" t="s">
        <v>513</v>
      </c>
      <c r="DCU1" t="s">
        <v>513</v>
      </c>
      <c r="DCV1" t="s">
        <v>513</v>
      </c>
      <c r="DCW1" t="s">
        <v>513</v>
      </c>
      <c r="DCX1" t="s">
        <v>513</v>
      </c>
      <c r="DCY1" t="s">
        <v>513</v>
      </c>
      <c r="DCZ1" t="s">
        <v>914</v>
      </c>
      <c r="DDA1" t="s">
        <v>513</v>
      </c>
      <c r="DDB1" t="s">
        <v>513</v>
      </c>
      <c r="DDC1" t="s">
        <v>513</v>
      </c>
      <c r="DDD1" t="s">
        <v>513</v>
      </c>
      <c r="DDE1" t="s">
        <v>513</v>
      </c>
      <c r="DDF1" t="s">
        <v>513</v>
      </c>
      <c r="DDG1" t="s">
        <v>915</v>
      </c>
      <c r="DDH1" t="s">
        <v>513</v>
      </c>
      <c r="DDI1" t="s">
        <v>513</v>
      </c>
      <c r="DDJ1" t="s">
        <v>513</v>
      </c>
      <c r="DDK1" t="s">
        <v>513</v>
      </c>
      <c r="DDL1" t="s">
        <v>513</v>
      </c>
      <c r="DDM1" t="s">
        <v>513</v>
      </c>
      <c r="DDN1" t="s">
        <v>916</v>
      </c>
      <c r="DDO1" t="s">
        <v>513</v>
      </c>
      <c r="DDP1" t="s">
        <v>513</v>
      </c>
      <c r="DDQ1" t="s">
        <v>513</v>
      </c>
      <c r="DDR1" t="s">
        <v>513</v>
      </c>
      <c r="DDS1" t="s">
        <v>513</v>
      </c>
      <c r="DDT1" t="s">
        <v>513</v>
      </c>
      <c r="DDU1" t="s">
        <v>917</v>
      </c>
      <c r="DDV1" t="s">
        <v>513</v>
      </c>
      <c r="DDW1" t="s">
        <v>513</v>
      </c>
      <c r="DDX1" t="s">
        <v>513</v>
      </c>
      <c r="DDY1" t="s">
        <v>513</v>
      </c>
      <c r="DDZ1" t="s">
        <v>513</v>
      </c>
      <c r="DEA1" t="s">
        <v>513</v>
      </c>
      <c r="DEB1" t="s">
        <v>918</v>
      </c>
      <c r="DEC1" t="s">
        <v>513</v>
      </c>
      <c r="DED1" t="s">
        <v>513</v>
      </c>
      <c r="DEE1" t="s">
        <v>513</v>
      </c>
      <c r="DEF1" t="s">
        <v>513</v>
      </c>
      <c r="DEG1" t="s">
        <v>513</v>
      </c>
      <c r="DEH1" t="s">
        <v>513</v>
      </c>
      <c r="DEI1" t="s">
        <v>919</v>
      </c>
      <c r="DEJ1" t="s">
        <v>513</v>
      </c>
      <c r="DEK1" t="s">
        <v>513</v>
      </c>
      <c r="DEL1" t="s">
        <v>513</v>
      </c>
      <c r="DEM1" t="s">
        <v>513</v>
      </c>
      <c r="DEN1" t="s">
        <v>513</v>
      </c>
      <c r="DEO1" t="s">
        <v>513</v>
      </c>
      <c r="DEP1" t="s">
        <v>920</v>
      </c>
      <c r="DEQ1" t="s">
        <v>513</v>
      </c>
      <c r="DER1" t="s">
        <v>513</v>
      </c>
      <c r="DES1" t="s">
        <v>513</v>
      </c>
      <c r="DET1" t="s">
        <v>513</v>
      </c>
      <c r="DEU1" t="s">
        <v>513</v>
      </c>
      <c r="DEV1" t="s">
        <v>513</v>
      </c>
      <c r="DEW1" t="s">
        <v>921</v>
      </c>
      <c r="DEX1" t="s">
        <v>513</v>
      </c>
      <c r="DEY1" t="s">
        <v>513</v>
      </c>
      <c r="DEZ1" t="s">
        <v>513</v>
      </c>
      <c r="DFA1" t="s">
        <v>513</v>
      </c>
      <c r="DFB1" t="s">
        <v>513</v>
      </c>
      <c r="DFC1" t="s">
        <v>513</v>
      </c>
      <c r="DFD1" t="s">
        <v>922</v>
      </c>
      <c r="DFE1" t="s">
        <v>513</v>
      </c>
      <c r="DFF1" t="s">
        <v>513</v>
      </c>
      <c r="DFG1" t="s">
        <v>513</v>
      </c>
      <c r="DFH1" t="s">
        <v>513</v>
      </c>
      <c r="DFI1" t="s">
        <v>513</v>
      </c>
      <c r="DFJ1" t="s">
        <v>513</v>
      </c>
      <c r="DFK1" t="s">
        <v>923</v>
      </c>
      <c r="DFL1" t="s">
        <v>513</v>
      </c>
      <c r="DFM1" t="s">
        <v>513</v>
      </c>
      <c r="DFN1" t="s">
        <v>513</v>
      </c>
      <c r="DFO1" t="s">
        <v>513</v>
      </c>
      <c r="DFP1" t="s">
        <v>513</v>
      </c>
      <c r="DFQ1" t="s">
        <v>513</v>
      </c>
      <c r="DFR1" t="s">
        <v>924</v>
      </c>
      <c r="DFS1" t="s">
        <v>513</v>
      </c>
      <c r="DFT1" t="s">
        <v>513</v>
      </c>
      <c r="DFU1" t="s">
        <v>513</v>
      </c>
      <c r="DFV1" t="s">
        <v>513</v>
      </c>
      <c r="DFW1" t="s">
        <v>513</v>
      </c>
      <c r="DFX1" t="s">
        <v>513</v>
      </c>
      <c r="DFY1" t="s">
        <v>925</v>
      </c>
      <c r="DFZ1" t="s">
        <v>513</v>
      </c>
      <c r="DGA1" t="s">
        <v>513</v>
      </c>
      <c r="DGB1" t="s">
        <v>513</v>
      </c>
      <c r="DGC1" t="s">
        <v>513</v>
      </c>
      <c r="DGD1" t="s">
        <v>513</v>
      </c>
      <c r="DGE1" t="s">
        <v>513</v>
      </c>
      <c r="DGF1" t="s">
        <v>926</v>
      </c>
      <c r="DGG1" t="s">
        <v>513</v>
      </c>
      <c r="DGH1" t="s">
        <v>513</v>
      </c>
      <c r="DGI1" t="s">
        <v>513</v>
      </c>
      <c r="DGJ1" t="s">
        <v>513</v>
      </c>
      <c r="DGK1" t="s">
        <v>513</v>
      </c>
      <c r="DGL1" t="s">
        <v>513</v>
      </c>
      <c r="DGM1" t="s">
        <v>927</v>
      </c>
      <c r="DGN1" t="s">
        <v>513</v>
      </c>
      <c r="DGO1" t="s">
        <v>513</v>
      </c>
      <c r="DGP1" t="s">
        <v>513</v>
      </c>
      <c r="DGQ1" t="s">
        <v>513</v>
      </c>
      <c r="DGR1" t="s">
        <v>513</v>
      </c>
      <c r="DGS1" t="s">
        <v>513</v>
      </c>
      <c r="DGT1" t="s">
        <v>928</v>
      </c>
      <c r="DGU1" t="s">
        <v>513</v>
      </c>
      <c r="DGV1" t="s">
        <v>513</v>
      </c>
      <c r="DGW1" t="s">
        <v>513</v>
      </c>
      <c r="DGX1" t="s">
        <v>513</v>
      </c>
      <c r="DGY1" t="s">
        <v>513</v>
      </c>
      <c r="DGZ1" t="s">
        <v>513</v>
      </c>
      <c r="DHA1" t="s">
        <v>929</v>
      </c>
      <c r="DHB1" t="s">
        <v>513</v>
      </c>
      <c r="DHC1" t="s">
        <v>513</v>
      </c>
      <c r="DHD1" t="s">
        <v>513</v>
      </c>
      <c r="DHE1" t="s">
        <v>513</v>
      </c>
      <c r="DHF1" t="s">
        <v>513</v>
      </c>
      <c r="DHG1" t="s">
        <v>513</v>
      </c>
      <c r="DHH1" t="s">
        <v>930</v>
      </c>
      <c r="DHI1" t="s">
        <v>513</v>
      </c>
      <c r="DHJ1" t="s">
        <v>513</v>
      </c>
      <c r="DHK1" t="s">
        <v>513</v>
      </c>
      <c r="DHL1" t="s">
        <v>513</v>
      </c>
      <c r="DHM1" t="s">
        <v>513</v>
      </c>
      <c r="DHN1" t="s">
        <v>513</v>
      </c>
      <c r="DHO1" t="s">
        <v>931</v>
      </c>
      <c r="DHP1" t="s">
        <v>513</v>
      </c>
      <c r="DHQ1" t="s">
        <v>513</v>
      </c>
      <c r="DHR1" t="s">
        <v>513</v>
      </c>
      <c r="DHS1" t="s">
        <v>513</v>
      </c>
      <c r="DHT1" t="s">
        <v>513</v>
      </c>
      <c r="DHU1" t="s">
        <v>513</v>
      </c>
      <c r="DHV1" t="s">
        <v>932</v>
      </c>
      <c r="DHW1" t="s">
        <v>513</v>
      </c>
      <c r="DHX1" t="s">
        <v>513</v>
      </c>
      <c r="DHY1" t="s">
        <v>513</v>
      </c>
      <c r="DHZ1" t="s">
        <v>513</v>
      </c>
      <c r="DIA1" t="s">
        <v>513</v>
      </c>
      <c r="DIB1" t="s">
        <v>513</v>
      </c>
      <c r="DIC1" t="s">
        <v>933</v>
      </c>
      <c r="DID1" t="s">
        <v>513</v>
      </c>
      <c r="DIE1" t="s">
        <v>513</v>
      </c>
      <c r="DIF1" t="s">
        <v>513</v>
      </c>
      <c r="DIG1" t="s">
        <v>513</v>
      </c>
      <c r="DIH1" t="s">
        <v>513</v>
      </c>
      <c r="DII1" t="s">
        <v>513</v>
      </c>
      <c r="DIJ1" t="s">
        <v>934</v>
      </c>
      <c r="DIK1" t="s">
        <v>513</v>
      </c>
      <c r="DIL1" t="s">
        <v>513</v>
      </c>
      <c r="DIM1" t="s">
        <v>513</v>
      </c>
      <c r="DIN1" t="s">
        <v>513</v>
      </c>
      <c r="DIO1" t="s">
        <v>513</v>
      </c>
      <c r="DIP1" t="s">
        <v>513</v>
      </c>
      <c r="DIQ1" t="s">
        <v>935</v>
      </c>
      <c r="DIR1" t="s">
        <v>513</v>
      </c>
      <c r="DIS1" t="s">
        <v>513</v>
      </c>
      <c r="DIT1" t="s">
        <v>513</v>
      </c>
      <c r="DIU1" t="s">
        <v>513</v>
      </c>
      <c r="DIV1" t="s">
        <v>513</v>
      </c>
      <c r="DIW1" t="s">
        <v>513</v>
      </c>
      <c r="DIX1" t="s">
        <v>936</v>
      </c>
      <c r="DIY1" t="s">
        <v>513</v>
      </c>
      <c r="DIZ1" t="s">
        <v>513</v>
      </c>
      <c r="DJA1" t="s">
        <v>513</v>
      </c>
      <c r="DJB1" t="s">
        <v>513</v>
      </c>
      <c r="DJC1" t="s">
        <v>513</v>
      </c>
      <c r="DJD1" t="s">
        <v>513</v>
      </c>
      <c r="DJE1" t="s">
        <v>937</v>
      </c>
      <c r="DJF1" t="s">
        <v>513</v>
      </c>
      <c r="DJG1" t="s">
        <v>513</v>
      </c>
      <c r="DJH1" t="s">
        <v>513</v>
      </c>
      <c r="DJI1" t="s">
        <v>513</v>
      </c>
      <c r="DJJ1" t="s">
        <v>513</v>
      </c>
      <c r="DJK1" t="s">
        <v>513</v>
      </c>
      <c r="DJL1" t="s">
        <v>938</v>
      </c>
      <c r="DJM1" t="s">
        <v>513</v>
      </c>
      <c r="DJN1" t="s">
        <v>513</v>
      </c>
      <c r="DJO1" t="s">
        <v>513</v>
      </c>
      <c r="DJP1" t="s">
        <v>513</v>
      </c>
      <c r="DJQ1" t="s">
        <v>513</v>
      </c>
      <c r="DJR1" t="s">
        <v>513</v>
      </c>
      <c r="DJS1" t="s">
        <v>939</v>
      </c>
      <c r="DJT1" t="s">
        <v>513</v>
      </c>
      <c r="DJU1" t="s">
        <v>513</v>
      </c>
      <c r="DJV1" t="s">
        <v>513</v>
      </c>
      <c r="DJW1" t="s">
        <v>513</v>
      </c>
      <c r="DJX1" t="s">
        <v>513</v>
      </c>
      <c r="DJY1" t="s">
        <v>513</v>
      </c>
      <c r="DJZ1" t="s">
        <v>940</v>
      </c>
      <c r="DKA1" t="s">
        <v>513</v>
      </c>
      <c r="DKB1" t="s">
        <v>513</v>
      </c>
      <c r="DKC1" t="s">
        <v>513</v>
      </c>
      <c r="DKD1" t="s">
        <v>513</v>
      </c>
      <c r="DKE1" t="s">
        <v>513</v>
      </c>
      <c r="DKF1" t="s">
        <v>513</v>
      </c>
      <c r="DKG1" t="s">
        <v>941</v>
      </c>
      <c r="DKH1" t="s">
        <v>513</v>
      </c>
      <c r="DKI1" t="s">
        <v>513</v>
      </c>
      <c r="DKJ1" t="s">
        <v>513</v>
      </c>
      <c r="DKK1" t="s">
        <v>513</v>
      </c>
      <c r="DKL1" t="s">
        <v>513</v>
      </c>
      <c r="DKM1" t="s">
        <v>513</v>
      </c>
      <c r="DKN1" t="s">
        <v>942</v>
      </c>
      <c r="DKO1" t="s">
        <v>513</v>
      </c>
      <c r="DKP1" t="s">
        <v>513</v>
      </c>
      <c r="DKQ1" t="s">
        <v>513</v>
      </c>
      <c r="DKR1" t="s">
        <v>513</v>
      </c>
      <c r="DKS1" t="s">
        <v>513</v>
      </c>
      <c r="DKT1" t="s">
        <v>513</v>
      </c>
      <c r="DKU1" t="s">
        <v>943</v>
      </c>
      <c r="DKV1" t="s">
        <v>513</v>
      </c>
      <c r="DKW1" t="s">
        <v>513</v>
      </c>
      <c r="DKX1" t="s">
        <v>513</v>
      </c>
      <c r="DKY1" t="s">
        <v>513</v>
      </c>
      <c r="DKZ1" t="s">
        <v>513</v>
      </c>
      <c r="DLA1" t="s">
        <v>513</v>
      </c>
      <c r="DLB1" t="s">
        <v>944</v>
      </c>
      <c r="DLC1" t="s">
        <v>513</v>
      </c>
      <c r="DLD1" t="s">
        <v>513</v>
      </c>
      <c r="DLE1" t="s">
        <v>513</v>
      </c>
      <c r="DLF1" t="s">
        <v>513</v>
      </c>
      <c r="DLG1" t="s">
        <v>513</v>
      </c>
      <c r="DLH1" t="s">
        <v>513</v>
      </c>
      <c r="DLI1" t="s">
        <v>945</v>
      </c>
      <c r="DLJ1" t="s">
        <v>513</v>
      </c>
      <c r="DLK1" t="s">
        <v>513</v>
      </c>
      <c r="DLL1" t="s">
        <v>513</v>
      </c>
      <c r="DLM1" t="s">
        <v>513</v>
      </c>
      <c r="DLN1" t="s">
        <v>513</v>
      </c>
      <c r="DLO1" t="s">
        <v>513</v>
      </c>
      <c r="DLP1" t="s">
        <v>946</v>
      </c>
      <c r="DLQ1" t="s">
        <v>513</v>
      </c>
      <c r="DLR1" t="s">
        <v>513</v>
      </c>
      <c r="DLS1" t="s">
        <v>513</v>
      </c>
      <c r="DLT1" t="s">
        <v>513</v>
      </c>
      <c r="DLU1" t="s">
        <v>513</v>
      </c>
      <c r="DLV1" t="s">
        <v>513</v>
      </c>
      <c r="DLW1" t="s">
        <v>947</v>
      </c>
      <c r="DLX1" t="s">
        <v>513</v>
      </c>
      <c r="DLY1" t="s">
        <v>513</v>
      </c>
      <c r="DLZ1" t="s">
        <v>513</v>
      </c>
      <c r="DMA1" t="s">
        <v>513</v>
      </c>
      <c r="DMB1" t="s">
        <v>513</v>
      </c>
      <c r="DMC1" t="s">
        <v>513</v>
      </c>
      <c r="DMD1" t="s">
        <v>948</v>
      </c>
      <c r="DME1" t="s">
        <v>513</v>
      </c>
      <c r="DMF1" t="s">
        <v>513</v>
      </c>
      <c r="DMG1" t="s">
        <v>513</v>
      </c>
      <c r="DMH1" t="s">
        <v>513</v>
      </c>
      <c r="DMI1" t="s">
        <v>513</v>
      </c>
      <c r="DMJ1" t="s">
        <v>513</v>
      </c>
      <c r="DMK1" t="s">
        <v>949</v>
      </c>
      <c r="DML1" t="s">
        <v>513</v>
      </c>
      <c r="DMM1" t="s">
        <v>513</v>
      </c>
      <c r="DMN1" t="s">
        <v>513</v>
      </c>
      <c r="DMO1" t="s">
        <v>513</v>
      </c>
      <c r="DMP1" t="s">
        <v>513</v>
      </c>
      <c r="DMQ1" t="s">
        <v>513</v>
      </c>
      <c r="DMR1" t="s">
        <v>950</v>
      </c>
      <c r="DMS1" t="s">
        <v>513</v>
      </c>
      <c r="DMT1" t="s">
        <v>513</v>
      </c>
      <c r="DMU1" t="s">
        <v>513</v>
      </c>
      <c r="DMV1" t="s">
        <v>513</v>
      </c>
      <c r="DMW1" t="s">
        <v>513</v>
      </c>
      <c r="DMX1" t="s">
        <v>513</v>
      </c>
      <c r="DMY1" t="s">
        <v>951</v>
      </c>
      <c r="DMZ1" t="s">
        <v>513</v>
      </c>
      <c r="DNA1" t="s">
        <v>513</v>
      </c>
      <c r="DNB1" t="s">
        <v>513</v>
      </c>
      <c r="DNC1" t="s">
        <v>513</v>
      </c>
      <c r="DND1" t="s">
        <v>513</v>
      </c>
      <c r="DNE1" t="s">
        <v>513</v>
      </c>
      <c r="DNF1" t="s">
        <v>952</v>
      </c>
      <c r="DNG1" t="s">
        <v>513</v>
      </c>
      <c r="DNH1" t="s">
        <v>513</v>
      </c>
      <c r="DNI1" t="s">
        <v>513</v>
      </c>
      <c r="DNJ1" t="s">
        <v>513</v>
      </c>
      <c r="DNK1" t="s">
        <v>513</v>
      </c>
      <c r="DNL1" t="s">
        <v>513</v>
      </c>
      <c r="DNM1" t="s">
        <v>953</v>
      </c>
      <c r="DNN1" t="s">
        <v>513</v>
      </c>
      <c r="DNO1" t="s">
        <v>513</v>
      </c>
      <c r="DNP1" t="s">
        <v>513</v>
      </c>
      <c r="DNQ1" t="s">
        <v>513</v>
      </c>
      <c r="DNR1" t="s">
        <v>513</v>
      </c>
      <c r="DNS1" t="s">
        <v>513</v>
      </c>
      <c r="DNT1" t="s">
        <v>954</v>
      </c>
      <c r="DNU1" t="s">
        <v>513</v>
      </c>
      <c r="DNV1" t="s">
        <v>513</v>
      </c>
      <c r="DNW1" t="s">
        <v>513</v>
      </c>
      <c r="DNX1" t="s">
        <v>513</v>
      </c>
      <c r="DNY1" t="s">
        <v>513</v>
      </c>
      <c r="DNZ1" t="s">
        <v>513</v>
      </c>
      <c r="DOA1" t="s">
        <v>955</v>
      </c>
      <c r="DOB1" t="s">
        <v>513</v>
      </c>
      <c r="DOC1" t="s">
        <v>513</v>
      </c>
      <c r="DOD1" t="s">
        <v>513</v>
      </c>
      <c r="DOE1" t="s">
        <v>513</v>
      </c>
      <c r="DOF1" t="s">
        <v>513</v>
      </c>
      <c r="DOG1" t="s">
        <v>513</v>
      </c>
      <c r="DOH1" t="s">
        <v>956</v>
      </c>
      <c r="DOI1" t="s">
        <v>513</v>
      </c>
      <c r="DOJ1" t="s">
        <v>513</v>
      </c>
      <c r="DOK1" t="s">
        <v>513</v>
      </c>
      <c r="DOL1" t="s">
        <v>513</v>
      </c>
      <c r="DOM1" t="s">
        <v>513</v>
      </c>
      <c r="DON1" t="s">
        <v>513</v>
      </c>
      <c r="DOO1" t="s">
        <v>957</v>
      </c>
      <c r="DOP1" t="s">
        <v>513</v>
      </c>
      <c r="DOQ1" t="s">
        <v>513</v>
      </c>
      <c r="DOR1" t="s">
        <v>513</v>
      </c>
      <c r="DOS1" t="s">
        <v>513</v>
      </c>
      <c r="DOT1" t="s">
        <v>513</v>
      </c>
      <c r="DOU1" t="s">
        <v>513</v>
      </c>
      <c r="DOV1" t="s">
        <v>958</v>
      </c>
      <c r="DOW1" t="s">
        <v>513</v>
      </c>
      <c r="DOX1" t="s">
        <v>513</v>
      </c>
      <c r="DOY1" t="s">
        <v>513</v>
      </c>
      <c r="DOZ1" t="s">
        <v>513</v>
      </c>
      <c r="DPA1" t="s">
        <v>513</v>
      </c>
      <c r="DPB1" t="s">
        <v>513</v>
      </c>
      <c r="DPC1" t="s">
        <v>959</v>
      </c>
      <c r="DPD1" t="s">
        <v>513</v>
      </c>
      <c r="DPE1" t="s">
        <v>513</v>
      </c>
      <c r="DPF1" t="s">
        <v>513</v>
      </c>
      <c r="DPG1" t="s">
        <v>513</v>
      </c>
      <c r="DPH1" t="s">
        <v>513</v>
      </c>
      <c r="DPI1" t="s">
        <v>513</v>
      </c>
      <c r="DPJ1" t="s">
        <v>960</v>
      </c>
      <c r="DPK1" t="s">
        <v>513</v>
      </c>
      <c r="DPL1" t="s">
        <v>513</v>
      </c>
      <c r="DPM1" t="s">
        <v>513</v>
      </c>
      <c r="DPN1" t="s">
        <v>513</v>
      </c>
      <c r="DPO1" t="s">
        <v>513</v>
      </c>
      <c r="DPP1" t="s">
        <v>513</v>
      </c>
      <c r="DPQ1" t="s">
        <v>961</v>
      </c>
      <c r="DPR1" t="s">
        <v>513</v>
      </c>
      <c r="DPS1" t="s">
        <v>513</v>
      </c>
      <c r="DPT1" t="s">
        <v>513</v>
      </c>
      <c r="DPU1" t="s">
        <v>513</v>
      </c>
      <c r="DPV1" t="s">
        <v>513</v>
      </c>
      <c r="DPW1" t="s">
        <v>513</v>
      </c>
      <c r="DPX1" t="s">
        <v>962</v>
      </c>
      <c r="DPY1" t="s">
        <v>513</v>
      </c>
      <c r="DPZ1" t="s">
        <v>513</v>
      </c>
      <c r="DQA1" t="s">
        <v>513</v>
      </c>
      <c r="DQB1" t="s">
        <v>513</v>
      </c>
      <c r="DQC1" t="s">
        <v>513</v>
      </c>
      <c r="DQD1" t="s">
        <v>513</v>
      </c>
      <c r="DQE1" t="s">
        <v>963</v>
      </c>
      <c r="DQF1" t="s">
        <v>513</v>
      </c>
      <c r="DQG1" t="s">
        <v>513</v>
      </c>
      <c r="DQH1" t="s">
        <v>513</v>
      </c>
      <c r="DQI1" t="s">
        <v>513</v>
      </c>
      <c r="DQJ1" t="s">
        <v>513</v>
      </c>
      <c r="DQK1" t="s">
        <v>513</v>
      </c>
      <c r="DQL1" t="s">
        <v>964</v>
      </c>
      <c r="DQM1" t="s">
        <v>513</v>
      </c>
      <c r="DQN1" t="s">
        <v>513</v>
      </c>
      <c r="DQO1" t="s">
        <v>513</v>
      </c>
      <c r="DQP1" t="s">
        <v>513</v>
      </c>
      <c r="DQQ1" t="s">
        <v>513</v>
      </c>
      <c r="DQR1" t="s">
        <v>513</v>
      </c>
      <c r="DQS1" t="s">
        <v>965</v>
      </c>
      <c r="DQT1" t="s">
        <v>513</v>
      </c>
      <c r="DQU1" t="s">
        <v>513</v>
      </c>
      <c r="DQV1" t="s">
        <v>513</v>
      </c>
      <c r="DQW1" t="s">
        <v>513</v>
      </c>
      <c r="DQX1" t="s">
        <v>513</v>
      </c>
      <c r="DQY1" t="s">
        <v>513</v>
      </c>
      <c r="DQZ1" t="s">
        <v>966</v>
      </c>
      <c r="DRA1" t="s">
        <v>513</v>
      </c>
      <c r="DRB1" t="s">
        <v>513</v>
      </c>
      <c r="DRC1" t="s">
        <v>513</v>
      </c>
      <c r="DRD1" t="s">
        <v>513</v>
      </c>
      <c r="DRE1" t="s">
        <v>513</v>
      </c>
      <c r="DRF1" t="s">
        <v>513</v>
      </c>
      <c r="DRG1" t="s">
        <v>967</v>
      </c>
      <c r="DRH1" t="s">
        <v>513</v>
      </c>
      <c r="DRI1" t="s">
        <v>513</v>
      </c>
      <c r="DRJ1" t="s">
        <v>513</v>
      </c>
      <c r="DRK1" t="s">
        <v>513</v>
      </c>
      <c r="DRL1" t="s">
        <v>513</v>
      </c>
      <c r="DRM1" t="s">
        <v>513</v>
      </c>
      <c r="DRN1" t="s">
        <v>968</v>
      </c>
      <c r="DRO1" t="s">
        <v>513</v>
      </c>
      <c r="DRP1" t="s">
        <v>513</v>
      </c>
      <c r="DRQ1" t="s">
        <v>513</v>
      </c>
      <c r="DRR1" t="s">
        <v>513</v>
      </c>
      <c r="DRS1" t="s">
        <v>513</v>
      </c>
      <c r="DRT1" t="s">
        <v>513</v>
      </c>
      <c r="DRU1" t="s">
        <v>969</v>
      </c>
      <c r="DRV1" t="s">
        <v>513</v>
      </c>
      <c r="DRW1" t="s">
        <v>513</v>
      </c>
      <c r="DRX1" t="s">
        <v>513</v>
      </c>
      <c r="DRY1" t="s">
        <v>513</v>
      </c>
      <c r="DRZ1" t="s">
        <v>513</v>
      </c>
      <c r="DSA1" t="s">
        <v>513</v>
      </c>
      <c r="DSB1" t="s">
        <v>970</v>
      </c>
      <c r="DSC1" t="s">
        <v>513</v>
      </c>
      <c r="DSD1" t="s">
        <v>513</v>
      </c>
      <c r="DSE1" t="s">
        <v>513</v>
      </c>
      <c r="DSF1" t="s">
        <v>513</v>
      </c>
      <c r="DSG1" t="s">
        <v>513</v>
      </c>
      <c r="DSH1" t="s">
        <v>513</v>
      </c>
      <c r="DSI1" t="s">
        <v>971</v>
      </c>
      <c r="DSJ1" t="s">
        <v>513</v>
      </c>
      <c r="DSK1" t="s">
        <v>513</v>
      </c>
      <c r="DSL1" t="s">
        <v>513</v>
      </c>
      <c r="DSM1" t="s">
        <v>513</v>
      </c>
      <c r="DSN1" t="s">
        <v>513</v>
      </c>
      <c r="DSO1" t="s">
        <v>513</v>
      </c>
      <c r="DSP1" t="s">
        <v>972</v>
      </c>
      <c r="DSQ1" t="s">
        <v>513</v>
      </c>
      <c r="DSR1" t="s">
        <v>513</v>
      </c>
      <c r="DSS1" t="s">
        <v>513</v>
      </c>
      <c r="DST1" t="s">
        <v>513</v>
      </c>
      <c r="DSU1" t="s">
        <v>513</v>
      </c>
      <c r="DSV1" t="s">
        <v>513</v>
      </c>
      <c r="DSW1" t="s">
        <v>973</v>
      </c>
      <c r="DSX1" t="s">
        <v>513</v>
      </c>
      <c r="DSY1" t="s">
        <v>513</v>
      </c>
      <c r="DSZ1" t="s">
        <v>513</v>
      </c>
      <c r="DTA1" t="s">
        <v>513</v>
      </c>
      <c r="DTB1" t="s">
        <v>513</v>
      </c>
      <c r="DTC1" t="s">
        <v>513</v>
      </c>
      <c r="DTD1" t="s">
        <v>974</v>
      </c>
      <c r="DTE1" t="s">
        <v>513</v>
      </c>
      <c r="DTF1" t="s">
        <v>513</v>
      </c>
      <c r="DTG1" t="s">
        <v>513</v>
      </c>
      <c r="DTH1" t="s">
        <v>513</v>
      </c>
      <c r="DTI1" t="s">
        <v>513</v>
      </c>
      <c r="DTJ1" t="s">
        <v>513</v>
      </c>
      <c r="DTK1" t="s">
        <v>975</v>
      </c>
      <c r="DTL1" t="s">
        <v>513</v>
      </c>
      <c r="DTM1" t="s">
        <v>513</v>
      </c>
      <c r="DTN1" t="s">
        <v>513</v>
      </c>
      <c r="DTO1" t="s">
        <v>513</v>
      </c>
      <c r="DTP1" t="s">
        <v>513</v>
      </c>
      <c r="DTQ1" t="s">
        <v>513</v>
      </c>
      <c r="DTR1" t="s">
        <v>976</v>
      </c>
      <c r="DTS1" t="s">
        <v>513</v>
      </c>
      <c r="DTT1" t="s">
        <v>513</v>
      </c>
      <c r="DTU1" t="s">
        <v>513</v>
      </c>
      <c r="DTV1" t="s">
        <v>513</v>
      </c>
      <c r="DTW1" t="s">
        <v>513</v>
      </c>
      <c r="DTX1" t="s">
        <v>513</v>
      </c>
      <c r="DTY1" t="s">
        <v>977</v>
      </c>
      <c r="DTZ1" t="s">
        <v>513</v>
      </c>
      <c r="DUA1" t="s">
        <v>513</v>
      </c>
      <c r="DUB1" t="s">
        <v>513</v>
      </c>
      <c r="DUC1" t="s">
        <v>513</v>
      </c>
      <c r="DUD1" t="s">
        <v>513</v>
      </c>
      <c r="DUE1" t="s">
        <v>513</v>
      </c>
      <c r="DUF1" t="s">
        <v>978</v>
      </c>
      <c r="DUG1" t="s">
        <v>513</v>
      </c>
      <c r="DUH1" t="s">
        <v>513</v>
      </c>
      <c r="DUI1" t="s">
        <v>513</v>
      </c>
      <c r="DUJ1" t="s">
        <v>513</v>
      </c>
      <c r="DUK1" t="s">
        <v>513</v>
      </c>
      <c r="DUL1" t="s">
        <v>513</v>
      </c>
      <c r="DUM1" t="s">
        <v>979</v>
      </c>
      <c r="DUN1" t="s">
        <v>513</v>
      </c>
      <c r="DUO1" t="s">
        <v>513</v>
      </c>
      <c r="DUP1" t="s">
        <v>513</v>
      </c>
      <c r="DUQ1" t="s">
        <v>513</v>
      </c>
      <c r="DUR1" t="s">
        <v>513</v>
      </c>
      <c r="DUS1" t="s">
        <v>513</v>
      </c>
      <c r="DUT1" t="s">
        <v>980</v>
      </c>
      <c r="DUU1" t="s">
        <v>513</v>
      </c>
      <c r="DUV1" t="s">
        <v>513</v>
      </c>
      <c r="DUW1" t="s">
        <v>513</v>
      </c>
      <c r="DUX1" t="s">
        <v>513</v>
      </c>
      <c r="DUY1" t="s">
        <v>513</v>
      </c>
      <c r="DUZ1" t="s">
        <v>513</v>
      </c>
      <c r="DVA1" t="s">
        <v>981</v>
      </c>
      <c r="DVB1" t="s">
        <v>513</v>
      </c>
      <c r="DVC1" t="s">
        <v>513</v>
      </c>
      <c r="DVD1" t="s">
        <v>513</v>
      </c>
      <c r="DVE1" t="s">
        <v>513</v>
      </c>
      <c r="DVF1" t="s">
        <v>513</v>
      </c>
      <c r="DVG1" t="s">
        <v>513</v>
      </c>
      <c r="DVH1" t="s">
        <v>982</v>
      </c>
      <c r="DVI1" t="s">
        <v>513</v>
      </c>
      <c r="DVJ1" t="s">
        <v>513</v>
      </c>
      <c r="DVK1" t="s">
        <v>513</v>
      </c>
      <c r="DVL1" t="s">
        <v>513</v>
      </c>
      <c r="DVM1" t="s">
        <v>513</v>
      </c>
      <c r="DVN1" t="s">
        <v>513</v>
      </c>
      <c r="DVO1" t="s">
        <v>983</v>
      </c>
      <c r="DVP1" t="s">
        <v>513</v>
      </c>
      <c r="DVQ1" t="s">
        <v>513</v>
      </c>
      <c r="DVR1" t="s">
        <v>513</v>
      </c>
      <c r="DVS1" t="s">
        <v>513</v>
      </c>
      <c r="DVT1" t="s">
        <v>513</v>
      </c>
      <c r="DVU1" t="s">
        <v>513</v>
      </c>
      <c r="DVV1" t="s">
        <v>984</v>
      </c>
      <c r="DVW1" t="s">
        <v>513</v>
      </c>
      <c r="DVX1" t="s">
        <v>513</v>
      </c>
      <c r="DVY1" t="s">
        <v>513</v>
      </c>
      <c r="DVZ1" t="s">
        <v>513</v>
      </c>
      <c r="DWA1" t="s">
        <v>513</v>
      </c>
      <c r="DWB1" t="s">
        <v>513</v>
      </c>
      <c r="DWC1" t="s">
        <v>985</v>
      </c>
      <c r="DWD1" t="s">
        <v>513</v>
      </c>
      <c r="DWE1" t="s">
        <v>513</v>
      </c>
      <c r="DWF1" t="s">
        <v>513</v>
      </c>
      <c r="DWG1" t="s">
        <v>513</v>
      </c>
      <c r="DWH1" t="s">
        <v>513</v>
      </c>
      <c r="DWI1" t="s">
        <v>513</v>
      </c>
      <c r="DWJ1" t="s">
        <v>986</v>
      </c>
      <c r="DWK1" t="s">
        <v>513</v>
      </c>
      <c r="DWL1" t="s">
        <v>513</v>
      </c>
      <c r="DWM1" t="s">
        <v>513</v>
      </c>
      <c r="DWN1" t="s">
        <v>513</v>
      </c>
      <c r="DWO1" t="s">
        <v>513</v>
      </c>
      <c r="DWP1" t="s">
        <v>513</v>
      </c>
      <c r="DWQ1" t="s">
        <v>987</v>
      </c>
      <c r="DWR1" t="s">
        <v>513</v>
      </c>
      <c r="DWS1" t="s">
        <v>513</v>
      </c>
      <c r="DWT1" t="s">
        <v>513</v>
      </c>
      <c r="DWU1" t="s">
        <v>513</v>
      </c>
      <c r="DWV1" t="s">
        <v>513</v>
      </c>
      <c r="DWW1" t="s">
        <v>513</v>
      </c>
      <c r="DWX1" t="s">
        <v>988</v>
      </c>
      <c r="DWY1" t="s">
        <v>513</v>
      </c>
      <c r="DWZ1" t="s">
        <v>513</v>
      </c>
      <c r="DXA1" t="s">
        <v>513</v>
      </c>
      <c r="DXB1" t="s">
        <v>513</v>
      </c>
      <c r="DXC1" t="s">
        <v>513</v>
      </c>
      <c r="DXD1" t="s">
        <v>513</v>
      </c>
      <c r="DXE1" t="s">
        <v>989</v>
      </c>
      <c r="DXF1" t="s">
        <v>513</v>
      </c>
      <c r="DXG1" t="s">
        <v>513</v>
      </c>
      <c r="DXH1" t="s">
        <v>513</v>
      </c>
      <c r="DXI1" t="s">
        <v>513</v>
      </c>
      <c r="DXJ1" t="s">
        <v>513</v>
      </c>
      <c r="DXK1" t="s">
        <v>513</v>
      </c>
      <c r="DXL1" t="s">
        <v>990</v>
      </c>
      <c r="DXM1" t="s">
        <v>513</v>
      </c>
      <c r="DXN1" t="s">
        <v>513</v>
      </c>
      <c r="DXO1" t="s">
        <v>513</v>
      </c>
      <c r="DXP1" t="s">
        <v>513</v>
      </c>
      <c r="DXQ1" t="s">
        <v>513</v>
      </c>
      <c r="DXR1" t="s">
        <v>513</v>
      </c>
      <c r="DXS1" t="s">
        <v>991</v>
      </c>
      <c r="DXT1" t="s">
        <v>513</v>
      </c>
      <c r="DXU1" t="s">
        <v>513</v>
      </c>
      <c r="DXV1" t="s">
        <v>513</v>
      </c>
      <c r="DXW1" t="s">
        <v>513</v>
      </c>
      <c r="DXX1" t="s">
        <v>513</v>
      </c>
      <c r="DXY1" t="s">
        <v>513</v>
      </c>
      <c r="DXZ1" t="s">
        <v>992</v>
      </c>
      <c r="DYA1" t="s">
        <v>513</v>
      </c>
      <c r="DYB1" t="s">
        <v>513</v>
      </c>
      <c r="DYC1" t="s">
        <v>513</v>
      </c>
      <c r="DYD1" t="s">
        <v>513</v>
      </c>
      <c r="DYE1" t="s">
        <v>513</v>
      </c>
      <c r="DYF1" t="s">
        <v>513</v>
      </c>
      <c r="DYG1" t="s">
        <v>993</v>
      </c>
      <c r="DYH1" t="s">
        <v>513</v>
      </c>
      <c r="DYI1" t="s">
        <v>513</v>
      </c>
      <c r="DYJ1" t="s">
        <v>513</v>
      </c>
      <c r="DYK1" t="s">
        <v>513</v>
      </c>
      <c r="DYL1" t="s">
        <v>513</v>
      </c>
      <c r="DYM1" t="s">
        <v>513</v>
      </c>
      <c r="DYN1" t="s">
        <v>994</v>
      </c>
      <c r="DYO1" t="s">
        <v>513</v>
      </c>
      <c r="DYP1" t="s">
        <v>513</v>
      </c>
      <c r="DYQ1" t="s">
        <v>513</v>
      </c>
      <c r="DYR1" t="s">
        <v>513</v>
      </c>
      <c r="DYS1" t="s">
        <v>513</v>
      </c>
      <c r="DYT1" t="s">
        <v>513</v>
      </c>
      <c r="DYU1" t="s">
        <v>995</v>
      </c>
      <c r="DYV1" t="s">
        <v>513</v>
      </c>
      <c r="DYW1" t="s">
        <v>513</v>
      </c>
      <c r="DYX1" t="s">
        <v>513</v>
      </c>
      <c r="DYY1" t="s">
        <v>513</v>
      </c>
      <c r="DYZ1" t="s">
        <v>513</v>
      </c>
      <c r="DZA1" t="s">
        <v>513</v>
      </c>
      <c r="DZB1" t="s">
        <v>996</v>
      </c>
      <c r="DZC1" t="s">
        <v>513</v>
      </c>
      <c r="DZD1" t="s">
        <v>513</v>
      </c>
      <c r="DZE1" t="s">
        <v>513</v>
      </c>
      <c r="DZF1" t="s">
        <v>513</v>
      </c>
      <c r="DZG1" t="s">
        <v>513</v>
      </c>
      <c r="DZH1" t="s">
        <v>513</v>
      </c>
      <c r="DZI1" t="s">
        <v>997</v>
      </c>
      <c r="DZJ1" t="s">
        <v>513</v>
      </c>
      <c r="DZK1" t="s">
        <v>513</v>
      </c>
      <c r="DZL1" t="s">
        <v>513</v>
      </c>
      <c r="DZM1" t="s">
        <v>513</v>
      </c>
      <c r="DZN1" t="s">
        <v>513</v>
      </c>
      <c r="DZO1" t="s">
        <v>513</v>
      </c>
      <c r="DZP1" t="s">
        <v>998</v>
      </c>
      <c r="DZQ1" t="s">
        <v>513</v>
      </c>
      <c r="DZR1" t="s">
        <v>513</v>
      </c>
      <c r="DZS1" t="s">
        <v>513</v>
      </c>
      <c r="DZT1" t="s">
        <v>513</v>
      </c>
      <c r="DZU1" t="s">
        <v>513</v>
      </c>
      <c r="DZV1" t="s">
        <v>513</v>
      </c>
      <c r="DZW1" t="s">
        <v>999</v>
      </c>
      <c r="DZX1" t="s">
        <v>513</v>
      </c>
      <c r="DZY1" t="s">
        <v>513</v>
      </c>
      <c r="DZZ1" t="s">
        <v>513</v>
      </c>
      <c r="EAA1" t="s">
        <v>513</v>
      </c>
      <c r="EAB1" t="s">
        <v>513</v>
      </c>
      <c r="EAC1" t="s">
        <v>513</v>
      </c>
      <c r="EAD1" t="s">
        <v>1000</v>
      </c>
      <c r="EAE1" t="s">
        <v>513</v>
      </c>
      <c r="EAF1" t="s">
        <v>513</v>
      </c>
      <c r="EAG1" t="s">
        <v>513</v>
      </c>
      <c r="EAH1" t="s">
        <v>513</v>
      </c>
      <c r="EAI1" t="s">
        <v>513</v>
      </c>
      <c r="EAJ1" t="s">
        <v>513</v>
      </c>
      <c r="EAK1" t="s">
        <v>1001</v>
      </c>
      <c r="EAL1" t="s">
        <v>513</v>
      </c>
      <c r="EAM1" t="s">
        <v>513</v>
      </c>
      <c r="EAN1" t="s">
        <v>513</v>
      </c>
      <c r="EAO1" t="s">
        <v>513</v>
      </c>
      <c r="EAP1" t="s">
        <v>513</v>
      </c>
      <c r="EAQ1" t="s">
        <v>513</v>
      </c>
      <c r="EAR1" t="s">
        <v>1002</v>
      </c>
      <c r="EAS1" t="s">
        <v>513</v>
      </c>
      <c r="EAT1" t="s">
        <v>513</v>
      </c>
      <c r="EAU1" t="s">
        <v>513</v>
      </c>
      <c r="EAV1" t="s">
        <v>513</v>
      </c>
      <c r="EAW1" t="s">
        <v>513</v>
      </c>
      <c r="EAX1" t="s">
        <v>513</v>
      </c>
      <c r="EAY1" t="s">
        <v>1003</v>
      </c>
      <c r="EAZ1" t="s">
        <v>513</v>
      </c>
      <c r="EBA1" t="s">
        <v>513</v>
      </c>
      <c r="EBB1" t="s">
        <v>513</v>
      </c>
      <c r="EBC1" t="s">
        <v>513</v>
      </c>
      <c r="EBD1" t="s">
        <v>513</v>
      </c>
      <c r="EBE1" t="s">
        <v>513</v>
      </c>
      <c r="EBF1" t="s">
        <v>1004</v>
      </c>
      <c r="EBG1" t="s">
        <v>513</v>
      </c>
      <c r="EBH1" t="s">
        <v>513</v>
      </c>
      <c r="EBI1" t="s">
        <v>513</v>
      </c>
      <c r="EBJ1" t="s">
        <v>513</v>
      </c>
      <c r="EBK1" t="s">
        <v>513</v>
      </c>
      <c r="EBL1" t="s">
        <v>513</v>
      </c>
      <c r="EBM1" t="s">
        <v>1005</v>
      </c>
      <c r="EBN1" t="s">
        <v>513</v>
      </c>
      <c r="EBO1" t="s">
        <v>513</v>
      </c>
      <c r="EBP1" t="s">
        <v>513</v>
      </c>
      <c r="EBQ1" t="s">
        <v>513</v>
      </c>
      <c r="EBR1" t="s">
        <v>513</v>
      </c>
      <c r="EBS1" t="s">
        <v>513</v>
      </c>
      <c r="EBT1" t="s">
        <v>1006</v>
      </c>
      <c r="EBU1" t="s">
        <v>513</v>
      </c>
      <c r="EBV1" t="s">
        <v>513</v>
      </c>
      <c r="EBW1" t="s">
        <v>513</v>
      </c>
      <c r="EBX1" t="s">
        <v>513</v>
      </c>
      <c r="EBY1" t="s">
        <v>513</v>
      </c>
      <c r="EBZ1" t="s">
        <v>513</v>
      </c>
      <c r="ECA1" t="s">
        <v>1007</v>
      </c>
      <c r="ECB1" t="s">
        <v>513</v>
      </c>
      <c r="ECC1" t="s">
        <v>513</v>
      </c>
      <c r="ECD1" t="s">
        <v>513</v>
      </c>
      <c r="ECE1" t="s">
        <v>513</v>
      </c>
      <c r="ECF1" t="s">
        <v>513</v>
      </c>
      <c r="ECG1" t="s">
        <v>513</v>
      </c>
      <c r="ECH1" t="s">
        <v>1008</v>
      </c>
      <c r="ECI1" t="s">
        <v>513</v>
      </c>
      <c r="ECJ1" t="s">
        <v>513</v>
      </c>
      <c r="ECK1" t="s">
        <v>513</v>
      </c>
      <c r="ECL1" t="s">
        <v>513</v>
      </c>
      <c r="ECM1" t="s">
        <v>513</v>
      </c>
      <c r="ECN1" t="s">
        <v>513</v>
      </c>
      <c r="ECO1" t="s">
        <v>1009</v>
      </c>
      <c r="ECP1" t="s">
        <v>513</v>
      </c>
      <c r="ECQ1" t="s">
        <v>513</v>
      </c>
      <c r="ECR1" t="s">
        <v>513</v>
      </c>
      <c r="ECS1" t="s">
        <v>513</v>
      </c>
      <c r="ECT1" t="s">
        <v>513</v>
      </c>
      <c r="ECU1" t="s">
        <v>513</v>
      </c>
      <c r="ECV1" t="s">
        <v>1010</v>
      </c>
      <c r="ECW1" t="s">
        <v>513</v>
      </c>
      <c r="ECX1" t="s">
        <v>513</v>
      </c>
      <c r="ECY1" t="s">
        <v>513</v>
      </c>
      <c r="ECZ1" t="s">
        <v>513</v>
      </c>
      <c r="EDA1" t="s">
        <v>513</v>
      </c>
      <c r="EDB1" t="s">
        <v>513</v>
      </c>
      <c r="EDC1" t="s">
        <v>1011</v>
      </c>
      <c r="EDD1" t="s">
        <v>513</v>
      </c>
      <c r="EDE1" t="s">
        <v>513</v>
      </c>
      <c r="EDF1" t="s">
        <v>513</v>
      </c>
      <c r="EDG1" t="s">
        <v>513</v>
      </c>
      <c r="EDH1" t="s">
        <v>513</v>
      </c>
      <c r="EDI1" t="s">
        <v>513</v>
      </c>
      <c r="EDJ1" t="s">
        <v>1012</v>
      </c>
      <c r="EDK1" t="s">
        <v>513</v>
      </c>
      <c r="EDL1" t="s">
        <v>513</v>
      </c>
      <c r="EDM1" t="s">
        <v>513</v>
      </c>
      <c r="EDN1" t="s">
        <v>513</v>
      </c>
      <c r="EDO1" t="s">
        <v>513</v>
      </c>
      <c r="EDP1" t="s">
        <v>1013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F1"/>
  <sheetViews>
    <sheetView workbookViewId="0">
      <selection activeCell="G16" sqref="G16"/>
    </sheetView>
  </sheetViews>
  <sheetFormatPr defaultColWidth="11" defaultRowHeight="15.75" x14ac:dyDescent="0.25"/>
  <cols>
    <col min="1" max="1" width="14.375" bestFit="1" customWidth="1"/>
    <col min="2" max="2" width="12.875" bestFit="1" customWidth="1"/>
    <col min="3" max="3" width="13.625" bestFit="1" customWidth="1"/>
    <col min="4" max="4" width="13.5" bestFit="1" customWidth="1"/>
    <col min="5" max="5" width="11.625" bestFit="1" customWidth="1"/>
    <col min="6" max="6" width="12.5" bestFit="1" customWidth="1"/>
    <col min="7" max="7" width="11.875" bestFit="1" customWidth="1"/>
    <col min="8" max="8" width="13.625" bestFit="1" customWidth="1"/>
    <col min="9" max="9" width="14.625" bestFit="1" customWidth="1"/>
    <col min="10" max="10" width="14.125" bestFit="1" customWidth="1"/>
    <col min="11" max="11" width="11.875" bestFit="1" customWidth="1"/>
    <col min="12" max="12" width="12.125" bestFit="1" customWidth="1"/>
    <col min="13" max="13" width="13.5" bestFit="1" customWidth="1"/>
    <col min="14" max="14" width="14.125" bestFit="1" customWidth="1"/>
    <col min="15" max="15" width="10.5" bestFit="1" customWidth="1"/>
    <col min="16" max="16" width="13.375" bestFit="1" customWidth="1"/>
    <col min="17" max="17" width="13.875" bestFit="1" customWidth="1"/>
    <col min="18" max="18" width="13.625" bestFit="1" customWidth="1"/>
    <col min="19" max="20" width="12.875" bestFit="1" customWidth="1"/>
    <col min="21" max="21" width="13.875" bestFit="1" customWidth="1"/>
    <col min="22" max="22" width="13.375" bestFit="1" customWidth="1"/>
    <col min="23" max="24" width="11.875" bestFit="1" customWidth="1"/>
    <col min="25" max="25" width="11.375" bestFit="1" customWidth="1"/>
    <col min="26" max="26" width="11.625" bestFit="1" customWidth="1"/>
    <col min="27" max="27" width="10.5" bestFit="1" customWidth="1"/>
    <col min="28" max="28" width="12.125" bestFit="1" customWidth="1"/>
    <col min="29" max="29" width="14.875" bestFit="1" customWidth="1"/>
    <col min="30" max="30" width="14.375" bestFit="1" customWidth="1"/>
    <col min="31" max="31" width="13.5" bestFit="1" customWidth="1"/>
    <col min="32" max="32" width="14.5" bestFit="1" customWidth="1"/>
    <col min="33" max="33" width="14" bestFit="1" customWidth="1"/>
    <col min="34" max="34" width="12.375" bestFit="1" customWidth="1"/>
    <col min="35" max="35" width="13.375" bestFit="1" customWidth="1"/>
    <col min="36" max="36" width="12.625" bestFit="1" customWidth="1"/>
    <col min="37" max="37" width="13.5" bestFit="1" customWidth="1"/>
    <col min="38" max="38" width="14.375" bestFit="1" customWidth="1"/>
    <col min="39" max="39" width="12.875" bestFit="1" customWidth="1"/>
    <col min="40" max="40" width="14" bestFit="1" customWidth="1"/>
    <col min="41" max="41" width="11.875" bestFit="1" customWidth="1"/>
    <col min="42" max="43" width="12.5" bestFit="1" customWidth="1"/>
    <col min="44" max="44" width="12.625" bestFit="1" customWidth="1"/>
    <col min="45" max="45" width="14.5" bestFit="1" customWidth="1"/>
    <col min="46" max="46" width="11.875" bestFit="1" customWidth="1"/>
    <col min="47" max="47" width="14" bestFit="1" customWidth="1"/>
    <col min="48" max="48" width="12.125" bestFit="1" customWidth="1"/>
    <col min="49" max="49" width="11.5" bestFit="1" customWidth="1"/>
    <col min="50" max="50" width="12.625" bestFit="1" customWidth="1"/>
    <col min="51" max="51" width="11.875" bestFit="1" customWidth="1"/>
    <col min="52" max="52" width="11.625" bestFit="1" customWidth="1"/>
    <col min="53" max="53" width="12.5" bestFit="1" customWidth="1"/>
    <col min="54" max="54" width="12.625" bestFit="1" customWidth="1"/>
    <col min="55" max="55" width="13.625" bestFit="1" customWidth="1"/>
    <col min="56" max="56" width="12.625" bestFit="1" customWidth="1"/>
    <col min="57" max="57" width="12.5" bestFit="1" customWidth="1"/>
    <col min="58" max="58" width="12.625" bestFit="1" customWidth="1"/>
    <col min="59" max="59" width="13.375" bestFit="1" customWidth="1"/>
    <col min="60" max="60" width="13.625" bestFit="1" customWidth="1"/>
    <col min="61" max="61" width="14.5" bestFit="1" customWidth="1"/>
    <col min="62" max="62" width="10.5" bestFit="1" customWidth="1"/>
    <col min="63" max="63" width="13.375" bestFit="1" customWidth="1"/>
    <col min="64" max="64" width="12.875" bestFit="1" customWidth="1"/>
    <col min="65" max="65" width="13.375" bestFit="1" customWidth="1"/>
    <col min="66" max="66" width="13.875" bestFit="1" customWidth="1"/>
    <col min="67" max="67" width="12.875" bestFit="1" customWidth="1"/>
    <col min="68" max="68" width="10.5" bestFit="1" customWidth="1"/>
    <col min="69" max="69" width="12.5" bestFit="1" customWidth="1"/>
    <col min="70" max="70" width="12.625" bestFit="1" customWidth="1"/>
    <col min="71" max="71" width="12.125" bestFit="1" customWidth="1"/>
    <col min="72" max="72" width="13.375" bestFit="1" customWidth="1"/>
    <col min="73" max="73" width="12.5" bestFit="1" customWidth="1"/>
    <col min="74" max="74" width="12.875" bestFit="1" customWidth="1"/>
    <col min="75" max="75" width="13.875" bestFit="1" customWidth="1"/>
    <col min="76" max="76" width="10.625" bestFit="1" customWidth="1"/>
    <col min="77" max="77" width="14.875" bestFit="1" customWidth="1"/>
    <col min="78" max="78" width="14.375" bestFit="1" customWidth="1"/>
    <col min="79" max="79" width="13.5" bestFit="1" customWidth="1"/>
    <col min="80" max="80" width="12.875" bestFit="1" customWidth="1"/>
    <col min="81" max="81" width="13.375" bestFit="1" customWidth="1"/>
    <col min="82" max="82" width="13.5" bestFit="1" customWidth="1"/>
    <col min="83" max="83" width="15.625" bestFit="1" customWidth="1"/>
    <col min="84" max="84" width="14.125" bestFit="1" customWidth="1"/>
    <col min="85" max="85" width="14.375" bestFit="1" customWidth="1"/>
    <col min="86" max="87" width="12.625" bestFit="1" customWidth="1"/>
    <col min="88" max="88" width="14.875" bestFit="1" customWidth="1"/>
    <col min="89" max="89" width="13.375" bestFit="1" customWidth="1"/>
    <col min="90" max="90" width="11.375" bestFit="1" customWidth="1"/>
    <col min="91" max="91" width="14" bestFit="1" customWidth="1"/>
    <col min="92" max="92" width="13.5" bestFit="1" customWidth="1"/>
    <col min="93" max="93" width="13.375" bestFit="1" customWidth="1"/>
    <col min="94" max="94" width="12.875" bestFit="1" customWidth="1"/>
    <col min="95" max="95" width="13.375" bestFit="1" customWidth="1"/>
    <col min="96" max="96" width="14.125" bestFit="1" customWidth="1"/>
    <col min="97" max="97" width="12.375" bestFit="1" customWidth="1"/>
    <col min="98" max="98" width="12.125" bestFit="1" customWidth="1"/>
    <col min="99" max="99" width="13.875" bestFit="1" customWidth="1"/>
    <col min="100" max="100" width="14.625" bestFit="1" customWidth="1"/>
    <col min="101" max="101" width="12.875" bestFit="1" customWidth="1"/>
    <col min="102" max="102" width="12.625" bestFit="1" customWidth="1"/>
    <col min="103" max="103" width="13.875" bestFit="1" customWidth="1"/>
    <col min="104" max="104" width="11.625" bestFit="1" customWidth="1"/>
    <col min="105" max="105" width="11.375" bestFit="1" customWidth="1"/>
    <col min="106" max="106" width="12.625" bestFit="1" customWidth="1"/>
    <col min="107" max="107" width="11.125" bestFit="1" customWidth="1"/>
    <col min="108" max="108" width="14.125" bestFit="1" customWidth="1"/>
    <col min="109" max="109" width="12.5" bestFit="1" customWidth="1"/>
    <col min="110" max="110" width="12.875" bestFit="1" customWidth="1"/>
    <col min="111" max="111" width="11.875" bestFit="1" customWidth="1"/>
    <col min="112" max="112" width="13.125" bestFit="1" customWidth="1"/>
    <col min="113" max="113" width="15" bestFit="1" customWidth="1"/>
    <col min="114" max="114" width="13.5" bestFit="1" customWidth="1"/>
    <col min="115" max="115" width="13" bestFit="1" customWidth="1"/>
    <col min="116" max="116" width="12.5" bestFit="1" customWidth="1"/>
    <col min="117" max="117" width="14.125" bestFit="1" customWidth="1"/>
    <col min="118" max="118" width="12.625" bestFit="1" customWidth="1"/>
    <col min="119" max="119" width="14.5" bestFit="1" customWidth="1"/>
    <col min="120" max="120" width="13.5" bestFit="1" customWidth="1"/>
    <col min="121" max="121" width="14.125" bestFit="1" customWidth="1"/>
    <col min="122" max="122" width="12.375" bestFit="1" customWidth="1"/>
    <col min="123" max="123" width="12" bestFit="1" customWidth="1"/>
    <col min="124" max="124" width="12.5" bestFit="1" customWidth="1"/>
    <col min="125" max="125" width="14.625" bestFit="1" customWidth="1"/>
    <col min="126" max="126" width="14" bestFit="1" customWidth="1"/>
    <col min="127" max="127" width="14.125" bestFit="1" customWidth="1"/>
    <col min="128" max="128" width="12.125" bestFit="1" customWidth="1"/>
    <col min="129" max="129" width="14" bestFit="1" customWidth="1"/>
    <col min="130" max="130" width="13.375" bestFit="1" customWidth="1"/>
    <col min="131" max="131" width="13.875" bestFit="1" customWidth="1"/>
    <col min="132" max="132" width="14" bestFit="1" customWidth="1"/>
    <col min="133" max="133" width="12.875" bestFit="1" customWidth="1"/>
    <col min="134" max="134" width="13.5" bestFit="1" customWidth="1"/>
    <col min="135" max="135" width="12.875" bestFit="1" customWidth="1"/>
    <col min="136" max="136" width="11.625" bestFit="1" customWidth="1"/>
    <col min="137" max="137" width="14.125" bestFit="1" customWidth="1"/>
    <col min="138" max="138" width="13.625" bestFit="1" customWidth="1"/>
    <col min="139" max="139" width="12.875" bestFit="1" customWidth="1"/>
    <col min="140" max="140" width="13.375" bestFit="1" customWidth="1"/>
    <col min="141" max="141" width="14" bestFit="1" customWidth="1"/>
    <col min="142" max="142" width="12.5" bestFit="1" customWidth="1"/>
    <col min="143" max="143" width="12.625" bestFit="1" customWidth="1"/>
    <col min="144" max="144" width="13.125" bestFit="1" customWidth="1"/>
    <col min="145" max="145" width="14.125" bestFit="1" customWidth="1"/>
    <col min="146" max="146" width="14" bestFit="1" customWidth="1"/>
    <col min="147" max="147" width="13.125" bestFit="1" customWidth="1"/>
    <col min="148" max="148" width="13.5" bestFit="1" customWidth="1"/>
    <col min="149" max="149" width="14.375" bestFit="1" customWidth="1"/>
    <col min="150" max="150" width="11.5" bestFit="1" customWidth="1"/>
    <col min="151" max="151" width="12.875" bestFit="1" customWidth="1"/>
    <col min="152" max="152" width="13" bestFit="1" customWidth="1"/>
    <col min="153" max="153" width="12.5" bestFit="1" customWidth="1"/>
    <col min="154" max="154" width="13.5" bestFit="1" customWidth="1"/>
    <col min="155" max="155" width="13.125" bestFit="1" customWidth="1"/>
    <col min="156" max="156" width="12.875" bestFit="1" customWidth="1"/>
    <col min="157" max="157" width="13.125" bestFit="1" customWidth="1"/>
    <col min="158" max="158" width="12.875" bestFit="1" customWidth="1"/>
    <col min="159" max="159" width="11.5" bestFit="1" customWidth="1"/>
    <col min="160" max="160" width="13.375" bestFit="1" customWidth="1"/>
    <col min="161" max="162" width="13.625" bestFit="1" customWidth="1"/>
    <col min="163" max="163" width="10" bestFit="1" customWidth="1"/>
    <col min="164" max="164" width="14.125" bestFit="1" customWidth="1"/>
    <col min="165" max="165" width="14.375" bestFit="1" customWidth="1"/>
    <col min="166" max="166" width="13" bestFit="1" customWidth="1"/>
    <col min="167" max="167" width="14.375" bestFit="1" customWidth="1"/>
    <col min="168" max="168" width="13.375" bestFit="1" customWidth="1"/>
    <col min="169" max="169" width="15.375" bestFit="1" customWidth="1"/>
    <col min="170" max="170" width="12.875" bestFit="1" customWidth="1"/>
    <col min="171" max="171" width="14" bestFit="1" customWidth="1"/>
    <col min="172" max="172" width="15" bestFit="1" customWidth="1"/>
    <col min="173" max="173" width="12.5" bestFit="1" customWidth="1"/>
    <col min="174" max="174" width="12.625" bestFit="1" customWidth="1"/>
    <col min="175" max="175" width="13.375" bestFit="1" customWidth="1"/>
    <col min="176" max="176" width="11.625" bestFit="1" customWidth="1"/>
    <col min="177" max="177" width="12.875" bestFit="1" customWidth="1"/>
    <col min="178" max="178" width="13.5" bestFit="1" customWidth="1"/>
    <col min="179" max="179" width="14.5" bestFit="1" customWidth="1"/>
    <col min="180" max="180" width="13.875" bestFit="1" customWidth="1"/>
    <col min="181" max="181" width="13.125" bestFit="1" customWidth="1"/>
    <col min="182" max="183" width="12.5" bestFit="1" customWidth="1"/>
    <col min="184" max="184" width="13.125" bestFit="1" customWidth="1"/>
    <col min="185" max="185" width="12.625" bestFit="1" customWidth="1"/>
    <col min="186" max="186" width="13.875" bestFit="1" customWidth="1"/>
    <col min="187" max="187" width="13" bestFit="1" customWidth="1"/>
    <col min="188" max="189" width="12.625" bestFit="1" customWidth="1"/>
    <col min="190" max="190" width="11.875" bestFit="1" customWidth="1"/>
    <col min="191" max="191" width="13.625" bestFit="1" customWidth="1"/>
    <col min="192" max="193" width="12.5" bestFit="1" customWidth="1"/>
    <col min="194" max="194" width="13" bestFit="1" customWidth="1"/>
    <col min="195" max="195" width="12.875" bestFit="1" customWidth="1"/>
    <col min="196" max="196" width="13.625" bestFit="1" customWidth="1"/>
    <col min="197" max="197" width="12.625" bestFit="1" customWidth="1"/>
    <col min="198" max="198" width="12.875" bestFit="1" customWidth="1"/>
    <col min="199" max="199" width="14" bestFit="1" customWidth="1"/>
    <col min="200" max="200" width="13" bestFit="1" customWidth="1"/>
    <col min="201" max="201" width="12.5" bestFit="1" customWidth="1"/>
    <col min="202" max="202" width="13.125" bestFit="1" customWidth="1"/>
    <col min="203" max="203" width="14.125" bestFit="1" customWidth="1"/>
    <col min="204" max="204" width="13.875" bestFit="1" customWidth="1"/>
    <col min="205" max="205" width="12.625" bestFit="1" customWidth="1"/>
    <col min="206" max="206" width="13.5" bestFit="1" customWidth="1"/>
    <col min="207" max="207" width="12.875" bestFit="1" customWidth="1"/>
    <col min="208" max="208" width="12.5" bestFit="1" customWidth="1"/>
    <col min="209" max="209" width="13" bestFit="1" customWidth="1"/>
    <col min="210" max="210" width="14.5" bestFit="1" customWidth="1"/>
    <col min="211" max="211" width="13.5" bestFit="1" customWidth="1"/>
    <col min="212" max="212" width="13.875" bestFit="1" customWidth="1"/>
    <col min="213" max="213" width="12.875" bestFit="1" customWidth="1"/>
    <col min="214" max="214" width="12.5" bestFit="1" customWidth="1"/>
    <col min="215" max="215" width="12.625" bestFit="1" customWidth="1"/>
    <col min="216" max="216" width="13.375" bestFit="1" customWidth="1"/>
    <col min="217" max="217" width="13.625" bestFit="1" customWidth="1"/>
    <col min="218" max="218" width="13" bestFit="1" customWidth="1"/>
    <col min="219" max="219" width="14" bestFit="1" customWidth="1"/>
    <col min="220" max="220" width="12.875" bestFit="1" customWidth="1"/>
    <col min="221" max="221" width="13.625" bestFit="1" customWidth="1"/>
    <col min="222" max="222" width="13.5" bestFit="1" customWidth="1"/>
    <col min="223" max="224" width="13.625" bestFit="1" customWidth="1"/>
    <col min="225" max="225" width="12.5" bestFit="1" customWidth="1"/>
    <col min="226" max="226" width="11.875" bestFit="1" customWidth="1"/>
    <col min="227" max="227" width="10.5" bestFit="1" customWidth="1"/>
    <col min="228" max="228" width="14.5" bestFit="1" customWidth="1"/>
    <col min="229" max="229" width="13.125" bestFit="1" customWidth="1"/>
    <col min="230" max="230" width="13.375" bestFit="1" customWidth="1"/>
    <col min="231" max="231" width="13" bestFit="1" customWidth="1"/>
    <col min="232" max="232" width="14.125" bestFit="1" customWidth="1"/>
    <col min="233" max="233" width="12.375" bestFit="1" customWidth="1"/>
    <col min="234" max="234" width="11" bestFit="1" customWidth="1"/>
    <col min="235" max="235" width="14.625" bestFit="1" customWidth="1"/>
    <col min="236" max="236" width="12.125" bestFit="1" customWidth="1"/>
    <col min="237" max="237" width="13" bestFit="1" customWidth="1"/>
    <col min="238" max="238" width="12.625" bestFit="1" customWidth="1"/>
    <col min="239" max="239" width="14.5" bestFit="1" customWidth="1"/>
    <col min="240" max="240" width="13" bestFit="1" customWidth="1"/>
    <col min="241" max="241" width="14.125" bestFit="1" customWidth="1"/>
    <col min="242" max="242" width="14.625" bestFit="1" customWidth="1"/>
    <col min="243" max="243" width="13.875" bestFit="1" customWidth="1"/>
    <col min="244" max="244" width="14" bestFit="1" customWidth="1"/>
    <col min="245" max="245" width="13.125" bestFit="1" customWidth="1"/>
    <col min="246" max="246" width="13.375" bestFit="1" customWidth="1"/>
    <col min="247" max="247" width="12.875" bestFit="1" customWidth="1"/>
    <col min="248" max="248" width="12" bestFit="1" customWidth="1"/>
    <col min="249" max="249" width="11.375" bestFit="1" customWidth="1"/>
    <col min="250" max="250" width="14" bestFit="1" customWidth="1"/>
    <col min="251" max="251" width="12.5" bestFit="1" customWidth="1"/>
    <col min="252" max="252" width="14.375" bestFit="1" customWidth="1"/>
    <col min="253" max="253" width="14.5" bestFit="1" customWidth="1"/>
    <col min="254" max="254" width="13.375" bestFit="1" customWidth="1"/>
    <col min="255" max="255" width="12.625" bestFit="1" customWidth="1"/>
    <col min="256" max="256" width="11.625" bestFit="1" customWidth="1"/>
    <col min="257" max="257" width="12.625" bestFit="1" customWidth="1"/>
    <col min="258" max="258" width="13" bestFit="1" customWidth="1"/>
    <col min="259" max="259" width="12.625" bestFit="1" customWidth="1"/>
    <col min="260" max="260" width="14.125" bestFit="1" customWidth="1"/>
    <col min="261" max="261" width="13" bestFit="1" customWidth="1"/>
    <col min="262" max="262" width="13.375" bestFit="1" customWidth="1"/>
    <col min="263" max="263" width="14.875" bestFit="1" customWidth="1"/>
    <col min="264" max="264" width="13.625" bestFit="1" customWidth="1"/>
    <col min="265" max="265" width="13.875" bestFit="1" customWidth="1"/>
    <col min="266" max="267" width="13" bestFit="1" customWidth="1"/>
    <col min="268" max="268" width="13.375" bestFit="1" customWidth="1"/>
    <col min="269" max="269" width="12.625" bestFit="1" customWidth="1"/>
    <col min="270" max="270" width="13.125" bestFit="1" customWidth="1"/>
    <col min="271" max="271" width="13.625" bestFit="1" customWidth="1"/>
    <col min="272" max="272" width="12.625" bestFit="1" customWidth="1"/>
    <col min="273" max="273" width="13" bestFit="1" customWidth="1"/>
    <col min="274" max="274" width="12.5" bestFit="1" customWidth="1"/>
    <col min="275" max="275" width="13.875" bestFit="1" customWidth="1"/>
    <col min="276" max="276" width="13.5" bestFit="1" customWidth="1"/>
    <col min="277" max="277" width="10.5" bestFit="1" customWidth="1"/>
    <col min="278" max="278" width="11.875" bestFit="1" customWidth="1"/>
    <col min="279" max="279" width="12.625" bestFit="1" customWidth="1"/>
    <col min="280" max="280" width="13.125" bestFit="1" customWidth="1"/>
    <col min="281" max="281" width="11.875" bestFit="1" customWidth="1"/>
    <col min="282" max="282" width="13.875" bestFit="1" customWidth="1"/>
    <col min="283" max="283" width="11.625" bestFit="1" customWidth="1"/>
    <col min="284" max="284" width="12.875" bestFit="1" customWidth="1"/>
    <col min="285" max="285" width="13.625" bestFit="1" customWidth="1"/>
    <col min="286" max="286" width="13.5" bestFit="1" customWidth="1"/>
    <col min="287" max="287" width="14.5" bestFit="1" customWidth="1"/>
    <col min="288" max="288" width="12.875" bestFit="1" customWidth="1"/>
    <col min="289" max="289" width="11.5" bestFit="1" customWidth="1"/>
    <col min="290" max="291" width="13.5" bestFit="1" customWidth="1"/>
    <col min="292" max="292" width="12.625" bestFit="1" customWidth="1"/>
    <col min="293" max="293" width="12.375" bestFit="1" customWidth="1"/>
    <col min="294" max="294" width="13.875" bestFit="1" customWidth="1"/>
    <col min="295" max="295" width="14.125" bestFit="1" customWidth="1"/>
    <col min="296" max="296" width="14" bestFit="1" customWidth="1"/>
    <col min="297" max="297" width="13.625" bestFit="1" customWidth="1"/>
    <col min="298" max="298" width="13.5" bestFit="1" customWidth="1"/>
    <col min="299" max="299" width="13.125" bestFit="1" customWidth="1"/>
    <col min="300" max="300" width="14.125" bestFit="1" customWidth="1"/>
    <col min="301" max="301" width="12.5" bestFit="1" customWidth="1"/>
    <col min="302" max="302" width="13.375" bestFit="1" customWidth="1"/>
    <col min="303" max="303" width="13.625" bestFit="1" customWidth="1"/>
    <col min="304" max="304" width="12.125" bestFit="1" customWidth="1"/>
    <col min="305" max="305" width="12.625" bestFit="1" customWidth="1"/>
    <col min="306" max="306" width="12.375" bestFit="1" customWidth="1"/>
    <col min="307" max="307" width="14" bestFit="1" customWidth="1"/>
    <col min="308" max="308" width="12.875" bestFit="1" customWidth="1"/>
    <col min="309" max="309" width="13.625" bestFit="1" customWidth="1"/>
    <col min="310" max="310" width="14.875" bestFit="1" customWidth="1"/>
    <col min="311" max="311" width="12.875" bestFit="1" customWidth="1"/>
    <col min="312" max="313" width="13.125" bestFit="1" customWidth="1"/>
    <col min="314" max="314" width="13.375" bestFit="1" customWidth="1"/>
    <col min="315" max="315" width="14.5" bestFit="1" customWidth="1"/>
    <col min="316" max="316" width="12.875" bestFit="1" customWidth="1"/>
    <col min="317" max="317" width="13.875" bestFit="1" customWidth="1"/>
    <col min="318" max="318" width="13.375" bestFit="1" customWidth="1"/>
    <col min="319" max="319" width="12.5" bestFit="1" customWidth="1"/>
    <col min="320" max="320" width="13.625" bestFit="1" customWidth="1"/>
    <col min="321" max="321" width="14.375" bestFit="1" customWidth="1"/>
    <col min="322" max="322" width="12.625" bestFit="1" customWidth="1"/>
    <col min="323" max="323" width="13.5" bestFit="1" customWidth="1"/>
    <col min="324" max="324" width="13.125" bestFit="1" customWidth="1"/>
    <col min="325" max="326" width="13.375" bestFit="1" customWidth="1"/>
    <col min="327" max="327" width="11.875" bestFit="1" customWidth="1"/>
    <col min="328" max="328" width="12.875" bestFit="1" customWidth="1"/>
    <col min="329" max="329" width="13.875" bestFit="1" customWidth="1"/>
    <col min="330" max="330" width="12.875" bestFit="1" customWidth="1"/>
    <col min="331" max="331" width="12.625" bestFit="1" customWidth="1"/>
    <col min="332" max="332" width="14.625" bestFit="1" customWidth="1"/>
    <col min="333" max="333" width="13" bestFit="1" customWidth="1"/>
    <col min="334" max="334" width="12.5" bestFit="1" customWidth="1"/>
    <col min="335" max="335" width="12.875" bestFit="1" customWidth="1"/>
    <col min="336" max="336" width="13" bestFit="1" customWidth="1"/>
    <col min="337" max="337" width="13.375" bestFit="1" customWidth="1"/>
    <col min="338" max="339" width="12.875" bestFit="1" customWidth="1"/>
    <col min="340" max="340" width="14.5" bestFit="1" customWidth="1"/>
    <col min="341" max="341" width="14" bestFit="1" customWidth="1"/>
    <col min="342" max="342" width="13.625" bestFit="1" customWidth="1"/>
    <col min="343" max="343" width="13" bestFit="1" customWidth="1"/>
    <col min="344" max="344" width="14.375" bestFit="1" customWidth="1"/>
    <col min="345" max="345" width="12.625" bestFit="1" customWidth="1"/>
    <col min="346" max="346" width="12.125" bestFit="1" customWidth="1"/>
    <col min="347" max="347" width="11.5" bestFit="1" customWidth="1"/>
    <col min="348" max="348" width="14.125" bestFit="1" customWidth="1"/>
    <col min="349" max="349" width="11.5" bestFit="1" customWidth="1"/>
    <col min="350" max="350" width="13.125" bestFit="1" customWidth="1"/>
    <col min="351" max="351" width="14.625" bestFit="1" customWidth="1"/>
    <col min="352" max="352" width="12.5" bestFit="1" customWidth="1"/>
    <col min="353" max="353" width="12.625" bestFit="1" customWidth="1"/>
    <col min="354" max="354" width="12.5" bestFit="1" customWidth="1"/>
    <col min="355" max="355" width="14.625" bestFit="1" customWidth="1"/>
    <col min="356" max="356" width="12.625" bestFit="1" customWidth="1"/>
    <col min="357" max="357" width="12.875" bestFit="1" customWidth="1"/>
    <col min="358" max="358" width="11" bestFit="1" customWidth="1"/>
    <col min="359" max="359" width="14.5" bestFit="1" customWidth="1"/>
    <col min="360" max="360" width="12.5" bestFit="1" customWidth="1"/>
    <col min="361" max="361" width="13.125" bestFit="1" customWidth="1"/>
    <col min="362" max="362" width="13.5" bestFit="1" customWidth="1"/>
    <col min="363" max="363" width="12.5" bestFit="1" customWidth="1"/>
    <col min="364" max="364" width="14.375" bestFit="1" customWidth="1"/>
    <col min="365" max="365" width="13.5" bestFit="1" customWidth="1"/>
    <col min="366" max="366" width="13.125" bestFit="1" customWidth="1"/>
    <col min="367" max="367" width="14.5" bestFit="1" customWidth="1"/>
    <col min="368" max="368" width="11.5" bestFit="1" customWidth="1"/>
    <col min="369" max="369" width="12.625" bestFit="1" customWidth="1"/>
    <col min="370" max="370" width="14.5" bestFit="1" customWidth="1"/>
    <col min="371" max="371" width="11.625" bestFit="1" customWidth="1"/>
    <col min="372" max="372" width="13.375" bestFit="1" customWidth="1"/>
    <col min="373" max="373" width="14.375" bestFit="1" customWidth="1"/>
    <col min="374" max="374" width="12.875" bestFit="1" customWidth="1"/>
    <col min="375" max="375" width="13" bestFit="1" customWidth="1"/>
    <col min="376" max="376" width="13.5" bestFit="1" customWidth="1"/>
    <col min="377" max="377" width="15" bestFit="1" customWidth="1"/>
    <col min="378" max="378" width="13.875" bestFit="1" customWidth="1"/>
    <col min="379" max="379" width="13.375" bestFit="1" customWidth="1"/>
    <col min="380" max="380" width="12.625" bestFit="1" customWidth="1"/>
    <col min="381" max="381" width="14.375" bestFit="1" customWidth="1"/>
    <col min="382" max="382" width="12.5" bestFit="1" customWidth="1"/>
    <col min="383" max="383" width="13.125" bestFit="1" customWidth="1"/>
    <col min="384" max="385" width="12.875" bestFit="1" customWidth="1"/>
    <col min="386" max="386" width="13.375" bestFit="1" customWidth="1"/>
    <col min="387" max="387" width="12" bestFit="1" customWidth="1"/>
    <col min="388" max="388" width="12.875" bestFit="1" customWidth="1"/>
    <col min="389" max="389" width="13.625" bestFit="1" customWidth="1"/>
    <col min="390" max="390" width="13.125" bestFit="1" customWidth="1"/>
    <col min="391" max="391" width="11.125" bestFit="1" customWidth="1"/>
    <col min="392" max="392" width="13" bestFit="1" customWidth="1"/>
    <col min="393" max="393" width="12.625" bestFit="1" customWidth="1"/>
    <col min="394" max="394" width="11.875" bestFit="1" customWidth="1"/>
    <col min="395" max="395" width="13.5" bestFit="1" customWidth="1"/>
    <col min="396" max="396" width="12.875" bestFit="1" customWidth="1"/>
    <col min="397" max="397" width="12" bestFit="1" customWidth="1"/>
    <col min="398" max="398" width="11.5" bestFit="1" customWidth="1"/>
    <col min="399" max="399" width="12.875" bestFit="1" customWidth="1"/>
    <col min="400" max="400" width="14.875" bestFit="1" customWidth="1"/>
    <col min="401" max="401" width="13" bestFit="1" customWidth="1"/>
    <col min="402" max="402" width="12.625" bestFit="1" customWidth="1"/>
    <col min="403" max="403" width="13.125" bestFit="1" customWidth="1"/>
    <col min="404" max="404" width="12.875" bestFit="1" customWidth="1"/>
    <col min="405" max="405" width="13.5" bestFit="1" customWidth="1"/>
    <col min="406" max="406" width="12.625" bestFit="1" customWidth="1"/>
    <col min="407" max="407" width="13.625" bestFit="1" customWidth="1"/>
    <col min="408" max="408" width="12" bestFit="1" customWidth="1"/>
    <col min="409" max="409" width="12.625" bestFit="1" customWidth="1"/>
    <col min="410" max="410" width="11.875" bestFit="1" customWidth="1"/>
    <col min="411" max="411" width="14" bestFit="1" customWidth="1"/>
    <col min="412" max="413" width="12.625" bestFit="1" customWidth="1"/>
    <col min="414" max="414" width="13.125" bestFit="1" customWidth="1"/>
    <col min="415" max="416" width="12.875" bestFit="1" customWidth="1"/>
    <col min="417" max="417" width="13.375" bestFit="1" customWidth="1"/>
    <col min="418" max="418" width="12.375" bestFit="1" customWidth="1"/>
    <col min="419" max="419" width="13.5" bestFit="1" customWidth="1"/>
    <col min="420" max="420" width="14.375" bestFit="1" customWidth="1"/>
    <col min="421" max="421" width="12" bestFit="1" customWidth="1"/>
    <col min="422" max="422" width="12.5" bestFit="1" customWidth="1"/>
    <col min="423" max="423" width="13.5" bestFit="1" customWidth="1"/>
    <col min="424" max="424" width="15" bestFit="1" customWidth="1"/>
    <col min="425" max="425" width="12" bestFit="1" customWidth="1"/>
    <col min="426" max="426" width="13.125" bestFit="1" customWidth="1"/>
    <col min="427" max="428" width="13" bestFit="1" customWidth="1"/>
    <col min="429" max="429" width="13.125" bestFit="1" customWidth="1"/>
    <col min="430" max="430" width="14" bestFit="1" customWidth="1"/>
    <col min="431" max="431" width="12.5" bestFit="1" customWidth="1"/>
    <col min="432" max="432" width="14" bestFit="1" customWidth="1"/>
    <col min="433" max="433" width="12.375" bestFit="1" customWidth="1"/>
    <col min="434" max="434" width="14" bestFit="1" customWidth="1"/>
    <col min="435" max="435" width="13.875" bestFit="1" customWidth="1"/>
    <col min="436" max="436" width="12.875" bestFit="1" customWidth="1"/>
    <col min="437" max="437" width="13.875" bestFit="1" customWidth="1"/>
    <col min="438" max="438" width="13.625" bestFit="1" customWidth="1"/>
    <col min="439" max="439" width="14.5" bestFit="1" customWidth="1"/>
    <col min="440" max="440" width="14.125" bestFit="1" customWidth="1"/>
    <col min="441" max="443" width="12.125" bestFit="1" customWidth="1"/>
    <col min="444" max="445" width="12.625" bestFit="1" customWidth="1"/>
    <col min="446" max="447" width="12.875" bestFit="1" customWidth="1"/>
    <col min="448" max="448" width="12.375" bestFit="1" customWidth="1"/>
    <col min="449" max="449" width="13.5" bestFit="1" customWidth="1"/>
    <col min="450" max="450" width="12.875" bestFit="1" customWidth="1"/>
    <col min="451" max="451" width="13.625" bestFit="1" customWidth="1"/>
    <col min="452" max="452" width="14" bestFit="1" customWidth="1"/>
    <col min="453" max="454" width="13" bestFit="1" customWidth="1"/>
    <col min="455" max="455" width="12.625" bestFit="1" customWidth="1"/>
    <col min="456" max="456" width="13" bestFit="1" customWidth="1"/>
    <col min="457" max="457" width="13.875" bestFit="1" customWidth="1"/>
    <col min="458" max="459" width="13.375" bestFit="1" customWidth="1"/>
    <col min="460" max="460" width="14.375" bestFit="1" customWidth="1"/>
    <col min="461" max="461" width="13" bestFit="1" customWidth="1"/>
    <col min="462" max="462" width="14.125" bestFit="1" customWidth="1"/>
    <col min="463" max="463" width="14" bestFit="1" customWidth="1"/>
    <col min="464" max="464" width="12.625" bestFit="1" customWidth="1"/>
    <col min="465" max="465" width="14.5" bestFit="1" customWidth="1"/>
    <col min="466" max="466" width="14" bestFit="1" customWidth="1"/>
    <col min="467" max="467" width="14.375" bestFit="1" customWidth="1"/>
    <col min="468" max="468" width="12.875" bestFit="1" customWidth="1"/>
    <col min="469" max="469" width="13" bestFit="1" customWidth="1"/>
    <col min="470" max="470" width="13.5" bestFit="1" customWidth="1"/>
    <col min="471" max="471" width="14" bestFit="1" customWidth="1"/>
    <col min="472" max="472" width="14.125" bestFit="1" customWidth="1"/>
    <col min="473" max="473" width="11.625" bestFit="1" customWidth="1"/>
    <col min="474" max="474" width="13.5" bestFit="1" customWidth="1"/>
    <col min="475" max="476" width="12.5" bestFit="1" customWidth="1"/>
    <col min="477" max="477" width="12.875" bestFit="1" customWidth="1"/>
    <col min="478" max="478" width="11.5" bestFit="1" customWidth="1"/>
    <col min="479" max="479" width="14.125" bestFit="1" customWidth="1"/>
    <col min="480" max="480" width="12" bestFit="1" customWidth="1"/>
    <col min="481" max="481" width="13.875" bestFit="1" customWidth="1"/>
    <col min="482" max="482" width="12.5" bestFit="1" customWidth="1"/>
    <col min="483" max="483" width="13.125" bestFit="1" customWidth="1"/>
    <col min="484" max="484" width="14.375" bestFit="1" customWidth="1"/>
    <col min="485" max="485" width="14.5" bestFit="1" customWidth="1"/>
    <col min="486" max="486" width="12" bestFit="1" customWidth="1"/>
    <col min="487" max="487" width="14" bestFit="1" customWidth="1"/>
    <col min="488" max="488" width="12.625" bestFit="1" customWidth="1"/>
    <col min="489" max="489" width="13" bestFit="1" customWidth="1"/>
    <col min="490" max="490" width="12.875" bestFit="1" customWidth="1"/>
    <col min="491" max="493" width="12.5" bestFit="1" customWidth="1"/>
    <col min="494" max="494" width="13" bestFit="1" customWidth="1"/>
    <col min="495" max="495" width="14.625" bestFit="1" customWidth="1"/>
    <col min="496" max="496" width="11.625" bestFit="1" customWidth="1"/>
    <col min="497" max="497" width="14.375" bestFit="1" customWidth="1"/>
    <col min="498" max="498" width="13.625" bestFit="1" customWidth="1"/>
    <col min="499" max="499" width="13.5" bestFit="1" customWidth="1"/>
    <col min="500" max="500" width="13.875" bestFit="1" customWidth="1"/>
  </cols>
  <sheetData>
    <row r="1" spans="1:500" x14ac:dyDescent="0.25">
      <c r="A1" t="s">
        <v>512</v>
      </c>
      <c r="B1" t="s">
        <v>514</v>
      </c>
      <c r="C1" t="s">
        <v>515</v>
      </c>
      <c r="D1" t="s">
        <v>516</v>
      </c>
      <c r="E1" t="s">
        <v>517</v>
      </c>
      <c r="F1" t="s">
        <v>518</v>
      </c>
      <c r="G1" t="s">
        <v>519</v>
      </c>
      <c r="H1" t="s">
        <v>520</v>
      </c>
      <c r="I1" t="s">
        <v>521</v>
      </c>
      <c r="J1" t="s">
        <v>522</v>
      </c>
      <c r="K1" t="s">
        <v>523</v>
      </c>
      <c r="L1" t="s">
        <v>524</v>
      </c>
      <c r="M1" t="s">
        <v>525</v>
      </c>
      <c r="N1" t="s">
        <v>526</v>
      </c>
      <c r="O1" t="s">
        <v>527</v>
      </c>
      <c r="P1" t="s">
        <v>528</v>
      </c>
      <c r="Q1" t="s">
        <v>529</v>
      </c>
      <c r="R1" t="s">
        <v>530</v>
      </c>
      <c r="S1" t="s">
        <v>531</v>
      </c>
      <c r="T1" t="s">
        <v>532</v>
      </c>
      <c r="U1" t="s">
        <v>533</v>
      </c>
      <c r="V1" t="s">
        <v>534</v>
      </c>
      <c r="W1" t="s">
        <v>535</v>
      </c>
      <c r="X1" t="s">
        <v>536</v>
      </c>
      <c r="Y1" t="s">
        <v>537</v>
      </c>
      <c r="Z1" t="s">
        <v>538</v>
      </c>
      <c r="AA1" t="s">
        <v>539</v>
      </c>
      <c r="AB1" t="s">
        <v>540</v>
      </c>
      <c r="AC1" t="s">
        <v>541</v>
      </c>
      <c r="AD1" t="s">
        <v>542</v>
      </c>
      <c r="AE1" t="s">
        <v>543</v>
      </c>
      <c r="AF1" t="s">
        <v>544</v>
      </c>
      <c r="AG1" t="s">
        <v>545</v>
      </c>
      <c r="AH1" t="s">
        <v>546</v>
      </c>
      <c r="AI1" t="s">
        <v>547</v>
      </c>
      <c r="AJ1" t="s">
        <v>548</v>
      </c>
      <c r="AK1" t="s">
        <v>549</v>
      </c>
      <c r="AL1" t="s">
        <v>550</v>
      </c>
      <c r="AM1" t="s">
        <v>551</v>
      </c>
      <c r="AN1" t="s">
        <v>552</v>
      </c>
      <c r="AO1" t="s">
        <v>553</v>
      </c>
      <c r="AP1" t="s">
        <v>554</v>
      </c>
      <c r="AQ1" t="s">
        <v>555</v>
      </c>
      <c r="AR1" t="s">
        <v>556</v>
      </c>
      <c r="AS1" t="s">
        <v>557</v>
      </c>
      <c r="AT1" t="s">
        <v>558</v>
      </c>
      <c r="AU1" t="s">
        <v>559</v>
      </c>
      <c r="AV1" t="s">
        <v>560</v>
      </c>
      <c r="AW1" t="s">
        <v>561</v>
      </c>
      <c r="AX1" t="s">
        <v>562</v>
      </c>
      <c r="AY1" t="s">
        <v>563</v>
      </c>
      <c r="AZ1" t="s">
        <v>564</v>
      </c>
      <c r="BA1" t="s">
        <v>565</v>
      </c>
      <c r="BB1" t="s">
        <v>566</v>
      </c>
      <c r="BC1" t="s">
        <v>567</v>
      </c>
      <c r="BD1" t="s">
        <v>568</v>
      </c>
      <c r="BE1" t="s">
        <v>569</v>
      </c>
      <c r="BF1" t="s">
        <v>570</v>
      </c>
      <c r="BG1" t="s">
        <v>571</v>
      </c>
      <c r="BH1" t="s">
        <v>572</v>
      </c>
      <c r="BI1" t="s">
        <v>573</v>
      </c>
      <c r="BJ1" t="s">
        <v>574</v>
      </c>
      <c r="BK1" t="s">
        <v>575</v>
      </c>
      <c r="BL1" t="s">
        <v>576</v>
      </c>
      <c r="BM1" t="s">
        <v>577</v>
      </c>
      <c r="BN1" t="s">
        <v>578</v>
      </c>
      <c r="BO1" t="s">
        <v>579</v>
      </c>
      <c r="BP1" t="s">
        <v>580</v>
      </c>
      <c r="BQ1" t="s">
        <v>581</v>
      </c>
      <c r="BR1" t="s">
        <v>582</v>
      </c>
      <c r="BS1" t="s">
        <v>583</v>
      </c>
      <c r="BT1" t="s">
        <v>584</v>
      </c>
      <c r="BU1" t="s">
        <v>585</v>
      </c>
      <c r="BV1" t="s">
        <v>586</v>
      </c>
      <c r="BW1" t="s">
        <v>587</v>
      </c>
      <c r="BX1" t="s">
        <v>588</v>
      </c>
      <c r="BY1" t="s">
        <v>589</v>
      </c>
      <c r="BZ1" t="s">
        <v>590</v>
      </c>
      <c r="CA1" t="s">
        <v>591</v>
      </c>
      <c r="CB1" t="s">
        <v>592</v>
      </c>
      <c r="CC1" t="s">
        <v>593</v>
      </c>
      <c r="CD1" t="s">
        <v>594</v>
      </c>
      <c r="CE1" t="s">
        <v>595</v>
      </c>
      <c r="CF1" t="s">
        <v>596</v>
      </c>
      <c r="CG1" t="s">
        <v>597</v>
      </c>
      <c r="CH1" t="s">
        <v>598</v>
      </c>
      <c r="CI1" t="s">
        <v>599</v>
      </c>
      <c r="CJ1" t="s">
        <v>600</v>
      </c>
      <c r="CK1" t="s">
        <v>601</v>
      </c>
      <c r="CL1" t="s">
        <v>602</v>
      </c>
      <c r="CM1" t="s">
        <v>603</v>
      </c>
      <c r="CN1" t="s">
        <v>604</v>
      </c>
      <c r="CO1" t="s">
        <v>605</v>
      </c>
      <c r="CP1" t="s">
        <v>606</v>
      </c>
      <c r="CQ1" t="s">
        <v>607</v>
      </c>
      <c r="CR1" t="s">
        <v>608</v>
      </c>
      <c r="CS1" t="s">
        <v>609</v>
      </c>
      <c r="CT1" t="s">
        <v>610</v>
      </c>
      <c r="CU1" t="s">
        <v>611</v>
      </c>
      <c r="CV1" t="s">
        <v>612</v>
      </c>
      <c r="CW1" t="s">
        <v>613</v>
      </c>
      <c r="CX1" t="s">
        <v>614</v>
      </c>
      <c r="CY1" t="s">
        <v>615</v>
      </c>
      <c r="CZ1" t="s">
        <v>616</v>
      </c>
      <c r="DA1" t="s">
        <v>617</v>
      </c>
      <c r="DB1" t="s">
        <v>618</v>
      </c>
      <c r="DC1" t="s">
        <v>619</v>
      </c>
      <c r="DD1" t="s">
        <v>620</v>
      </c>
      <c r="DE1" t="s">
        <v>621</v>
      </c>
      <c r="DF1" t="s">
        <v>622</v>
      </c>
      <c r="DG1" t="s">
        <v>623</v>
      </c>
      <c r="DH1" t="s">
        <v>624</v>
      </c>
      <c r="DI1" t="s">
        <v>625</v>
      </c>
      <c r="DJ1" t="s">
        <v>626</v>
      </c>
      <c r="DK1" t="s">
        <v>627</v>
      </c>
      <c r="DL1" t="s">
        <v>628</v>
      </c>
      <c r="DM1" t="s">
        <v>629</v>
      </c>
      <c r="DN1" t="s">
        <v>630</v>
      </c>
      <c r="DO1" t="s">
        <v>631</v>
      </c>
      <c r="DP1" t="s">
        <v>632</v>
      </c>
      <c r="DQ1" t="s">
        <v>633</v>
      </c>
      <c r="DR1" t="s">
        <v>634</v>
      </c>
      <c r="DS1" t="s">
        <v>635</v>
      </c>
      <c r="DT1" t="s">
        <v>636</v>
      </c>
      <c r="DU1" t="s">
        <v>637</v>
      </c>
      <c r="DV1" t="s">
        <v>638</v>
      </c>
      <c r="DW1" t="s">
        <v>639</v>
      </c>
      <c r="DX1" t="s">
        <v>640</v>
      </c>
      <c r="DY1" t="s">
        <v>641</v>
      </c>
      <c r="DZ1" t="s">
        <v>642</v>
      </c>
      <c r="EA1" t="s">
        <v>643</v>
      </c>
      <c r="EB1" t="s">
        <v>644</v>
      </c>
      <c r="EC1" t="s">
        <v>645</v>
      </c>
      <c r="ED1" t="s">
        <v>646</v>
      </c>
      <c r="EE1" t="s">
        <v>647</v>
      </c>
      <c r="EF1" t="s">
        <v>648</v>
      </c>
      <c r="EG1" t="s">
        <v>649</v>
      </c>
      <c r="EH1" t="s">
        <v>650</v>
      </c>
      <c r="EI1" t="s">
        <v>651</v>
      </c>
      <c r="EJ1" t="s">
        <v>652</v>
      </c>
      <c r="EK1" t="s">
        <v>653</v>
      </c>
      <c r="EL1" t="s">
        <v>654</v>
      </c>
      <c r="EM1" t="s">
        <v>655</v>
      </c>
      <c r="EN1" t="s">
        <v>656</v>
      </c>
      <c r="EO1" t="s">
        <v>657</v>
      </c>
      <c r="EP1" t="s">
        <v>658</v>
      </c>
      <c r="EQ1" t="s">
        <v>659</v>
      </c>
      <c r="ER1" t="s">
        <v>660</v>
      </c>
      <c r="ES1" t="s">
        <v>661</v>
      </c>
      <c r="ET1" t="s">
        <v>662</v>
      </c>
      <c r="EU1" t="s">
        <v>663</v>
      </c>
      <c r="EV1" t="s">
        <v>664</v>
      </c>
      <c r="EW1" t="s">
        <v>665</v>
      </c>
      <c r="EX1" t="s">
        <v>666</v>
      </c>
      <c r="EY1" t="s">
        <v>667</v>
      </c>
      <c r="EZ1" t="s">
        <v>668</v>
      </c>
      <c r="FA1" t="s">
        <v>669</v>
      </c>
      <c r="FB1" t="s">
        <v>670</v>
      </c>
      <c r="FC1" t="s">
        <v>671</v>
      </c>
      <c r="FD1" t="s">
        <v>672</v>
      </c>
      <c r="FE1" t="s">
        <v>673</v>
      </c>
      <c r="FF1" t="s">
        <v>674</v>
      </c>
      <c r="FG1" t="s">
        <v>675</v>
      </c>
      <c r="FH1" t="s">
        <v>676</v>
      </c>
      <c r="FI1" t="s">
        <v>677</v>
      </c>
      <c r="FJ1" t="s">
        <v>678</v>
      </c>
      <c r="FK1" t="s">
        <v>679</v>
      </c>
      <c r="FL1" t="s">
        <v>680</v>
      </c>
      <c r="FM1" t="s">
        <v>681</v>
      </c>
      <c r="FN1" t="s">
        <v>682</v>
      </c>
      <c r="FO1" t="s">
        <v>683</v>
      </c>
      <c r="FP1" t="s">
        <v>684</v>
      </c>
      <c r="FQ1" t="s">
        <v>685</v>
      </c>
      <c r="FR1" t="s">
        <v>686</v>
      </c>
      <c r="FS1" t="s">
        <v>687</v>
      </c>
      <c r="FT1" t="s">
        <v>688</v>
      </c>
      <c r="FU1" t="s">
        <v>689</v>
      </c>
      <c r="FV1" t="s">
        <v>690</v>
      </c>
      <c r="FW1" t="s">
        <v>691</v>
      </c>
      <c r="FX1" t="s">
        <v>692</v>
      </c>
      <c r="FY1" t="s">
        <v>693</v>
      </c>
      <c r="FZ1" t="s">
        <v>694</v>
      </c>
      <c r="GA1" t="s">
        <v>695</v>
      </c>
      <c r="GB1" t="s">
        <v>696</v>
      </c>
      <c r="GC1" t="s">
        <v>697</v>
      </c>
      <c r="GD1" t="s">
        <v>698</v>
      </c>
      <c r="GE1" t="s">
        <v>699</v>
      </c>
      <c r="GF1" t="s">
        <v>700</v>
      </c>
      <c r="GG1" t="s">
        <v>701</v>
      </c>
      <c r="GH1" t="s">
        <v>702</v>
      </c>
      <c r="GI1" t="s">
        <v>703</v>
      </c>
      <c r="GJ1" t="s">
        <v>704</v>
      </c>
      <c r="GK1" t="s">
        <v>705</v>
      </c>
      <c r="GL1" t="s">
        <v>706</v>
      </c>
      <c r="GM1" t="s">
        <v>707</v>
      </c>
      <c r="GN1" t="s">
        <v>708</v>
      </c>
      <c r="GO1" t="s">
        <v>709</v>
      </c>
      <c r="GP1" t="s">
        <v>710</v>
      </c>
      <c r="GQ1" t="s">
        <v>711</v>
      </c>
      <c r="GR1" t="s">
        <v>712</v>
      </c>
      <c r="GS1" t="s">
        <v>713</v>
      </c>
      <c r="GT1" t="s">
        <v>714</v>
      </c>
      <c r="GU1" t="s">
        <v>715</v>
      </c>
      <c r="GV1" t="s">
        <v>716</v>
      </c>
      <c r="GW1" t="s">
        <v>717</v>
      </c>
      <c r="GX1" t="s">
        <v>718</v>
      </c>
      <c r="GY1" t="s">
        <v>719</v>
      </c>
      <c r="GZ1" t="s">
        <v>720</v>
      </c>
      <c r="HA1" t="s">
        <v>721</v>
      </c>
      <c r="HB1" t="s">
        <v>722</v>
      </c>
      <c r="HC1" t="s">
        <v>723</v>
      </c>
      <c r="HD1" t="s">
        <v>724</v>
      </c>
      <c r="HE1" t="s">
        <v>725</v>
      </c>
      <c r="HF1" t="s">
        <v>726</v>
      </c>
      <c r="HG1" t="s">
        <v>727</v>
      </c>
      <c r="HH1" t="s">
        <v>728</v>
      </c>
      <c r="HI1" t="s">
        <v>729</v>
      </c>
      <c r="HJ1" t="s">
        <v>730</v>
      </c>
      <c r="HK1" t="s">
        <v>731</v>
      </c>
      <c r="HL1" t="s">
        <v>732</v>
      </c>
      <c r="HM1" t="s">
        <v>733</v>
      </c>
      <c r="HN1" t="s">
        <v>734</v>
      </c>
      <c r="HO1" t="s">
        <v>735</v>
      </c>
      <c r="HP1" t="s">
        <v>736</v>
      </c>
      <c r="HQ1" t="s">
        <v>737</v>
      </c>
      <c r="HR1" t="s">
        <v>738</v>
      </c>
      <c r="HS1" t="s">
        <v>739</v>
      </c>
      <c r="HT1" t="s">
        <v>740</v>
      </c>
      <c r="HU1" t="s">
        <v>741</v>
      </c>
      <c r="HV1" t="s">
        <v>742</v>
      </c>
      <c r="HW1" t="s">
        <v>743</v>
      </c>
      <c r="HX1" t="s">
        <v>744</v>
      </c>
      <c r="HY1" t="s">
        <v>745</v>
      </c>
      <c r="HZ1" t="s">
        <v>746</v>
      </c>
      <c r="IA1" t="s">
        <v>747</v>
      </c>
      <c r="IB1" t="s">
        <v>748</v>
      </c>
      <c r="IC1" t="s">
        <v>749</v>
      </c>
      <c r="ID1" t="s">
        <v>750</v>
      </c>
      <c r="IE1" t="s">
        <v>751</v>
      </c>
      <c r="IF1" t="s">
        <v>752</v>
      </c>
      <c r="IG1" t="s">
        <v>753</v>
      </c>
      <c r="IH1" t="s">
        <v>754</v>
      </c>
      <c r="II1" t="s">
        <v>755</v>
      </c>
      <c r="IJ1" t="s">
        <v>756</v>
      </c>
      <c r="IK1" t="s">
        <v>757</v>
      </c>
      <c r="IL1" t="s">
        <v>758</v>
      </c>
      <c r="IM1" t="s">
        <v>759</v>
      </c>
      <c r="IN1" t="s">
        <v>760</v>
      </c>
      <c r="IO1" t="s">
        <v>761</v>
      </c>
      <c r="IP1" t="s">
        <v>762</v>
      </c>
      <c r="IQ1" t="s">
        <v>763</v>
      </c>
      <c r="IR1" t="s">
        <v>764</v>
      </c>
      <c r="IS1" t="s">
        <v>765</v>
      </c>
      <c r="IT1" t="s">
        <v>766</v>
      </c>
      <c r="IU1" t="s">
        <v>767</v>
      </c>
      <c r="IV1" t="s">
        <v>768</v>
      </c>
      <c r="IW1" t="s">
        <v>769</v>
      </c>
      <c r="IX1" t="s">
        <v>770</v>
      </c>
      <c r="IY1" t="s">
        <v>771</v>
      </c>
      <c r="IZ1" t="s">
        <v>772</v>
      </c>
      <c r="JA1" t="s">
        <v>773</v>
      </c>
      <c r="JB1" t="s">
        <v>774</v>
      </c>
      <c r="JC1" t="s">
        <v>775</v>
      </c>
      <c r="JD1" t="s">
        <v>776</v>
      </c>
      <c r="JE1" t="s">
        <v>777</v>
      </c>
      <c r="JF1" t="s">
        <v>778</v>
      </c>
      <c r="JG1" t="s">
        <v>779</v>
      </c>
      <c r="JH1" t="s">
        <v>780</v>
      </c>
      <c r="JI1" t="s">
        <v>781</v>
      </c>
      <c r="JJ1" t="s">
        <v>782</v>
      </c>
      <c r="JK1" t="s">
        <v>783</v>
      </c>
      <c r="JL1" t="s">
        <v>784</v>
      </c>
      <c r="JM1" t="s">
        <v>785</v>
      </c>
      <c r="JN1" t="s">
        <v>786</v>
      </c>
      <c r="JO1" t="s">
        <v>787</v>
      </c>
      <c r="JP1" t="s">
        <v>788</v>
      </c>
      <c r="JQ1" t="s">
        <v>789</v>
      </c>
      <c r="JR1" t="s">
        <v>790</v>
      </c>
      <c r="JS1" t="s">
        <v>791</v>
      </c>
      <c r="JT1" t="s">
        <v>792</v>
      </c>
      <c r="JU1" t="s">
        <v>793</v>
      </c>
      <c r="JV1" t="s">
        <v>794</v>
      </c>
      <c r="JW1" t="s">
        <v>795</v>
      </c>
      <c r="JX1" t="s">
        <v>796</v>
      </c>
      <c r="JY1" t="s">
        <v>797</v>
      </c>
      <c r="JZ1" t="s">
        <v>798</v>
      </c>
      <c r="KA1" t="s">
        <v>799</v>
      </c>
      <c r="KB1" t="s">
        <v>800</v>
      </c>
      <c r="KC1" t="s">
        <v>801</v>
      </c>
      <c r="KD1" t="s">
        <v>802</v>
      </c>
      <c r="KE1" t="s">
        <v>803</v>
      </c>
      <c r="KF1" t="s">
        <v>804</v>
      </c>
      <c r="KG1" t="s">
        <v>805</v>
      </c>
      <c r="KH1" t="s">
        <v>806</v>
      </c>
      <c r="KI1" t="s">
        <v>807</v>
      </c>
      <c r="KJ1" t="s">
        <v>808</v>
      </c>
      <c r="KK1" t="s">
        <v>809</v>
      </c>
      <c r="KL1" t="s">
        <v>810</v>
      </c>
      <c r="KM1" t="s">
        <v>811</v>
      </c>
      <c r="KN1" t="s">
        <v>812</v>
      </c>
      <c r="KO1" t="s">
        <v>813</v>
      </c>
      <c r="KP1" t="s">
        <v>814</v>
      </c>
      <c r="KQ1" t="s">
        <v>815</v>
      </c>
      <c r="KR1" t="s">
        <v>816</v>
      </c>
      <c r="KS1" t="s">
        <v>817</v>
      </c>
      <c r="KT1" t="s">
        <v>818</v>
      </c>
      <c r="KU1" t="s">
        <v>819</v>
      </c>
      <c r="KV1" t="s">
        <v>820</v>
      </c>
      <c r="KW1" t="s">
        <v>821</v>
      </c>
      <c r="KX1" t="s">
        <v>822</v>
      </c>
      <c r="KY1" t="s">
        <v>823</v>
      </c>
      <c r="KZ1" t="s">
        <v>824</v>
      </c>
      <c r="LA1" t="s">
        <v>825</v>
      </c>
      <c r="LB1" t="s">
        <v>826</v>
      </c>
      <c r="LC1" t="s">
        <v>827</v>
      </c>
      <c r="LD1" t="s">
        <v>828</v>
      </c>
      <c r="LE1" t="s">
        <v>829</v>
      </c>
      <c r="LF1" t="s">
        <v>830</v>
      </c>
      <c r="LG1" t="s">
        <v>831</v>
      </c>
      <c r="LH1" t="s">
        <v>832</v>
      </c>
      <c r="LI1" t="s">
        <v>833</v>
      </c>
      <c r="LJ1" t="s">
        <v>834</v>
      </c>
      <c r="LK1" t="s">
        <v>835</v>
      </c>
      <c r="LL1" t="s">
        <v>836</v>
      </c>
      <c r="LM1" t="s">
        <v>837</v>
      </c>
      <c r="LN1" t="s">
        <v>838</v>
      </c>
      <c r="LO1" t="s">
        <v>839</v>
      </c>
      <c r="LP1" t="s">
        <v>840</v>
      </c>
      <c r="LQ1" t="s">
        <v>841</v>
      </c>
      <c r="LR1" t="s">
        <v>842</v>
      </c>
      <c r="LS1" t="s">
        <v>843</v>
      </c>
      <c r="LT1" t="s">
        <v>844</v>
      </c>
      <c r="LU1" t="s">
        <v>845</v>
      </c>
      <c r="LV1" t="s">
        <v>846</v>
      </c>
      <c r="LW1" t="s">
        <v>847</v>
      </c>
      <c r="LX1" t="s">
        <v>848</v>
      </c>
      <c r="LY1" t="s">
        <v>849</v>
      </c>
      <c r="LZ1" t="s">
        <v>850</v>
      </c>
      <c r="MA1" t="s">
        <v>851</v>
      </c>
      <c r="MB1" t="s">
        <v>852</v>
      </c>
      <c r="MC1" t="s">
        <v>853</v>
      </c>
      <c r="MD1" t="s">
        <v>854</v>
      </c>
      <c r="ME1" t="s">
        <v>855</v>
      </c>
      <c r="MF1" t="s">
        <v>856</v>
      </c>
      <c r="MG1" t="s">
        <v>857</v>
      </c>
      <c r="MH1" t="s">
        <v>858</v>
      </c>
      <c r="MI1" t="s">
        <v>859</v>
      </c>
      <c r="MJ1" t="s">
        <v>860</v>
      </c>
      <c r="MK1" t="s">
        <v>861</v>
      </c>
      <c r="ML1" t="s">
        <v>862</v>
      </c>
      <c r="MM1" t="s">
        <v>863</v>
      </c>
      <c r="MN1" t="s">
        <v>864</v>
      </c>
      <c r="MO1" t="s">
        <v>865</v>
      </c>
      <c r="MP1" t="s">
        <v>866</v>
      </c>
      <c r="MQ1" t="s">
        <v>867</v>
      </c>
      <c r="MR1" t="s">
        <v>868</v>
      </c>
      <c r="MS1" t="s">
        <v>869</v>
      </c>
      <c r="MT1" t="s">
        <v>870</v>
      </c>
      <c r="MU1" t="s">
        <v>871</v>
      </c>
      <c r="MV1" t="s">
        <v>872</v>
      </c>
      <c r="MW1" t="s">
        <v>873</v>
      </c>
      <c r="MX1" t="s">
        <v>874</v>
      </c>
      <c r="MY1" t="s">
        <v>875</v>
      </c>
      <c r="MZ1" t="s">
        <v>876</v>
      </c>
      <c r="NA1" t="s">
        <v>877</v>
      </c>
      <c r="NB1" t="s">
        <v>878</v>
      </c>
      <c r="NC1" t="s">
        <v>879</v>
      </c>
      <c r="ND1" t="s">
        <v>880</v>
      </c>
      <c r="NE1" t="s">
        <v>881</v>
      </c>
      <c r="NF1" t="s">
        <v>882</v>
      </c>
      <c r="NG1" t="s">
        <v>883</v>
      </c>
      <c r="NH1" t="s">
        <v>884</v>
      </c>
      <c r="NI1" t="s">
        <v>885</v>
      </c>
      <c r="NJ1" t="s">
        <v>886</v>
      </c>
      <c r="NK1" t="s">
        <v>887</v>
      </c>
      <c r="NL1" t="s">
        <v>888</v>
      </c>
      <c r="NM1" t="s">
        <v>889</v>
      </c>
      <c r="NN1" t="s">
        <v>890</v>
      </c>
      <c r="NO1" t="s">
        <v>891</v>
      </c>
      <c r="NP1" t="s">
        <v>892</v>
      </c>
      <c r="NQ1" t="s">
        <v>893</v>
      </c>
      <c r="NR1" t="s">
        <v>894</v>
      </c>
      <c r="NS1" t="s">
        <v>895</v>
      </c>
      <c r="NT1" t="s">
        <v>896</v>
      </c>
      <c r="NU1" t="s">
        <v>897</v>
      </c>
      <c r="NV1" t="s">
        <v>898</v>
      </c>
      <c r="NW1" t="s">
        <v>899</v>
      </c>
      <c r="NX1" t="s">
        <v>900</v>
      </c>
      <c r="NY1" t="s">
        <v>901</v>
      </c>
      <c r="NZ1" t="s">
        <v>902</v>
      </c>
      <c r="OA1" t="s">
        <v>903</v>
      </c>
      <c r="OB1" t="s">
        <v>904</v>
      </c>
      <c r="OC1" t="s">
        <v>905</v>
      </c>
      <c r="OD1" t="s">
        <v>906</v>
      </c>
      <c r="OE1" t="s">
        <v>907</v>
      </c>
      <c r="OF1" t="s">
        <v>908</v>
      </c>
      <c r="OG1" t="s">
        <v>909</v>
      </c>
      <c r="OH1" t="s">
        <v>910</v>
      </c>
      <c r="OI1" t="s">
        <v>911</v>
      </c>
      <c r="OJ1" t="s">
        <v>912</v>
      </c>
      <c r="OK1" t="s">
        <v>913</v>
      </c>
      <c r="OL1" t="s">
        <v>914</v>
      </c>
      <c r="OM1" t="s">
        <v>915</v>
      </c>
      <c r="ON1" t="s">
        <v>916</v>
      </c>
      <c r="OO1" t="s">
        <v>917</v>
      </c>
      <c r="OP1" t="s">
        <v>918</v>
      </c>
      <c r="OQ1" t="s">
        <v>919</v>
      </c>
      <c r="OR1" t="s">
        <v>920</v>
      </c>
      <c r="OS1" t="s">
        <v>921</v>
      </c>
      <c r="OT1" t="s">
        <v>922</v>
      </c>
      <c r="OU1" t="s">
        <v>923</v>
      </c>
      <c r="OV1" t="s">
        <v>924</v>
      </c>
      <c r="OW1" t="s">
        <v>925</v>
      </c>
      <c r="OX1" t="s">
        <v>926</v>
      </c>
      <c r="OY1" t="s">
        <v>927</v>
      </c>
      <c r="OZ1" t="s">
        <v>928</v>
      </c>
      <c r="PA1" t="s">
        <v>929</v>
      </c>
      <c r="PB1" t="s">
        <v>930</v>
      </c>
      <c r="PC1" t="s">
        <v>931</v>
      </c>
      <c r="PD1" t="s">
        <v>932</v>
      </c>
      <c r="PE1" t="s">
        <v>933</v>
      </c>
      <c r="PF1" t="s">
        <v>934</v>
      </c>
      <c r="PG1" t="s">
        <v>935</v>
      </c>
      <c r="PH1" t="s">
        <v>936</v>
      </c>
      <c r="PI1" t="s">
        <v>937</v>
      </c>
      <c r="PJ1" t="s">
        <v>938</v>
      </c>
      <c r="PK1" t="s">
        <v>939</v>
      </c>
      <c r="PL1" t="s">
        <v>940</v>
      </c>
      <c r="PM1" t="s">
        <v>941</v>
      </c>
      <c r="PN1" t="s">
        <v>942</v>
      </c>
      <c r="PO1" t="s">
        <v>943</v>
      </c>
      <c r="PP1" t="s">
        <v>944</v>
      </c>
      <c r="PQ1" t="s">
        <v>945</v>
      </c>
      <c r="PR1" t="s">
        <v>946</v>
      </c>
      <c r="PS1" t="s">
        <v>947</v>
      </c>
      <c r="PT1" t="s">
        <v>948</v>
      </c>
      <c r="PU1" t="s">
        <v>949</v>
      </c>
      <c r="PV1" t="s">
        <v>950</v>
      </c>
      <c r="PW1" t="s">
        <v>951</v>
      </c>
      <c r="PX1" t="s">
        <v>952</v>
      </c>
      <c r="PY1" t="s">
        <v>953</v>
      </c>
      <c r="PZ1" t="s">
        <v>954</v>
      </c>
      <c r="QA1" t="s">
        <v>955</v>
      </c>
      <c r="QB1" t="s">
        <v>956</v>
      </c>
      <c r="QC1" t="s">
        <v>957</v>
      </c>
      <c r="QD1" t="s">
        <v>958</v>
      </c>
      <c r="QE1" t="s">
        <v>959</v>
      </c>
      <c r="QF1" t="s">
        <v>960</v>
      </c>
      <c r="QG1" t="s">
        <v>961</v>
      </c>
      <c r="QH1" t="s">
        <v>962</v>
      </c>
      <c r="QI1" t="s">
        <v>963</v>
      </c>
      <c r="QJ1" t="s">
        <v>964</v>
      </c>
      <c r="QK1" t="s">
        <v>965</v>
      </c>
      <c r="QL1" t="s">
        <v>966</v>
      </c>
      <c r="QM1" t="s">
        <v>967</v>
      </c>
      <c r="QN1" t="s">
        <v>968</v>
      </c>
      <c r="QO1" t="s">
        <v>969</v>
      </c>
      <c r="QP1" t="s">
        <v>970</v>
      </c>
      <c r="QQ1" t="s">
        <v>971</v>
      </c>
      <c r="QR1" t="s">
        <v>972</v>
      </c>
      <c r="QS1" t="s">
        <v>973</v>
      </c>
      <c r="QT1" t="s">
        <v>974</v>
      </c>
      <c r="QU1" t="s">
        <v>975</v>
      </c>
      <c r="QV1" t="s">
        <v>976</v>
      </c>
      <c r="QW1" t="s">
        <v>977</v>
      </c>
      <c r="QX1" t="s">
        <v>978</v>
      </c>
      <c r="QY1" t="s">
        <v>979</v>
      </c>
      <c r="QZ1" t="s">
        <v>980</v>
      </c>
      <c r="RA1" t="s">
        <v>981</v>
      </c>
      <c r="RB1" t="s">
        <v>982</v>
      </c>
      <c r="RC1" t="s">
        <v>983</v>
      </c>
      <c r="RD1" t="s">
        <v>984</v>
      </c>
      <c r="RE1" t="s">
        <v>985</v>
      </c>
      <c r="RF1" t="s">
        <v>986</v>
      </c>
      <c r="RG1" t="s">
        <v>987</v>
      </c>
      <c r="RH1" t="s">
        <v>988</v>
      </c>
      <c r="RI1" t="s">
        <v>989</v>
      </c>
      <c r="RJ1" t="s">
        <v>990</v>
      </c>
      <c r="RK1" t="s">
        <v>991</v>
      </c>
      <c r="RL1" t="s">
        <v>992</v>
      </c>
      <c r="RM1" t="s">
        <v>993</v>
      </c>
      <c r="RN1" t="s">
        <v>994</v>
      </c>
      <c r="RO1" t="s">
        <v>995</v>
      </c>
      <c r="RP1" t="s">
        <v>996</v>
      </c>
      <c r="RQ1" t="s">
        <v>997</v>
      </c>
      <c r="RR1" t="s">
        <v>998</v>
      </c>
      <c r="RS1" t="s">
        <v>999</v>
      </c>
      <c r="RT1" t="s">
        <v>1000</v>
      </c>
      <c r="RU1" t="s">
        <v>1001</v>
      </c>
      <c r="RV1" t="s">
        <v>1002</v>
      </c>
      <c r="RW1" t="s">
        <v>1003</v>
      </c>
      <c r="RX1" t="s">
        <v>1004</v>
      </c>
      <c r="RY1" t="s">
        <v>1005</v>
      </c>
      <c r="RZ1" t="s">
        <v>1006</v>
      </c>
      <c r="SA1" t="s">
        <v>1007</v>
      </c>
      <c r="SB1" t="s">
        <v>1008</v>
      </c>
      <c r="SC1" t="s">
        <v>1009</v>
      </c>
      <c r="SD1" t="s">
        <v>1010</v>
      </c>
      <c r="SE1" t="s">
        <v>1011</v>
      </c>
      <c r="SF1" t="s">
        <v>1012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0"/>
  <sheetViews>
    <sheetView topLeftCell="A448" workbookViewId="0">
      <selection sqref="A1:A500"/>
    </sheetView>
  </sheetViews>
  <sheetFormatPr defaultColWidth="11" defaultRowHeight="15.75" x14ac:dyDescent="0.25"/>
  <cols>
    <col min="1" max="1" width="15.25" bestFit="1" customWidth="1"/>
  </cols>
  <sheetData>
    <row r="1" spans="1:1" x14ac:dyDescent="0.25">
      <c r="A1" t="s">
        <v>512</v>
      </c>
    </row>
    <row r="2" spans="1:1" x14ac:dyDescent="0.25">
      <c r="A2" t="s">
        <v>514</v>
      </c>
    </row>
    <row r="3" spans="1:1" x14ac:dyDescent="0.25">
      <c r="A3" t="s">
        <v>515</v>
      </c>
    </row>
    <row r="4" spans="1:1" x14ac:dyDescent="0.25">
      <c r="A4" t="s">
        <v>516</v>
      </c>
    </row>
    <row r="5" spans="1:1" x14ac:dyDescent="0.25">
      <c r="A5" t="s">
        <v>517</v>
      </c>
    </row>
    <row r="6" spans="1:1" x14ac:dyDescent="0.25">
      <c r="A6" t="s">
        <v>518</v>
      </c>
    </row>
    <row r="7" spans="1:1" x14ac:dyDescent="0.25">
      <c r="A7" t="s">
        <v>519</v>
      </c>
    </row>
    <row r="8" spans="1:1" x14ac:dyDescent="0.25">
      <c r="A8" t="s">
        <v>520</v>
      </c>
    </row>
    <row r="9" spans="1:1" x14ac:dyDescent="0.25">
      <c r="A9" t="s">
        <v>521</v>
      </c>
    </row>
    <row r="10" spans="1:1" x14ac:dyDescent="0.25">
      <c r="A10" t="s">
        <v>522</v>
      </c>
    </row>
    <row r="11" spans="1:1" x14ac:dyDescent="0.25">
      <c r="A11" t="s">
        <v>523</v>
      </c>
    </row>
    <row r="12" spans="1:1" x14ac:dyDescent="0.25">
      <c r="A12" t="s">
        <v>524</v>
      </c>
    </row>
    <row r="13" spans="1:1" x14ac:dyDescent="0.25">
      <c r="A13" t="s">
        <v>525</v>
      </c>
    </row>
    <row r="14" spans="1:1" x14ac:dyDescent="0.25">
      <c r="A14" t="s">
        <v>526</v>
      </c>
    </row>
    <row r="15" spans="1:1" x14ac:dyDescent="0.25">
      <c r="A15" t="s">
        <v>527</v>
      </c>
    </row>
    <row r="16" spans="1:1" x14ac:dyDescent="0.25">
      <c r="A16" t="s">
        <v>528</v>
      </c>
    </row>
    <row r="17" spans="1:1" x14ac:dyDescent="0.25">
      <c r="A17" t="s">
        <v>529</v>
      </c>
    </row>
    <row r="18" spans="1:1" x14ac:dyDescent="0.25">
      <c r="A18" t="s">
        <v>530</v>
      </c>
    </row>
    <row r="19" spans="1:1" x14ac:dyDescent="0.25">
      <c r="A19" t="s">
        <v>531</v>
      </c>
    </row>
    <row r="20" spans="1:1" x14ac:dyDescent="0.25">
      <c r="A20" t="s">
        <v>532</v>
      </c>
    </row>
    <row r="21" spans="1:1" x14ac:dyDescent="0.25">
      <c r="A21" t="s">
        <v>533</v>
      </c>
    </row>
    <row r="22" spans="1:1" x14ac:dyDescent="0.25">
      <c r="A22" t="s">
        <v>534</v>
      </c>
    </row>
    <row r="23" spans="1:1" x14ac:dyDescent="0.25">
      <c r="A23" t="s">
        <v>535</v>
      </c>
    </row>
    <row r="24" spans="1:1" x14ac:dyDescent="0.25">
      <c r="A24" t="s">
        <v>536</v>
      </c>
    </row>
    <row r="25" spans="1:1" x14ac:dyDescent="0.25">
      <c r="A25" t="s">
        <v>537</v>
      </c>
    </row>
    <row r="26" spans="1:1" x14ac:dyDescent="0.25">
      <c r="A26" t="s">
        <v>538</v>
      </c>
    </row>
    <row r="27" spans="1:1" x14ac:dyDescent="0.25">
      <c r="A27" t="s">
        <v>539</v>
      </c>
    </row>
    <row r="28" spans="1:1" x14ac:dyDescent="0.25">
      <c r="A28" t="s">
        <v>540</v>
      </c>
    </row>
    <row r="29" spans="1:1" x14ac:dyDescent="0.25">
      <c r="A29" t="s">
        <v>541</v>
      </c>
    </row>
    <row r="30" spans="1:1" x14ac:dyDescent="0.25">
      <c r="A30" t="s">
        <v>542</v>
      </c>
    </row>
    <row r="31" spans="1:1" x14ac:dyDescent="0.25">
      <c r="A31" t="s">
        <v>543</v>
      </c>
    </row>
    <row r="32" spans="1:1" x14ac:dyDescent="0.25">
      <c r="A32" t="s">
        <v>544</v>
      </c>
    </row>
    <row r="33" spans="1:1" x14ac:dyDescent="0.25">
      <c r="A33" t="s">
        <v>545</v>
      </c>
    </row>
    <row r="34" spans="1:1" x14ac:dyDescent="0.25">
      <c r="A34" t="s">
        <v>546</v>
      </c>
    </row>
    <row r="35" spans="1:1" x14ac:dyDescent="0.25">
      <c r="A35" t="s">
        <v>547</v>
      </c>
    </row>
    <row r="36" spans="1:1" x14ac:dyDescent="0.25">
      <c r="A36" t="s">
        <v>548</v>
      </c>
    </row>
    <row r="37" spans="1:1" x14ac:dyDescent="0.25">
      <c r="A37" t="s">
        <v>549</v>
      </c>
    </row>
    <row r="38" spans="1:1" x14ac:dyDescent="0.25">
      <c r="A38" t="s">
        <v>550</v>
      </c>
    </row>
    <row r="39" spans="1:1" x14ac:dyDescent="0.25">
      <c r="A39" t="s">
        <v>551</v>
      </c>
    </row>
    <row r="40" spans="1:1" x14ac:dyDescent="0.25">
      <c r="A40" t="s">
        <v>552</v>
      </c>
    </row>
    <row r="41" spans="1:1" x14ac:dyDescent="0.25">
      <c r="A41" t="s">
        <v>553</v>
      </c>
    </row>
    <row r="42" spans="1:1" x14ac:dyDescent="0.25">
      <c r="A42" t="s">
        <v>554</v>
      </c>
    </row>
    <row r="43" spans="1:1" x14ac:dyDescent="0.25">
      <c r="A43" t="s">
        <v>555</v>
      </c>
    </row>
    <row r="44" spans="1:1" x14ac:dyDescent="0.25">
      <c r="A44" t="s">
        <v>556</v>
      </c>
    </row>
    <row r="45" spans="1:1" x14ac:dyDescent="0.25">
      <c r="A45" t="s">
        <v>557</v>
      </c>
    </row>
    <row r="46" spans="1:1" x14ac:dyDescent="0.25">
      <c r="A46" t="s">
        <v>558</v>
      </c>
    </row>
    <row r="47" spans="1:1" x14ac:dyDescent="0.25">
      <c r="A47" t="s">
        <v>559</v>
      </c>
    </row>
    <row r="48" spans="1:1" x14ac:dyDescent="0.25">
      <c r="A48" t="s">
        <v>560</v>
      </c>
    </row>
    <row r="49" spans="1:1" x14ac:dyDescent="0.25">
      <c r="A49" t="s">
        <v>561</v>
      </c>
    </row>
    <row r="50" spans="1:1" x14ac:dyDescent="0.25">
      <c r="A50" t="s">
        <v>562</v>
      </c>
    </row>
    <row r="51" spans="1:1" x14ac:dyDescent="0.25">
      <c r="A51" t="s">
        <v>563</v>
      </c>
    </row>
    <row r="52" spans="1:1" x14ac:dyDescent="0.25">
      <c r="A52" t="s">
        <v>564</v>
      </c>
    </row>
    <row r="53" spans="1:1" x14ac:dyDescent="0.25">
      <c r="A53" t="s">
        <v>565</v>
      </c>
    </row>
    <row r="54" spans="1:1" x14ac:dyDescent="0.25">
      <c r="A54" t="s">
        <v>566</v>
      </c>
    </row>
    <row r="55" spans="1:1" x14ac:dyDescent="0.25">
      <c r="A55" t="s">
        <v>567</v>
      </c>
    </row>
    <row r="56" spans="1:1" x14ac:dyDescent="0.25">
      <c r="A56" t="s">
        <v>568</v>
      </c>
    </row>
    <row r="57" spans="1:1" x14ac:dyDescent="0.25">
      <c r="A57" t="s">
        <v>569</v>
      </c>
    </row>
    <row r="58" spans="1:1" x14ac:dyDescent="0.25">
      <c r="A58" t="s">
        <v>570</v>
      </c>
    </row>
    <row r="59" spans="1:1" x14ac:dyDescent="0.25">
      <c r="A59" t="s">
        <v>571</v>
      </c>
    </row>
    <row r="60" spans="1:1" x14ac:dyDescent="0.25">
      <c r="A60" t="s">
        <v>572</v>
      </c>
    </row>
    <row r="61" spans="1:1" x14ac:dyDescent="0.25">
      <c r="A61" t="s">
        <v>573</v>
      </c>
    </row>
    <row r="62" spans="1:1" x14ac:dyDescent="0.25">
      <c r="A62" t="s">
        <v>574</v>
      </c>
    </row>
    <row r="63" spans="1:1" x14ac:dyDescent="0.25">
      <c r="A63" t="s">
        <v>575</v>
      </c>
    </row>
    <row r="64" spans="1:1" x14ac:dyDescent="0.25">
      <c r="A64" t="s">
        <v>576</v>
      </c>
    </row>
    <row r="65" spans="1:1" x14ac:dyDescent="0.25">
      <c r="A65" t="s">
        <v>577</v>
      </c>
    </row>
    <row r="66" spans="1:1" x14ac:dyDescent="0.25">
      <c r="A66" t="s">
        <v>578</v>
      </c>
    </row>
    <row r="67" spans="1:1" x14ac:dyDescent="0.25">
      <c r="A67" t="s">
        <v>579</v>
      </c>
    </row>
    <row r="68" spans="1:1" x14ac:dyDescent="0.25">
      <c r="A68" t="s">
        <v>580</v>
      </c>
    </row>
    <row r="69" spans="1:1" x14ac:dyDescent="0.25">
      <c r="A69" t="s">
        <v>581</v>
      </c>
    </row>
    <row r="70" spans="1:1" x14ac:dyDescent="0.25">
      <c r="A70" t="s">
        <v>582</v>
      </c>
    </row>
    <row r="71" spans="1:1" x14ac:dyDescent="0.25">
      <c r="A71" t="s">
        <v>583</v>
      </c>
    </row>
    <row r="72" spans="1:1" x14ac:dyDescent="0.25">
      <c r="A72" t="s">
        <v>584</v>
      </c>
    </row>
    <row r="73" spans="1:1" x14ac:dyDescent="0.25">
      <c r="A73" t="s">
        <v>585</v>
      </c>
    </row>
    <row r="74" spans="1:1" x14ac:dyDescent="0.25">
      <c r="A74" t="s">
        <v>586</v>
      </c>
    </row>
    <row r="75" spans="1:1" x14ac:dyDescent="0.25">
      <c r="A75" t="s">
        <v>587</v>
      </c>
    </row>
    <row r="76" spans="1:1" x14ac:dyDescent="0.25">
      <c r="A76" t="s">
        <v>588</v>
      </c>
    </row>
    <row r="77" spans="1:1" x14ac:dyDescent="0.25">
      <c r="A77" t="s">
        <v>589</v>
      </c>
    </row>
    <row r="78" spans="1:1" x14ac:dyDescent="0.25">
      <c r="A78" t="s">
        <v>590</v>
      </c>
    </row>
    <row r="79" spans="1:1" x14ac:dyDescent="0.25">
      <c r="A79" t="s">
        <v>591</v>
      </c>
    </row>
    <row r="80" spans="1:1" x14ac:dyDescent="0.25">
      <c r="A80" t="s">
        <v>592</v>
      </c>
    </row>
    <row r="81" spans="1:1" x14ac:dyDescent="0.25">
      <c r="A81" t="s">
        <v>593</v>
      </c>
    </row>
    <row r="82" spans="1:1" x14ac:dyDescent="0.25">
      <c r="A82" t="s">
        <v>594</v>
      </c>
    </row>
    <row r="83" spans="1:1" x14ac:dyDescent="0.25">
      <c r="A83" t="s">
        <v>595</v>
      </c>
    </row>
    <row r="84" spans="1:1" x14ac:dyDescent="0.25">
      <c r="A84" t="s">
        <v>596</v>
      </c>
    </row>
    <row r="85" spans="1:1" x14ac:dyDescent="0.25">
      <c r="A85" t="s">
        <v>597</v>
      </c>
    </row>
    <row r="86" spans="1:1" x14ac:dyDescent="0.25">
      <c r="A86" t="s">
        <v>598</v>
      </c>
    </row>
    <row r="87" spans="1:1" x14ac:dyDescent="0.25">
      <c r="A87" t="s">
        <v>599</v>
      </c>
    </row>
    <row r="88" spans="1:1" x14ac:dyDescent="0.25">
      <c r="A88" t="s">
        <v>600</v>
      </c>
    </row>
    <row r="89" spans="1:1" x14ac:dyDescent="0.25">
      <c r="A89" t="s">
        <v>601</v>
      </c>
    </row>
    <row r="90" spans="1:1" x14ac:dyDescent="0.25">
      <c r="A90" t="s">
        <v>602</v>
      </c>
    </row>
    <row r="91" spans="1:1" x14ac:dyDescent="0.25">
      <c r="A91" t="s">
        <v>603</v>
      </c>
    </row>
    <row r="92" spans="1:1" x14ac:dyDescent="0.25">
      <c r="A92" t="s">
        <v>604</v>
      </c>
    </row>
    <row r="93" spans="1:1" x14ac:dyDescent="0.25">
      <c r="A93" t="s">
        <v>605</v>
      </c>
    </row>
    <row r="94" spans="1:1" x14ac:dyDescent="0.25">
      <c r="A94" t="s">
        <v>606</v>
      </c>
    </row>
    <row r="95" spans="1:1" x14ac:dyDescent="0.25">
      <c r="A95" t="s">
        <v>607</v>
      </c>
    </row>
    <row r="96" spans="1:1" x14ac:dyDescent="0.25">
      <c r="A96" t="s">
        <v>608</v>
      </c>
    </row>
    <row r="97" spans="1:1" x14ac:dyDescent="0.25">
      <c r="A97" t="s">
        <v>609</v>
      </c>
    </row>
    <row r="98" spans="1:1" x14ac:dyDescent="0.25">
      <c r="A98" t="s">
        <v>610</v>
      </c>
    </row>
    <row r="99" spans="1:1" x14ac:dyDescent="0.25">
      <c r="A99" t="s">
        <v>611</v>
      </c>
    </row>
    <row r="100" spans="1:1" x14ac:dyDescent="0.25">
      <c r="A100" t="s">
        <v>612</v>
      </c>
    </row>
    <row r="101" spans="1:1" x14ac:dyDescent="0.25">
      <c r="A101" t="s">
        <v>613</v>
      </c>
    </row>
    <row r="102" spans="1:1" x14ac:dyDescent="0.25">
      <c r="A102" t="s">
        <v>614</v>
      </c>
    </row>
    <row r="103" spans="1:1" x14ac:dyDescent="0.25">
      <c r="A103" t="s">
        <v>615</v>
      </c>
    </row>
    <row r="104" spans="1:1" x14ac:dyDescent="0.25">
      <c r="A104" t="s">
        <v>616</v>
      </c>
    </row>
    <row r="105" spans="1:1" x14ac:dyDescent="0.25">
      <c r="A105" t="s">
        <v>617</v>
      </c>
    </row>
    <row r="106" spans="1:1" x14ac:dyDescent="0.25">
      <c r="A106" t="s">
        <v>618</v>
      </c>
    </row>
    <row r="107" spans="1:1" x14ac:dyDescent="0.25">
      <c r="A107" t="s">
        <v>619</v>
      </c>
    </row>
    <row r="108" spans="1:1" x14ac:dyDescent="0.25">
      <c r="A108" t="s">
        <v>620</v>
      </c>
    </row>
    <row r="109" spans="1:1" x14ac:dyDescent="0.25">
      <c r="A109" t="s">
        <v>621</v>
      </c>
    </row>
    <row r="110" spans="1:1" x14ac:dyDescent="0.25">
      <c r="A110" t="s">
        <v>622</v>
      </c>
    </row>
    <row r="111" spans="1:1" x14ac:dyDescent="0.25">
      <c r="A111" t="s">
        <v>623</v>
      </c>
    </row>
    <row r="112" spans="1:1" x14ac:dyDescent="0.25">
      <c r="A112" t="s">
        <v>624</v>
      </c>
    </row>
    <row r="113" spans="1:1" x14ac:dyDescent="0.25">
      <c r="A113" t="s">
        <v>625</v>
      </c>
    </row>
    <row r="114" spans="1:1" x14ac:dyDescent="0.25">
      <c r="A114" t="s">
        <v>626</v>
      </c>
    </row>
    <row r="115" spans="1:1" x14ac:dyDescent="0.25">
      <c r="A115" t="s">
        <v>627</v>
      </c>
    </row>
    <row r="116" spans="1:1" x14ac:dyDescent="0.25">
      <c r="A116" t="s">
        <v>628</v>
      </c>
    </row>
    <row r="117" spans="1:1" x14ac:dyDescent="0.25">
      <c r="A117" t="s">
        <v>629</v>
      </c>
    </row>
    <row r="118" spans="1:1" x14ac:dyDescent="0.25">
      <c r="A118" t="s">
        <v>630</v>
      </c>
    </row>
    <row r="119" spans="1:1" x14ac:dyDescent="0.25">
      <c r="A119" t="s">
        <v>631</v>
      </c>
    </row>
    <row r="120" spans="1:1" x14ac:dyDescent="0.25">
      <c r="A120" t="s">
        <v>632</v>
      </c>
    </row>
    <row r="121" spans="1:1" x14ac:dyDescent="0.25">
      <c r="A121" t="s">
        <v>633</v>
      </c>
    </row>
    <row r="122" spans="1:1" x14ac:dyDescent="0.25">
      <c r="A122" t="s">
        <v>634</v>
      </c>
    </row>
    <row r="123" spans="1:1" x14ac:dyDescent="0.25">
      <c r="A123" t="s">
        <v>635</v>
      </c>
    </row>
    <row r="124" spans="1:1" x14ac:dyDescent="0.25">
      <c r="A124" t="s">
        <v>636</v>
      </c>
    </row>
    <row r="125" spans="1:1" x14ac:dyDescent="0.25">
      <c r="A125" t="s">
        <v>637</v>
      </c>
    </row>
    <row r="126" spans="1:1" x14ac:dyDescent="0.25">
      <c r="A126" t="s">
        <v>638</v>
      </c>
    </row>
    <row r="127" spans="1:1" x14ac:dyDescent="0.25">
      <c r="A127" t="s">
        <v>639</v>
      </c>
    </row>
    <row r="128" spans="1:1" x14ac:dyDescent="0.25">
      <c r="A128" t="s">
        <v>640</v>
      </c>
    </row>
    <row r="129" spans="1:1" x14ac:dyDescent="0.25">
      <c r="A129" t="s">
        <v>641</v>
      </c>
    </row>
    <row r="130" spans="1:1" x14ac:dyDescent="0.25">
      <c r="A130" t="s">
        <v>642</v>
      </c>
    </row>
    <row r="131" spans="1:1" x14ac:dyDescent="0.25">
      <c r="A131" t="s">
        <v>643</v>
      </c>
    </row>
    <row r="132" spans="1:1" x14ac:dyDescent="0.25">
      <c r="A132" t="s">
        <v>644</v>
      </c>
    </row>
    <row r="133" spans="1:1" x14ac:dyDescent="0.25">
      <c r="A133" t="s">
        <v>645</v>
      </c>
    </row>
    <row r="134" spans="1:1" x14ac:dyDescent="0.25">
      <c r="A134" t="s">
        <v>646</v>
      </c>
    </row>
    <row r="135" spans="1:1" x14ac:dyDescent="0.25">
      <c r="A135" t="s">
        <v>647</v>
      </c>
    </row>
    <row r="136" spans="1:1" x14ac:dyDescent="0.25">
      <c r="A136" t="s">
        <v>648</v>
      </c>
    </row>
    <row r="137" spans="1:1" x14ac:dyDescent="0.25">
      <c r="A137" t="s">
        <v>649</v>
      </c>
    </row>
    <row r="138" spans="1:1" x14ac:dyDescent="0.25">
      <c r="A138" t="s">
        <v>650</v>
      </c>
    </row>
    <row r="139" spans="1:1" x14ac:dyDescent="0.25">
      <c r="A139" t="s">
        <v>651</v>
      </c>
    </row>
    <row r="140" spans="1:1" x14ac:dyDescent="0.25">
      <c r="A140" t="s">
        <v>652</v>
      </c>
    </row>
    <row r="141" spans="1:1" x14ac:dyDescent="0.25">
      <c r="A141" t="s">
        <v>653</v>
      </c>
    </row>
    <row r="142" spans="1:1" x14ac:dyDescent="0.25">
      <c r="A142" t="s">
        <v>654</v>
      </c>
    </row>
    <row r="143" spans="1:1" x14ac:dyDescent="0.25">
      <c r="A143" t="s">
        <v>655</v>
      </c>
    </row>
    <row r="144" spans="1:1" x14ac:dyDescent="0.25">
      <c r="A144" t="s">
        <v>656</v>
      </c>
    </row>
    <row r="145" spans="1:1" x14ac:dyDescent="0.25">
      <c r="A145" t="s">
        <v>657</v>
      </c>
    </row>
    <row r="146" spans="1:1" x14ac:dyDescent="0.25">
      <c r="A146" t="s">
        <v>658</v>
      </c>
    </row>
    <row r="147" spans="1:1" x14ac:dyDescent="0.25">
      <c r="A147" t="s">
        <v>659</v>
      </c>
    </row>
    <row r="148" spans="1:1" x14ac:dyDescent="0.25">
      <c r="A148" t="s">
        <v>660</v>
      </c>
    </row>
    <row r="149" spans="1:1" x14ac:dyDescent="0.25">
      <c r="A149" t="s">
        <v>661</v>
      </c>
    </row>
    <row r="150" spans="1:1" x14ac:dyDescent="0.25">
      <c r="A150" t="s">
        <v>662</v>
      </c>
    </row>
    <row r="151" spans="1:1" x14ac:dyDescent="0.25">
      <c r="A151" t="s">
        <v>663</v>
      </c>
    </row>
    <row r="152" spans="1:1" x14ac:dyDescent="0.25">
      <c r="A152" t="s">
        <v>664</v>
      </c>
    </row>
    <row r="153" spans="1:1" x14ac:dyDescent="0.25">
      <c r="A153" t="s">
        <v>665</v>
      </c>
    </row>
    <row r="154" spans="1:1" x14ac:dyDescent="0.25">
      <c r="A154" t="s">
        <v>666</v>
      </c>
    </row>
    <row r="155" spans="1:1" x14ac:dyDescent="0.25">
      <c r="A155" t="s">
        <v>667</v>
      </c>
    </row>
    <row r="156" spans="1:1" x14ac:dyDescent="0.25">
      <c r="A156" t="s">
        <v>668</v>
      </c>
    </row>
    <row r="157" spans="1:1" x14ac:dyDescent="0.25">
      <c r="A157" t="s">
        <v>669</v>
      </c>
    </row>
    <row r="158" spans="1:1" x14ac:dyDescent="0.25">
      <c r="A158" t="s">
        <v>670</v>
      </c>
    </row>
    <row r="159" spans="1:1" x14ac:dyDescent="0.25">
      <c r="A159" t="s">
        <v>671</v>
      </c>
    </row>
    <row r="160" spans="1:1" x14ac:dyDescent="0.25">
      <c r="A160" t="s">
        <v>672</v>
      </c>
    </row>
    <row r="161" spans="1:1" x14ac:dyDescent="0.25">
      <c r="A161" t="s">
        <v>673</v>
      </c>
    </row>
    <row r="162" spans="1:1" x14ac:dyDescent="0.25">
      <c r="A162" t="s">
        <v>674</v>
      </c>
    </row>
    <row r="163" spans="1:1" x14ac:dyDescent="0.25">
      <c r="A163" t="s">
        <v>675</v>
      </c>
    </row>
    <row r="164" spans="1:1" x14ac:dyDescent="0.25">
      <c r="A164" t="s">
        <v>676</v>
      </c>
    </row>
    <row r="165" spans="1:1" x14ac:dyDescent="0.25">
      <c r="A165" t="s">
        <v>677</v>
      </c>
    </row>
    <row r="166" spans="1:1" x14ac:dyDescent="0.25">
      <c r="A166" t="s">
        <v>678</v>
      </c>
    </row>
    <row r="167" spans="1:1" x14ac:dyDescent="0.25">
      <c r="A167" t="s">
        <v>679</v>
      </c>
    </row>
    <row r="168" spans="1:1" x14ac:dyDescent="0.25">
      <c r="A168" t="s">
        <v>680</v>
      </c>
    </row>
    <row r="169" spans="1:1" x14ac:dyDescent="0.25">
      <c r="A169" t="s">
        <v>681</v>
      </c>
    </row>
    <row r="170" spans="1:1" x14ac:dyDescent="0.25">
      <c r="A170" t="s">
        <v>682</v>
      </c>
    </row>
    <row r="171" spans="1:1" x14ac:dyDescent="0.25">
      <c r="A171" t="s">
        <v>683</v>
      </c>
    </row>
    <row r="172" spans="1:1" x14ac:dyDescent="0.25">
      <c r="A172" t="s">
        <v>684</v>
      </c>
    </row>
    <row r="173" spans="1:1" x14ac:dyDescent="0.25">
      <c r="A173" t="s">
        <v>685</v>
      </c>
    </row>
    <row r="174" spans="1:1" x14ac:dyDescent="0.25">
      <c r="A174" t="s">
        <v>686</v>
      </c>
    </row>
    <row r="175" spans="1:1" x14ac:dyDescent="0.25">
      <c r="A175" t="s">
        <v>687</v>
      </c>
    </row>
    <row r="176" spans="1:1" x14ac:dyDescent="0.25">
      <c r="A176" t="s">
        <v>688</v>
      </c>
    </row>
    <row r="177" spans="1:1" x14ac:dyDescent="0.25">
      <c r="A177" t="s">
        <v>689</v>
      </c>
    </row>
    <row r="178" spans="1:1" x14ac:dyDescent="0.25">
      <c r="A178" t="s">
        <v>690</v>
      </c>
    </row>
    <row r="179" spans="1:1" x14ac:dyDescent="0.25">
      <c r="A179" t="s">
        <v>691</v>
      </c>
    </row>
    <row r="180" spans="1:1" x14ac:dyDescent="0.25">
      <c r="A180" t="s">
        <v>692</v>
      </c>
    </row>
    <row r="181" spans="1:1" x14ac:dyDescent="0.25">
      <c r="A181" t="s">
        <v>693</v>
      </c>
    </row>
    <row r="182" spans="1:1" x14ac:dyDescent="0.25">
      <c r="A182" t="s">
        <v>694</v>
      </c>
    </row>
    <row r="183" spans="1:1" x14ac:dyDescent="0.25">
      <c r="A183" t="s">
        <v>695</v>
      </c>
    </row>
    <row r="184" spans="1:1" x14ac:dyDescent="0.25">
      <c r="A184" t="s">
        <v>696</v>
      </c>
    </row>
    <row r="185" spans="1:1" x14ac:dyDescent="0.25">
      <c r="A185" t="s">
        <v>697</v>
      </c>
    </row>
    <row r="186" spans="1:1" x14ac:dyDescent="0.25">
      <c r="A186" t="s">
        <v>698</v>
      </c>
    </row>
    <row r="187" spans="1:1" x14ac:dyDescent="0.25">
      <c r="A187" t="s">
        <v>699</v>
      </c>
    </row>
    <row r="188" spans="1:1" x14ac:dyDescent="0.25">
      <c r="A188" t="s">
        <v>700</v>
      </c>
    </row>
    <row r="189" spans="1:1" x14ac:dyDescent="0.25">
      <c r="A189" t="s">
        <v>701</v>
      </c>
    </row>
    <row r="190" spans="1:1" x14ac:dyDescent="0.25">
      <c r="A190" t="s">
        <v>702</v>
      </c>
    </row>
    <row r="191" spans="1:1" x14ac:dyDescent="0.25">
      <c r="A191" t="s">
        <v>703</v>
      </c>
    </row>
    <row r="192" spans="1:1" x14ac:dyDescent="0.25">
      <c r="A192" t="s">
        <v>704</v>
      </c>
    </row>
    <row r="193" spans="1:1" x14ac:dyDescent="0.25">
      <c r="A193" t="s">
        <v>705</v>
      </c>
    </row>
    <row r="194" spans="1:1" x14ac:dyDescent="0.25">
      <c r="A194" t="s">
        <v>706</v>
      </c>
    </row>
    <row r="195" spans="1:1" x14ac:dyDescent="0.25">
      <c r="A195" t="s">
        <v>707</v>
      </c>
    </row>
    <row r="196" spans="1:1" x14ac:dyDescent="0.25">
      <c r="A196" t="s">
        <v>708</v>
      </c>
    </row>
    <row r="197" spans="1:1" x14ac:dyDescent="0.25">
      <c r="A197" t="s">
        <v>709</v>
      </c>
    </row>
    <row r="198" spans="1:1" x14ac:dyDescent="0.25">
      <c r="A198" t="s">
        <v>710</v>
      </c>
    </row>
    <row r="199" spans="1:1" x14ac:dyDescent="0.25">
      <c r="A199" t="s">
        <v>711</v>
      </c>
    </row>
    <row r="200" spans="1:1" x14ac:dyDescent="0.25">
      <c r="A200" t="s">
        <v>712</v>
      </c>
    </row>
    <row r="201" spans="1:1" x14ac:dyDescent="0.25">
      <c r="A201" t="s">
        <v>713</v>
      </c>
    </row>
    <row r="202" spans="1:1" x14ac:dyDescent="0.25">
      <c r="A202" t="s">
        <v>714</v>
      </c>
    </row>
    <row r="203" spans="1:1" x14ac:dyDescent="0.25">
      <c r="A203" t="s">
        <v>715</v>
      </c>
    </row>
    <row r="204" spans="1:1" x14ac:dyDescent="0.25">
      <c r="A204" t="s">
        <v>716</v>
      </c>
    </row>
    <row r="205" spans="1:1" x14ac:dyDescent="0.25">
      <c r="A205" t="s">
        <v>717</v>
      </c>
    </row>
    <row r="206" spans="1:1" x14ac:dyDescent="0.25">
      <c r="A206" t="s">
        <v>718</v>
      </c>
    </row>
    <row r="207" spans="1:1" x14ac:dyDescent="0.25">
      <c r="A207" t="s">
        <v>719</v>
      </c>
    </row>
    <row r="208" spans="1:1" x14ac:dyDescent="0.25">
      <c r="A208" t="s">
        <v>720</v>
      </c>
    </row>
    <row r="209" spans="1:1" x14ac:dyDescent="0.25">
      <c r="A209" t="s">
        <v>721</v>
      </c>
    </row>
    <row r="210" spans="1:1" x14ac:dyDescent="0.25">
      <c r="A210" t="s">
        <v>722</v>
      </c>
    </row>
    <row r="211" spans="1:1" x14ac:dyDescent="0.25">
      <c r="A211" t="s">
        <v>723</v>
      </c>
    </row>
    <row r="212" spans="1:1" x14ac:dyDescent="0.25">
      <c r="A212" t="s">
        <v>724</v>
      </c>
    </row>
    <row r="213" spans="1:1" x14ac:dyDescent="0.25">
      <c r="A213" t="s">
        <v>725</v>
      </c>
    </row>
    <row r="214" spans="1:1" x14ac:dyDescent="0.25">
      <c r="A214" t="s">
        <v>726</v>
      </c>
    </row>
    <row r="215" spans="1:1" x14ac:dyDescent="0.25">
      <c r="A215" t="s">
        <v>727</v>
      </c>
    </row>
    <row r="216" spans="1:1" x14ac:dyDescent="0.25">
      <c r="A216" t="s">
        <v>728</v>
      </c>
    </row>
    <row r="217" spans="1:1" x14ac:dyDescent="0.25">
      <c r="A217" t="s">
        <v>729</v>
      </c>
    </row>
    <row r="218" spans="1:1" x14ac:dyDescent="0.25">
      <c r="A218" t="s">
        <v>730</v>
      </c>
    </row>
    <row r="219" spans="1:1" x14ac:dyDescent="0.25">
      <c r="A219" t="s">
        <v>731</v>
      </c>
    </row>
    <row r="220" spans="1:1" x14ac:dyDescent="0.25">
      <c r="A220" t="s">
        <v>732</v>
      </c>
    </row>
    <row r="221" spans="1:1" x14ac:dyDescent="0.25">
      <c r="A221" t="s">
        <v>733</v>
      </c>
    </row>
    <row r="222" spans="1:1" x14ac:dyDescent="0.25">
      <c r="A222" t="s">
        <v>734</v>
      </c>
    </row>
    <row r="223" spans="1:1" x14ac:dyDescent="0.25">
      <c r="A223" t="s">
        <v>735</v>
      </c>
    </row>
    <row r="224" spans="1:1" x14ac:dyDescent="0.25">
      <c r="A224" t="s">
        <v>736</v>
      </c>
    </row>
    <row r="225" spans="1:1" x14ac:dyDescent="0.25">
      <c r="A225" t="s">
        <v>737</v>
      </c>
    </row>
    <row r="226" spans="1:1" x14ac:dyDescent="0.25">
      <c r="A226" t="s">
        <v>738</v>
      </c>
    </row>
    <row r="227" spans="1:1" x14ac:dyDescent="0.25">
      <c r="A227" t="s">
        <v>739</v>
      </c>
    </row>
    <row r="228" spans="1:1" x14ac:dyDescent="0.25">
      <c r="A228" t="s">
        <v>740</v>
      </c>
    </row>
    <row r="229" spans="1:1" x14ac:dyDescent="0.25">
      <c r="A229" t="s">
        <v>741</v>
      </c>
    </row>
    <row r="230" spans="1:1" x14ac:dyDescent="0.25">
      <c r="A230" t="s">
        <v>742</v>
      </c>
    </row>
    <row r="231" spans="1:1" x14ac:dyDescent="0.25">
      <c r="A231" t="s">
        <v>743</v>
      </c>
    </row>
    <row r="232" spans="1:1" x14ac:dyDescent="0.25">
      <c r="A232" t="s">
        <v>744</v>
      </c>
    </row>
    <row r="233" spans="1:1" x14ac:dyDescent="0.25">
      <c r="A233" t="s">
        <v>745</v>
      </c>
    </row>
    <row r="234" spans="1:1" x14ac:dyDescent="0.25">
      <c r="A234" t="s">
        <v>746</v>
      </c>
    </row>
    <row r="235" spans="1:1" x14ac:dyDescent="0.25">
      <c r="A235" t="s">
        <v>747</v>
      </c>
    </row>
    <row r="236" spans="1:1" x14ac:dyDescent="0.25">
      <c r="A236" t="s">
        <v>748</v>
      </c>
    </row>
    <row r="237" spans="1:1" x14ac:dyDescent="0.25">
      <c r="A237" t="s">
        <v>749</v>
      </c>
    </row>
    <row r="238" spans="1:1" x14ac:dyDescent="0.25">
      <c r="A238" t="s">
        <v>750</v>
      </c>
    </row>
    <row r="239" spans="1:1" x14ac:dyDescent="0.25">
      <c r="A239" t="s">
        <v>751</v>
      </c>
    </row>
    <row r="240" spans="1:1" x14ac:dyDescent="0.25">
      <c r="A240" t="s">
        <v>752</v>
      </c>
    </row>
    <row r="241" spans="1:1" x14ac:dyDescent="0.25">
      <c r="A241" t="s">
        <v>753</v>
      </c>
    </row>
    <row r="242" spans="1:1" x14ac:dyDescent="0.25">
      <c r="A242" t="s">
        <v>754</v>
      </c>
    </row>
    <row r="243" spans="1:1" x14ac:dyDescent="0.25">
      <c r="A243" t="s">
        <v>755</v>
      </c>
    </row>
    <row r="244" spans="1:1" x14ac:dyDescent="0.25">
      <c r="A244" t="s">
        <v>756</v>
      </c>
    </row>
    <row r="245" spans="1:1" x14ac:dyDescent="0.25">
      <c r="A245" t="s">
        <v>757</v>
      </c>
    </row>
    <row r="246" spans="1:1" x14ac:dyDescent="0.25">
      <c r="A246" t="s">
        <v>758</v>
      </c>
    </row>
    <row r="247" spans="1:1" x14ac:dyDescent="0.25">
      <c r="A247" t="s">
        <v>759</v>
      </c>
    </row>
    <row r="248" spans="1:1" x14ac:dyDescent="0.25">
      <c r="A248" t="s">
        <v>760</v>
      </c>
    </row>
    <row r="249" spans="1:1" x14ac:dyDescent="0.25">
      <c r="A249" t="s">
        <v>761</v>
      </c>
    </row>
    <row r="250" spans="1:1" x14ac:dyDescent="0.25">
      <c r="A250" t="s">
        <v>762</v>
      </c>
    </row>
    <row r="251" spans="1:1" x14ac:dyDescent="0.25">
      <c r="A251" t="s">
        <v>763</v>
      </c>
    </row>
    <row r="252" spans="1:1" x14ac:dyDescent="0.25">
      <c r="A252" t="s">
        <v>764</v>
      </c>
    </row>
    <row r="253" spans="1:1" x14ac:dyDescent="0.25">
      <c r="A253" t="s">
        <v>765</v>
      </c>
    </row>
    <row r="254" spans="1:1" x14ac:dyDescent="0.25">
      <c r="A254" t="s">
        <v>766</v>
      </c>
    </row>
    <row r="255" spans="1:1" x14ac:dyDescent="0.25">
      <c r="A255" t="s">
        <v>767</v>
      </c>
    </row>
    <row r="256" spans="1:1" x14ac:dyDescent="0.25">
      <c r="A256" t="s">
        <v>768</v>
      </c>
    </row>
    <row r="257" spans="1:1" x14ac:dyDescent="0.25">
      <c r="A257" t="s">
        <v>769</v>
      </c>
    </row>
    <row r="258" spans="1:1" x14ac:dyDescent="0.25">
      <c r="A258" t="s">
        <v>770</v>
      </c>
    </row>
    <row r="259" spans="1:1" x14ac:dyDescent="0.25">
      <c r="A259" t="s">
        <v>771</v>
      </c>
    </row>
    <row r="260" spans="1:1" x14ac:dyDescent="0.25">
      <c r="A260" t="s">
        <v>772</v>
      </c>
    </row>
    <row r="261" spans="1:1" x14ac:dyDescent="0.25">
      <c r="A261" t="s">
        <v>773</v>
      </c>
    </row>
    <row r="262" spans="1:1" x14ac:dyDescent="0.25">
      <c r="A262" t="s">
        <v>774</v>
      </c>
    </row>
    <row r="263" spans="1:1" x14ac:dyDescent="0.25">
      <c r="A263" t="s">
        <v>775</v>
      </c>
    </row>
    <row r="264" spans="1:1" x14ac:dyDescent="0.25">
      <c r="A264" t="s">
        <v>776</v>
      </c>
    </row>
    <row r="265" spans="1:1" x14ac:dyDescent="0.25">
      <c r="A265" t="s">
        <v>777</v>
      </c>
    </row>
    <row r="266" spans="1:1" x14ac:dyDescent="0.25">
      <c r="A266" t="s">
        <v>778</v>
      </c>
    </row>
    <row r="267" spans="1:1" x14ac:dyDescent="0.25">
      <c r="A267" t="s">
        <v>779</v>
      </c>
    </row>
    <row r="268" spans="1:1" x14ac:dyDescent="0.25">
      <c r="A268" t="s">
        <v>780</v>
      </c>
    </row>
    <row r="269" spans="1:1" x14ac:dyDescent="0.25">
      <c r="A269" t="s">
        <v>781</v>
      </c>
    </row>
    <row r="270" spans="1:1" x14ac:dyDescent="0.25">
      <c r="A270" t="s">
        <v>782</v>
      </c>
    </row>
    <row r="271" spans="1:1" x14ac:dyDescent="0.25">
      <c r="A271" t="s">
        <v>783</v>
      </c>
    </row>
    <row r="272" spans="1:1" x14ac:dyDescent="0.25">
      <c r="A272" t="s">
        <v>784</v>
      </c>
    </row>
    <row r="273" spans="1:1" x14ac:dyDescent="0.25">
      <c r="A273" t="s">
        <v>785</v>
      </c>
    </row>
    <row r="274" spans="1:1" x14ac:dyDescent="0.25">
      <c r="A274" t="s">
        <v>786</v>
      </c>
    </row>
    <row r="275" spans="1:1" x14ac:dyDescent="0.25">
      <c r="A275" t="s">
        <v>787</v>
      </c>
    </row>
    <row r="276" spans="1:1" x14ac:dyDescent="0.25">
      <c r="A276" t="s">
        <v>788</v>
      </c>
    </row>
    <row r="277" spans="1:1" x14ac:dyDescent="0.25">
      <c r="A277" t="s">
        <v>789</v>
      </c>
    </row>
    <row r="278" spans="1:1" x14ac:dyDescent="0.25">
      <c r="A278" t="s">
        <v>790</v>
      </c>
    </row>
    <row r="279" spans="1:1" x14ac:dyDescent="0.25">
      <c r="A279" t="s">
        <v>791</v>
      </c>
    </row>
    <row r="280" spans="1:1" x14ac:dyDescent="0.25">
      <c r="A280" t="s">
        <v>792</v>
      </c>
    </row>
    <row r="281" spans="1:1" x14ac:dyDescent="0.25">
      <c r="A281" t="s">
        <v>793</v>
      </c>
    </row>
    <row r="282" spans="1:1" x14ac:dyDescent="0.25">
      <c r="A282" t="s">
        <v>794</v>
      </c>
    </row>
    <row r="283" spans="1:1" x14ac:dyDescent="0.25">
      <c r="A283" t="s">
        <v>795</v>
      </c>
    </row>
    <row r="284" spans="1:1" x14ac:dyDescent="0.25">
      <c r="A284" t="s">
        <v>796</v>
      </c>
    </row>
    <row r="285" spans="1:1" x14ac:dyDescent="0.25">
      <c r="A285" t="s">
        <v>797</v>
      </c>
    </row>
    <row r="286" spans="1:1" x14ac:dyDescent="0.25">
      <c r="A286" t="s">
        <v>798</v>
      </c>
    </row>
    <row r="287" spans="1:1" x14ac:dyDescent="0.25">
      <c r="A287" t="s">
        <v>799</v>
      </c>
    </row>
    <row r="288" spans="1:1" x14ac:dyDescent="0.25">
      <c r="A288" t="s">
        <v>800</v>
      </c>
    </row>
    <row r="289" spans="1:1" x14ac:dyDescent="0.25">
      <c r="A289" t="s">
        <v>801</v>
      </c>
    </row>
    <row r="290" spans="1:1" x14ac:dyDescent="0.25">
      <c r="A290" t="s">
        <v>802</v>
      </c>
    </row>
    <row r="291" spans="1:1" x14ac:dyDescent="0.25">
      <c r="A291" t="s">
        <v>803</v>
      </c>
    </row>
    <row r="292" spans="1:1" x14ac:dyDescent="0.25">
      <c r="A292" t="s">
        <v>804</v>
      </c>
    </row>
    <row r="293" spans="1:1" x14ac:dyDescent="0.25">
      <c r="A293" t="s">
        <v>805</v>
      </c>
    </row>
    <row r="294" spans="1:1" x14ac:dyDescent="0.25">
      <c r="A294" t="s">
        <v>806</v>
      </c>
    </row>
    <row r="295" spans="1:1" x14ac:dyDescent="0.25">
      <c r="A295" t="s">
        <v>807</v>
      </c>
    </row>
    <row r="296" spans="1:1" x14ac:dyDescent="0.25">
      <c r="A296" t="s">
        <v>808</v>
      </c>
    </row>
    <row r="297" spans="1:1" x14ac:dyDescent="0.25">
      <c r="A297" t="s">
        <v>809</v>
      </c>
    </row>
    <row r="298" spans="1:1" x14ac:dyDescent="0.25">
      <c r="A298" t="s">
        <v>810</v>
      </c>
    </row>
    <row r="299" spans="1:1" x14ac:dyDescent="0.25">
      <c r="A299" t="s">
        <v>811</v>
      </c>
    </row>
    <row r="300" spans="1:1" x14ac:dyDescent="0.25">
      <c r="A300" t="s">
        <v>812</v>
      </c>
    </row>
    <row r="301" spans="1:1" x14ac:dyDescent="0.25">
      <c r="A301" t="s">
        <v>813</v>
      </c>
    </row>
    <row r="302" spans="1:1" x14ac:dyDescent="0.25">
      <c r="A302" t="s">
        <v>814</v>
      </c>
    </row>
    <row r="303" spans="1:1" x14ac:dyDescent="0.25">
      <c r="A303" t="s">
        <v>815</v>
      </c>
    </row>
    <row r="304" spans="1:1" x14ac:dyDescent="0.25">
      <c r="A304" t="s">
        <v>816</v>
      </c>
    </row>
    <row r="305" spans="1:1" x14ac:dyDescent="0.25">
      <c r="A305" t="s">
        <v>817</v>
      </c>
    </row>
    <row r="306" spans="1:1" x14ac:dyDescent="0.25">
      <c r="A306" t="s">
        <v>818</v>
      </c>
    </row>
    <row r="307" spans="1:1" x14ac:dyDescent="0.25">
      <c r="A307" t="s">
        <v>819</v>
      </c>
    </row>
    <row r="308" spans="1:1" x14ac:dyDescent="0.25">
      <c r="A308" t="s">
        <v>820</v>
      </c>
    </row>
    <row r="309" spans="1:1" x14ac:dyDescent="0.25">
      <c r="A309" t="s">
        <v>821</v>
      </c>
    </row>
    <row r="310" spans="1:1" x14ac:dyDescent="0.25">
      <c r="A310" t="s">
        <v>822</v>
      </c>
    </row>
    <row r="311" spans="1:1" x14ac:dyDescent="0.25">
      <c r="A311" t="s">
        <v>823</v>
      </c>
    </row>
    <row r="312" spans="1:1" x14ac:dyDescent="0.25">
      <c r="A312" t="s">
        <v>824</v>
      </c>
    </row>
    <row r="313" spans="1:1" x14ac:dyDescent="0.25">
      <c r="A313" t="s">
        <v>825</v>
      </c>
    </row>
    <row r="314" spans="1:1" x14ac:dyDescent="0.25">
      <c r="A314" t="s">
        <v>826</v>
      </c>
    </row>
    <row r="315" spans="1:1" x14ac:dyDescent="0.25">
      <c r="A315" t="s">
        <v>827</v>
      </c>
    </row>
    <row r="316" spans="1:1" x14ac:dyDescent="0.25">
      <c r="A316" t="s">
        <v>828</v>
      </c>
    </row>
    <row r="317" spans="1:1" x14ac:dyDescent="0.25">
      <c r="A317" t="s">
        <v>829</v>
      </c>
    </row>
    <row r="318" spans="1:1" x14ac:dyDescent="0.25">
      <c r="A318" t="s">
        <v>830</v>
      </c>
    </row>
    <row r="319" spans="1:1" x14ac:dyDescent="0.25">
      <c r="A319" t="s">
        <v>831</v>
      </c>
    </row>
    <row r="320" spans="1:1" x14ac:dyDescent="0.25">
      <c r="A320" t="s">
        <v>832</v>
      </c>
    </row>
    <row r="321" spans="1:1" x14ac:dyDescent="0.25">
      <c r="A321" t="s">
        <v>833</v>
      </c>
    </row>
    <row r="322" spans="1:1" x14ac:dyDescent="0.25">
      <c r="A322" t="s">
        <v>834</v>
      </c>
    </row>
    <row r="323" spans="1:1" x14ac:dyDescent="0.25">
      <c r="A323" t="s">
        <v>835</v>
      </c>
    </row>
    <row r="324" spans="1:1" x14ac:dyDescent="0.25">
      <c r="A324" t="s">
        <v>836</v>
      </c>
    </row>
    <row r="325" spans="1:1" x14ac:dyDescent="0.25">
      <c r="A325" t="s">
        <v>837</v>
      </c>
    </row>
    <row r="326" spans="1:1" x14ac:dyDescent="0.25">
      <c r="A326" t="s">
        <v>838</v>
      </c>
    </row>
    <row r="327" spans="1:1" x14ac:dyDescent="0.25">
      <c r="A327" t="s">
        <v>839</v>
      </c>
    </row>
    <row r="328" spans="1:1" x14ac:dyDescent="0.25">
      <c r="A328" t="s">
        <v>840</v>
      </c>
    </row>
    <row r="329" spans="1:1" x14ac:dyDescent="0.25">
      <c r="A329" t="s">
        <v>841</v>
      </c>
    </row>
    <row r="330" spans="1:1" x14ac:dyDescent="0.25">
      <c r="A330" t="s">
        <v>842</v>
      </c>
    </row>
    <row r="331" spans="1:1" x14ac:dyDescent="0.25">
      <c r="A331" t="s">
        <v>843</v>
      </c>
    </row>
    <row r="332" spans="1:1" x14ac:dyDescent="0.25">
      <c r="A332" t="s">
        <v>844</v>
      </c>
    </row>
    <row r="333" spans="1:1" x14ac:dyDescent="0.25">
      <c r="A333" t="s">
        <v>845</v>
      </c>
    </row>
    <row r="334" spans="1:1" x14ac:dyDescent="0.25">
      <c r="A334" t="s">
        <v>846</v>
      </c>
    </row>
    <row r="335" spans="1:1" x14ac:dyDescent="0.25">
      <c r="A335" t="s">
        <v>847</v>
      </c>
    </row>
    <row r="336" spans="1:1" x14ac:dyDescent="0.25">
      <c r="A336" t="s">
        <v>848</v>
      </c>
    </row>
    <row r="337" spans="1:1" x14ac:dyDescent="0.25">
      <c r="A337" t="s">
        <v>849</v>
      </c>
    </row>
    <row r="338" spans="1:1" x14ac:dyDescent="0.25">
      <c r="A338" t="s">
        <v>850</v>
      </c>
    </row>
    <row r="339" spans="1:1" x14ac:dyDescent="0.25">
      <c r="A339" t="s">
        <v>851</v>
      </c>
    </row>
    <row r="340" spans="1:1" x14ac:dyDescent="0.25">
      <c r="A340" t="s">
        <v>852</v>
      </c>
    </row>
    <row r="341" spans="1:1" x14ac:dyDescent="0.25">
      <c r="A341" t="s">
        <v>853</v>
      </c>
    </row>
    <row r="342" spans="1:1" x14ac:dyDescent="0.25">
      <c r="A342" t="s">
        <v>854</v>
      </c>
    </row>
    <row r="343" spans="1:1" x14ac:dyDescent="0.25">
      <c r="A343" t="s">
        <v>855</v>
      </c>
    </row>
    <row r="344" spans="1:1" x14ac:dyDescent="0.25">
      <c r="A344" t="s">
        <v>856</v>
      </c>
    </row>
    <row r="345" spans="1:1" x14ac:dyDescent="0.25">
      <c r="A345" t="s">
        <v>857</v>
      </c>
    </row>
    <row r="346" spans="1:1" x14ac:dyDescent="0.25">
      <c r="A346" t="s">
        <v>858</v>
      </c>
    </row>
    <row r="347" spans="1:1" x14ac:dyDescent="0.25">
      <c r="A347" t="s">
        <v>859</v>
      </c>
    </row>
    <row r="348" spans="1:1" x14ac:dyDescent="0.25">
      <c r="A348" t="s">
        <v>860</v>
      </c>
    </row>
    <row r="349" spans="1:1" x14ac:dyDescent="0.25">
      <c r="A349" t="s">
        <v>861</v>
      </c>
    </row>
    <row r="350" spans="1:1" x14ac:dyDescent="0.25">
      <c r="A350" t="s">
        <v>862</v>
      </c>
    </row>
    <row r="351" spans="1:1" x14ac:dyDescent="0.25">
      <c r="A351" t="s">
        <v>863</v>
      </c>
    </row>
    <row r="352" spans="1:1" x14ac:dyDescent="0.25">
      <c r="A352" t="s">
        <v>864</v>
      </c>
    </row>
    <row r="353" spans="1:1" x14ac:dyDescent="0.25">
      <c r="A353" t="s">
        <v>865</v>
      </c>
    </row>
    <row r="354" spans="1:1" x14ac:dyDescent="0.25">
      <c r="A354" t="s">
        <v>866</v>
      </c>
    </row>
    <row r="355" spans="1:1" x14ac:dyDescent="0.25">
      <c r="A355" t="s">
        <v>867</v>
      </c>
    </row>
    <row r="356" spans="1:1" x14ac:dyDescent="0.25">
      <c r="A356" t="s">
        <v>868</v>
      </c>
    </row>
    <row r="357" spans="1:1" x14ac:dyDescent="0.25">
      <c r="A357" t="s">
        <v>869</v>
      </c>
    </row>
    <row r="358" spans="1:1" x14ac:dyDescent="0.25">
      <c r="A358" t="s">
        <v>870</v>
      </c>
    </row>
    <row r="359" spans="1:1" x14ac:dyDescent="0.25">
      <c r="A359" t="s">
        <v>871</v>
      </c>
    </row>
    <row r="360" spans="1:1" x14ac:dyDescent="0.25">
      <c r="A360" t="s">
        <v>872</v>
      </c>
    </row>
    <row r="361" spans="1:1" x14ac:dyDescent="0.25">
      <c r="A361" t="s">
        <v>873</v>
      </c>
    </row>
    <row r="362" spans="1:1" x14ac:dyDescent="0.25">
      <c r="A362" t="s">
        <v>874</v>
      </c>
    </row>
    <row r="363" spans="1:1" x14ac:dyDescent="0.25">
      <c r="A363" t="s">
        <v>875</v>
      </c>
    </row>
    <row r="364" spans="1:1" x14ac:dyDescent="0.25">
      <c r="A364" t="s">
        <v>876</v>
      </c>
    </row>
    <row r="365" spans="1:1" x14ac:dyDescent="0.25">
      <c r="A365" t="s">
        <v>877</v>
      </c>
    </row>
    <row r="366" spans="1:1" x14ac:dyDescent="0.25">
      <c r="A366" t="s">
        <v>878</v>
      </c>
    </row>
    <row r="367" spans="1:1" x14ac:dyDescent="0.25">
      <c r="A367" t="s">
        <v>879</v>
      </c>
    </row>
    <row r="368" spans="1:1" x14ac:dyDescent="0.25">
      <c r="A368" t="s">
        <v>880</v>
      </c>
    </row>
    <row r="369" spans="1:1" x14ac:dyDescent="0.25">
      <c r="A369" t="s">
        <v>881</v>
      </c>
    </row>
    <row r="370" spans="1:1" x14ac:dyDescent="0.25">
      <c r="A370" t="s">
        <v>882</v>
      </c>
    </row>
    <row r="371" spans="1:1" x14ac:dyDescent="0.25">
      <c r="A371" t="s">
        <v>883</v>
      </c>
    </row>
    <row r="372" spans="1:1" x14ac:dyDescent="0.25">
      <c r="A372" t="s">
        <v>884</v>
      </c>
    </row>
    <row r="373" spans="1:1" x14ac:dyDescent="0.25">
      <c r="A373" t="s">
        <v>885</v>
      </c>
    </row>
    <row r="374" spans="1:1" x14ac:dyDescent="0.25">
      <c r="A374" t="s">
        <v>886</v>
      </c>
    </row>
    <row r="375" spans="1:1" x14ac:dyDescent="0.25">
      <c r="A375" t="s">
        <v>887</v>
      </c>
    </row>
    <row r="376" spans="1:1" x14ac:dyDescent="0.25">
      <c r="A376" t="s">
        <v>888</v>
      </c>
    </row>
    <row r="377" spans="1:1" x14ac:dyDescent="0.25">
      <c r="A377" t="s">
        <v>889</v>
      </c>
    </row>
    <row r="378" spans="1:1" x14ac:dyDescent="0.25">
      <c r="A378" t="s">
        <v>890</v>
      </c>
    </row>
    <row r="379" spans="1:1" x14ac:dyDescent="0.25">
      <c r="A379" t="s">
        <v>891</v>
      </c>
    </row>
    <row r="380" spans="1:1" x14ac:dyDescent="0.25">
      <c r="A380" t="s">
        <v>892</v>
      </c>
    </row>
    <row r="381" spans="1:1" x14ac:dyDescent="0.25">
      <c r="A381" t="s">
        <v>893</v>
      </c>
    </row>
    <row r="382" spans="1:1" x14ac:dyDescent="0.25">
      <c r="A382" t="s">
        <v>894</v>
      </c>
    </row>
    <row r="383" spans="1:1" x14ac:dyDescent="0.25">
      <c r="A383" t="s">
        <v>895</v>
      </c>
    </row>
    <row r="384" spans="1:1" x14ac:dyDescent="0.25">
      <c r="A384" t="s">
        <v>896</v>
      </c>
    </row>
    <row r="385" spans="1:1" x14ac:dyDescent="0.25">
      <c r="A385" t="s">
        <v>897</v>
      </c>
    </row>
    <row r="386" spans="1:1" x14ac:dyDescent="0.25">
      <c r="A386" t="s">
        <v>898</v>
      </c>
    </row>
    <row r="387" spans="1:1" x14ac:dyDescent="0.25">
      <c r="A387" t="s">
        <v>899</v>
      </c>
    </row>
    <row r="388" spans="1:1" x14ac:dyDescent="0.25">
      <c r="A388" t="s">
        <v>900</v>
      </c>
    </row>
    <row r="389" spans="1:1" x14ac:dyDescent="0.25">
      <c r="A389" t="s">
        <v>901</v>
      </c>
    </row>
    <row r="390" spans="1:1" x14ac:dyDescent="0.25">
      <c r="A390" t="s">
        <v>902</v>
      </c>
    </row>
    <row r="391" spans="1:1" x14ac:dyDescent="0.25">
      <c r="A391" t="s">
        <v>903</v>
      </c>
    </row>
    <row r="392" spans="1:1" x14ac:dyDescent="0.25">
      <c r="A392" t="s">
        <v>904</v>
      </c>
    </row>
    <row r="393" spans="1:1" x14ac:dyDescent="0.25">
      <c r="A393" t="s">
        <v>905</v>
      </c>
    </row>
    <row r="394" spans="1:1" x14ac:dyDescent="0.25">
      <c r="A394" t="s">
        <v>906</v>
      </c>
    </row>
    <row r="395" spans="1:1" x14ac:dyDescent="0.25">
      <c r="A395" t="s">
        <v>907</v>
      </c>
    </row>
    <row r="396" spans="1:1" x14ac:dyDescent="0.25">
      <c r="A396" t="s">
        <v>908</v>
      </c>
    </row>
    <row r="397" spans="1:1" x14ac:dyDescent="0.25">
      <c r="A397" t="s">
        <v>909</v>
      </c>
    </row>
    <row r="398" spans="1:1" x14ac:dyDescent="0.25">
      <c r="A398" t="s">
        <v>910</v>
      </c>
    </row>
    <row r="399" spans="1:1" x14ac:dyDescent="0.25">
      <c r="A399" t="s">
        <v>911</v>
      </c>
    </row>
    <row r="400" spans="1:1" x14ac:dyDescent="0.25">
      <c r="A400" t="s">
        <v>912</v>
      </c>
    </row>
    <row r="401" spans="1:1" x14ac:dyDescent="0.25">
      <c r="A401" t="s">
        <v>913</v>
      </c>
    </row>
    <row r="402" spans="1:1" x14ac:dyDescent="0.25">
      <c r="A402" t="s">
        <v>914</v>
      </c>
    </row>
    <row r="403" spans="1:1" x14ac:dyDescent="0.25">
      <c r="A403" t="s">
        <v>915</v>
      </c>
    </row>
    <row r="404" spans="1:1" x14ac:dyDescent="0.25">
      <c r="A404" t="s">
        <v>916</v>
      </c>
    </row>
    <row r="405" spans="1:1" x14ac:dyDescent="0.25">
      <c r="A405" t="s">
        <v>917</v>
      </c>
    </row>
    <row r="406" spans="1:1" x14ac:dyDescent="0.25">
      <c r="A406" t="s">
        <v>918</v>
      </c>
    </row>
    <row r="407" spans="1:1" x14ac:dyDescent="0.25">
      <c r="A407" t="s">
        <v>919</v>
      </c>
    </row>
    <row r="408" spans="1:1" x14ac:dyDescent="0.25">
      <c r="A408" t="s">
        <v>920</v>
      </c>
    </row>
    <row r="409" spans="1:1" x14ac:dyDescent="0.25">
      <c r="A409" t="s">
        <v>921</v>
      </c>
    </row>
    <row r="410" spans="1:1" x14ac:dyDescent="0.25">
      <c r="A410" t="s">
        <v>922</v>
      </c>
    </row>
    <row r="411" spans="1:1" x14ac:dyDescent="0.25">
      <c r="A411" t="s">
        <v>923</v>
      </c>
    </row>
    <row r="412" spans="1:1" x14ac:dyDescent="0.25">
      <c r="A412" t="s">
        <v>924</v>
      </c>
    </row>
    <row r="413" spans="1:1" x14ac:dyDescent="0.25">
      <c r="A413" t="s">
        <v>925</v>
      </c>
    </row>
    <row r="414" spans="1:1" x14ac:dyDescent="0.25">
      <c r="A414" t="s">
        <v>926</v>
      </c>
    </row>
    <row r="415" spans="1:1" x14ac:dyDescent="0.25">
      <c r="A415" t="s">
        <v>927</v>
      </c>
    </row>
    <row r="416" spans="1:1" x14ac:dyDescent="0.25">
      <c r="A416" t="s">
        <v>928</v>
      </c>
    </row>
    <row r="417" spans="1:1" x14ac:dyDescent="0.25">
      <c r="A417" t="s">
        <v>929</v>
      </c>
    </row>
    <row r="418" spans="1:1" x14ac:dyDescent="0.25">
      <c r="A418" t="s">
        <v>930</v>
      </c>
    </row>
    <row r="419" spans="1:1" x14ac:dyDescent="0.25">
      <c r="A419" t="s">
        <v>931</v>
      </c>
    </row>
    <row r="420" spans="1:1" x14ac:dyDescent="0.25">
      <c r="A420" t="s">
        <v>932</v>
      </c>
    </row>
    <row r="421" spans="1:1" x14ac:dyDescent="0.25">
      <c r="A421" t="s">
        <v>933</v>
      </c>
    </row>
    <row r="422" spans="1:1" x14ac:dyDescent="0.25">
      <c r="A422" t="s">
        <v>934</v>
      </c>
    </row>
    <row r="423" spans="1:1" x14ac:dyDescent="0.25">
      <c r="A423" t="s">
        <v>935</v>
      </c>
    </row>
    <row r="424" spans="1:1" x14ac:dyDescent="0.25">
      <c r="A424" t="s">
        <v>936</v>
      </c>
    </row>
    <row r="425" spans="1:1" x14ac:dyDescent="0.25">
      <c r="A425" t="s">
        <v>937</v>
      </c>
    </row>
    <row r="426" spans="1:1" x14ac:dyDescent="0.25">
      <c r="A426" t="s">
        <v>938</v>
      </c>
    </row>
    <row r="427" spans="1:1" x14ac:dyDescent="0.25">
      <c r="A427" t="s">
        <v>939</v>
      </c>
    </row>
    <row r="428" spans="1:1" x14ac:dyDescent="0.25">
      <c r="A428" t="s">
        <v>940</v>
      </c>
    </row>
    <row r="429" spans="1:1" x14ac:dyDescent="0.25">
      <c r="A429" t="s">
        <v>941</v>
      </c>
    </row>
    <row r="430" spans="1:1" x14ac:dyDescent="0.25">
      <c r="A430" t="s">
        <v>942</v>
      </c>
    </row>
    <row r="431" spans="1:1" x14ac:dyDescent="0.25">
      <c r="A431" t="s">
        <v>943</v>
      </c>
    </row>
    <row r="432" spans="1:1" x14ac:dyDescent="0.25">
      <c r="A432" t="s">
        <v>944</v>
      </c>
    </row>
    <row r="433" spans="1:1" x14ac:dyDescent="0.25">
      <c r="A433" t="s">
        <v>945</v>
      </c>
    </row>
    <row r="434" spans="1:1" x14ac:dyDescent="0.25">
      <c r="A434" t="s">
        <v>946</v>
      </c>
    </row>
    <row r="435" spans="1:1" x14ac:dyDescent="0.25">
      <c r="A435" t="s">
        <v>947</v>
      </c>
    </row>
    <row r="436" spans="1:1" x14ac:dyDescent="0.25">
      <c r="A436" t="s">
        <v>948</v>
      </c>
    </row>
    <row r="437" spans="1:1" x14ac:dyDescent="0.25">
      <c r="A437" t="s">
        <v>949</v>
      </c>
    </row>
    <row r="438" spans="1:1" x14ac:dyDescent="0.25">
      <c r="A438" t="s">
        <v>950</v>
      </c>
    </row>
    <row r="439" spans="1:1" x14ac:dyDescent="0.25">
      <c r="A439" t="s">
        <v>951</v>
      </c>
    </row>
    <row r="440" spans="1:1" x14ac:dyDescent="0.25">
      <c r="A440" t="s">
        <v>952</v>
      </c>
    </row>
    <row r="441" spans="1:1" x14ac:dyDescent="0.25">
      <c r="A441" t="s">
        <v>953</v>
      </c>
    </row>
    <row r="442" spans="1:1" x14ac:dyDescent="0.25">
      <c r="A442" t="s">
        <v>954</v>
      </c>
    </row>
    <row r="443" spans="1:1" x14ac:dyDescent="0.25">
      <c r="A443" t="s">
        <v>955</v>
      </c>
    </row>
    <row r="444" spans="1:1" x14ac:dyDescent="0.25">
      <c r="A444" t="s">
        <v>956</v>
      </c>
    </row>
    <row r="445" spans="1:1" x14ac:dyDescent="0.25">
      <c r="A445" t="s">
        <v>957</v>
      </c>
    </row>
    <row r="446" spans="1:1" x14ac:dyDescent="0.25">
      <c r="A446" t="s">
        <v>958</v>
      </c>
    </row>
    <row r="447" spans="1:1" x14ac:dyDescent="0.25">
      <c r="A447" t="s">
        <v>959</v>
      </c>
    </row>
    <row r="448" spans="1:1" x14ac:dyDescent="0.25">
      <c r="A448" t="s">
        <v>960</v>
      </c>
    </row>
    <row r="449" spans="1:1" x14ac:dyDescent="0.25">
      <c r="A449" t="s">
        <v>961</v>
      </c>
    </row>
    <row r="450" spans="1:1" x14ac:dyDescent="0.25">
      <c r="A450" t="s">
        <v>962</v>
      </c>
    </row>
    <row r="451" spans="1:1" x14ac:dyDescent="0.25">
      <c r="A451" t="s">
        <v>963</v>
      </c>
    </row>
    <row r="452" spans="1:1" x14ac:dyDescent="0.25">
      <c r="A452" t="s">
        <v>964</v>
      </c>
    </row>
    <row r="453" spans="1:1" x14ac:dyDescent="0.25">
      <c r="A453" t="s">
        <v>965</v>
      </c>
    </row>
    <row r="454" spans="1:1" x14ac:dyDescent="0.25">
      <c r="A454" t="s">
        <v>966</v>
      </c>
    </row>
    <row r="455" spans="1:1" x14ac:dyDescent="0.25">
      <c r="A455" t="s">
        <v>967</v>
      </c>
    </row>
    <row r="456" spans="1:1" x14ac:dyDescent="0.25">
      <c r="A456" t="s">
        <v>968</v>
      </c>
    </row>
    <row r="457" spans="1:1" x14ac:dyDescent="0.25">
      <c r="A457" t="s">
        <v>969</v>
      </c>
    </row>
    <row r="458" spans="1:1" x14ac:dyDescent="0.25">
      <c r="A458" t="s">
        <v>970</v>
      </c>
    </row>
    <row r="459" spans="1:1" x14ac:dyDescent="0.25">
      <c r="A459" t="s">
        <v>971</v>
      </c>
    </row>
    <row r="460" spans="1:1" x14ac:dyDescent="0.25">
      <c r="A460" t="s">
        <v>972</v>
      </c>
    </row>
    <row r="461" spans="1:1" x14ac:dyDescent="0.25">
      <c r="A461" t="s">
        <v>973</v>
      </c>
    </row>
    <row r="462" spans="1:1" x14ac:dyDescent="0.25">
      <c r="A462" t="s">
        <v>974</v>
      </c>
    </row>
    <row r="463" spans="1:1" x14ac:dyDescent="0.25">
      <c r="A463" t="s">
        <v>975</v>
      </c>
    </row>
    <row r="464" spans="1:1" x14ac:dyDescent="0.25">
      <c r="A464" t="s">
        <v>976</v>
      </c>
    </row>
    <row r="465" spans="1:1" x14ac:dyDescent="0.25">
      <c r="A465" t="s">
        <v>977</v>
      </c>
    </row>
    <row r="466" spans="1:1" x14ac:dyDescent="0.25">
      <c r="A466" t="s">
        <v>978</v>
      </c>
    </row>
    <row r="467" spans="1:1" x14ac:dyDescent="0.25">
      <c r="A467" t="s">
        <v>979</v>
      </c>
    </row>
    <row r="468" spans="1:1" x14ac:dyDescent="0.25">
      <c r="A468" t="s">
        <v>980</v>
      </c>
    </row>
    <row r="469" spans="1:1" x14ac:dyDescent="0.25">
      <c r="A469" t="s">
        <v>981</v>
      </c>
    </row>
    <row r="470" spans="1:1" x14ac:dyDescent="0.25">
      <c r="A470" t="s">
        <v>982</v>
      </c>
    </row>
    <row r="471" spans="1:1" x14ac:dyDescent="0.25">
      <c r="A471" t="s">
        <v>983</v>
      </c>
    </row>
    <row r="472" spans="1:1" x14ac:dyDescent="0.25">
      <c r="A472" t="s">
        <v>984</v>
      </c>
    </row>
    <row r="473" spans="1:1" x14ac:dyDescent="0.25">
      <c r="A473" t="s">
        <v>985</v>
      </c>
    </row>
    <row r="474" spans="1:1" x14ac:dyDescent="0.25">
      <c r="A474" t="s">
        <v>986</v>
      </c>
    </row>
    <row r="475" spans="1:1" x14ac:dyDescent="0.25">
      <c r="A475" t="s">
        <v>987</v>
      </c>
    </row>
    <row r="476" spans="1:1" x14ac:dyDescent="0.25">
      <c r="A476" t="s">
        <v>988</v>
      </c>
    </row>
    <row r="477" spans="1:1" x14ac:dyDescent="0.25">
      <c r="A477" t="s">
        <v>989</v>
      </c>
    </row>
    <row r="478" spans="1:1" x14ac:dyDescent="0.25">
      <c r="A478" t="s">
        <v>990</v>
      </c>
    </row>
    <row r="479" spans="1:1" x14ac:dyDescent="0.25">
      <c r="A479" t="s">
        <v>991</v>
      </c>
    </row>
    <row r="480" spans="1:1" x14ac:dyDescent="0.25">
      <c r="A480" t="s">
        <v>992</v>
      </c>
    </row>
    <row r="481" spans="1:1" x14ac:dyDescent="0.25">
      <c r="A481" t="s">
        <v>993</v>
      </c>
    </row>
    <row r="482" spans="1:1" x14ac:dyDescent="0.25">
      <c r="A482" t="s">
        <v>994</v>
      </c>
    </row>
    <row r="483" spans="1:1" x14ac:dyDescent="0.25">
      <c r="A483" t="s">
        <v>995</v>
      </c>
    </row>
    <row r="484" spans="1:1" x14ac:dyDescent="0.25">
      <c r="A484" t="s">
        <v>996</v>
      </c>
    </row>
    <row r="485" spans="1:1" x14ac:dyDescent="0.25">
      <c r="A485" t="s">
        <v>997</v>
      </c>
    </row>
    <row r="486" spans="1:1" x14ac:dyDescent="0.25">
      <c r="A486" t="s">
        <v>998</v>
      </c>
    </row>
    <row r="487" spans="1:1" x14ac:dyDescent="0.25">
      <c r="A487" t="s">
        <v>999</v>
      </c>
    </row>
    <row r="488" spans="1:1" x14ac:dyDescent="0.25">
      <c r="A488" t="s">
        <v>1000</v>
      </c>
    </row>
    <row r="489" spans="1:1" x14ac:dyDescent="0.25">
      <c r="A489" t="s">
        <v>1001</v>
      </c>
    </row>
    <row r="490" spans="1:1" x14ac:dyDescent="0.25">
      <c r="A490" t="s">
        <v>1002</v>
      </c>
    </row>
    <row r="491" spans="1:1" x14ac:dyDescent="0.25">
      <c r="A491" t="s">
        <v>1003</v>
      </c>
    </row>
    <row r="492" spans="1:1" x14ac:dyDescent="0.25">
      <c r="A492" t="s">
        <v>1004</v>
      </c>
    </row>
    <row r="493" spans="1:1" x14ac:dyDescent="0.25">
      <c r="A493" t="s">
        <v>1005</v>
      </c>
    </row>
    <row r="494" spans="1:1" x14ac:dyDescent="0.25">
      <c r="A494" t="s">
        <v>1006</v>
      </c>
    </row>
    <row r="495" spans="1:1" x14ac:dyDescent="0.25">
      <c r="A495" t="s">
        <v>1007</v>
      </c>
    </row>
    <row r="496" spans="1:1" x14ac:dyDescent="0.25">
      <c r="A496" t="s">
        <v>1008</v>
      </c>
    </row>
    <row r="497" spans="1:1" x14ac:dyDescent="0.25">
      <c r="A497" t="s">
        <v>1009</v>
      </c>
    </row>
    <row r="498" spans="1:1" x14ac:dyDescent="0.25">
      <c r="A498" t="s">
        <v>1010</v>
      </c>
    </row>
    <row r="499" spans="1:1" x14ac:dyDescent="0.25">
      <c r="A499" t="s">
        <v>1011</v>
      </c>
    </row>
    <row r="500" spans="1:1" x14ac:dyDescent="0.25">
      <c r="A500" t="s">
        <v>1012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Sheet7</vt:lpstr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Zeus Habash</cp:lastModifiedBy>
  <dcterms:created xsi:type="dcterms:W3CDTF">2019-02-16T02:24:12Z</dcterms:created>
  <dcterms:modified xsi:type="dcterms:W3CDTF">2019-02-16T04:26:42Z</dcterms:modified>
</cp:coreProperties>
</file>