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Sheet1!$A$6:$P$6</definedName>
    <definedName name="CART_ITEM" localSheetId="0">Sheet1!$G$22</definedName>
    <definedName name="Z_B02105E6_9950_4B2E_8684_BFF9FB535C5D_.wvu.FilterData" localSheetId="0" hidden="1">Sheet1!$A$6:$P$6</definedName>
  </definedNames>
  <calcPr calcId="125725"/>
  <customWorkbookViews>
    <customWorkbookView name="Full" guid="{B02105E6-9950-4B2E-8684-BFF9FB535C5D}" maximized="1" xWindow="1" yWindow="1" windowWidth="1596" windowHeight="670" activeSheetId="1"/>
  </customWorkbookViews>
</workbook>
</file>

<file path=xl/calcChain.xml><?xml version="1.0" encoding="utf-8"?>
<calcChain xmlns="http://schemas.openxmlformats.org/spreadsheetml/2006/main">
  <c r="L3" i="1"/>
  <c r="J3"/>
  <c r="L2"/>
  <c r="J2"/>
  <c r="M21"/>
  <c r="O21" s="1"/>
  <c r="B21"/>
  <c r="B27"/>
  <c r="M27"/>
  <c r="O27" s="1"/>
  <c r="M26"/>
  <c r="O26" s="1"/>
  <c r="M18"/>
  <c r="O18" s="1"/>
  <c r="M19"/>
  <c r="O19" s="1"/>
  <c r="M20"/>
  <c r="O20" s="1"/>
  <c r="B18"/>
  <c r="B19"/>
  <c r="B20"/>
  <c r="B26"/>
  <c r="M25"/>
  <c r="O25" s="1"/>
  <c r="B25"/>
  <c r="M17"/>
  <c r="O17" s="1"/>
  <c r="B17"/>
  <c r="B22"/>
  <c r="B13"/>
  <c r="M16"/>
  <c r="O16" s="1"/>
  <c r="B16"/>
  <c r="M7"/>
  <c r="O7" s="1"/>
  <c r="M13"/>
  <c r="O13" s="1"/>
  <c r="M14"/>
  <c r="O14" s="1"/>
  <c r="M15"/>
  <c r="O15" s="1"/>
  <c r="B7"/>
  <c r="B14"/>
  <c r="B15"/>
  <c r="B8"/>
  <c r="B10"/>
  <c r="B28"/>
  <c r="B11"/>
  <c r="B12"/>
  <c r="B23"/>
  <c r="B24"/>
  <c r="B9"/>
  <c r="M24"/>
  <c r="O24" s="1"/>
  <c r="M23"/>
  <c r="O23" s="1"/>
  <c r="M22"/>
  <c r="O22" s="1"/>
  <c r="M12"/>
  <c r="O12" s="1"/>
  <c r="M11"/>
  <c r="O11" s="1"/>
  <c r="M8"/>
  <c r="O8" s="1"/>
  <c r="M10"/>
  <c r="O10" s="1"/>
  <c r="M28"/>
  <c r="O28" s="1"/>
  <c r="M9"/>
  <c r="O9" s="1"/>
  <c r="O35" l="1"/>
</calcChain>
</file>

<file path=xl/sharedStrings.xml><?xml version="1.0" encoding="utf-8"?>
<sst xmlns="http://schemas.openxmlformats.org/spreadsheetml/2006/main" count="180" uniqueCount="143">
  <si>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</si>
  <si>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</si>
  <si>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</si>
  <si>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</si>
  <si>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</si>
  <si>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</si>
  <si>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</si>
  <si>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</si>
  <si>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</si>
  <si>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</si>
  <si>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</si>
  <si>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</si>
  <si>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</si>
  <si>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</si>
  <si>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</si>
  <si>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</si>
  <si>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</si>
  <si>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</si>
  <si>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ICH9</t>
  </si>
  <si>
    <t>Southbridge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</si>
  <si>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</si>
  <si>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</si>
  <si>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</si>
  <si>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</si>
  <si>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</si>
  <si>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</si>
  <si>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</si>
  <si>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</si>
  <si>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</si>
  <si>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</si>
  <si>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</si>
  <si>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</si>
  <si>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</si>
  <si>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</si>
  <si>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</si>
  <si>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</si>
  <si>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</si>
  <si>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</si>
  <si>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</si>
  <si>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</si>
  <si>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</si>
  <si>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</si>
  <si>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</si>
  <si>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</si>
  <si>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</si>
  <si>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</si>
  <si>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</si>
  <si>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</si>
  <si>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</si>
  <si>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</si>
  <si>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</si>
  <si>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</si>
  <si>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</si>
  <si>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</si>
  <si>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</si>
  <si>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</si>
  <si>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</si>
  <si>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</si>
  <si>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</si>
  <si>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</si>
  <si>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</si>
  <si>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</si>
  <si>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</si>
  <si>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</si>
  <si>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</si>
  <si>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</si>
  <si>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</si>
  <si>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</si>
  <si>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</si>
  <si>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</si>
  <si>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</si>
  <si>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</si>
  <si>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</si>
  <si>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</si>
  <si>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</si>
  <si>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</si>
  <si>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</si>
  <si>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</si>
  <si>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</si>
  <si>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</si>
  <si>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</si>
  <si>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</si>
  <si>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</si>
  <si>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</si>
  <si>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</si>
  <si>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</si>
  <si>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</si>
  <si>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</si>
  <si>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</si>
  <si>
    <t>Clock Crystal</t>
  </si>
  <si>
    <t>14.318MHz Parallel Resonance Crystal</t>
  </si>
  <si>
    <t>631-1015-1-ND</t>
  </si>
  <si>
    <t>FOXSDLF/143-20</t>
  </si>
  <si>
    <t>Fox Electronics</t>
  </si>
  <si>
    <t>http://search.digikey.com/scripts/DkSearch/dksus.dll?Detail&amp;name=631-1015-1-ND</t>
  </si>
  <si>
    <t>Hard Drive</t>
  </si>
  <si>
    <t>250GB SATAII</t>
  </si>
  <si>
    <t>Hitachi</t>
  </si>
  <si>
    <t>HTS545025B9A300</t>
  </si>
  <si>
    <t>N82E16822145255</t>
  </si>
  <si>
    <t>http://www.newegg.com/Product/Product.aspx?Item=N82E16822145255</t>
  </si>
  <si>
    <t>Discount ends 8/25</t>
  </si>
  <si>
    <t>CPU Fan</t>
  </si>
  <si>
    <t>24 pin Power Connector</t>
  </si>
  <si>
    <t>12v Power Connector</t>
  </si>
  <si>
    <t>Fan Connectors</t>
  </si>
  <si>
    <t>http://www.newegg.com/Product/Product.aspx?Item=N82E16835150088</t>
  </si>
  <si>
    <t>N82E16835150088</t>
  </si>
  <si>
    <t>8WT15-38</t>
  </si>
  <si>
    <t>MASSCOOL</t>
  </si>
  <si>
    <t>2400RPM</t>
  </si>
  <si>
    <t>http://search.digikey.com/scripts/DkSearch/dksus.dll?Detail&amp;name=WM3863-ND</t>
  </si>
  <si>
    <t>WM3863-ND</t>
  </si>
  <si>
    <t>39-29-9243</t>
  </si>
  <si>
    <t>CONN HEADER 24POS 4.2MM VERT TIN</t>
  </si>
  <si>
    <t>Power Supply</t>
  </si>
  <si>
    <t>http://www.newegg.com/Product/Product.aspx?Item=N82E16817170018</t>
  </si>
  <si>
    <t>LOGISYS</t>
  </si>
  <si>
    <t>PS480E12</t>
  </si>
  <si>
    <t>N82E16817170018</t>
  </si>
  <si>
    <t>480W ATX12V</t>
  </si>
  <si>
    <t>http://search.digikey.com/scripts/DkSearch/dksus.dll?Detail&amp;name=WM3854-ND</t>
  </si>
  <si>
    <t>WM3854-ND</t>
  </si>
  <si>
    <t>39-29-9043</t>
  </si>
  <si>
    <t>CONN HEADER 4POS 4.2MM VERT TIN</t>
  </si>
  <si>
    <t>http://search.digikey.com/scripts/DkSearch/dksus.dll?Detail&amp;name=WM4202-ND</t>
  </si>
  <si>
    <t>WM4202-ND</t>
  </si>
  <si>
    <t>22-23-2041</t>
  </si>
  <si>
    <t>CONN HEADER 4POS .100 VERT TIN</t>
  </si>
  <si>
    <t>http://search.digikey.com/scripts/DkSearch/dksus.dll?Detail&amp;name=3M5461-ND</t>
  </si>
  <si>
    <t>3M5461-ND</t>
  </si>
  <si>
    <t>4808-3000-CP</t>
  </si>
  <si>
    <t>3M</t>
  </si>
  <si>
    <t>SOCKET IC OPEN FRAME 8POS .3"</t>
  </si>
  <si>
    <t>BIOS Socket</t>
  </si>
  <si>
    <t>82801IR</t>
  </si>
  <si>
    <t>Avnet</t>
  </si>
  <si>
    <t>?????</t>
  </si>
  <si>
    <t>http://avnetexpress.avnet.com/store/em/EMController/Communication/Peripheral/Peripheral-Misc/_/N-100059?action=products&amp;cat=1&amp;catalogId=500201&amp;cutTape=&amp;inStock=&amp;langId=-1&amp;proto=&amp;regionalStock=&amp;rohs=&amp;storeId=500201&amp;term=ich9&amp;topSellers=&amp;x=0&amp;y=0</t>
  </si>
  <si>
    <t>1746664-1</t>
  </si>
  <si>
    <t>http://avnetexpress.avnet.com/store/em/EMController/Interconnect/Connector-Socket/_/N-100124?action=products&amp;cat=1&amp;catalogId=500201&amp;cutTape=&amp;inStock=&amp;langId=-1&amp;proto=&amp;regionalStock=&amp;rohs=&amp;storeId=500201&amp;term=socket%2B775&amp;topSellers=&amp;x=0&amp;y=0</t>
  </si>
  <si>
    <t>82X48</t>
  </si>
  <si>
    <t>NU82X48 S LASF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</si>
</sst>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4" fillId="2" borderId="0" xfId="1" applyFill="1" applyAlignment="1" applyProtection="1"/>
    <xf numFmtId="164" fontId="0" fillId="2" borderId="0" xfId="0" applyNumberForma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4" fillId="3" borderId="0" xfId="1" applyFill="1" applyAlignment="1" applyProtection="1"/>
    <xf numFmtId="164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4" fillId="4" borderId="0" xfId="1" applyFill="1" applyAlignment="1" applyProtection="1"/>
    <xf numFmtId="164" fontId="0" fillId="4" borderId="0" xfId="0" applyNumberFormat="1" applyFill="1"/>
    <xf numFmtId="0" fontId="2" fillId="0" borderId="0" xfId="0" applyFont="1" applyAlignment="1">
      <alignment horizontal="center"/>
    </xf>
    <xf numFmtId="0" fontId="0" fillId="5" borderId="0" xfId="0" applyFill="1"/>
    <xf numFmtId="1" fontId="0" fillId="5" borderId="0" xfId="0" applyNumberFormat="1" applyFill="1"/>
    <xf numFmtId="0" fontId="0" fillId="5" borderId="0" xfId="0" applyFill="1" applyAlignment="1">
      <alignment horizontal="left"/>
    </xf>
    <xf numFmtId="164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164" fontId="0" fillId="6" borderId="0" xfId="0" applyNumberFormat="1" applyFill="1"/>
    <xf numFmtId="0" fontId="4" fillId="6" borderId="0" xfId="1" applyFill="1" applyAlignment="1" applyProtection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507-1425-ND" TargetMode="External"/><Relationship Id="rId13" Type="http://schemas.openxmlformats.org/officeDocument/2006/relationships/hyperlink" Target="http://www.newegg.com/Product/Product.aspx?Item=N82E16822145255" TargetMode="External"/><Relationship Id="rId18" Type="http://schemas.openxmlformats.org/officeDocument/2006/relationships/hyperlink" Target="http://search.digikey.com/scripts/DkSearch/dksus.dll?Detail&amp;name=WM4202-ND" TargetMode="External"/><Relationship Id="rId3" Type="http://schemas.openxmlformats.org/officeDocument/2006/relationships/hyperlink" Target="http://search.digikey.com/scripts/DkSearch/dksus.dll?Detail&amp;name=WM7359-ND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://search.digikey.com/scripts/DkSearch/dksus.dll?Detail&amp;name=5787745-2-ND" TargetMode="External"/><Relationship Id="rId12" Type="http://schemas.openxmlformats.org/officeDocument/2006/relationships/hyperlink" Target="http://search.digikey.com/scripts/DkSearch/dksus.dll?Detail&amp;name=631-1015-1-ND" TargetMode="External"/><Relationship Id="rId17" Type="http://schemas.openxmlformats.org/officeDocument/2006/relationships/hyperlink" Target="http://search.digikey.com/scripts/DkSearch/dksus.dll?Detail&amp;name=WM3854-ND" TargetMode="External"/><Relationship Id="rId2" Type="http://schemas.openxmlformats.org/officeDocument/2006/relationships/hyperlink" Target="http://www.silego.com/store/product_info.php?cPath=24_30&amp;products_id=150" TargetMode="External"/><Relationship Id="rId16" Type="http://schemas.openxmlformats.org/officeDocument/2006/relationships/hyperlink" Target="http://search.digikey.com/scripts/DkSearch/dksus.dll?Detail&amp;name=WM3863-ND" TargetMode="External"/><Relationship Id="rId20" Type="http://schemas.openxmlformats.org/officeDocument/2006/relationships/hyperlink" Target="http://avnetexpress.avnet.com/store/em/EMController/Communication/Peripheral/Peripheral-Misc/_/N-100059?action=products&amp;cat=1&amp;catalogId=500201&amp;cutTape=&amp;inStock=&amp;langId=-1&amp;proto=&amp;regionalStock=&amp;rohs=&amp;storeId=500201&amp;term=ich9&amp;topSellers=&amp;x=0&amp;y=0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search.digikey.com/scripts/DkSearch/dksus.dll?Detail&amp;name=W25Q16BVSSIG-ND" TargetMode="External"/><Relationship Id="rId11" Type="http://schemas.openxmlformats.org/officeDocument/2006/relationships/hyperlink" Target="http://www.newegg.com/Product/Product.aspx?Item=N82E16814127473" TargetMode="External"/><Relationship Id="rId5" Type="http://schemas.openxmlformats.org/officeDocument/2006/relationships/hyperlink" Target="http://search.digikey.com/scripts/DkSearch/dksus.dll?Detail&amp;name=WM19104-ND" TargetMode="External"/><Relationship Id="rId15" Type="http://schemas.openxmlformats.org/officeDocument/2006/relationships/hyperlink" Target="http://www.newegg.com/Product/Product.aspx?Item=N82E16817170018" TargetMode="External"/><Relationship Id="rId10" Type="http://schemas.openxmlformats.org/officeDocument/2006/relationships/hyperlink" Target="http://www.newegg.com/Product/Product.aspx?Item=N82E16820148147" TargetMode="External"/><Relationship Id="rId19" Type="http://schemas.openxmlformats.org/officeDocument/2006/relationships/hyperlink" Target="http://search.digikey.com/scripts/DkSearch/dksus.dll?Detail&amp;name=3M5461-ND" TargetMode="External"/><Relationship Id="rId4" Type="http://schemas.openxmlformats.org/officeDocument/2006/relationships/hyperlink" Target="http://search.digikey.com/scripts/DkSearch/dksus.dll?Detail&amp;name=WM9003-ND" TargetMode="External"/><Relationship Id="rId9" Type="http://schemas.openxmlformats.org/officeDocument/2006/relationships/hyperlink" Target="http://www.newegg.com/Product/Product.aspx?Item=N82E16819115056" TargetMode="External"/><Relationship Id="rId14" Type="http://schemas.openxmlformats.org/officeDocument/2006/relationships/hyperlink" Target="http://www.newegg.com/Product/Product.aspx?Item=N82E168351500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zoomScale="88" zoomScaleNormal="88" workbookViewId="0">
      <selection activeCell="R17" sqref="R17"/>
    </sheetView>
  </sheetViews>
  <sheetFormatPr defaultRowHeight="15"/>
  <cols>
    <col min="1" max="1" width="2.140625" bestFit="1" customWidth="1"/>
    <col min="2" max="2" width="4.28515625" bestFit="1" customWidth="1"/>
    <col min="3" max="3" width="9.42578125" bestFit="1" customWidth="1"/>
    <col min="4" max="4" width="22.7109375" bestFit="1" customWidth="1"/>
    <col min="5" max="5" width="53.28515625" bestFit="1" customWidth="1"/>
    <col min="6" max="6" width="15.85546875" bestFit="1" customWidth="1"/>
    <col min="7" max="7" width="20.140625" bestFit="1" customWidth="1"/>
    <col min="8" max="8" width="13.42578125" bestFit="1" customWidth="1"/>
    <col min="9" max="9" width="18.7109375" bestFit="1" customWidth="1"/>
    <col min="10" max="10" width="22.42578125" customWidth="1"/>
    <col min="11" max="11" width="13.28515625" bestFit="1" customWidth="1"/>
    <col min="12" max="12" width="13.140625" bestFit="1" customWidth="1"/>
    <col min="13" max="13" width="11.85546875" bestFit="1" customWidth="1"/>
    <col min="14" max="14" width="16.5703125" bestFit="1" customWidth="1"/>
    <col min="15" max="15" width="11.28515625" bestFit="1" customWidth="1"/>
    <col min="16" max="16" width="45.42578125" bestFit="1" customWidth="1"/>
  </cols>
  <sheetData>
    <row r="1" spans="1:16" ht="15.75" thickBot="1"/>
    <row r="2" spans="1:16">
      <c r="I2" s="28" t="s">
        <v>48</v>
      </c>
      <c r="J2" s="29">
        <f>SUM(O11:O21)</f>
        <v>265.08</v>
      </c>
      <c r="K2" s="30" t="s">
        <v>74</v>
      </c>
      <c r="L2" s="31">
        <f>SUM(O22:O27)</f>
        <v>1235.68</v>
      </c>
    </row>
    <row r="3" spans="1:16" ht="21.75" thickBot="1">
      <c r="C3" s="17" t="s">
        <v>0</v>
      </c>
      <c r="D3" s="17"/>
      <c r="E3" s="17"/>
      <c r="F3" s="17"/>
      <c r="G3" s="17"/>
      <c r="H3" s="17"/>
      <c r="I3" s="32" t="s">
        <v>136</v>
      </c>
      <c r="J3" s="33">
        <f>SUM(O9:O10)</f>
        <v>136</v>
      </c>
      <c r="K3" s="34" t="s">
        <v>70</v>
      </c>
      <c r="L3" s="35">
        <f>SUM(O7:O8)</f>
        <v>346.76</v>
      </c>
    </row>
    <row r="4" spans="1:16" ht="15.75" thickBot="1">
      <c r="K4" s="26" t="s">
        <v>14</v>
      </c>
      <c r="L4" s="27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41</v>
      </c>
      <c r="K6" s="1" t="s">
        <v>8</v>
      </c>
      <c r="L6" s="1" t="s">
        <v>12</v>
      </c>
      <c r="M6" s="1" t="s">
        <v>13</v>
      </c>
      <c r="N6" s="1" t="s">
        <v>58</v>
      </c>
      <c r="O6" s="1" t="s">
        <v>9</v>
      </c>
      <c r="P6" s="1" t="s">
        <v>43</v>
      </c>
    </row>
    <row r="7" spans="1:16" s="18" customFormat="1">
      <c r="A7" s="18" t="s">
        <v>88</v>
      </c>
      <c r="B7" s="19">
        <f>IF(E7="",0,IF(F7="",1,IF(H7="",2,3)))</f>
        <v>3</v>
      </c>
      <c r="C7" s="18">
        <v>10</v>
      </c>
      <c r="D7" s="18" t="s">
        <v>33</v>
      </c>
      <c r="E7" s="18" t="s">
        <v>34</v>
      </c>
      <c r="F7" s="18" t="s">
        <v>17</v>
      </c>
      <c r="G7" s="20">
        <v>82566</v>
      </c>
      <c r="H7" s="18" t="s">
        <v>70</v>
      </c>
      <c r="I7" s="18" t="s">
        <v>69</v>
      </c>
      <c r="J7" s="18" t="s">
        <v>71</v>
      </c>
      <c r="K7" s="21">
        <v>6.69</v>
      </c>
      <c r="L7" s="18">
        <v>1</v>
      </c>
      <c r="M7" s="18">
        <f>L7*$L$4</f>
        <v>4</v>
      </c>
      <c r="N7" s="21"/>
      <c r="O7" s="21">
        <f>M7*K7+N7</f>
        <v>26.76</v>
      </c>
      <c r="P7" s="18" t="s">
        <v>72</v>
      </c>
    </row>
    <row r="8" spans="1:16" s="18" customFormat="1">
      <c r="A8" s="18" t="s">
        <v>88</v>
      </c>
      <c r="B8" s="19">
        <f>IF(E8="",0,IF(F8="",1,IF(H8="",2,3)))</f>
        <v>3</v>
      </c>
      <c r="C8" s="18">
        <v>2</v>
      </c>
      <c r="D8" s="18" t="s">
        <v>15</v>
      </c>
      <c r="E8" s="18" t="s">
        <v>16</v>
      </c>
      <c r="F8" s="18" t="s">
        <v>17</v>
      </c>
      <c r="G8" s="18" t="s">
        <v>141</v>
      </c>
      <c r="H8" s="18" t="s">
        <v>70</v>
      </c>
      <c r="I8" s="18" t="s">
        <v>142</v>
      </c>
      <c r="J8" s="18" t="s">
        <v>71</v>
      </c>
      <c r="K8" s="21">
        <v>80</v>
      </c>
      <c r="L8" s="18">
        <v>1</v>
      </c>
      <c r="M8" s="18">
        <f>L8*$L$4</f>
        <v>4</v>
      </c>
      <c r="N8" s="21"/>
      <c r="O8" s="21">
        <f>M8*K8+N8</f>
        <v>320</v>
      </c>
    </row>
    <row r="9" spans="1:16" s="22" customFormat="1">
      <c r="A9" s="22" t="s">
        <v>88</v>
      </c>
      <c r="B9" s="23">
        <f>IF(E9="",0,IF(F9="",1,IF(H9="",2,3)))</f>
        <v>3</v>
      </c>
      <c r="C9" s="22">
        <v>1</v>
      </c>
      <c r="D9" s="22" t="s">
        <v>10</v>
      </c>
      <c r="E9" s="22" t="s">
        <v>11</v>
      </c>
      <c r="F9" s="22" t="s">
        <v>61</v>
      </c>
      <c r="G9" s="22" t="s">
        <v>139</v>
      </c>
      <c r="H9" s="22" t="s">
        <v>136</v>
      </c>
      <c r="I9" s="22" t="s">
        <v>137</v>
      </c>
      <c r="J9" s="22" t="s">
        <v>140</v>
      </c>
      <c r="K9" s="24">
        <v>10</v>
      </c>
      <c r="L9" s="22">
        <v>1</v>
      </c>
      <c r="M9" s="22">
        <f>L9*$L$4</f>
        <v>4</v>
      </c>
      <c r="N9" s="24"/>
      <c r="O9" s="24">
        <f>M9*K9+N9</f>
        <v>40</v>
      </c>
    </row>
    <row r="10" spans="1:16" s="22" customFormat="1">
      <c r="A10" s="22" t="s">
        <v>88</v>
      </c>
      <c r="B10" s="23">
        <f>IF(E10="",0,IF(F10="",1,IF(H10="",2,3)))</f>
        <v>3</v>
      </c>
      <c r="C10" s="22">
        <v>3</v>
      </c>
      <c r="D10" s="22" t="s">
        <v>18</v>
      </c>
      <c r="E10" s="22" t="s">
        <v>19</v>
      </c>
      <c r="F10" s="22" t="s">
        <v>17</v>
      </c>
      <c r="G10" s="22" t="s">
        <v>135</v>
      </c>
      <c r="H10" s="22" t="s">
        <v>136</v>
      </c>
      <c r="I10" s="22" t="s">
        <v>137</v>
      </c>
      <c r="J10" s="25" t="s">
        <v>138</v>
      </c>
      <c r="K10" s="24">
        <v>24</v>
      </c>
      <c r="L10" s="22">
        <v>1</v>
      </c>
      <c r="M10" s="22">
        <f>L10*$L$4</f>
        <v>4</v>
      </c>
      <c r="N10" s="24"/>
      <c r="O10" s="24">
        <f>M10*K10+N10</f>
        <v>96</v>
      </c>
    </row>
    <row r="11" spans="1:16" s="3" customFormat="1">
      <c r="B11" s="4">
        <f>IF(E11="",0,IF(F11="",1,IF(H11="",2,3)))</f>
        <v>3</v>
      </c>
      <c r="C11" s="3">
        <v>5</v>
      </c>
      <c r="D11" s="3" t="s">
        <v>24</v>
      </c>
      <c r="E11" s="3" t="s">
        <v>25</v>
      </c>
      <c r="F11" s="3" t="s">
        <v>26</v>
      </c>
      <c r="G11" s="3" t="s">
        <v>27</v>
      </c>
      <c r="H11" s="3" t="s">
        <v>48</v>
      </c>
      <c r="I11" s="3" t="s">
        <v>47</v>
      </c>
      <c r="J11" s="5" t="s">
        <v>46</v>
      </c>
      <c r="K11" s="6">
        <v>5.09</v>
      </c>
      <c r="L11" s="3">
        <v>4</v>
      </c>
      <c r="M11" s="3">
        <f>L11*$L$4</f>
        <v>16</v>
      </c>
      <c r="N11" s="6"/>
      <c r="O11" s="6">
        <f>M11*K11+N11</f>
        <v>81.44</v>
      </c>
    </row>
    <row r="12" spans="1:16" s="3" customFormat="1">
      <c r="B12" s="4">
        <f>IF(E12="",0,IF(F12="",1,IF(H12="",2,3)))</f>
        <v>3</v>
      </c>
      <c r="C12" s="3">
        <v>6</v>
      </c>
      <c r="D12" s="3" t="s">
        <v>28</v>
      </c>
      <c r="E12" s="3" t="s">
        <v>29</v>
      </c>
      <c r="F12" s="3" t="s">
        <v>26</v>
      </c>
      <c r="G12" s="7">
        <v>475053305</v>
      </c>
      <c r="H12" s="3" t="s">
        <v>48</v>
      </c>
      <c r="I12" s="3" t="s">
        <v>50</v>
      </c>
      <c r="J12" s="5" t="s">
        <v>49</v>
      </c>
      <c r="K12" s="6">
        <v>5.03</v>
      </c>
      <c r="L12" s="3">
        <v>2</v>
      </c>
      <c r="M12" s="3">
        <f>L12*$L$4</f>
        <v>8</v>
      </c>
      <c r="N12" s="6"/>
      <c r="O12" s="6">
        <f>M12*K12+N12</f>
        <v>40.24</v>
      </c>
    </row>
    <row r="13" spans="1:16" s="3" customFormat="1">
      <c r="B13" s="4">
        <f>IF(E13="",0,IF(F13="",1,IF(H13="",2,3)))</f>
        <v>3</v>
      </c>
      <c r="C13" s="3">
        <v>11</v>
      </c>
      <c r="D13" s="3" t="s">
        <v>39</v>
      </c>
      <c r="E13" s="3" t="s">
        <v>40</v>
      </c>
      <c r="F13" s="3" t="s">
        <v>26</v>
      </c>
      <c r="G13" s="8" t="s">
        <v>53</v>
      </c>
      <c r="H13" s="3" t="s">
        <v>48</v>
      </c>
      <c r="I13" s="3" t="s">
        <v>52</v>
      </c>
      <c r="J13" s="5" t="s">
        <v>51</v>
      </c>
      <c r="K13" s="6">
        <v>1.012</v>
      </c>
      <c r="L13" s="3">
        <v>5</v>
      </c>
      <c r="M13" s="3">
        <f>L13*$L$4</f>
        <v>20</v>
      </c>
      <c r="N13" s="6"/>
      <c r="O13" s="6">
        <f>M13*K13+N13</f>
        <v>20.240000000000002</v>
      </c>
    </row>
    <row r="14" spans="1:16" s="3" customFormat="1">
      <c r="B14" s="4">
        <f>IF(E14="",0,IF(F14="",1,IF(H14="",2,3)))</f>
        <v>3</v>
      </c>
      <c r="C14" s="3">
        <v>13</v>
      </c>
      <c r="D14" s="3" t="s">
        <v>35</v>
      </c>
      <c r="E14" s="3" t="s">
        <v>59</v>
      </c>
      <c r="F14" s="3" t="s">
        <v>68</v>
      </c>
      <c r="G14" s="3" t="s">
        <v>67</v>
      </c>
      <c r="H14" s="3" t="s">
        <v>48</v>
      </c>
      <c r="I14" s="3" t="s">
        <v>65</v>
      </c>
      <c r="J14" s="5" t="s">
        <v>66</v>
      </c>
      <c r="K14" s="6">
        <v>4.92</v>
      </c>
      <c r="L14" s="3">
        <v>1</v>
      </c>
      <c r="M14" s="3">
        <f>L14*$L$4</f>
        <v>4</v>
      </c>
      <c r="N14" s="6"/>
      <c r="O14" s="6">
        <f>M14*K14+N14</f>
        <v>19.68</v>
      </c>
    </row>
    <row r="15" spans="1:16" s="9" customFormat="1">
      <c r="A15" s="3"/>
      <c r="B15" s="4">
        <f>IF(E15="",0,IF(F15="",1,IF(H15="",2,3)))</f>
        <v>3</v>
      </c>
      <c r="C15" s="3">
        <v>14</v>
      </c>
      <c r="D15" s="3" t="s">
        <v>36</v>
      </c>
      <c r="E15" s="3" t="s">
        <v>60</v>
      </c>
      <c r="F15" s="3" t="s">
        <v>61</v>
      </c>
      <c r="G15" s="3" t="s">
        <v>63</v>
      </c>
      <c r="H15" s="3" t="s">
        <v>48</v>
      </c>
      <c r="I15" s="3" t="s">
        <v>62</v>
      </c>
      <c r="J15" s="5" t="s">
        <v>64</v>
      </c>
      <c r="K15" s="6">
        <v>2.4500000000000002</v>
      </c>
      <c r="L15" s="3">
        <v>6</v>
      </c>
      <c r="M15" s="3">
        <f>L15*$L$4</f>
        <v>24</v>
      </c>
      <c r="N15" s="6"/>
      <c r="O15" s="6">
        <f>M15*K15+N15</f>
        <v>58.800000000000004</v>
      </c>
      <c r="P15" s="3"/>
    </row>
    <row r="16" spans="1:16" s="9" customFormat="1">
      <c r="A16" s="3"/>
      <c r="B16" s="4">
        <f>IF(E16="",0,IF(F16="",1,IF(H16="",2,3)))</f>
        <v>3</v>
      </c>
      <c r="C16" s="3">
        <v>15</v>
      </c>
      <c r="D16" s="3" t="s">
        <v>37</v>
      </c>
      <c r="E16" s="3" t="s">
        <v>56</v>
      </c>
      <c r="F16" s="3" t="s">
        <v>38</v>
      </c>
      <c r="G16" s="3" t="s">
        <v>55</v>
      </c>
      <c r="H16" s="3" t="s">
        <v>48</v>
      </c>
      <c r="I16" s="3" t="s">
        <v>54</v>
      </c>
      <c r="J16" s="5" t="s">
        <v>57</v>
      </c>
      <c r="K16" s="6">
        <v>3.27</v>
      </c>
      <c r="L16" s="3">
        <v>1</v>
      </c>
      <c r="M16" s="3">
        <f>L16*$L$4</f>
        <v>4</v>
      </c>
      <c r="N16" s="6"/>
      <c r="O16" s="6">
        <f>M16*K16+N16</f>
        <v>13.08</v>
      </c>
      <c r="P16" s="3"/>
    </row>
    <row r="17" spans="1:16" s="9" customFormat="1">
      <c r="A17" s="3"/>
      <c r="B17" s="4">
        <f>IF(E17="",0,IF(F17="",1,IF(H17="",2,3)))</f>
        <v>3</v>
      </c>
      <c r="C17" s="3">
        <v>16</v>
      </c>
      <c r="D17" s="3" t="s">
        <v>89</v>
      </c>
      <c r="E17" s="3" t="s">
        <v>90</v>
      </c>
      <c r="F17" s="3" t="s">
        <v>93</v>
      </c>
      <c r="G17" s="3" t="s">
        <v>92</v>
      </c>
      <c r="H17" s="3" t="s">
        <v>48</v>
      </c>
      <c r="I17" s="3" t="s">
        <v>91</v>
      </c>
      <c r="J17" s="5" t="s">
        <v>94</v>
      </c>
      <c r="K17" s="6">
        <v>0.62</v>
      </c>
      <c r="L17" s="3">
        <v>1</v>
      </c>
      <c r="M17" s="3">
        <f>L17*$L$4</f>
        <v>4</v>
      </c>
      <c r="N17" s="3"/>
      <c r="O17" s="6">
        <f>M17*K17+N17</f>
        <v>2.48</v>
      </c>
      <c r="P17" s="3"/>
    </row>
    <row r="18" spans="1:16" s="3" customFormat="1">
      <c r="B18" s="4">
        <f>IF(E18="",0,IF(F18="",1,IF(H18="",2,3)))</f>
        <v>3</v>
      </c>
      <c r="C18" s="3">
        <v>19</v>
      </c>
      <c r="D18" s="3" t="s">
        <v>103</v>
      </c>
      <c r="E18" s="3" t="s">
        <v>114</v>
      </c>
      <c r="F18" s="3" t="s">
        <v>26</v>
      </c>
      <c r="G18" s="3" t="s">
        <v>113</v>
      </c>
      <c r="H18" s="3" t="s">
        <v>48</v>
      </c>
      <c r="I18" s="3" t="s">
        <v>112</v>
      </c>
      <c r="J18" s="5" t="s">
        <v>111</v>
      </c>
      <c r="K18" s="6">
        <v>4.3099999999999996</v>
      </c>
      <c r="L18" s="3">
        <v>1</v>
      </c>
      <c r="M18" s="3">
        <f>L18*$L$4</f>
        <v>4</v>
      </c>
      <c r="O18" s="6">
        <f>M18*K18+N18</f>
        <v>17.239999999999998</v>
      </c>
    </row>
    <row r="19" spans="1:16" s="3" customFormat="1">
      <c r="B19" s="4">
        <f>IF(E19="",0,IF(F19="",1,IF(H19="",2,3)))</f>
        <v>3</v>
      </c>
      <c r="C19" s="3">
        <v>20</v>
      </c>
      <c r="D19" s="3" t="s">
        <v>104</v>
      </c>
      <c r="E19" s="3" t="s">
        <v>124</v>
      </c>
      <c r="F19" s="3" t="s">
        <v>26</v>
      </c>
      <c r="G19" s="3" t="s">
        <v>123</v>
      </c>
      <c r="H19" s="3" t="s">
        <v>48</v>
      </c>
      <c r="I19" s="3" t="s">
        <v>122</v>
      </c>
      <c r="J19" s="5" t="s">
        <v>121</v>
      </c>
      <c r="K19" s="6">
        <v>1.1000000000000001</v>
      </c>
      <c r="L19" s="3">
        <v>1</v>
      </c>
      <c r="M19" s="3">
        <f>L19*$L$4</f>
        <v>4</v>
      </c>
      <c r="O19" s="6">
        <f>M19*K19+N19</f>
        <v>4.4000000000000004</v>
      </c>
    </row>
    <row r="20" spans="1:16" s="3" customFormat="1">
      <c r="B20" s="4">
        <f>IF(E20="",0,IF(F20="",1,IF(H20="",2,3)))</f>
        <v>3</v>
      </c>
      <c r="C20" s="3">
        <v>21</v>
      </c>
      <c r="D20" s="3" t="s">
        <v>105</v>
      </c>
      <c r="E20" s="3" t="s">
        <v>128</v>
      </c>
      <c r="F20" s="3" t="s">
        <v>26</v>
      </c>
      <c r="G20" s="3" t="s">
        <v>127</v>
      </c>
      <c r="H20" s="3" t="s">
        <v>48</v>
      </c>
      <c r="I20" s="3" t="s">
        <v>126</v>
      </c>
      <c r="J20" s="5" t="s">
        <v>125</v>
      </c>
      <c r="K20" s="6">
        <v>0.41499999999999998</v>
      </c>
      <c r="L20" s="3">
        <v>4</v>
      </c>
      <c r="M20" s="3">
        <f>L20*$L$4</f>
        <v>16</v>
      </c>
      <c r="O20" s="6">
        <f>M20*K20+N20</f>
        <v>6.64</v>
      </c>
    </row>
    <row r="21" spans="1:16" s="3" customFormat="1">
      <c r="B21" s="4">
        <f>IF(E21="",0,IF(F21="",1,IF(H21="",2,3)))</f>
        <v>3</v>
      </c>
      <c r="C21" s="3">
        <v>23</v>
      </c>
      <c r="D21" s="3" t="s">
        <v>134</v>
      </c>
      <c r="E21" s="3" t="s">
        <v>133</v>
      </c>
      <c r="F21" s="3" t="s">
        <v>132</v>
      </c>
      <c r="G21" s="3" t="s">
        <v>131</v>
      </c>
      <c r="H21" s="3" t="s">
        <v>48</v>
      </c>
      <c r="I21" s="3" t="s">
        <v>130</v>
      </c>
      <c r="J21" s="5" t="s">
        <v>129</v>
      </c>
      <c r="K21" s="6">
        <v>0.21</v>
      </c>
      <c r="L21" s="3">
        <v>1</v>
      </c>
      <c r="M21" s="3">
        <f>L21*$L$4</f>
        <v>4</v>
      </c>
      <c r="O21" s="6">
        <f>M21*K21+N21</f>
        <v>0.84</v>
      </c>
    </row>
    <row r="22" spans="1:16">
      <c r="A22" s="9"/>
      <c r="B22" s="10">
        <f>IF(E22="",0,IF(F22="",1,IF(H22="",2,3)))</f>
        <v>3</v>
      </c>
      <c r="C22" s="9">
        <v>7</v>
      </c>
      <c r="D22" s="9" t="s">
        <v>30</v>
      </c>
      <c r="E22" s="9" t="s">
        <v>82</v>
      </c>
      <c r="F22" s="9" t="s">
        <v>81</v>
      </c>
      <c r="G22" s="9" t="s">
        <v>80</v>
      </c>
      <c r="H22" s="9" t="s">
        <v>74</v>
      </c>
      <c r="I22" s="9" t="s">
        <v>79</v>
      </c>
      <c r="J22" s="11" t="s">
        <v>78</v>
      </c>
      <c r="K22" s="12">
        <v>23.99</v>
      </c>
      <c r="L22" s="9">
        <v>4</v>
      </c>
      <c r="M22" s="9">
        <f>L22*$L$4</f>
        <v>16</v>
      </c>
      <c r="N22" s="12"/>
      <c r="O22" s="12">
        <f>M22*K22+N22</f>
        <v>383.84</v>
      </c>
      <c r="P22" s="9"/>
    </row>
    <row r="23" spans="1:16">
      <c r="A23" s="9"/>
      <c r="B23" s="10">
        <f>IF(E23="",0,IF(F23="",1,IF(H23="",2,3)))</f>
        <v>3</v>
      </c>
      <c r="C23" s="9">
        <v>8</v>
      </c>
      <c r="D23" s="9" t="s">
        <v>31</v>
      </c>
      <c r="E23" s="9" t="s">
        <v>87</v>
      </c>
      <c r="F23" s="9" t="s">
        <v>86</v>
      </c>
      <c r="G23" s="9" t="s">
        <v>85</v>
      </c>
      <c r="H23" s="9" t="s">
        <v>74</v>
      </c>
      <c r="I23" s="9" t="s">
        <v>84</v>
      </c>
      <c r="J23" s="11" t="s">
        <v>83</v>
      </c>
      <c r="K23" s="12">
        <v>27</v>
      </c>
      <c r="L23" s="9">
        <v>1</v>
      </c>
      <c r="M23" s="9">
        <f>L23*$L$4</f>
        <v>4</v>
      </c>
      <c r="N23" s="12"/>
      <c r="O23" s="12">
        <f>M23*K23+N23</f>
        <v>108</v>
      </c>
      <c r="P23" s="9"/>
    </row>
    <row r="24" spans="1:16">
      <c r="A24" s="9" t="s">
        <v>88</v>
      </c>
      <c r="B24" s="10">
        <f>IF(E24="",0,IF(F24="",1,IF(H24="",2,3)))</f>
        <v>3</v>
      </c>
      <c r="C24" s="9">
        <v>9</v>
      </c>
      <c r="D24" s="9" t="s">
        <v>32</v>
      </c>
      <c r="E24" s="9" t="s">
        <v>77</v>
      </c>
      <c r="F24" s="9" t="s">
        <v>17</v>
      </c>
      <c r="G24" s="9" t="s">
        <v>76</v>
      </c>
      <c r="H24" s="9" t="s">
        <v>74</v>
      </c>
      <c r="I24" s="9" t="s">
        <v>75</v>
      </c>
      <c r="J24" s="11" t="s">
        <v>73</v>
      </c>
      <c r="K24" s="12">
        <v>124.99</v>
      </c>
      <c r="L24" s="9">
        <v>1</v>
      </c>
      <c r="M24" s="9">
        <f>L24*$L$4</f>
        <v>4</v>
      </c>
      <c r="N24" s="12"/>
      <c r="O24" s="12">
        <f>M24*K24+N24</f>
        <v>499.96</v>
      </c>
      <c r="P24" s="9"/>
    </row>
    <row r="25" spans="1:16">
      <c r="A25" s="9"/>
      <c r="B25" s="10">
        <f>IF(E25="",0,IF(F25="",1,IF(H25="",2,3)))</f>
        <v>3</v>
      </c>
      <c r="C25" s="9">
        <v>17</v>
      </c>
      <c r="D25" s="9" t="s">
        <v>95</v>
      </c>
      <c r="E25" s="9" t="s">
        <v>96</v>
      </c>
      <c r="F25" s="9" t="s">
        <v>97</v>
      </c>
      <c r="G25" s="9" t="s">
        <v>98</v>
      </c>
      <c r="H25" s="9" t="s">
        <v>74</v>
      </c>
      <c r="I25" s="9" t="s">
        <v>99</v>
      </c>
      <c r="J25" s="11" t="s">
        <v>100</v>
      </c>
      <c r="K25" s="12">
        <v>34.99</v>
      </c>
      <c r="L25" s="9">
        <v>1</v>
      </c>
      <c r="M25" s="9">
        <f>L25*$L$4</f>
        <v>4</v>
      </c>
      <c r="N25" s="9"/>
      <c r="O25" s="12">
        <f>M25*K25+N25</f>
        <v>139.96</v>
      </c>
      <c r="P25" s="9" t="s">
        <v>101</v>
      </c>
    </row>
    <row r="26" spans="1:16" s="9" customFormat="1">
      <c r="B26" s="10">
        <f>IF(E26="",0,IF(F26="",1,IF(H26="",2,3)))</f>
        <v>3</v>
      </c>
      <c r="C26" s="9">
        <v>18</v>
      </c>
      <c r="D26" s="9" t="s">
        <v>102</v>
      </c>
      <c r="E26" s="9" t="s">
        <v>110</v>
      </c>
      <c r="F26" s="9" t="s">
        <v>109</v>
      </c>
      <c r="G26" s="9" t="s">
        <v>108</v>
      </c>
      <c r="H26" s="9" t="s">
        <v>74</v>
      </c>
      <c r="I26" s="9" t="s">
        <v>107</v>
      </c>
      <c r="J26" s="11" t="s">
        <v>106</v>
      </c>
      <c r="K26" s="12">
        <v>8.99</v>
      </c>
      <c r="L26" s="9">
        <v>1</v>
      </c>
      <c r="M26" s="9">
        <f>L26*$L$4</f>
        <v>4</v>
      </c>
      <c r="O26" s="12">
        <f>M26*K26+N26</f>
        <v>35.96</v>
      </c>
    </row>
    <row r="27" spans="1:16" s="9" customFormat="1">
      <c r="B27" s="10">
        <f>IF(E27="",0,IF(F27="",1,IF(H27="",2,3)))</f>
        <v>3</v>
      </c>
      <c r="C27" s="9">
        <v>22</v>
      </c>
      <c r="D27" s="9" t="s">
        <v>115</v>
      </c>
      <c r="E27" s="9" t="s">
        <v>120</v>
      </c>
      <c r="F27" s="9" t="s">
        <v>117</v>
      </c>
      <c r="G27" s="9" t="s">
        <v>118</v>
      </c>
      <c r="H27" s="9" t="s">
        <v>74</v>
      </c>
      <c r="I27" s="9" t="s">
        <v>119</v>
      </c>
      <c r="J27" s="11" t="s">
        <v>116</v>
      </c>
      <c r="K27" s="12">
        <v>16.989999999999998</v>
      </c>
      <c r="L27" s="9">
        <v>1</v>
      </c>
      <c r="M27" s="9">
        <f>L27*$L$4</f>
        <v>4</v>
      </c>
      <c r="O27" s="12">
        <f>M27*K27+N27</f>
        <v>67.959999999999994</v>
      </c>
    </row>
    <row r="28" spans="1:16">
      <c r="A28" s="13"/>
      <c r="B28" s="14">
        <f>IF(E28="",0,IF(F28="",1,IF(H28="",2,3)))</f>
        <v>3</v>
      </c>
      <c r="C28" s="13">
        <v>4</v>
      </c>
      <c r="D28" s="13" t="s">
        <v>20</v>
      </c>
      <c r="E28" s="13" t="s">
        <v>23</v>
      </c>
      <c r="F28" s="13" t="s">
        <v>21</v>
      </c>
      <c r="G28" s="13" t="s">
        <v>22</v>
      </c>
      <c r="H28" s="13" t="s">
        <v>21</v>
      </c>
      <c r="I28" s="13" t="s">
        <v>45</v>
      </c>
      <c r="J28" s="15" t="s">
        <v>42</v>
      </c>
      <c r="K28" s="16">
        <v>5</v>
      </c>
      <c r="L28" s="13">
        <v>1</v>
      </c>
      <c r="M28" s="13">
        <f>L28*$L$4</f>
        <v>4</v>
      </c>
      <c r="N28" s="16">
        <v>30</v>
      </c>
      <c r="O28" s="16">
        <f>M28*K28+N28</f>
        <v>50</v>
      </c>
      <c r="P28" s="13" t="s">
        <v>44</v>
      </c>
    </row>
    <row r="35" spans="15:15">
      <c r="O35" s="2">
        <f>SUM(O7:O34)</f>
        <v>2033.5200000000002</v>
      </c>
    </row>
  </sheetData>
  <autoFilter ref="A6:P6">
    <sortState ref="A7:P28">
      <sortCondition ref="H6"/>
    </sortState>
  </autoFilter>
  <customSheetViews>
    <customSheetView guid="{B02105E6-9950-4B2E-8684-BFF9FB535C5D}" scale="85" showAutoFilter="1">
      <selection sqref="A1:P35"/>
      <pageMargins left="0.7" right="0.7" top="0.75" bottom="0.75" header="0.3" footer="0.3"/>
      <pageSetup orientation="portrait" r:id="rId1"/>
      <autoFilter ref="A6:P6">
        <sortState ref="A7:P28">
          <sortCondition ref="H6"/>
        </sortState>
      </autoFilter>
    </customSheetView>
  </customSheetViews>
  <mergeCells count="1">
    <mergeCell ref="C3:H3"/>
  </mergeCells>
  <conditionalFormatting sqref="A7:B7 B8:B28">
    <cfRule type="expression" priority="4">
      <formula>"if($E$7="""";true;false)"</formula>
    </cfRule>
  </conditionalFormatting>
  <conditionalFormatting sqref="B7:B27">
    <cfRule type="iconSet" priority="8">
      <iconSet iconSet="4TrafficLights">
        <cfvo type="percent" val="0"/>
        <cfvo type="num" val="1"/>
        <cfvo type="num" val="2"/>
        <cfvo type="num" val="3"/>
      </iconSet>
    </cfRule>
  </conditionalFormatting>
  <conditionalFormatting sqref="B28">
    <cfRule type="iconSet" priority="1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28" r:id="rId2"/>
    <hyperlink ref="J11" r:id="rId3"/>
    <hyperlink ref="J12" r:id="rId4"/>
    <hyperlink ref="J13" r:id="rId5"/>
    <hyperlink ref="J16" r:id="rId6"/>
    <hyperlink ref="J15" r:id="rId7"/>
    <hyperlink ref="J14" r:id="rId8"/>
    <hyperlink ref="J24" r:id="rId9"/>
    <hyperlink ref="J22" r:id="rId10"/>
    <hyperlink ref="J23" r:id="rId11"/>
    <hyperlink ref="J17" r:id="rId12"/>
    <hyperlink ref="J25" r:id="rId13"/>
    <hyperlink ref="J26" r:id="rId14"/>
    <hyperlink ref="J27" r:id="rId15"/>
    <hyperlink ref="J18" r:id="rId16"/>
    <hyperlink ref="J19" r:id="rId17"/>
    <hyperlink ref="J20" r:id="rId18"/>
    <hyperlink ref="J21" r:id="rId19"/>
    <hyperlink ref="J10" r:id="rId20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B02105E6-9950-4B2E-8684-BFF9FB535C5D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Sheet1!CART_ITEM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sskalick</cp:lastModifiedBy>
  <dcterms:created xsi:type="dcterms:W3CDTF">2010-08-18T17:28:26Z</dcterms:created>
  <dcterms:modified xsi:type="dcterms:W3CDTF">2010-09-03T08:12:22Z</dcterms:modified>
</cp:coreProperties>
</file>