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Sheet1!$A$6:$T$6</definedName>
    <definedName name="CART_ITEM" localSheetId="0">Sheet1!$H$29</definedName>
    <definedName name="Z_B02105E6_9950_4B2E_8684_BFF9FB535C5D_.wvu.FilterData" localSheetId="0" hidden="1">Sheet1!$A$6:$T$6</definedName>
  </definedNames>
  <calcPr calcId="125725"/>
  <customWorkbookViews>
    <customWorkbookView name="Full" guid="{B02105E6-9950-4B2E-8684-BFF9FB535C5D}" maximized="1" xWindow="1" yWindow="1" windowWidth="1596" windowHeight="670" activeSheetId="1"/>
  </customWorkbookViews>
</workbook>
</file>

<file path=xl/calcChain.xml><?xml version="1.0" encoding="utf-8"?>
<calcChain xmlns="http://schemas.openxmlformats.org/spreadsheetml/2006/main">
  <c r="B41" i="1"/>
  <c r="B40"/>
  <c r="B39"/>
  <c r="S4"/>
  <c r="Q30"/>
  <c r="S30" s="1"/>
  <c r="Q31"/>
  <c r="S31" s="1"/>
  <c r="Q32"/>
  <c r="S32" s="1"/>
  <c r="Q33"/>
  <c r="S33" s="1"/>
  <c r="Q34"/>
  <c r="S34" s="1"/>
  <c r="Q35"/>
  <c r="S35" s="1"/>
  <c r="Q36"/>
  <c r="S36" s="1"/>
  <c r="Q37"/>
  <c r="S37" s="1"/>
  <c r="Q38"/>
  <c r="S38" s="1"/>
  <c r="B30"/>
  <c r="B31"/>
  <c r="B32"/>
  <c r="B33"/>
  <c r="B34"/>
  <c r="B35"/>
  <c r="B36"/>
  <c r="B37"/>
  <c r="B38"/>
  <c r="Q29"/>
  <c r="S29" s="1"/>
  <c r="B29"/>
  <c r="Q28"/>
  <c r="S28" s="1"/>
  <c r="B28"/>
  <c r="Q26"/>
  <c r="S26" s="1"/>
  <c r="Q27"/>
  <c r="S27" s="1"/>
  <c r="B26"/>
  <c r="B27"/>
  <c r="Q20"/>
  <c r="S20" s="1"/>
  <c r="Q21"/>
  <c r="S21" s="1"/>
  <c r="Q22"/>
  <c r="S22" s="1"/>
  <c r="Q23"/>
  <c r="S23" s="1"/>
  <c r="Q24"/>
  <c r="S24" s="1"/>
  <c r="Q25"/>
  <c r="S25" s="1"/>
  <c r="B25"/>
  <c r="B24"/>
  <c r="B22"/>
  <c r="B23"/>
  <c r="B21"/>
  <c r="B20"/>
  <c r="B18"/>
  <c r="B19"/>
  <c r="S8"/>
  <c r="S9"/>
  <c r="S10"/>
  <c r="S11"/>
  <c r="S12"/>
  <c r="S13"/>
  <c r="S14"/>
  <c r="S15"/>
  <c r="S16"/>
  <c r="S17"/>
  <c r="S18"/>
  <c r="S19"/>
  <c r="S7"/>
  <c r="Q8"/>
  <c r="Q9"/>
  <c r="Q10"/>
  <c r="Q11"/>
  <c r="Q12"/>
  <c r="Q13"/>
  <c r="Q14"/>
  <c r="Q15"/>
  <c r="Q16"/>
  <c r="Q17"/>
  <c r="Q18"/>
  <c r="Q19"/>
  <c r="Q7"/>
  <c r="B9"/>
  <c r="B10"/>
  <c r="B7"/>
  <c r="B8"/>
  <c r="B11"/>
  <c r="B12"/>
  <c r="B13"/>
  <c r="B14"/>
  <c r="B15"/>
  <c r="B17"/>
  <c r="B16"/>
</calcChain>
</file>

<file path=xl/sharedStrings.xml><?xml version="1.0" encoding="utf-8"?>
<sst xmlns="http://schemas.openxmlformats.org/spreadsheetml/2006/main" count="366" uniqueCount="188">
  <si>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</si>
  <si>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</si>
  <si>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</si>
  <si>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</si>
  <si>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</si>
  <si>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</si>
  <si>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</si>
  <si>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</si>
  <si>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</si>
  <si>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Qty/board</t>
  </si>
  <si>
    <t>Total Qty</t>
  </si>
  <si>
    <t># of boards</t>
  </si>
  <si>
    <t>Molex</t>
  </si>
  <si>
    <t>Web Link</t>
  </si>
  <si>
    <t>Notes</t>
  </si>
  <si>
    <t>Digikey</t>
  </si>
  <si>
    <t>Other Charges</t>
  </si>
  <si>
    <t>Mini DIMM Socket</t>
  </si>
  <si>
    <t>Virtex 4 FPGA</t>
  </si>
  <si>
    <t>32Mb PROM</t>
  </si>
  <si>
    <t>87782-2001</t>
  </si>
  <si>
    <t>Xilinx</t>
  </si>
  <si>
    <t>Package Size</t>
  </si>
  <si>
    <t>FS48</t>
  </si>
  <si>
    <t>Resistor</t>
  </si>
  <si>
    <t>FF1148</t>
  </si>
  <si>
    <t>Header 3x2</t>
  </si>
  <si>
    <t>Header 7x2</t>
  </si>
  <si>
    <t>http://search.digikey.com/scripts/DkSearch/dksus.dll?Detail&amp;name=WM17449-ND</t>
  </si>
  <si>
    <t>WM17449-ND</t>
  </si>
  <si>
    <t>15-91-2060</t>
  </si>
  <si>
    <t>http://www.molex.com/pdm_docs/sd/015912060_sd.pdf</t>
  </si>
  <si>
    <t>http://search.digikey.com/scripts/DkSearch/dksus.dll?Detail&amp;name=WM17461-ND</t>
  </si>
  <si>
    <t>WM17461-ND</t>
  </si>
  <si>
    <t>15-91-0140</t>
  </si>
  <si>
    <t>http://www.molex.com/pdm_docs/sd/015910140_sd.pdf</t>
  </si>
  <si>
    <t>http://search.digikey.com/scripts/DkSearch/dksus.dll?Detail&amp;name=RMCF0402FT100RCT-ND</t>
  </si>
  <si>
    <t>RMCF0402FT100RCT-ND</t>
  </si>
  <si>
    <t>RMCF0402FT100R</t>
  </si>
  <si>
    <t>Stackpole</t>
  </si>
  <si>
    <t>0402</t>
  </si>
  <si>
    <t>R-100 Ohm 1%</t>
  </si>
  <si>
    <t>R-100 Ohm 5%</t>
  </si>
  <si>
    <t>0603</t>
  </si>
  <si>
    <t>http://search.digikey.com/scripts/DkSearch/dksus.dll?Detail&amp;name=P4.70KHCT-ND</t>
  </si>
  <si>
    <t>R-4.7k Ohm 1%</t>
  </si>
  <si>
    <t>P4.70KHCT-ND</t>
  </si>
  <si>
    <t>ERJ-3EKF4701V</t>
  </si>
  <si>
    <t>Panasonic - ECG</t>
  </si>
  <si>
    <t>http://search.digikey.com/scripts/DkSearch/dksus.dll?Detail&amp;name=P4.7KGCT-ND</t>
  </si>
  <si>
    <t>P4.7KGCT-ND</t>
  </si>
  <si>
    <t>R-4.7k Ohm 5%</t>
  </si>
  <si>
    <t>ERJ-3GEYJ472V</t>
  </si>
  <si>
    <t>http://search.digikey.com/scripts/DkSearch/dksus.dll?Detail&amp;name=P4.70KLCT-ND</t>
  </si>
  <si>
    <t>P4.70KLCT-ND</t>
  </si>
  <si>
    <t>ERJ-2RKF4701X</t>
  </si>
  <si>
    <t>http://search.digikey.com/scripts/DkSearch/dksus.dll?Detail&amp;name=P4.7KJCT-ND</t>
  </si>
  <si>
    <t>P4.7KJCT-ND</t>
  </si>
  <si>
    <t>ERJ-2GEJ472X</t>
  </si>
  <si>
    <t>http://search.digikey.com/scripts/DkSearch/dksus.dll?Detail&amp;name=P100GCT-ND</t>
  </si>
  <si>
    <t>P100GCT-ND</t>
  </si>
  <si>
    <t>ERJ-3GEYJ101V</t>
  </si>
  <si>
    <t>http://search.digikey.com/scripts/DkSearch/dksus.dll?vendor=0&amp;keywords=87782-2001</t>
  </si>
  <si>
    <t>WM23938-ND</t>
  </si>
  <si>
    <t>http://www.molex.com/pdm_docs/sd/877822001_sd.pdf</t>
  </si>
  <si>
    <t>http://search.digikey.com/scripts/DkSearch/dksus.dll?Detail&amp;name=122-1497-ND</t>
  </si>
  <si>
    <t>122-1497-ND</t>
  </si>
  <si>
    <t>XC4VLX80-10FFG1148C</t>
  </si>
  <si>
    <t>http://search.digikey.com/scripts/DkSearch/dksus.dll?Detail&amp;name=122-1457-ND</t>
  </si>
  <si>
    <t>122-1457-ND</t>
  </si>
  <si>
    <t>XCF32PFSG48C</t>
  </si>
  <si>
    <t>Type</t>
  </si>
  <si>
    <t>Connector</t>
  </si>
  <si>
    <t>IC</t>
  </si>
  <si>
    <t>R-1k Ohm 1%</t>
  </si>
  <si>
    <t>http://search.digikey.com/scripts/DkSearch/dksus.dll?Detail&amp;name=P1.00KHCT-ND</t>
  </si>
  <si>
    <t>P1.00KHCT-ND</t>
  </si>
  <si>
    <t>ERJ-3EKF1001V</t>
  </si>
  <si>
    <t>http://search.digikey.com/scripts/DkSearch/dksus.dll?Detail&amp;name=P1.00KLCT-ND</t>
  </si>
  <si>
    <t>P1.00KLCT-ND</t>
  </si>
  <si>
    <t>ERJ-2RKF1001X</t>
  </si>
  <si>
    <t>Rating</t>
  </si>
  <si>
    <t>Tolerance</t>
  </si>
  <si>
    <t>1/10W</t>
  </si>
  <si>
    <t>http://search.digikey.com/scripts/DkSearch/dksus.dll?Detail&amp;name=P1.0KGCT-ND</t>
  </si>
  <si>
    <t>P1.0KGCT-ND</t>
  </si>
  <si>
    <t>ERJ-3GEYJ102V</t>
  </si>
  <si>
    <t>R-1k Ohm 5%</t>
  </si>
  <si>
    <t>http://search.digikey.com/scripts/DkSearch/dksus.dll?Detail&amp;name=P1.0KJCT-ND</t>
  </si>
  <si>
    <t>P1.0KJCT-ND</t>
  </si>
  <si>
    <t>ERJ-2GEJ102X</t>
  </si>
  <si>
    <t>http://search.digikey.com/scripts/DkSearch/dksus.dll?Detail&amp;name=P49.9HCT-ND</t>
  </si>
  <si>
    <t>R-49.9 Ohm 1%</t>
  </si>
  <si>
    <t>ERJ-3EKF49R9V</t>
  </si>
  <si>
    <t>P49.9HCT-ND953,581</t>
  </si>
  <si>
    <t>http://search.digikey.com/scripts/DkSearch/dksus.dll?Detail&amp;name=P49.9LCT-ND</t>
  </si>
  <si>
    <t>P49.9LCT-ND</t>
  </si>
  <si>
    <t>ERJ-2RKF49R9X</t>
  </si>
  <si>
    <t>http://search.digikey.com/scripts/DkSearch/dksus.dll?Detail&amp;name=399-4053-1-ND</t>
  </si>
  <si>
    <t>399-4053-1-ND</t>
  </si>
  <si>
    <t>T520D337M006ATE025</t>
  </si>
  <si>
    <t>Kemet</t>
  </si>
  <si>
    <t>C-330uF 20%</t>
  </si>
  <si>
    <t>C7343</t>
  </si>
  <si>
    <t>6.3v</t>
  </si>
  <si>
    <t>Capacitor</t>
  </si>
  <si>
    <t>http://search.digikey.com/scripts/DkSearch/dksus.dll?Detail&amp;name=495-1591-1-ND</t>
  </si>
  <si>
    <t>495-1591-1-ND</t>
  </si>
  <si>
    <t>B76002V3379M 45K12</t>
  </si>
  <si>
    <t>2.5v</t>
  </si>
  <si>
    <t>C7344</t>
  </si>
  <si>
    <t>http://search.digikey.com/scripts/DkSearch/dksus.dll?Detail&amp;name=P6.65KHCT-ND</t>
  </si>
  <si>
    <t>P6.65KHCT-ND</t>
  </si>
  <si>
    <t>ERJ-3EKF6651V</t>
  </si>
  <si>
    <t>R-6.65k Ohm 1%</t>
  </si>
  <si>
    <t>http://search.digikey.com/scripts/DkSearch/dksus.dll?Detail&amp;name=P6.65KLCT-ND</t>
  </si>
  <si>
    <t>P6.65KLCT-ND</t>
  </si>
  <si>
    <t>ERJ-2RKF6651X</t>
  </si>
  <si>
    <t>http://search.digikey.com/scripts/DkSearch/dksus.dll?Detail&amp;name=296-19718-ND</t>
  </si>
  <si>
    <t>296-19718-ND</t>
  </si>
  <si>
    <t>PTH05000WAH</t>
  </si>
  <si>
    <t>TI</t>
  </si>
  <si>
    <t>http://focus.ti.com/lit/ds/symlink/pth05000w.pdf</t>
  </si>
  <si>
    <t>Power</t>
  </si>
  <si>
    <t>5v Input Power Module</t>
  </si>
  <si>
    <t>.9v to 3.6v Output</t>
  </si>
  <si>
    <t>21W</t>
  </si>
  <si>
    <t>Grand Total</t>
  </si>
  <si>
    <t>Virtex 4 PCI Card</t>
  </si>
  <si>
    <t>http://search.digikey.com/scripts/DkSearch/dksus.dll?Detail&amp;name=296-20417-ND</t>
  </si>
  <si>
    <t>296-20417-ND</t>
  </si>
  <si>
    <t>PTH05050YAH</t>
  </si>
  <si>
    <t>http://focus.ti.com/lit/ds/symlink/pth12050y.pdf</t>
  </si>
  <si>
    <t>10W</t>
  </si>
  <si>
    <t>Memory Bus Power</t>
  </si>
  <si>
    <t>Termination Supply</t>
  </si>
  <si>
    <t>http://search.digikey.com/scripts/DkSearch/dksus.dll?Detail&amp;name=511-1446-1-ND</t>
  </si>
  <si>
    <t>511-1446-1-ND</t>
  </si>
  <si>
    <t>TCA0J106M8R</t>
  </si>
  <si>
    <t>C3216</t>
  </si>
  <si>
    <t>Rohm</t>
  </si>
  <si>
    <t>C-10uF 20%</t>
  </si>
  <si>
    <t>http://search.digikey.com/scripts/DkSearch/dksus.dll?Detail&amp;name=P30.1KHCT-ND</t>
  </si>
  <si>
    <t>P30.1KHCT-ND</t>
  </si>
  <si>
    <t>ERJ-3EKF3012V</t>
  </si>
  <si>
    <t>R-30.1k Ohm 1%</t>
  </si>
  <si>
    <t>http://search.digikey.com/scripts/DkSearch/dksus.dll?Detail&amp;name=P30.1KLCT-ND</t>
  </si>
  <si>
    <t>P30.1KLCT-ND</t>
  </si>
  <si>
    <t>ERJ-2RKF3012X</t>
  </si>
  <si>
    <t>R-31.6k Ohm 1%</t>
  </si>
  <si>
    <t>http://search.digikey.com/scripts/DkSearch/dksus.dll?Detail&amp;name=P31.6KHCT-ND</t>
  </si>
  <si>
    <t>P31.6KHCT-ND</t>
  </si>
  <si>
    <t>ERJ-3EKF3162V</t>
  </si>
  <si>
    <t>http://search.digikey.com/scripts/DkSearch/dksus.dll?Detail&amp;name=P31.6KLCT-ND</t>
  </si>
  <si>
    <t>P31.6KLCT-ND</t>
  </si>
  <si>
    <t>ERJ-2RKF3162X</t>
  </si>
  <si>
    <t>http://search.digikey.com/scripts/DkSearch/dksus.dll?Detail&amp;name=511-1452-1-ND</t>
  </si>
  <si>
    <t>511-1452-1-ND</t>
  </si>
  <si>
    <t>TCA0J476M8R</t>
  </si>
  <si>
    <t>C-47uF 20%</t>
  </si>
  <si>
    <t>http://search.digikey.com/scripts/DkSearch/dksus.dll?Detail&amp;name=P44.2KHCT-ND</t>
  </si>
  <si>
    <t>P44.2KHCT-ND</t>
  </si>
  <si>
    <t>ERJ-3EKF4422V</t>
  </si>
  <si>
    <t>R-44.2k Ohm 1%</t>
  </si>
  <si>
    <t>http://search.digikey.com/scripts/DkSearch/dksus.dll?Detail&amp;name=P44.2KLCT-ND</t>
  </si>
  <si>
    <t>P44.2KLCT-ND</t>
  </si>
  <si>
    <t>ERJ-2RKF4422X</t>
  </si>
  <si>
    <t>http://search.digikey.com/scripts/DkSearch/dksus.dll?Detail&amp;name=296-20366-ND</t>
  </si>
  <si>
    <t>296-20366-ND</t>
  </si>
  <si>
    <t>PTH03000WAH</t>
  </si>
  <si>
    <t>3.3v Input Power Module</t>
  </si>
  <si>
    <t>http://focus.ti.com/lit/ds/symlink/pth03000w.pdf</t>
  </si>
  <si>
    <t>15W</t>
  </si>
  <si>
    <t>http://search.digikey.com/scripts/DkSearch/dksus.dll?Detail&amp;name=P84.5KHCT-ND</t>
  </si>
  <si>
    <t>P84.5KHCT-ND</t>
  </si>
  <si>
    <t>ERJ-3EKF8452V</t>
  </si>
  <si>
    <t>R-84.5k Ohm 1%</t>
  </si>
  <si>
    <t>http://search.digikey.com/scripts/DkSearch/dksus.dll?Detail&amp;name=P84.5KLCT-ND</t>
  </si>
  <si>
    <t>P84.5KLCT-ND</t>
  </si>
  <si>
    <t>ERJ-2RKF8452X</t>
  </si>
  <si>
    <t>http://search.digikey.com/scripts/DkSearch/dksus.dll?Detail&amp;name=WSLI-.01CT-ND</t>
  </si>
  <si>
    <t>WSLI-.01CT-ND</t>
  </si>
  <si>
    <t>WSL3637R0100FEA</t>
  </si>
  <si>
    <t>Vishay/Dale</t>
  </si>
  <si>
    <t>http://www.vishay.com/doc?30099</t>
  </si>
  <si>
    <t>3W</t>
  </si>
  <si>
    <t>R-.01 Ohm 1%</t>
  </si>
  <si>
    <t>Current Sense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</si>
</sst>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4" fontId="0" fillId="0" borderId="0" xfId="0" applyNumberFormat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4" fillId="0" borderId="0" xfId="1" applyFill="1" applyAlignment="1" applyProtection="1"/>
    <xf numFmtId="49" fontId="0" fillId="0" borderId="0" xfId="0" applyNumberFormat="1" applyFill="1"/>
    <xf numFmtId="49" fontId="4" fillId="0" borderId="0" xfId="1" applyNumberFormat="1" applyFill="1" applyAlignment="1" applyProtection="1"/>
    <xf numFmtId="0" fontId="4" fillId="0" borderId="0" xfId="1" applyFill="1" applyAlignment="1" applyProtection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0" xfId="0" applyNumberFormat="1" applyFill="1"/>
    <xf numFmtId="10" fontId="0" fillId="0" borderId="0" xfId="0" applyNumberFormat="1" applyFill="1"/>
    <xf numFmtId="10" fontId="4" fillId="0" borderId="0" xfId="1" applyNumberFormat="1" applyFill="1" applyAlignment="1" applyProtection="1"/>
    <xf numFmtId="10" fontId="4" fillId="0" borderId="0" xfId="1" applyNumberFormat="1" applyFill="1" applyAlignment="1" applyProtection="1">
      <alignment horizontal="left"/>
    </xf>
    <xf numFmtId="0" fontId="5" fillId="0" borderId="1" xfId="0" applyFont="1" applyBorder="1" applyAlignment="1">
      <alignment horizontal="right"/>
    </xf>
    <xf numFmtId="164" fontId="1" fillId="0" borderId="2" xfId="0" applyNumberFormat="1" applyFont="1" applyBorder="1"/>
    <xf numFmtId="0" fontId="2" fillId="0" borderId="0" xfId="0" applyFont="1" applyAlignment="1">
      <alignment horizontal="center"/>
    </xf>
    <xf numFmtId="49" fontId="0" fillId="0" borderId="0" xfId="0" applyNumberFormat="1" applyFill="1" applyBorder="1"/>
    <xf numFmtId="49" fontId="4" fillId="0" borderId="0" xfId="1" applyNumberFormat="1" applyFill="1" applyBorder="1" applyAlignment="1" applyProtection="1"/>
    <xf numFmtId="0" fontId="0" fillId="0" borderId="0" xfId="0" applyFill="1" applyBorder="1"/>
    <xf numFmtId="0" fontId="4" fillId="0" borderId="0" xfId="1" applyAlignment="1" applyProtection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P4.7KGCT-ND" TargetMode="External"/><Relationship Id="rId13" Type="http://schemas.openxmlformats.org/officeDocument/2006/relationships/hyperlink" Target="http://www.molex.com/pdm_docs/sd/877822001_sd.pdf" TargetMode="External"/><Relationship Id="rId18" Type="http://schemas.openxmlformats.org/officeDocument/2006/relationships/hyperlink" Target="http://search.digikey.com/scripts/DkSearch/dksus.dll?Detail&amp;name=P1.00KLCT-ND" TargetMode="External"/><Relationship Id="rId26" Type="http://schemas.openxmlformats.org/officeDocument/2006/relationships/hyperlink" Target="http://search.digikey.com/scripts/DkSearch/dksus.dll?Detail&amp;name=296-20366-ND" TargetMode="External"/><Relationship Id="rId3" Type="http://schemas.openxmlformats.org/officeDocument/2006/relationships/hyperlink" Target="http://www.molex.com/pdm_docs/sd/015912060_sd.pdf" TargetMode="External"/><Relationship Id="rId21" Type="http://schemas.openxmlformats.org/officeDocument/2006/relationships/hyperlink" Target="http://search.digikey.com/scripts/DkSearch/dksus.dll?Detail&amp;name=P49.9HCT-ND" TargetMode="External"/><Relationship Id="rId7" Type="http://schemas.openxmlformats.org/officeDocument/2006/relationships/hyperlink" Target="http://search.digikey.com/scripts/DkSearch/dksus.dll?Detail&amp;name=P4.70KHCT-ND" TargetMode="External"/><Relationship Id="rId12" Type="http://schemas.openxmlformats.org/officeDocument/2006/relationships/hyperlink" Target="http://search.digikey.com/scripts/DkSearch/dksus.dll?vendor=0&amp;keywords=87782-2001" TargetMode="External"/><Relationship Id="rId17" Type="http://schemas.openxmlformats.org/officeDocument/2006/relationships/hyperlink" Target="http://search.digikey.com/scripts/DkSearch/dksus.dll?Detail&amp;name=P1.00KHCT-ND" TargetMode="External"/><Relationship Id="rId25" Type="http://schemas.openxmlformats.org/officeDocument/2006/relationships/hyperlink" Target="http://search.digikey.com/scripts/DkSearch/dksus.dll?Detail&amp;name=P44.2KHCT-ND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search.digikey.com/scripts/DkSearch/dksus.dll?Detail&amp;name=WM17449-ND" TargetMode="External"/><Relationship Id="rId16" Type="http://schemas.openxmlformats.org/officeDocument/2006/relationships/hyperlink" Target="http://www.xilinx.com/support/documentation/data_sheets/ds123.pdf" TargetMode="External"/><Relationship Id="rId20" Type="http://schemas.openxmlformats.org/officeDocument/2006/relationships/hyperlink" Target="http://search.digikey.com/scripts/DkSearch/dksus.dll?Detail&amp;name=P1.0KJCT-ND" TargetMode="External"/><Relationship Id="rId29" Type="http://schemas.openxmlformats.org/officeDocument/2006/relationships/hyperlink" Target="http://search.digikey.com/scripts/DkSearch/dksus.dll?Detail&amp;name=P84.5KHCT-ND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search.digikey.com/scripts/DkSearch/dksus.dll?Detail&amp;name=RMCF0402FT100RCT-ND" TargetMode="External"/><Relationship Id="rId11" Type="http://schemas.openxmlformats.org/officeDocument/2006/relationships/hyperlink" Target="http://search.digikey.com/scripts/DkSearch/dksus.dll?Detail&amp;name=P100GCT-ND" TargetMode="External"/><Relationship Id="rId24" Type="http://schemas.openxmlformats.org/officeDocument/2006/relationships/hyperlink" Target="http://focus.ti.com/lit/ds/symlink/pth12050y.pdf" TargetMode="External"/><Relationship Id="rId32" Type="http://schemas.openxmlformats.org/officeDocument/2006/relationships/hyperlink" Target="http://www.vishay.com/doc?30099" TargetMode="External"/><Relationship Id="rId5" Type="http://schemas.openxmlformats.org/officeDocument/2006/relationships/hyperlink" Target="http://www.molex.com/pdm_docs/sd/015910140_sd.pdf" TargetMode="External"/><Relationship Id="rId15" Type="http://schemas.openxmlformats.org/officeDocument/2006/relationships/hyperlink" Target="http://search.digikey.com/scripts/DkSearch/dksus.dll?Detail&amp;name=122-1457-ND" TargetMode="External"/><Relationship Id="rId23" Type="http://schemas.openxmlformats.org/officeDocument/2006/relationships/hyperlink" Target="http://focus.ti.com/lit/ds/symlink/pth05000w.pdf" TargetMode="External"/><Relationship Id="rId28" Type="http://schemas.openxmlformats.org/officeDocument/2006/relationships/hyperlink" Target="http://focus.ti.com/lit/ds/symlink/pth03000w.pdf" TargetMode="External"/><Relationship Id="rId10" Type="http://schemas.openxmlformats.org/officeDocument/2006/relationships/hyperlink" Target="http://search.digikey.com/scripts/DkSearch/dksus.dll?Detail&amp;name=P4.7KJCT-ND" TargetMode="External"/><Relationship Id="rId19" Type="http://schemas.openxmlformats.org/officeDocument/2006/relationships/hyperlink" Target="http://search.digikey.com/scripts/DkSearch/dksus.dll?Detail&amp;name=P1.0KGCT-ND" TargetMode="External"/><Relationship Id="rId31" Type="http://schemas.openxmlformats.org/officeDocument/2006/relationships/hyperlink" Target="http://search.digikey.com/scripts/DkSearch/dksus.dll?Detail&amp;name=WSLI-.01CT-ND" TargetMode="External"/><Relationship Id="rId4" Type="http://schemas.openxmlformats.org/officeDocument/2006/relationships/hyperlink" Target="http://search.digikey.com/scripts/DkSearch/dksus.dll?Detail&amp;name=WM17461-ND" TargetMode="External"/><Relationship Id="rId9" Type="http://schemas.openxmlformats.org/officeDocument/2006/relationships/hyperlink" Target="http://search.digikey.com/scripts/DkSearch/dksus.dll?Detail&amp;name=P4.70KLCT-ND" TargetMode="External"/><Relationship Id="rId14" Type="http://schemas.openxmlformats.org/officeDocument/2006/relationships/hyperlink" Target="http://search.digikey.com/scripts/DkSearch/dksus.dll?Detail&amp;name=122-1497-ND" TargetMode="External"/><Relationship Id="rId22" Type="http://schemas.openxmlformats.org/officeDocument/2006/relationships/hyperlink" Target="http://search.digikey.com/scripts/DkSearch/dksus.dll?Detail&amp;name=399-4053-1-ND" TargetMode="External"/><Relationship Id="rId27" Type="http://schemas.openxmlformats.org/officeDocument/2006/relationships/hyperlink" Target="http://search.digikey.com/scripts/DkSearch/dksus.dll?Detail&amp;name=P44.2KLCT-ND" TargetMode="External"/><Relationship Id="rId30" Type="http://schemas.openxmlformats.org/officeDocument/2006/relationships/hyperlink" Target="http://search.digikey.com/scripts/DkSearch/dksus.dll?Detail&amp;name=P84.5KL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2"/>
  <sheetViews>
    <sheetView tabSelected="1" topLeftCell="B13" zoomScaleNormal="100" workbookViewId="0">
      <selection activeCell="Q41" sqref="Q41"/>
    </sheetView>
  </sheetViews>
  <sheetFormatPr defaultRowHeight="15"/>
  <cols>
    <col min="1" max="1" width="2.140625" bestFit="1" customWidth="1"/>
    <col min="2" max="2" width="4.28515625" bestFit="1" customWidth="1"/>
    <col min="3" max="3" width="9.42578125" bestFit="1" customWidth="1"/>
    <col min="4" max="4" width="9.42578125" customWidth="1"/>
    <col min="5" max="6" width="17.7109375" bestFit="1" customWidth="1"/>
    <col min="7" max="7" width="15.85546875" bestFit="1" customWidth="1"/>
    <col min="8" max="8" width="20.140625" bestFit="1" customWidth="1"/>
    <col min="9" max="9" width="8.140625" customWidth="1"/>
    <col min="10" max="10" width="12.28515625" bestFit="1" customWidth="1"/>
    <col min="11" max="11" width="9.28515625" bestFit="1" customWidth="1"/>
    <col min="12" max="12" width="13.42578125" bestFit="1" customWidth="1"/>
    <col min="13" max="13" width="22.85546875" bestFit="1" customWidth="1"/>
    <col min="14" max="14" width="22.42578125" customWidth="1"/>
    <col min="15" max="15" width="13.28515625" bestFit="1" customWidth="1"/>
    <col min="16" max="16" width="13.140625" bestFit="1" customWidth="1"/>
    <col min="17" max="17" width="11.85546875" bestFit="1" customWidth="1"/>
    <col min="18" max="18" width="16.5703125" bestFit="1" customWidth="1"/>
    <col min="19" max="19" width="11.28515625" bestFit="1" customWidth="1"/>
    <col min="20" max="20" width="45.42578125" bestFit="1" customWidth="1"/>
  </cols>
  <sheetData>
    <row r="2" spans="1:20">
      <c r="M2" s="11"/>
      <c r="N2" s="12"/>
      <c r="O2" s="11"/>
      <c r="P2" s="12"/>
    </row>
    <row r="3" spans="1:20" ht="21.75" thickBot="1">
      <c r="C3" s="20" t="s">
        <v>128</v>
      </c>
      <c r="D3" s="20"/>
      <c r="E3" s="20"/>
      <c r="F3" s="20"/>
      <c r="G3" s="20"/>
      <c r="H3" s="20"/>
      <c r="I3" s="20"/>
      <c r="J3" s="20"/>
      <c r="K3" s="20"/>
      <c r="L3" s="20"/>
      <c r="M3" s="11"/>
      <c r="N3" s="12"/>
      <c r="O3" s="11"/>
      <c r="P3" s="12"/>
    </row>
    <row r="4" spans="1:20" ht="15.75" thickBot="1">
      <c r="O4" s="18" t="s">
        <v>11</v>
      </c>
      <c r="P4" s="13">
        <v>4</v>
      </c>
      <c r="R4" s="18" t="s">
        <v>127</v>
      </c>
      <c r="S4" s="19">
        <f>SUM(S7:S38)</f>
        <v>4464.92</v>
      </c>
    </row>
    <row r="6" spans="1:20">
      <c r="A6" s="2"/>
      <c r="B6" s="2"/>
      <c r="C6" s="3" t="s">
        <v>0</v>
      </c>
      <c r="D6" s="3" t="s">
        <v>71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22</v>
      </c>
      <c r="J6" s="3" t="s">
        <v>82</v>
      </c>
      <c r="K6" s="3" t="s">
        <v>81</v>
      </c>
      <c r="L6" s="3" t="s">
        <v>5</v>
      </c>
      <c r="M6" s="3" t="s">
        <v>6</v>
      </c>
      <c r="N6" s="3" t="s">
        <v>13</v>
      </c>
      <c r="O6" s="3" t="s">
        <v>7</v>
      </c>
      <c r="P6" s="3" t="s">
        <v>9</v>
      </c>
      <c r="Q6" s="3" t="s">
        <v>10</v>
      </c>
      <c r="R6" s="3" t="s">
        <v>16</v>
      </c>
      <c r="S6" s="3" t="s">
        <v>8</v>
      </c>
      <c r="T6" s="3" t="s">
        <v>14</v>
      </c>
    </row>
    <row r="7" spans="1:20" s="2" customFormat="1">
      <c r="B7" s="4">
        <f t="shared" ref="B7:B17" si="0">IF(F7="",0,IF(G7="",1,IF(L7="",2,3)))</f>
        <v>3</v>
      </c>
      <c r="C7" s="2">
        <v>1</v>
      </c>
      <c r="D7" s="2" t="s">
        <v>24</v>
      </c>
      <c r="E7" s="2" t="s">
        <v>41</v>
      </c>
      <c r="F7" s="2" t="s">
        <v>41</v>
      </c>
      <c r="G7" s="2" t="s">
        <v>39</v>
      </c>
      <c r="H7" s="2" t="s">
        <v>38</v>
      </c>
      <c r="I7" s="8" t="s">
        <v>40</v>
      </c>
      <c r="J7" s="14">
        <v>0.01</v>
      </c>
      <c r="K7" s="8" t="s">
        <v>83</v>
      </c>
      <c r="L7" s="2" t="s">
        <v>15</v>
      </c>
      <c r="M7" s="2" t="s">
        <v>37</v>
      </c>
      <c r="N7" s="7" t="s">
        <v>36</v>
      </c>
      <c r="O7" s="6">
        <v>0.04</v>
      </c>
      <c r="Q7" s="2">
        <f>P7*$P$4</f>
        <v>0</v>
      </c>
      <c r="R7" s="6"/>
      <c r="S7" s="6">
        <f>R7+Q7*O7</f>
        <v>0</v>
      </c>
    </row>
    <row r="8" spans="1:20" s="2" customFormat="1">
      <c r="B8" s="4">
        <f t="shared" si="0"/>
        <v>3</v>
      </c>
      <c r="C8" s="2">
        <v>2</v>
      </c>
      <c r="D8" s="2" t="s">
        <v>24</v>
      </c>
      <c r="E8" s="2" t="s">
        <v>42</v>
      </c>
      <c r="F8" s="2" t="s">
        <v>42</v>
      </c>
      <c r="G8" s="2" t="s">
        <v>48</v>
      </c>
      <c r="H8" s="2" t="s">
        <v>61</v>
      </c>
      <c r="I8" s="8" t="s">
        <v>43</v>
      </c>
      <c r="J8" s="14">
        <v>0.05</v>
      </c>
      <c r="K8" s="8" t="s">
        <v>83</v>
      </c>
      <c r="L8" s="2" t="s">
        <v>15</v>
      </c>
      <c r="M8" s="2" t="s">
        <v>60</v>
      </c>
      <c r="N8" s="7" t="s">
        <v>59</v>
      </c>
      <c r="O8" s="6">
        <v>0.03</v>
      </c>
      <c r="Q8" s="2">
        <f t="shared" ref="Q8:Q28" si="1">P8*$P$4</f>
        <v>0</v>
      </c>
      <c r="R8" s="6"/>
      <c r="S8" s="6">
        <f t="shared" ref="S8:S19" si="2">R8+Q8*O8</f>
        <v>0</v>
      </c>
    </row>
    <row r="9" spans="1:20" s="2" customFormat="1">
      <c r="B9" s="4">
        <f t="shared" si="0"/>
        <v>3</v>
      </c>
      <c r="C9" s="2">
        <v>3</v>
      </c>
      <c r="D9" s="2" t="s">
        <v>24</v>
      </c>
      <c r="E9" s="2" t="s">
        <v>45</v>
      </c>
      <c r="F9" s="2" t="s">
        <v>45</v>
      </c>
      <c r="G9" s="2" t="s">
        <v>48</v>
      </c>
      <c r="H9" s="2" t="s">
        <v>55</v>
      </c>
      <c r="I9" s="8" t="s">
        <v>40</v>
      </c>
      <c r="J9" s="14">
        <v>0.01</v>
      </c>
      <c r="K9" s="8" t="s">
        <v>83</v>
      </c>
      <c r="L9" s="2" t="s">
        <v>15</v>
      </c>
      <c r="M9" s="2" t="s">
        <v>54</v>
      </c>
      <c r="N9" s="7" t="s">
        <v>53</v>
      </c>
      <c r="O9" s="6">
        <v>0.06</v>
      </c>
      <c r="Q9" s="2">
        <f t="shared" si="1"/>
        <v>0</v>
      </c>
      <c r="R9" s="6"/>
      <c r="S9" s="6">
        <f t="shared" si="2"/>
        <v>0</v>
      </c>
    </row>
    <row r="10" spans="1:20" s="2" customFormat="1">
      <c r="B10" s="4">
        <f t="shared" si="0"/>
        <v>3</v>
      </c>
      <c r="C10" s="2">
        <v>4</v>
      </c>
      <c r="D10" s="2" t="s">
        <v>24</v>
      </c>
      <c r="E10" s="2" t="s">
        <v>51</v>
      </c>
      <c r="F10" s="2" t="s">
        <v>51</v>
      </c>
      <c r="G10" s="2" t="s">
        <v>48</v>
      </c>
      <c r="H10" s="2" t="s">
        <v>58</v>
      </c>
      <c r="I10" s="8" t="s">
        <v>40</v>
      </c>
      <c r="J10" s="14">
        <v>0.05</v>
      </c>
      <c r="K10" s="8" t="s">
        <v>83</v>
      </c>
      <c r="L10" s="2" t="s">
        <v>15</v>
      </c>
      <c r="M10" s="2" t="s">
        <v>57</v>
      </c>
      <c r="N10" s="7" t="s">
        <v>56</v>
      </c>
      <c r="O10" s="6">
        <v>0.05</v>
      </c>
      <c r="Q10" s="2">
        <f t="shared" si="1"/>
        <v>0</v>
      </c>
      <c r="R10" s="6"/>
      <c r="S10" s="6">
        <f t="shared" si="2"/>
        <v>0</v>
      </c>
    </row>
    <row r="11" spans="1:20" s="2" customFormat="1">
      <c r="B11" s="4">
        <f t="shared" si="0"/>
        <v>3</v>
      </c>
      <c r="C11" s="2">
        <v>5</v>
      </c>
      <c r="D11" s="2" t="s">
        <v>24</v>
      </c>
      <c r="E11" s="2" t="s">
        <v>51</v>
      </c>
      <c r="F11" s="2" t="s">
        <v>51</v>
      </c>
      <c r="G11" s="2" t="s">
        <v>48</v>
      </c>
      <c r="H11" s="2" t="s">
        <v>52</v>
      </c>
      <c r="I11" s="8" t="s">
        <v>43</v>
      </c>
      <c r="J11" s="14">
        <v>0.05</v>
      </c>
      <c r="K11" s="8" t="s">
        <v>83</v>
      </c>
      <c r="L11" s="2" t="s">
        <v>15</v>
      </c>
      <c r="M11" s="2" t="s">
        <v>50</v>
      </c>
      <c r="N11" s="7" t="s">
        <v>49</v>
      </c>
      <c r="O11" s="6">
        <v>0.03</v>
      </c>
      <c r="Q11" s="2">
        <f t="shared" si="1"/>
        <v>0</v>
      </c>
      <c r="R11" s="6"/>
      <c r="S11" s="6">
        <f t="shared" si="2"/>
        <v>0</v>
      </c>
    </row>
    <row r="12" spans="1:20" s="2" customFormat="1">
      <c r="B12" s="4">
        <f t="shared" si="0"/>
        <v>3</v>
      </c>
      <c r="C12" s="2">
        <v>6</v>
      </c>
      <c r="D12" s="2" t="s">
        <v>24</v>
      </c>
      <c r="E12" s="2" t="s">
        <v>45</v>
      </c>
      <c r="F12" s="2" t="s">
        <v>45</v>
      </c>
      <c r="G12" s="2" t="s">
        <v>48</v>
      </c>
      <c r="H12" s="2" t="s">
        <v>47</v>
      </c>
      <c r="I12" s="8" t="s">
        <v>43</v>
      </c>
      <c r="J12" s="14">
        <v>0.01</v>
      </c>
      <c r="K12" s="8" t="s">
        <v>83</v>
      </c>
      <c r="L12" s="2" t="s">
        <v>15</v>
      </c>
      <c r="M12" s="2" t="s">
        <v>46</v>
      </c>
      <c r="N12" s="7" t="s">
        <v>44</v>
      </c>
      <c r="O12" s="6">
        <v>0.04</v>
      </c>
      <c r="Q12" s="2">
        <f t="shared" si="1"/>
        <v>0</v>
      </c>
      <c r="R12" s="6"/>
      <c r="S12" s="6">
        <f t="shared" si="2"/>
        <v>0</v>
      </c>
    </row>
    <row r="13" spans="1:20" s="2" customFormat="1">
      <c r="B13" s="4">
        <f t="shared" si="0"/>
        <v>3</v>
      </c>
      <c r="C13" s="2">
        <v>7</v>
      </c>
      <c r="D13" s="2" t="s">
        <v>72</v>
      </c>
      <c r="E13" s="2" t="s">
        <v>26</v>
      </c>
      <c r="F13" s="2" t="s">
        <v>26</v>
      </c>
      <c r="G13" s="2" t="s">
        <v>12</v>
      </c>
      <c r="H13" s="2" t="s">
        <v>30</v>
      </c>
      <c r="I13" s="9" t="s">
        <v>31</v>
      </c>
      <c r="J13" s="16"/>
      <c r="K13" s="9"/>
      <c r="L13" s="2" t="s">
        <v>15</v>
      </c>
      <c r="M13" s="2" t="s">
        <v>29</v>
      </c>
      <c r="N13" s="7" t="s">
        <v>28</v>
      </c>
      <c r="O13" s="6">
        <v>0.06</v>
      </c>
      <c r="P13" s="2">
        <v>1</v>
      </c>
      <c r="Q13" s="2">
        <f t="shared" si="1"/>
        <v>4</v>
      </c>
      <c r="R13" s="6"/>
      <c r="S13" s="6">
        <f t="shared" si="2"/>
        <v>0.24</v>
      </c>
    </row>
    <row r="14" spans="1:20" s="2" customFormat="1">
      <c r="B14" s="4">
        <f t="shared" si="0"/>
        <v>3</v>
      </c>
      <c r="C14" s="2">
        <v>8</v>
      </c>
      <c r="D14" s="2" t="s">
        <v>72</v>
      </c>
      <c r="E14" s="2" t="s">
        <v>27</v>
      </c>
      <c r="F14" s="2" t="s">
        <v>27</v>
      </c>
      <c r="G14" s="2" t="s">
        <v>12</v>
      </c>
      <c r="H14" s="2" t="s">
        <v>34</v>
      </c>
      <c r="I14" s="9" t="s">
        <v>35</v>
      </c>
      <c r="J14" s="16"/>
      <c r="K14" s="9"/>
      <c r="L14" s="2" t="s">
        <v>15</v>
      </c>
      <c r="M14" s="2" t="s">
        <v>33</v>
      </c>
      <c r="N14" s="7" t="s">
        <v>32</v>
      </c>
      <c r="O14" s="6">
        <v>1.61</v>
      </c>
      <c r="P14" s="2">
        <v>1</v>
      </c>
      <c r="Q14" s="2">
        <f t="shared" si="1"/>
        <v>4</v>
      </c>
      <c r="R14" s="6"/>
      <c r="S14" s="6">
        <f t="shared" si="2"/>
        <v>6.44</v>
      </c>
    </row>
    <row r="15" spans="1:20" s="2" customFormat="1">
      <c r="B15" s="4">
        <f t="shared" si="0"/>
        <v>3</v>
      </c>
      <c r="C15" s="2">
        <v>9</v>
      </c>
      <c r="D15" s="2" t="s">
        <v>72</v>
      </c>
      <c r="E15" s="2" t="s">
        <v>17</v>
      </c>
      <c r="F15" s="2" t="s">
        <v>17</v>
      </c>
      <c r="G15" s="2" t="s">
        <v>12</v>
      </c>
      <c r="H15" s="5" t="s">
        <v>20</v>
      </c>
      <c r="I15" s="10" t="s">
        <v>64</v>
      </c>
      <c r="J15" s="17"/>
      <c r="K15" s="10"/>
      <c r="L15" s="2" t="s">
        <v>15</v>
      </c>
      <c r="M15" s="2" t="s">
        <v>63</v>
      </c>
      <c r="N15" s="7" t="s">
        <v>62</v>
      </c>
      <c r="O15" s="6">
        <v>23.32</v>
      </c>
      <c r="P15" s="2">
        <v>1</v>
      </c>
      <c r="Q15" s="2">
        <f t="shared" si="1"/>
        <v>4</v>
      </c>
      <c r="R15" s="6"/>
      <c r="S15" s="6">
        <f t="shared" si="2"/>
        <v>93.28</v>
      </c>
    </row>
    <row r="16" spans="1:20" s="2" customFormat="1">
      <c r="B16" s="4">
        <f t="shared" si="0"/>
        <v>3</v>
      </c>
      <c r="C16" s="2">
        <v>10</v>
      </c>
      <c r="D16" s="2" t="s">
        <v>73</v>
      </c>
      <c r="E16" s="2" t="s">
        <v>18</v>
      </c>
      <c r="F16" s="2" t="s">
        <v>18</v>
      </c>
      <c r="G16" s="2" t="s">
        <v>21</v>
      </c>
      <c r="H16" s="2" t="s">
        <v>67</v>
      </c>
      <c r="I16" s="2" t="s">
        <v>25</v>
      </c>
      <c r="J16" s="15"/>
      <c r="L16" s="2" t="s">
        <v>15</v>
      </c>
      <c r="M16" s="2" t="s">
        <v>66</v>
      </c>
      <c r="N16" s="7" t="s">
        <v>65</v>
      </c>
      <c r="O16" s="6">
        <v>1042.8</v>
      </c>
      <c r="P16" s="2">
        <v>1</v>
      </c>
      <c r="Q16" s="2">
        <f t="shared" si="1"/>
        <v>4</v>
      </c>
      <c r="R16" s="6"/>
      <c r="S16" s="6">
        <f t="shared" si="2"/>
        <v>4171.2</v>
      </c>
    </row>
    <row r="17" spans="2:19" s="2" customFormat="1">
      <c r="B17" s="4">
        <f t="shared" si="0"/>
        <v>3</v>
      </c>
      <c r="C17" s="2">
        <v>11</v>
      </c>
      <c r="D17" s="2" t="s">
        <v>73</v>
      </c>
      <c r="E17" s="2" t="s">
        <v>19</v>
      </c>
      <c r="F17" s="2" t="s">
        <v>19</v>
      </c>
      <c r="G17" s="2" t="s">
        <v>21</v>
      </c>
      <c r="H17" s="2" t="s">
        <v>70</v>
      </c>
      <c r="I17" s="7" t="s">
        <v>23</v>
      </c>
      <c r="J17" s="16"/>
      <c r="K17" s="7"/>
      <c r="L17" s="2" t="s">
        <v>15</v>
      </c>
      <c r="M17" s="2" t="s">
        <v>69</v>
      </c>
      <c r="N17" s="7" t="s">
        <v>68</v>
      </c>
      <c r="O17" s="6">
        <v>26.25</v>
      </c>
      <c r="Q17" s="2">
        <f t="shared" si="1"/>
        <v>0</v>
      </c>
      <c r="R17" s="6"/>
      <c r="S17" s="6">
        <f t="shared" si="2"/>
        <v>0</v>
      </c>
    </row>
    <row r="18" spans="2:19" s="2" customFormat="1">
      <c r="B18" s="4">
        <f t="shared" ref="B18:B19" si="3">IF(F18="",0,IF(G18="",1,IF(L18="",2,3)))</f>
        <v>3</v>
      </c>
      <c r="C18" s="2">
        <v>12</v>
      </c>
      <c r="D18" s="2" t="s">
        <v>24</v>
      </c>
      <c r="E18" s="2" t="s">
        <v>74</v>
      </c>
      <c r="F18" s="2" t="s">
        <v>74</v>
      </c>
      <c r="G18" s="2" t="s">
        <v>48</v>
      </c>
      <c r="H18" s="2" t="s">
        <v>77</v>
      </c>
      <c r="I18" s="8" t="s">
        <v>43</v>
      </c>
      <c r="J18" s="14">
        <v>0.01</v>
      </c>
      <c r="K18" s="8" t="s">
        <v>83</v>
      </c>
      <c r="L18" s="2" t="s">
        <v>15</v>
      </c>
      <c r="M18" s="2" t="s">
        <v>76</v>
      </c>
      <c r="N18" s="7" t="s">
        <v>75</v>
      </c>
      <c r="O18" s="6">
        <v>0.04</v>
      </c>
      <c r="Q18" s="2">
        <f t="shared" si="1"/>
        <v>0</v>
      </c>
      <c r="R18" s="6"/>
      <c r="S18" s="6">
        <f t="shared" si="2"/>
        <v>0</v>
      </c>
    </row>
    <row r="19" spans="2:19" s="2" customFormat="1">
      <c r="B19" s="4">
        <f t="shared" si="3"/>
        <v>3</v>
      </c>
      <c r="C19" s="2">
        <v>13</v>
      </c>
      <c r="D19" s="2" t="s">
        <v>24</v>
      </c>
      <c r="E19" s="2" t="s">
        <v>74</v>
      </c>
      <c r="F19" s="2" t="s">
        <v>74</v>
      </c>
      <c r="G19" s="2" t="s">
        <v>48</v>
      </c>
      <c r="H19" s="2" t="s">
        <v>80</v>
      </c>
      <c r="I19" s="8" t="s">
        <v>40</v>
      </c>
      <c r="J19" s="14">
        <v>0.01</v>
      </c>
      <c r="K19" s="8" t="s">
        <v>83</v>
      </c>
      <c r="L19" s="2" t="s">
        <v>15</v>
      </c>
      <c r="M19" s="2" t="s">
        <v>79</v>
      </c>
      <c r="N19" s="7" t="s">
        <v>78</v>
      </c>
      <c r="O19" s="6">
        <v>0.06</v>
      </c>
      <c r="Q19" s="2">
        <f t="shared" si="1"/>
        <v>0</v>
      </c>
      <c r="R19" s="6"/>
      <c r="S19" s="6">
        <f t="shared" si="2"/>
        <v>0</v>
      </c>
    </row>
    <row r="20" spans="2:19" s="2" customFormat="1">
      <c r="B20" s="4">
        <f t="shared" ref="B20" si="4">IF(F20="",0,IF(G20="",1,IF(L20="",2,3)))</f>
        <v>3</v>
      </c>
      <c r="C20" s="2">
        <v>14</v>
      </c>
      <c r="D20" s="2" t="s">
        <v>24</v>
      </c>
      <c r="E20" s="2" t="s">
        <v>87</v>
      </c>
      <c r="F20" s="2" t="s">
        <v>87</v>
      </c>
      <c r="G20" s="2" t="s">
        <v>48</v>
      </c>
      <c r="H20" t="s">
        <v>86</v>
      </c>
      <c r="I20" s="8" t="s">
        <v>43</v>
      </c>
      <c r="J20" s="14">
        <v>0.05</v>
      </c>
      <c r="K20" s="8" t="s">
        <v>83</v>
      </c>
      <c r="L20" s="2" t="s">
        <v>15</v>
      </c>
      <c r="M20" t="s">
        <v>85</v>
      </c>
      <c r="N20" s="7" t="s">
        <v>84</v>
      </c>
      <c r="O20" s="6">
        <v>0.03</v>
      </c>
      <c r="Q20" s="2">
        <f t="shared" si="1"/>
        <v>0</v>
      </c>
      <c r="R20" s="6"/>
      <c r="S20" s="6">
        <f t="shared" ref="S20:S25" si="5">R20+Q20*O20</f>
        <v>0</v>
      </c>
    </row>
    <row r="21" spans="2:19" s="2" customFormat="1">
      <c r="B21" s="4">
        <f t="shared" ref="B21:B22" si="6">IF(F21="",0,IF(G21="",1,IF(L21="",2,3)))</f>
        <v>3</v>
      </c>
      <c r="C21" s="2">
        <v>15</v>
      </c>
      <c r="D21" s="2" t="s">
        <v>24</v>
      </c>
      <c r="E21" s="2" t="s">
        <v>87</v>
      </c>
      <c r="F21" s="2" t="s">
        <v>87</v>
      </c>
      <c r="G21" s="2" t="s">
        <v>48</v>
      </c>
      <c r="H21" t="s">
        <v>90</v>
      </c>
      <c r="I21" s="8" t="s">
        <v>40</v>
      </c>
      <c r="J21" s="14">
        <v>0.05</v>
      </c>
      <c r="K21" s="8" t="s">
        <v>83</v>
      </c>
      <c r="L21" s="2" t="s">
        <v>15</v>
      </c>
      <c r="M21" t="s">
        <v>89</v>
      </c>
      <c r="N21" s="7" t="s">
        <v>88</v>
      </c>
      <c r="O21" s="6">
        <v>0.05</v>
      </c>
      <c r="Q21" s="2">
        <f t="shared" si="1"/>
        <v>0</v>
      </c>
      <c r="R21" s="6"/>
      <c r="S21" s="6">
        <f t="shared" si="5"/>
        <v>0</v>
      </c>
    </row>
    <row r="22" spans="2:19" s="2" customFormat="1">
      <c r="B22" s="4">
        <f t="shared" si="6"/>
        <v>3</v>
      </c>
      <c r="C22" s="2">
        <v>16</v>
      </c>
      <c r="D22" s="2" t="s">
        <v>24</v>
      </c>
      <c r="E22" s="2" t="s">
        <v>92</v>
      </c>
      <c r="F22" s="2" t="s">
        <v>92</v>
      </c>
      <c r="G22" s="2" t="s">
        <v>48</v>
      </c>
      <c r="H22" t="s">
        <v>93</v>
      </c>
      <c r="I22" s="8" t="s">
        <v>43</v>
      </c>
      <c r="J22" s="14">
        <v>0.01</v>
      </c>
      <c r="K22" s="8" t="s">
        <v>83</v>
      </c>
      <c r="L22" s="2" t="s">
        <v>15</v>
      </c>
      <c r="M22" t="s">
        <v>94</v>
      </c>
      <c r="N22" s="7" t="s">
        <v>91</v>
      </c>
      <c r="O22" s="6">
        <v>0.04</v>
      </c>
      <c r="Q22" s="2">
        <f t="shared" si="1"/>
        <v>0</v>
      </c>
      <c r="R22" s="6"/>
      <c r="S22" s="6">
        <f t="shared" si="5"/>
        <v>0</v>
      </c>
    </row>
    <row r="23" spans="2:19" s="2" customFormat="1">
      <c r="B23" s="4">
        <f t="shared" ref="B23" si="7">IF(F23="",0,IF(G23="",1,IF(L23="",2,3)))</f>
        <v>3</v>
      </c>
      <c r="C23" s="2">
        <v>17</v>
      </c>
      <c r="D23" s="2" t="s">
        <v>24</v>
      </c>
      <c r="E23" s="2" t="s">
        <v>92</v>
      </c>
      <c r="F23" s="2" t="s">
        <v>92</v>
      </c>
      <c r="G23" s="2" t="s">
        <v>48</v>
      </c>
      <c r="H23" t="s">
        <v>97</v>
      </c>
      <c r="I23" s="8" t="s">
        <v>40</v>
      </c>
      <c r="J23" s="14">
        <v>0.01</v>
      </c>
      <c r="K23" s="8" t="s">
        <v>83</v>
      </c>
      <c r="L23" s="2" t="s">
        <v>15</v>
      </c>
      <c r="M23" t="s">
        <v>96</v>
      </c>
      <c r="N23" s="7" t="s">
        <v>95</v>
      </c>
      <c r="O23" s="6">
        <v>0.06</v>
      </c>
      <c r="Q23" s="2">
        <f t="shared" si="1"/>
        <v>0</v>
      </c>
      <c r="R23" s="6"/>
      <c r="S23" s="6">
        <f t="shared" si="5"/>
        <v>0</v>
      </c>
    </row>
    <row r="24" spans="2:19" s="2" customFormat="1">
      <c r="B24" s="4">
        <f t="shared" ref="B24" si="8">IF(F24="",0,IF(G24="",1,IF(L24="",2,3)))</f>
        <v>3</v>
      </c>
      <c r="C24" s="2">
        <v>18</v>
      </c>
      <c r="D24" s="2" t="s">
        <v>105</v>
      </c>
      <c r="E24" s="2" t="s">
        <v>102</v>
      </c>
      <c r="F24" s="2" t="s">
        <v>102</v>
      </c>
      <c r="G24" s="2" t="s">
        <v>101</v>
      </c>
      <c r="H24" t="s">
        <v>100</v>
      </c>
      <c r="I24" s="8" t="s">
        <v>103</v>
      </c>
      <c r="J24" s="14">
        <v>0.2</v>
      </c>
      <c r="K24" s="8" t="s">
        <v>104</v>
      </c>
      <c r="L24" s="2" t="s">
        <v>15</v>
      </c>
      <c r="M24" t="s">
        <v>99</v>
      </c>
      <c r="N24" s="7" t="s">
        <v>98</v>
      </c>
      <c r="O24" s="6">
        <v>2.1</v>
      </c>
      <c r="Q24" s="2">
        <f t="shared" si="1"/>
        <v>0</v>
      </c>
      <c r="R24" s="6"/>
      <c r="S24" s="6">
        <f t="shared" si="5"/>
        <v>0</v>
      </c>
    </row>
    <row r="25" spans="2:19" s="2" customFormat="1">
      <c r="B25" s="4">
        <f t="shared" ref="B25" si="9">IF(F25="",0,IF(G25="",1,IF(L25="",2,3)))</f>
        <v>3</v>
      </c>
      <c r="C25" s="2">
        <v>19</v>
      </c>
      <c r="D25" s="2" t="s">
        <v>105</v>
      </c>
      <c r="E25" s="2" t="s">
        <v>102</v>
      </c>
      <c r="F25" s="2" t="s">
        <v>102</v>
      </c>
      <c r="G25" s="2" t="s">
        <v>101</v>
      </c>
      <c r="H25" t="s">
        <v>108</v>
      </c>
      <c r="I25" s="8" t="s">
        <v>110</v>
      </c>
      <c r="J25" s="14">
        <v>0.2</v>
      </c>
      <c r="K25" s="8" t="s">
        <v>109</v>
      </c>
      <c r="L25" s="2" t="s">
        <v>15</v>
      </c>
      <c r="M25" t="s">
        <v>107</v>
      </c>
      <c r="N25" s="7" t="s">
        <v>106</v>
      </c>
      <c r="O25" s="6">
        <v>2.12</v>
      </c>
      <c r="Q25" s="2">
        <f t="shared" si="1"/>
        <v>0</v>
      </c>
      <c r="R25" s="6"/>
      <c r="S25" s="6">
        <f t="shared" si="5"/>
        <v>0</v>
      </c>
    </row>
    <row r="26" spans="2:19" s="2" customFormat="1">
      <c r="B26" s="4">
        <f t="shared" ref="B26:B29" si="10">IF(F26="",0,IF(G26="",1,IF(L26="",2,3)))</f>
        <v>3</v>
      </c>
      <c r="C26" s="2">
        <v>20</v>
      </c>
      <c r="D26" s="2" t="s">
        <v>24</v>
      </c>
      <c r="E26" s="2" t="s">
        <v>114</v>
      </c>
      <c r="F26" s="2" t="s">
        <v>114</v>
      </c>
      <c r="G26" s="2" t="s">
        <v>48</v>
      </c>
      <c r="H26" t="s">
        <v>113</v>
      </c>
      <c r="I26" s="8" t="s">
        <v>43</v>
      </c>
      <c r="J26" s="14">
        <v>0.01</v>
      </c>
      <c r="K26" s="8" t="s">
        <v>83</v>
      </c>
      <c r="L26" s="2" t="s">
        <v>15</v>
      </c>
      <c r="M26" t="s">
        <v>112</v>
      </c>
      <c r="N26" s="7" t="s">
        <v>111</v>
      </c>
      <c r="O26" s="6">
        <v>0.04</v>
      </c>
      <c r="Q26" s="2">
        <f t="shared" si="1"/>
        <v>0</v>
      </c>
      <c r="R26" s="6"/>
      <c r="S26" s="6">
        <f t="shared" ref="S26:S27" si="11">R26+Q26*O26</f>
        <v>0</v>
      </c>
    </row>
    <row r="27" spans="2:19" s="2" customFormat="1">
      <c r="B27" s="4">
        <f t="shared" si="10"/>
        <v>3</v>
      </c>
      <c r="C27" s="2">
        <v>21</v>
      </c>
      <c r="D27" s="2" t="s">
        <v>24</v>
      </c>
      <c r="E27" s="2" t="s">
        <v>114</v>
      </c>
      <c r="F27" s="2" t="s">
        <v>114</v>
      </c>
      <c r="G27" s="2" t="s">
        <v>48</v>
      </c>
      <c r="H27" t="s">
        <v>117</v>
      </c>
      <c r="I27" s="8" t="s">
        <v>40</v>
      </c>
      <c r="J27" s="14">
        <v>0.01</v>
      </c>
      <c r="K27" s="8" t="s">
        <v>83</v>
      </c>
      <c r="L27" s="2" t="s">
        <v>15</v>
      </c>
      <c r="M27" t="s">
        <v>116</v>
      </c>
      <c r="N27" s="7" t="s">
        <v>115</v>
      </c>
      <c r="O27" s="6">
        <v>0.06</v>
      </c>
      <c r="Q27" s="2">
        <f t="shared" si="1"/>
        <v>0</v>
      </c>
      <c r="R27" s="6"/>
      <c r="S27" s="6">
        <f t="shared" si="11"/>
        <v>0</v>
      </c>
    </row>
    <row r="28" spans="2:19" s="2" customFormat="1">
      <c r="B28" s="4">
        <f t="shared" si="10"/>
        <v>3</v>
      </c>
      <c r="C28" s="2">
        <v>22</v>
      </c>
      <c r="D28" s="2" t="s">
        <v>123</v>
      </c>
      <c r="E28" s="2" t="s">
        <v>124</v>
      </c>
      <c r="F28" s="2" t="s">
        <v>125</v>
      </c>
      <c r="G28" s="2" t="s">
        <v>121</v>
      </c>
      <c r="H28" t="s">
        <v>120</v>
      </c>
      <c r="I28" s="7" t="s">
        <v>122</v>
      </c>
      <c r="J28" s="14">
        <v>0.92</v>
      </c>
      <c r="K28" s="8" t="s">
        <v>126</v>
      </c>
      <c r="L28" s="2" t="s">
        <v>15</v>
      </c>
      <c r="M28" t="s">
        <v>119</v>
      </c>
      <c r="N28" s="7" t="s">
        <v>118</v>
      </c>
      <c r="O28" s="6">
        <v>15.18</v>
      </c>
      <c r="P28" s="2">
        <v>1</v>
      </c>
      <c r="Q28" s="2">
        <f t="shared" si="1"/>
        <v>4</v>
      </c>
      <c r="R28" s="6"/>
      <c r="S28" s="6">
        <f t="shared" ref="S28" si="12">R28+Q28*O28</f>
        <v>60.72</v>
      </c>
    </row>
    <row r="29" spans="2:19" s="2" customFormat="1">
      <c r="B29" s="4">
        <f t="shared" si="10"/>
        <v>3</v>
      </c>
      <c r="C29" s="2">
        <v>23</v>
      </c>
      <c r="D29" s="23" t="s">
        <v>123</v>
      </c>
      <c r="E29" s="2" t="s">
        <v>134</v>
      </c>
      <c r="F29" s="2" t="s">
        <v>135</v>
      </c>
      <c r="G29" s="2" t="s">
        <v>121</v>
      </c>
      <c r="H29" t="s">
        <v>131</v>
      </c>
      <c r="I29" s="22" t="s">
        <v>132</v>
      </c>
      <c r="J29" s="14">
        <v>0.87</v>
      </c>
      <c r="K29" s="8" t="s">
        <v>133</v>
      </c>
      <c r="L29" s="2" t="s">
        <v>15</v>
      </c>
      <c r="M29" t="s">
        <v>130</v>
      </c>
      <c r="N29" s="7" t="s">
        <v>129</v>
      </c>
      <c r="O29" s="6">
        <v>18.079999999999998</v>
      </c>
      <c r="P29" s="2">
        <v>1</v>
      </c>
      <c r="Q29" s="2">
        <f t="shared" ref="Q29" si="13">P29*$P$4</f>
        <v>4</v>
      </c>
      <c r="R29" s="6"/>
      <c r="S29" s="6">
        <f t="shared" ref="S29" si="14">R29+Q29*O29</f>
        <v>72.319999999999993</v>
      </c>
    </row>
    <row r="30" spans="2:19" s="2" customFormat="1">
      <c r="B30" s="4">
        <f t="shared" ref="B30:B38" si="15">IF(F30="",0,IF(G30="",1,IF(L30="",2,3)))</f>
        <v>3</v>
      </c>
      <c r="C30" s="2">
        <v>24</v>
      </c>
      <c r="D30" s="23" t="s">
        <v>105</v>
      </c>
      <c r="E30" s="2" t="s">
        <v>141</v>
      </c>
      <c r="F30" s="2" t="s">
        <v>141</v>
      </c>
      <c r="G30" s="2" t="s">
        <v>140</v>
      </c>
      <c r="H30" t="s">
        <v>138</v>
      </c>
      <c r="I30" s="21" t="s">
        <v>139</v>
      </c>
      <c r="J30" s="14">
        <v>0.2</v>
      </c>
      <c r="K30" s="8" t="s">
        <v>104</v>
      </c>
      <c r="L30" s="2" t="s">
        <v>15</v>
      </c>
      <c r="M30" t="s">
        <v>137</v>
      </c>
      <c r="N30" s="7" t="s">
        <v>136</v>
      </c>
      <c r="O30" s="6">
        <v>0.34</v>
      </c>
      <c r="Q30" s="2">
        <f t="shared" ref="Q30:Q38" si="16">P30*$P$4</f>
        <v>0</v>
      </c>
      <c r="R30" s="6"/>
      <c r="S30" s="6">
        <f t="shared" ref="S30:S38" si="17">R30+Q30*O30</f>
        <v>0</v>
      </c>
    </row>
    <row r="31" spans="2:19" s="2" customFormat="1">
      <c r="B31" s="4">
        <f t="shared" si="15"/>
        <v>3</v>
      </c>
      <c r="C31" s="2">
        <v>25</v>
      </c>
      <c r="D31" s="23" t="s">
        <v>24</v>
      </c>
      <c r="E31" s="2" t="s">
        <v>145</v>
      </c>
      <c r="F31" s="2" t="s">
        <v>145</v>
      </c>
      <c r="G31" s="2" t="s">
        <v>48</v>
      </c>
      <c r="H31" t="s">
        <v>144</v>
      </c>
      <c r="I31" s="8" t="s">
        <v>43</v>
      </c>
      <c r="J31" s="14">
        <v>0.01</v>
      </c>
      <c r="K31" s="8" t="s">
        <v>83</v>
      </c>
      <c r="L31" s="2" t="s">
        <v>15</v>
      </c>
      <c r="M31" t="s">
        <v>143</v>
      </c>
      <c r="N31" s="7" t="s">
        <v>142</v>
      </c>
      <c r="O31" s="6">
        <v>0.04</v>
      </c>
      <c r="Q31" s="2">
        <f t="shared" si="16"/>
        <v>0</v>
      </c>
      <c r="R31" s="6"/>
      <c r="S31" s="6">
        <f t="shared" si="17"/>
        <v>0</v>
      </c>
    </row>
    <row r="32" spans="2:19" s="2" customFormat="1">
      <c r="B32" s="4">
        <f t="shared" si="15"/>
        <v>3</v>
      </c>
      <c r="C32" s="2">
        <v>26</v>
      </c>
      <c r="D32" s="23" t="s">
        <v>24</v>
      </c>
      <c r="E32" s="2" t="s">
        <v>145</v>
      </c>
      <c r="F32" s="2" t="s">
        <v>145</v>
      </c>
      <c r="G32" s="2" t="s">
        <v>48</v>
      </c>
      <c r="H32" t="s">
        <v>148</v>
      </c>
      <c r="I32" s="8" t="s">
        <v>40</v>
      </c>
      <c r="J32" s="14">
        <v>0.01</v>
      </c>
      <c r="K32" s="8" t="s">
        <v>83</v>
      </c>
      <c r="L32" s="2" t="s">
        <v>15</v>
      </c>
      <c r="M32" t="s">
        <v>147</v>
      </c>
      <c r="N32" s="7" t="s">
        <v>146</v>
      </c>
      <c r="O32" s="6">
        <v>0.06</v>
      </c>
      <c r="Q32" s="2">
        <f t="shared" si="16"/>
        <v>0</v>
      </c>
      <c r="R32" s="6"/>
      <c r="S32" s="6">
        <f t="shared" si="17"/>
        <v>0</v>
      </c>
    </row>
    <row r="33" spans="1:20" s="2" customFormat="1">
      <c r="B33" s="4">
        <f t="shared" si="15"/>
        <v>3</v>
      </c>
      <c r="C33" s="2">
        <v>27</v>
      </c>
      <c r="D33" s="23" t="s">
        <v>24</v>
      </c>
      <c r="E33" s="2" t="s">
        <v>149</v>
      </c>
      <c r="F33" s="2" t="s">
        <v>149</v>
      </c>
      <c r="G33" s="2" t="s">
        <v>48</v>
      </c>
      <c r="H33" t="s">
        <v>152</v>
      </c>
      <c r="I33" s="8" t="s">
        <v>43</v>
      </c>
      <c r="J33" s="14">
        <v>0.01</v>
      </c>
      <c r="K33" s="8" t="s">
        <v>83</v>
      </c>
      <c r="L33" s="2" t="s">
        <v>15</v>
      </c>
      <c r="M33" t="s">
        <v>151</v>
      </c>
      <c r="N33" s="7" t="s">
        <v>150</v>
      </c>
      <c r="O33" s="6">
        <v>0.04</v>
      </c>
      <c r="Q33" s="2">
        <f t="shared" si="16"/>
        <v>0</v>
      </c>
      <c r="R33" s="6"/>
      <c r="S33" s="6">
        <f t="shared" si="17"/>
        <v>0</v>
      </c>
    </row>
    <row r="34" spans="1:20" s="2" customFormat="1">
      <c r="B34" s="4">
        <f t="shared" si="15"/>
        <v>3</v>
      </c>
      <c r="C34" s="2">
        <v>28</v>
      </c>
      <c r="D34" s="23" t="s">
        <v>24</v>
      </c>
      <c r="E34" s="2" t="s">
        <v>149</v>
      </c>
      <c r="F34" s="2" t="s">
        <v>149</v>
      </c>
      <c r="G34" s="2" t="s">
        <v>48</v>
      </c>
      <c r="H34" t="s">
        <v>155</v>
      </c>
      <c r="I34" s="8" t="s">
        <v>40</v>
      </c>
      <c r="J34" s="14">
        <v>0.01</v>
      </c>
      <c r="K34" s="8" t="s">
        <v>83</v>
      </c>
      <c r="L34" s="2" t="s">
        <v>15</v>
      </c>
      <c r="M34" t="s">
        <v>154</v>
      </c>
      <c r="N34" s="7" t="s">
        <v>153</v>
      </c>
      <c r="O34" s="6">
        <v>0.06</v>
      </c>
      <c r="Q34" s="2">
        <f t="shared" si="16"/>
        <v>0</v>
      </c>
      <c r="R34" s="6"/>
      <c r="S34" s="6">
        <f t="shared" si="17"/>
        <v>0</v>
      </c>
    </row>
    <row r="35" spans="1:20">
      <c r="A35" s="2"/>
      <c r="B35" s="4">
        <f t="shared" si="15"/>
        <v>3</v>
      </c>
      <c r="C35" s="2">
        <v>29</v>
      </c>
      <c r="D35" s="23" t="s">
        <v>105</v>
      </c>
      <c r="E35" s="2" t="s">
        <v>159</v>
      </c>
      <c r="F35" s="2" t="s">
        <v>159</v>
      </c>
      <c r="G35" s="2" t="s">
        <v>140</v>
      </c>
      <c r="H35" t="s">
        <v>158</v>
      </c>
      <c r="I35" s="8" t="s">
        <v>139</v>
      </c>
      <c r="J35" s="14">
        <v>0.2</v>
      </c>
      <c r="K35" s="8" t="s">
        <v>104</v>
      </c>
      <c r="L35" s="2" t="s">
        <v>15</v>
      </c>
      <c r="M35" t="s">
        <v>157</v>
      </c>
      <c r="N35" s="7" t="s">
        <v>156</v>
      </c>
      <c r="O35" s="6">
        <v>0.42</v>
      </c>
      <c r="P35" s="2"/>
      <c r="Q35" s="2">
        <f t="shared" si="16"/>
        <v>0</v>
      </c>
      <c r="R35" s="6"/>
      <c r="S35" s="6">
        <f t="shared" si="17"/>
        <v>0</v>
      </c>
      <c r="T35" s="2"/>
    </row>
    <row r="36" spans="1:20">
      <c r="B36" s="4">
        <f t="shared" si="15"/>
        <v>3</v>
      </c>
      <c r="C36" s="2">
        <v>30</v>
      </c>
      <c r="D36" s="23" t="s">
        <v>24</v>
      </c>
      <c r="E36" s="2" t="s">
        <v>163</v>
      </c>
      <c r="F36" s="2" t="s">
        <v>163</v>
      </c>
      <c r="G36" s="2" t="s">
        <v>48</v>
      </c>
      <c r="H36" t="s">
        <v>162</v>
      </c>
      <c r="I36" s="8" t="s">
        <v>43</v>
      </c>
      <c r="J36" s="14">
        <v>0.01</v>
      </c>
      <c r="K36" s="8" t="s">
        <v>83</v>
      </c>
      <c r="L36" s="2" t="s">
        <v>15</v>
      </c>
      <c r="M36" t="s">
        <v>161</v>
      </c>
      <c r="N36" s="24" t="s">
        <v>160</v>
      </c>
      <c r="O36" s="6">
        <v>0.04</v>
      </c>
      <c r="Q36" s="2">
        <f t="shared" si="16"/>
        <v>0</v>
      </c>
      <c r="R36" s="6"/>
      <c r="S36" s="6">
        <f t="shared" si="17"/>
        <v>0</v>
      </c>
    </row>
    <row r="37" spans="1:20">
      <c r="B37" s="4">
        <f t="shared" si="15"/>
        <v>3</v>
      </c>
      <c r="C37" s="2">
        <v>31</v>
      </c>
      <c r="D37" s="23" t="s">
        <v>24</v>
      </c>
      <c r="E37" s="2" t="s">
        <v>163</v>
      </c>
      <c r="F37" s="2" t="s">
        <v>163</v>
      </c>
      <c r="G37" s="2" t="s">
        <v>48</v>
      </c>
      <c r="H37" t="s">
        <v>166</v>
      </c>
      <c r="I37" s="8" t="s">
        <v>40</v>
      </c>
      <c r="J37" s="14">
        <v>0.01</v>
      </c>
      <c r="K37" s="8" t="s">
        <v>83</v>
      </c>
      <c r="L37" s="2" t="s">
        <v>15</v>
      </c>
      <c r="M37" t="s">
        <v>165</v>
      </c>
      <c r="N37" s="24" t="s">
        <v>164</v>
      </c>
      <c r="O37" s="6">
        <v>0.06</v>
      </c>
      <c r="Q37" s="2">
        <f t="shared" si="16"/>
        <v>0</v>
      </c>
      <c r="R37" s="6"/>
      <c r="S37" s="6">
        <f t="shared" si="17"/>
        <v>0</v>
      </c>
    </row>
    <row r="38" spans="1:20">
      <c r="B38" s="4">
        <f t="shared" si="15"/>
        <v>3</v>
      </c>
      <c r="C38" s="2">
        <v>32</v>
      </c>
      <c r="D38" s="23" t="s">
        <v>123</v>
      </c>
      <c r="E38" s="2" t="s">
        <v>170</v>
      </c>
      <c r="F38" s="2" t="s">
        <v>125</v>
      </c>
      <c r="G38" s="2" t="s">
        <v>121</v>
      </c>
      <c r="H38" t="s">
        <v>169</v>
      </c>
      <c r="I38" s="24" t="s">
        <v>171</v>
      </c>
      <c r="J38" s="14">
        <v>0.93</v>
      </c>
      <c r="K38" s="8" t="s">
        <v>172</v>
      </c>
      <c r="L38" s="2" t="s">
        <v>15</v>
      </c>
      <c r="M38" t="s">
        <v>168</v>
      </c>
      <c r="N38" s="24" t="s">
        <v>167</v>
      </c>
      <c r="O38" s="6">
        <v>15.18</v>
      </c>
      <c r="P38">
        <v>1</v>
      </c>
      <c r="Q38" s="2">
        <f t="shared" si="16"/>
        <v>4</v>
      </c>
      <c r="R38" s="6"/>
      <c r="S38" s="6">
        <f t="shared" si="17"/>
        <v>60.72</v>
      </c>
    </row>
    <row r="39" spans="1:20">
      <c r="B39" s="4">
        <f t="shared" ref="B39" si="18">IF(F39="",0,IF(G39="",1,IF(L39="",2,3)))</f>
        <v>3</v>
      </c>
      <c r="C39" s="2">
        <v>31</v>
      </c>
      <c r="D39" s="23" t="s">
        <v>24</v>
      </c>
      <c r="E39" s="2" t="s">
        <v>176</v>
      </c>
      <c r="F39" s="2" t="s">
        <v>176</v>
      </c>
      <c r="G39" s="2" t="s">
        <v>48</v>
      </c>
      <c r="H39" t="s">
        <v>175</v>
      </c>
      <c r="I39" s="8" t="s">
        <v>43</v>
      </c>
      <c r="J39" s="14">
        <v>0.01</v>
      </c>
      <c r="K39" s="8" t="s">
        <v>83</v>
      </c>
      <c r="L39" s="2" t="s">
        <v>15</v>
      </c>
      <c r="M39" t="s">
        <v>174</v>
      </c>
      <c r="N39" s="24" t="s">
        <v>173</v>
      </c>
      <c r="O39" s="6">
        <v>0.04</v>
      </c>
    </row>
    <row r="40" spans="1:20">
      <c r="B40" s="4">
        <f t="shared" ref="B40:B41" si="19">IF(F40="",0,IF(G40="",1,IF(L40="",2,3)))</f>
        <v>3</v>
      </c>
      <c r="C40" s="2">
        <v>31</v>
      </c>
      <c r="D40" s="23" t="s">
        <v>24</v>
      </c>
      <c r="E40" s="2" t="s">
        <v>176</v>
      </c>
      <c r="F40" s="2" t="s">
        <v>176</v>
      </c>
      <c r="G40" s="2" t="s">
        <v>48</v>
      </c>
      <c r="H40" t="s">
        <v>179</v>
      </c>
      <c r="I40" s="8" t="s">
        <v>40</v>
      </c>
      <c r="J40" s="14">
        <v>0.01</v>
      </c>
      <c r="K40" s="8" t="s">
        <v>83</v>
      </c>
      <c r="L40" s="2" t="s">
        <v>15</v>
      </c>
      <c r="M40" t="s">
        <v>178</v>
      </c>
      <c r="N40" s="24" t="s">
        <v>177</v>
      </c>
      <c r="O40" s="6">
        <v>0.06</v>
      </c>
    </row>
    <row r="41" spans="1:20">
      <c r="B41" s="4">
        <f t="shared" si="19"/>
        <v>3</v>
      </c>
      <c r="C41" s="2">
        <v>31</v>
      </c>
      <c r="D41" s="23" t="s">
        <v>24</v>
      </c>
      <c r="E41" s="2" t="s">
        <v>186</v>
      </c>
      <c r="F41" s="2" t="s">
        <v>187</v>
      </c>
      <c r="G41" s="2" t="s">
        <v>183</v>
      </c>
      <c r="H41" t="s">
        <v>182</v>
      </c>
      <c r="I41" s="9" t="s">
        <v>184</v>
      </c>
      <c r="J41" s="25">
        <v>0.01</v>
      </c>
      <c r="K41" s="8" t="s">
        <v>185</v>
      </c>
      <c r="L41" s="2" t="s">
        <v>15</v>
      </c>
      <c r="M41" t="s">
        <v>181</v>
      </c>
      <c r="N41" s="24" t="s">
        <v>180</v>
      </c>
      <c r="O41" s="6">
        <v>1.42</v>
      </c>
      <c r="P41">
        <v>1</v>
      </c>
    </row>
    <row r="42" spans="1:20">
      <c r="S42" s="1"/>
    </row>
  </sheetData>
  <autoFilter ref="A6:T6">
    <filterColumn colId="3"/>
    <filterColumn colId="8"/>
    <filterColumn colId="9"/>
    <filterColumn colId="10"/>
    <sortState ref="A7:T28">
      <sortCondition ref="L6"/>
    </sortState>
  </autoFilter>
  <customSheetViews>
    <customSheetView guid="{B02105E6-9950-4B2E-8684-BFF9FB535C5D}" scale="85" showAutoFilter="1">
      <selection sqref="A1:P35"/>
      <pageMargins left="0.7" right="0.7" top="0.75" bottom="0.75" header="0.3" footer="0.3"/>
      <pageSetup orientation="portrait" r:id="rId1"/>
      <autoFilter ref="A6:P6">
        <sortState ref="A7:P28">
          <sortCondition ref="H6"/>
        </sortState>
      </autoFilter>
    </customSheetView>
  </customSheetViews>
  <mergeCells count="1">
    <mergeCell ref="C3:L3"/>
  </mergeCells>
  <conditionalFormatting sqref="A15:B15 B7:B14 B16:B38 B41">
    <cfRule type="expression" priority="10">
      <formula>"if($E$7="""";true;false)"</formula>
    </cfRule>
  </conditionalFormatting>
  <conditionalFormatting sqref="B35">
    <cfRule type="iconSet" priority="7">
      <iconSet iconSet="4TrafficLights">
        <cfvo type="percent" val="0"/>
        <cfvo type="num" val="1"/>
        <cfvo type="num" val="2"/>
        <cfvo type="num" val="3"/>
      </iconSet>
    </cfRule>
  </conditionalFormatting>
  <conditionalFormatting sqref="B7:B14">
    <cfRule type="iconSet" priority="19">
      <iconSet iconSet="4TrafficLights">
        <cfvo type="percent" val="0"/>
        <cfvo type="num" val="1"/>
        <cfvo type="num" val="2"/>
        <cfvo type="num" val="3"/>
      </iconSet>
    </cfRule>
  </conditionalFormatting>
  <conditionalFormatting sqref="B7:B38 B41">
    <cfRule type="iconSet" priority="20">
      <iconSet iconSet="4TrafficLights">
        <cfvo type="percent" val="0"/>
        <cfvo type="num" val="1"/>
        <cfvo type="num" val="2"/>
        <cfvo type="num" val="3"/>
      </iconSet>
    </cfRule>
  </conditionalFormatting>
  <conditionalFormatting sqref="B39">
    <cfRule type="expression" priority="4">
      <formula>"if($E$7="""";true;false)"</formula>
    </cfRule>
  </conditionalFormatting>
  <conditionalFormatting sqref="B39">
    <cfRule type="iconSet" priority="3">
      <iconSet iconSet="4TrafficLights">
        <cfvo type="percent" val="0"/>
        <cfvo type="num" val="1"/>
        <cfvo type="num" val="2"/>
        <cfvo type="num" val="3"/>
      </iconSet>
    </cfRule>
  </conditionalFormatting>
  <conditionalFormatting sqref="B40">
    <cfRule type="expression" priority="2">
      <formula>"if($E$7="""";true;false)"</formula>
    </cfRule>
  </conditionalFormatting>
  <conditionalFormatting sqref="B40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N13" r:id="rId2"/>
    <hyperlink ref="I13" r:id="rId3"/>
    <hyperlink ref="N14" r:id="rId4"/>
    <hyperlink ref="I14" r:id="rId5"/>
    <hyperlink ref="N7" r:id="rId6"/>
    <hyperlink ref="N12" r:id="rId7"/>
    <hyperlink ref="N11" r:id="rId8"/>
    <hyperlink ref="N9" r:id="rId9"/>
    <hyperlink ref="N10" r:id="rId10"/>
    <hyperlink ref="N8" r:id="rId11"/>
    <hyperlink ref="N15" r:id="rId12"/>
    <hyperlink ref="I15" r:id="rId13"/>
    <hyperlink ref="N16" r:id="rId14"/>
    <hyperlink ref="N17" r:id="rId15"/>
    <hyperlink ref="I17" r:id="rId16"/>
    <hyperlink ref="N18" r:id="rId17"/>
    <hyperlink ref="N19" r:id="rId18"/>
    <hyperlink ref="N20" r:id="rId19"/>
    <hyperlink ref="N21" r:id="rId20"/>
    <hyperlink ref="N22" r:id="rId21"/>
    <hyperlink ref="N24" r:id="rId22"/>
    <hyperlink ref="I28" r:id="rId23"/>
    <hyperlink ref="I29" r:id="rId24"/>
    <hyperlink ref="N36" r:id="rId25"/>
    <hyperlink ref="N38" r:id="rId26"/>
    <hyperlink ref="N37" r:id="rId27"/>
    <hyperlink ref="I38" r:id="rId28"/>
    <hyperlink ref="N39" r:id="rId29"/>
    <hyperlink ref="N40" r:id="rId30"/>
    <hyperlink ref="N41" r:id="rId31"/>
    <hyperlink ref="I41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2010-10-02T00:50:12Z</dcterms:modified>
</cp:coreProperties>
</file>