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mar\Desktop\"/>
    </mc:Choice>
  </mc:AlternateContent>
  <bookViews>
    <workbookView xWindow="-120" yWindow="-120" windowWidth="20730" windowHeight="11160" activeTab="1"/>
  </bookViews>
  <sheets>
    <sheet name="sheet1" sheetId="3" r:id="rId1"/>
    <sheet name="sheet2" sheetId="1" r:id="rId2"/>
    <sheet name="sheet3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Q23" i="1" l="1"/>
  <c r="P23" i="1"/>
  <c r="O23" i="1"/>
  <c r="Q22" i="1"/>
  <c r="P22" i="1"/>
  <c r="O22" i="1"/>
  <c r="Q21" i="1"/>
  <c r="P21" i="1"/>
  <c r="O21" i="1"/>
  <c r="Q20" i="1"/>
  <c r="P20" i="1"/>
  <c r="O20" i="1"/>
  <c r="T9" i="1"/>
  <c r="K72" i="3"/>
  <c r="K71" i="3"/>
  <c r="K70" i="3"/>
  <c r="K69" i="3"/>
  <c r="K68" i="3"/>
  <c r="K67" i="3"/>
  <c r="M60" i="3" l="1"/>
  <c r="M59" i="3"/>
  <c r="D63" i="3"/>
  <c r="D70" i="3" l="1"/>
  <c r="D69" i="3"/>
  <c r="D67" i="3"/>
  <c r="D66" i="3"/>
  <c r="K57" i="3" l="1"/>
  <c r="K56" i="3"/>
  <c r="K55" i="3"/>
  <c r="D64" i="3"/>
  <c r="D62" i="3"/>
  <c r="H64" i="3"/>
  <c r="H63" i="3"/>
  <c r="H62" i="3"/>
  <c r="H61" i="3"/>
  <c r="H60" i="3"/>
  <c r="H59" i="3"/>
  <c r="H58" i="3"/>
  <c r="H57" i="3"/>
  <c r="H56" i="3"/>
  <c r="H55" i="3"/>
  <c r="D60" i="3"/>
  <c r="D59" i="3"/>
  <c r="D55" i="3"/>
  <c r="D56" i="3"/>
  <c r="D57" i="3"/>
  <c r="P6" i="3" l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" i="3"/>
  <c r="T5" i="3" s="1"/>
  <c r="T3" i="3"/>
  <c r="T6" i="3" l="1"/>
  <c r="T7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8" i="3" l="1"/>
  <c r="T26" i="3"/>
</calcChain>
</file>

<file path=xl/sharedStrings.xml><?xml version="1.0" encoding="utf-8"?>
<sst xmlns="http://schemas.openxmlformats.org/spreadsheetml/2006/main" count="4976" uniqueCount="628">
  <si>
    <t>Dept</t>
  </si>
  <si>
    <t>Reg_No</t>
  </si>
  <si>
    <t>Gender</t>
  </si>
  <si>
    <t>Program</t>
  </si>
  <si>
    <t>Class</t>
  </si>
  <si>
    <t>Section</t>
  </si>
  <si>
    <t>Teacher</t>
  </si>
  <si>
    <t>Course</t>
  </si>
  <si>
    <t>Marks</t>
  </si>
  <si>
    <t>Grade</t>
  </si>
  <si>
    <t>SP18</t>
  </si>
  <si>
    <t>Comp. Science</t>
  </si>
  <si>
    <t>FA13-BSE-008</t>
  </si>
  <si>
    <t>Male</t>
  </si>
  <si>
    <t>BSE</t>
  </si>
  <si>
    <t>BSE-6B</t>
  </si>
  <si>
    <t>B</t>
  </si>
  <si>
    <t>Amjad Usman</t>
  </si>
  <si>
    <t>Data Warehousing</t>
  </si>
  <si>
    <t>C</t>
  </si>
  <si>
    <t>FA13-BSE-116</t>
  </si>
  <si>
    <t>BSE-6C</t>
  </si>
  <si>
    <t>D+</t>
  </si>
  <si>
    <t>FA14-BSE-106</t>
  </si>
  <si>
    <t>F</t>
  </si>
  <si>
    <t>FA14-BSE-129</t>
  </si>
  <si>
    <t>FA15-BSE-001</t>
  </si>
  <si>
    <t>B-</t>
  </si>
  <si>
    <t>FA15-BSE-002</t>
  </si>
  <si>
    <t>BSE-6A</t>
  </si>
  <si>
    <t>A</t>
  </si>
  <si>
    <t>FA15-BSE-003</t>
  </si>
  <si>
    <t>Female</t>
  </si>
  <si>
    <t>C+</t>
  </si>
  <si>
    <t>FA15-BSE-004</t>
  </si>
  <si>
    <t>B+</t>
  </si>
  <si>
    <t>FA15-BSE-005</t>
  </si>
  <si>
    <t>FA15-BSE-006</t>
  </si>
  <si>
    <t>FA15-BSE-007</t>
  </si>
  <si>
    <t>FA15-BSE-008</t>
  </si>
  <si>
    <t>FA15-BSE-009</t>
  </si>
  <si>
    <t>FA15-BSE-010</t>
  </si>
  <si>
    <t>FA15-BSE-011</t>
  </si>
  <si>
    <t>FA15-BSE-014</t>
  </si>
  <si>
    <t>FA15-BSE-015</t>
  </si>
  <si>
    <t>FA15-BSE-016</t>
  </si>
  <si>
    <t>FA15-BSE-019</t>
  </si>
  <si>
    <t>FA15-BSE-020</t>
  </si>
  <si>
    <t>FA15-BSE-023</t>
  </si>
  <si>
    <t>FA15-BSE-024</t>
  </si>
  <si>
    <t>FA15-BSE-027</t>
  </si>
  <si>
    <t>FA15-BSE-028</t>
  </si>
  <si>
    <t>FA15-BSE-029</t>
  </si>
  <si>
    <t>FA15-BSE-031</t>
  </si>
  <si>
    <t>FA15-BSE-033</t>
  </si>
  <si>
    <t>FA15-BSE-034</t>
  </si>
  <si>
    <t>FA15-BSE-035</t>
  </si>
  <si>
    <t>FA15-BSE-036</t>
  </si>
  <si>
    <t>C-</t>
  </si>
  <si>
    <t>FA15-BSE-037</t>
  </si>
  <si>
    <t>FA15-BSE-039</t>
  </si>
  <si>
    <t>FA15-BSE-040</t>
  </si>
  <si>
    <t>FA15-BSE-041</t>
  </si>
  <si>
    <t>FA15-BSE-042</t>
  </si>
  <si>
    <t>FA15-BSE-043</t>
  </si>
  <si>
    <t>FA15-BSE-044</t>
  </si>
  <si>
    <t>FA15-BSE-045</t>
  </si>
  <si>
    <t>FA15-BSE-046</t>
  </si>
  <si>
    <t>FA15-BSE-047</t>
  </si>
  <si>
    <t>BSE-6D</t>
  </si>
  <si>
    <t>D</t>
  </si>
  <si>
    <t>FA15-BSE-048</t>
  </si>
  <si>
    <t>FA15-BSE-049</t>
  </si>
  <si>
    <t>FA15-BSE-050</t>
  </si>
  <si>
    <t>FA15-BSE-051</t>
  </si>
  <si>
    <t>FA15-BSE-052</t>
  </si>
  <si>
    <t>FA15-BSE-053</t>
  </si>
  <si>
    <t>FA15-BSE-054</t>
  </si>
  <si>
    <t>FA15-BSE-055</t>
  </si>
  <si>
    <t>FA15-BSE-056</t>
  </si>
  <si>
    <t>FA15-BSE-057</t>
  </si>
  <si>
    <t>FA15-BSE-058</t>
  </si>
  <si>
    <t>FA15-BSE-059</t>
  </si>
  <si>
    <t>FA15-BSE-060</t>
  </si>
  <si>
    <t>FA15-BSE-061</t>
  </si>
  <si>
    <t>FA15-BSE-062</t>
  </si>
  <si>
    <t>A-</t>
  </si>
  <si>
    <t>FA15-BSE-065</t>
  </si>
  <si>
    <t>FA15-BSE-066</t>
  </si>
  <si>
    <t>FA15-BSE-067</t>
  </si>
  <si>
    <t>FA15-BSE-068</t>
  </si>
  <si>
    <t>FA15-BSE-069</t>
  </si>
  <si>
    <t>FA15-BSE-070</t>
  </si>
  <si>
    <t>FA15-BSE-071</t>
  </si>
  <si>
    <t>FA15-BSE-072</t>
  </si>
  <si>
    <t>FA15-BSE-074</t>
  </si>
  <si>
    <t>FA15-BSE-075</t>
  </si>
  <si>
    <t>FA15-BSE-076</t>
  </si>
  <si>
    <t>FA15-BSE-078</t>
  </si>
  <si>
    <t>FA15-BSE-079</t>
  </si>
  <si>
    <t>FA15-BSE-082</t>
  </si>
  <si>
    <t>FA15-BSE-083</t>
  </si>
  <si>
    <t>FA15-BSE-084</t>
  </si>
  <si>
    <t>FA15-BSE-087</t>
  </si>
  <si>
    <t>FA15-BSE-088</t>
  </si>
  <si>
    <t>FA15-BSE-089</t>
  </si>
  <si>
    <t>FA15-BSE-090</t>
  </si>
  <si>
    <t>FA15-BSE-091</t>
  </si>
  <si>
    <t>FA15-BSE-093</t>
  </si>
  <si>
    <t>FA15-BSE-094</t>
  </si>
  <si>
    <t>FA15-BSE-095</t>
  </si>
  <si>
    <t>FA15-BSE-096</t>
  </si>
  <si>
    <t>FA15-BSE-097</t>
  </si>
  <si>
    <t>FA15-BSE-098</t>
  </si>
  <si>
    <t>FA15-BSE-099</t>
  </si>
  <si>
    <t>FA15-BSE-101</t>
  </si>
  <si>
    <t>FA15-BSE-102</t>
  </si>
  <si>
    <t>FA15-BSE-103</t>
  </si>
  <si>
    <t>FA15-BSE-104</t>
  </si>
  <si>
    <t>FA15-BSE-105</t>
  </si>
  <si>
    <t>FA15-BSE-106</t>
  </si>
  <si>
    <t>FA15-BSE-107</t>
  </si>
  <si>
    <t>FA15-BSE-108</t>
  </si>
  <si>
    <t>FA15-BSE-109</t>
  </si>
  <si>
    <t>FA15-BSE-110</t>
  </si>
  <si>
    <t>FA15-BSE-112</t>
  </si>
  <si>
    <t>FA15-BSE-113</t>
  </si>
  <si>
    <t>FA15-BSE-114</t>
  </si>
  <si>
    <t>FA15-BSE-115</t>
  </si>
  <si>
    <t>FA15-BSE-116</t>
  </si>
  <si>
    <t>FA15-BSE-117</t>
  </si>
  <si>
    <t>FA15-BSE-118</t>
  </si>
  <si>
    <t>FA15-BSE-119</t>
  </si>
  <si>
    <t>FA15-BSE-120</t>
  </si>
  <si>
    <t>FA15-BSE-122</t>
  </si>
  <si>
    <t>FA15-BSE-123</t>
  </si>
  <si>
    <t>FA15-BSE-124</t>
  </si>
  <si>
    <t>FA15-BSE-126</t>
  </si>
  <si>
    <t>FA15-BSE-127</t>
  </si>
  <si>
    <t>FA15-BSE-128</t>
  </si>
  <si>
    <t>FA15-BSE-130</t>
  </si>
  <si>
    <t>FA15-BSE-131</t>
  </si>
  <si>
    <t>FA15-BSE-132</t>
  </si>
  <si>
    <t>FA15-BSE-135</t>
  </si>
  <si>
    <t>FA15-BSE-137</t>
  </si>
  <si>
    <t>FA15-BSE-138</t>
  </si>
  <si>
    <t>FA15-BSE-142</t>
  </si>
  <si>
    <t>FA15-BSE-143</t>
  </si>
  <si>
    <t>FA15-BSE-144</t>
  </si>
  <si>
    <t>FA15-BSE-145</t>
  </si>
  <si>
    <t>FA15-BSE-146</t>
  </si>
  <si>
    <t>FA15-BSE-147</t>
  </si>
  <si>
    <t>FA15-BSE-148</t>
  </si>
  <si>
    <t>FA15-BSE-149</t>
  </si>
  <si>
    <t>FA15-BSE-152</t>
  </si>
  <si>
    <t>FA15-BSE-154</t>
  </si>
  <si>
    <t>FA15-BSE-155</t>
  </si>
  <si>
    <t>FA15-BSE-156</t>
  </si>
  <si>
    <t>FA15-BSE-157</t>
  </si>
  <si>
    <t>FA15-BSE-158</t>
  </si>
  <si>
    <t>FA15-BSE-159</t>
  </si>
  <si>
    <t>FA15-BSE-160</t>
  </si>
  <si>
    <t>FA15-BSE-161</t>
  </si>
  <si>
    <t>FA15-BSE-162</t>
  </si>
  <si>
    <t>FA15-BSE-163</t>
  </si>
  <si>
    <t>FA15-BSE-166</t>
  </si>
  <si>
    <t>FA15-BSE-168</t>
  </si>
  <si>
    <t>FA15-BSE-169</t>
  </si>
  <si>
    <t>FA15-BSE-170</t>
  </si>
  <si>
    <t>FA15-BSE-172</t>
  </si>
  <si>
    <t>FA15-BSE-173</t>
  </si>
  <si>
    <t>FA15-BSE-174</t>
  </si>
  <si>
    <t>FA15-BSE-175</t>
  </si>
  <si>
    <t>FA15-BSE-176</t>
  </si>
  <si>
    <t>FA15-BSE-177</t>
  </si>
  <si>
    <t>FA15-BSE-178</t>
  </si>
  <si>
    <t>FA15-BSE-179</t>
  </si>
  <si>
    <t>FA15-BSE-180</t>
  </si>
  <si>
    <t>FA15-BSE-181</t>
  </si>
  <si>
    <t>FA15-BSE-182</t>
  </si>
  <si>
    <t>FA15-BSE-183</t>
  </si>
  <si>
    <t>FA15-BSE-184</t>
  </si>
  <si>
    <t>FA15-BSE-185</t>
  </si>
  <si>
    <t>FA15-BSE-186</t>
  </si>
  <si>
    <t>FA15-BSE-187</t>
  </si>
  <si>
    <t>FA15-BSE-188</t>
  </si>
  <si>
    <t>FA15-BSE-189</t>
  </si>
  <si>
    <t>FA15-BSE-190</t>
  </si>
  <si>
    <t>FA15-BSE-191</t>
  </si>
  <si>
    <t>FA15-BSE-193</t>
  </si>
  <si>
    <t>FA15-BSE-194</t>
  </si>
  <si>
    <t>FA15-BSE-196</t>
  </si>
  <si>
    <t>FA15-BSE-197</t>
  </si>
  <si>
    <t>FA15-BSE-198</t>
  </si>
  <si>
    <t>FA15-BSE-202</t>
  </si>
  <si>
    <t>FA15-BSE-204</t>
  </si>
  <si>
    <t>FA15-BSE-206</t>
  </si>
  <si>
    <t>FA15-BSE-207</t>
  </si>
  <si>
    <t>FA15-BSE-208</t>
  </si>
  <si>
    <t>FA15-BSE-209</t>
  </si>
  <si>
    <t>FA15-BSE-210</t>
  </si>
  <si>
    <t>FA15-BSE-211</t>
  </si>
  <si>
    <t>FA15-BSE-213</t>
  </si>
  <si>
    <t>FA15-BSE-214</t>
  </si>
  <si>
    <t>FA15-BSE-215</t>
  </si>
  <si>
    <t>FA15-BSE-216</t>
  </si>
  <si>
    <t>FA15-BSE-217</t>
  </si>
  <si>
    <t>FA15-BSE-218</t>
  </si>
  <si>
    <t>FA15-BSE-219</t>
  </si>
  <si>
    <t>FA15-BSE-220</t>
  </si>
  <si>
    <t>FA15-BSE-221</t>
  </si>
  <si>
    <t>FA15-BSE-222</t>
  </si>
  <si>
    <t>FA15-BSE-223</t>
  </si>
  <si>
    <t>FA15-BSE-224</t>
  </si>
  <si>
    <t>FA15-BSE-225</t>
  </si>
  <si>
    <t>FA15-BSE-226</t>
  </si>
  <si>
    <t>FA15-BSE-228</t>
  </si>
  <si>
    <t>FA15-BSE-230</t>
  </si>
  <si>
    <t>FA15-BSE-231</t>
  </si>
  <si>
    <t>FA15-BSE-232</t>
  </si>
  <si>
    <t>FA15-BSE-234</t>
  </si>
  <si>
    <t>SP14-BSE-002</t>
  </si>
  <si>
    <t>SP14-BSE-015</t>
  </si>
  <si>
    <t>SP15-BSE-006</t>
  </si>
  <si>
    <t>SP15-BSE-014</t>
  </si>
  <si>
    <t>SP15-BSE-039</t>
  </si>
  <si>
    <t>SP15-BSE-075</t>
  </si>
  <si>
    <t>SP15-BSE-105</t>
  </si>
  <si>
    <t>SP15-BSE-144</t>
  </si>
  <si>
    <t>SP15-BSE-152</t>
  </si>
  <si>
    <t>Std_Sem</t>
  </si>
  <si>
    <t>Exam_Sem</t>
  </si>
  <si>
    <t>FA14-BCS-112</t>
  </si>
  <si>
    <t>BSE-3B</t>
  </si>
  <si>
    <t>Calculus and Analytic Geometry</t>
  </si>
  <si>
    <t>FA14-BCS-124</t>
  </si>
  <si>
    <t>FA14-BCS-140</t>
  </si>
  <si>
    <t>FA14-BCS-153</t>
  </si>
  <si>
    <t>FA15-BCS-141</t>
  </si>
  <si>
    <t>BCS</t>
  </si>
  <si>
    <t>BCS-2R</t>
  </si>
  <si>
    <t>R</t>
  </si>
  <si>
    <t>FA15-BCS-144</t>
  </si>
  <si>
    <t>FA15-BCS-168</t>
  </si>
  <si>
    <t>FA16-BCS-034</t>
  </si>
  <si>
    <t>FA16-BCS-119</t>
  </si>
  <si>
    <t>BSE-3A</t>
  </si>
  <si>
    <t>FA17-BCS-004</t>
  </si>
  <si>
    <t>FA17-BCS-010</t>
  </si>
  <si>
    <t>FA17-BCS-021</t>
  </si>
  <si>
    <t>FA17-BCS-022</t>
  </si>
  <si>
    <t>FA17-BCS-044</t>
  </si>
  <si>
    <t>FA17-BCS-080</t>
  </si>
  <si>
    <t>FA17-BCS-105</t>
  </si>
  <si>
    <t>FA17-BCS-127</t>
  </si>
  <si>
    <t>FA17-BCS-136</t>
  </si>
  <si>
    <t>FA17-BCS-146</t>
  </si>
  <si>
    <t>FA17-BCS-154</t>
  </si>
  <si>
    <t>FA17-BCS-155</t>
  </si>
  <si>
    <t>FA17-BCS-156</t>
  </si>
  <si>
    <t>FA17-BCS-160</t>
  </si>
  <si>
    <t>FA17-BCS-166</t>
  </si>
  <si>
    <t>FA17-BCS-168</t>
  </si>
  <si>
    <t>FA17-BCS-178</t>
  </si>
  <si>
    <t>FA17-BCS-188</t>
  </si>
  <si>
    <t>FA17-BCS-201</t>
  </si>
  <si>
    <t>SP16-BCS-001</t>
  </si>
  <si>
    <t>SP16-BCS-005</t>
  </si>
  <si>
    <t>Electrical Engg.</t>
  </si>
  <si>
    <t>SP16-BCS-065</t>
  </si>
  <si>
    <t>BEE</t>
  </si>
  <si>
    <t>BEE-2A</t>
  </si>
  <si>
    <t>SP17-BCS-043</t>
  </si>
  <si>
    <t>SP18-BCS-001</t>
  </si>
  <si>
    <t>BCS-1A</t>
  </si>
  <si>
    <t>SP18-BCS-002</t>
  </si>
  <si>
    <t>SP18-BCS-003</t>
  </si>
  <si>
    <t>SP18-BCS-004</t>
  </si>
  <si>
    <t>SP18-BCS-005</t>
  </si>
  <si>
    <t>SP18-BCS-006</t>
  </si>
  <si>
    <t>SP18-BCS-007</t>
  </si>
  <si>
    <t>SP18-BCS-008</t>
  </si>
  <si>
    <t>SP18-BCS-009</t>
  </si>
  <si>
    <t>SP18-BCS-010</t>
  </si>
  <si>
    <t>SP18-BCS-011</t>
  </si>
  <si>
    <t>SP18-BCS-012</t>
  </si>
  <si>
    <t>SP18-BCS-013</t>
  </si>
  <si>
    <t>SP18-BCS-014</t>
  </si>
  <si>
    <t>SP18-BCS-015</t>
  </si>
  <si>
    <t>SP18-BCS-016</t>
  </si>
  <si>
    <t>SP18-BCS-017</t>
  </si>
  <si>
    <t>SP18-BCS-018</t>
  </si>
  <si>
    <t>SP18-BCS-019</t>
  </si>
  <si>
    <t>SP18-BCS-020</t>
  </si>
  <si>
    <t>SP18-BCS-021</t>
  </si>
  <si>
    <t>SP18-BCS-022</t>
  </si>
  <si>
    <t>SP18-BCS-023</t>
  </si>
  <si>
    <t>SP18-BCS-024</t>
  </si>
  <si>
    <t>SP18-BCS-025</t>
  </si>
  <si>
    <t>SP18-BCS-026</t>
  </si>
  <si>
    <t>SP18-BCS-027</t>
  </si>
  <si>
    <t>SP18-BCS-028</t>
  </si>
  <si>
    <t>SP18-BCS-029</t>
  </si>
  <si>
    <t>SP18-BCS-030</t>
  </si>
  <si>
    <t>SP18-BCS-031</t>
  </si>
  <si>
    <t>SP18-BCS-032</t>
  </si>
  <si>
    <t>SP18-BCS-033</t>
  </si>
  <si>
    <t>SP18-BCS-034</t>
  </si>
  <si>
    <t>SP18-BCS-035</t>
  </si>
  <si>
    <t>SP18-BCS-036</t>
  </si>
  <si>
    <t>SP18-BCS-037</t>
  </si>
  <si>
    <t>SP18-BCS-038</t>
  </si>
  <si>
    <t>SP18-BCS-039</t>
  </si>
  <si>
    <t>SP18-BCS-040</t>
  </si>
  <si>
    <t>SP18-BCS-041</t>
  </si>
  <si>
    <t>SP18-BCS-042</t>
  </si>
  <si>
    <t>SP18-BCS-043</t>
  </si>
  <si>
    <t>SP18-BCS-044</t>
  </si>
  <si>
    <t>SP18-BCS-046</t>
  </si>
  <si>
    <t>SP18-BCS-047</t>
  </si>
  <si>
    <t>SP18-BCS-048</t>
  </si>
  <si>
    <t>SP18-BCS-049</t>
  </si>
  <si>
    <t>SP18-BCS-050</t>
  </si>
  <si>
    <t>SP18-BCS-051</t>
  </si>
  <si>
    <t>BCS-1B</t>
  </si>
  <si>
    <t>SP18-BCS-052</t>
  </si>
  <si>
    <t>SP18-BCS-053</t>
  </si>
  <si>
    <t>SP18-BCS-055</t>
  </si>
  <si>
    <t>SP18-BCS-056</t>
  </si>
  <si>
    <t>SP18-BCS-057</t>
  </si>
  <si>
    <t>SP18-BCS-058</t>
  </si>
  <si>
    <t>SP18-BCS-059</t>
  </si>
  <si>
    <t>SP18-BCS-060</t>
  </si>
  <si>
    <t>SP18-BCS-061</t>
  </si>
  <si>
    <t>SP18-BCS-062</t>
  </si>
  <si>
    <t>SP18-BCS-063</t>
  </si>
  <si>
    <t>SP18-BCS-064</t>
  </si>
  <si>
    <t>SP18-BCS-065</t>
  </si>
  <si>
    <t>SP18-BCS-066</t>
  </si>
  <si>
    <t>SP18-BCS-067</t>
  </si>
  <si>
    <t>SP18-BCS-068</t>
  </si>
  <si>
    <t>SP18-BCS-069</t>
  </si>
  <si>
    <t>SP18-BCS-070</t>
  </si>
  <si>
    <t>SP18-BCS-071</t>
  </si>
  <si>
    <t>SP18-BCS-072</t>
  </si>
  <si>
    <t>SP18-BCS-073</t>
  </si>
  <si>
    <t>SP18-BCS-074</t>
  </si>
  <si>
    <t>SP18-BCS-075</t>
  </si>
  <si>
    <t>SP18-BCS-076</t>
  </si>
  <si>
    <t>SP18-BCS-077</t>
  </si>
  <si>
    <t>SP18-BCS-078</t>
  </si>
  <si>
    <t>SP18-BCS-079</t>
  </si>
  <si>
    <t>SP18-BCS-080</t>
  </si>
  <si>
    <t>SP18-BCS-081</t>
  </si>
  <si>
    <t>SP18-BCS-082</t>
  </si>
  <si>
    <t>SP18-BCS-083</t>
  </si>
  <si>
    <t>SP18-BCS-084</t>
  </si>
  <si>
    <t>SP18-BCS-085</t>
  </si>
  <si>
    <t>SP18-BCS-086</t>
  </si>
  <si>
    <t>SP18-BCS-087</t>
  </si>
  <si>
    <t>SP18-BCS-088</t>
  </si>
  <si>
    <t>SP18-BCS-089</t>
  </si>
  <si>
    <t>SP18-BCS-090</t>
  </si>
  <si>
    <t>SP18-BCS-091</t>
  </si>
  <si>
    <t>SP18-BCS-092</t>
  </si>
  <si>
    <t>SP18-BCS-093</t>
  </si>
  <si>
    <t>SP18-BCS-094</t>
  </si>
  <si>
    <t>SP18-BCS-095</t>
  </si>
  <si>
    <t>SP18-BCS-096</t>
  </si>
  <si>
    <t>SP18-BCS-097</t>
  </si>
  <si>
    <t>SP18-BCS-098</t>
  </si>
  <si>
    <t>SP18-BCS-099</t>
  </si>
  <si>
    <t>SP18-BCS-100</t>
  </si>
  <si>
    <t>SP18-BCS-101</t>
  </si>
  <si>
    <t>SP18-BCS-102</t>
  </si>
  <si>
    <t>FA15-BSE-140</t>
  </si>
  <si>
    <t>FA15-BSE-235</t>
  </si>
  <si>
    <t>FA16-BSE-020</t>
  </si>
  <si>
    <t>FA16-BSE-035</t>
  </si>
  <si>
    <t>FA16-BSE-036</t>
  </si>
  <si>
    <t>FA16-BSE-042</t>
  </si>
  <si>
    <t>FA16-BSE-138</t>
  </si>
  <si>
    <t>FA16-BSE-141</t>
  </si>
  <si>
    <t>FA16-BSE-147</t>
  </si>
  <si>
    <t>FA16-BSE-148</t>
  </si>
  <si>
    <t>FA16-BSE-164</t>
  </si>
  <si>
    <t>SP16-BSE-055</t>
  </si>
  <si>
    <t>SP17-BSE-001</t>
  </si>
  <si>
    <t>SP17-BSE-002</t>
  </si>
  <si>
    <t>SP17-BSE-003</t>
  </si>
  <si>
    <t>SP17-BSE-004</t>
  </si>
  <si>
    <t>SP17-BSE-005</t>
  </si>
  <si>
    <t>SP17-BSE-006</t>
  </si>
  <si>
    <t>SP17-BSE-007</t>
  </si>
  <si>
    <t>SP17-BSE-009</t>
  </si>
  <si>
    <t>SP17-BSE-010</t>
  </si>
  <si>
    <t>SP17-BSE-012</t>
  </si>
  <si>
    <t>SP17-BSE-013</t>
  </si>
  <si>
    <t>SP17-BSE-014</t>
  </si>
  <si>
    <t>SP17-BSE-015</t>
  </si>
  <si>
    <t>SP17-BSE-016</t>
  </si>
  <si>
    <t>SP17-BSE-017</t>
  </si>
  <si>
    <t>SP17-BSE-018</t>
  </si>
  <si>
    <t>SP17-BSE-019</t>
  </si>
  <si>
    <t>SP17-BSE-020</t>
  </si>
  <si>
    <t>SP17-BSE-021</t>
  </si>
  <si>
    <t>SP17-BSE-022</t>
  </si>
  <si>
    <t>SP17-BSE-023</t>
  </si>
  <si>
    <t>SP17-BSE-024</t>
  </si>
  <si>
    <t>SP17-BSE-025</t>
  </si>
  <si>
    <t>SP17-BSE-026</t>
  </si>
  <si>
    <t>SP17-BSE-027</t>
  </si>
  <si>
    <t>SP17-BSE-028</t>
  </si>
  <si>
    <t>SP17-BSE-029</t>
  </si>
  <si>
    <t>SP17-BSE-030</t>
  </si>
  <si>
    <t>SP17-BSE-031</t>
  </si>
  <si>
    <t>SP17-BSE-032</t>
  </si>
  <si>
    <t>SP17-BSE-033</t>
  </si>
  <si>
    <t>SP17-BSE-034</t>
  </si>
  <si>
    <t>SP17-BSE-035</t>
  </si>
  <si>
    <t>SP17-BSE-036</t>
  </si>
  <si>
    <t>SP17-BSE-037</t>
  </si>
  <si>
    <t>SP17-BSE-038</t>
  </si>
  <si>
    <t>SP17-BSE-039</t>
  </si>
  <si>
    <t>SP17-BSE-040</t>
  </si>
  <si>
    <t>SP17-BSE-041</t>
  </si>
  <si>
    <t>SP17-BSE-042</t>
  </si>
  <si>
    <t>SP17-BSE-043</t>
  </si>
  <si>
    <t>SP17-BSE-044</t>
  </si>
  <si>
    <t>SP17-BSE-045</t>
  </si>
  <si>
    <t>SP17-BSE-046</t>
  </si>
  <si>
    <t>SP17-BSE-047</t>
  </si>
  <si>
    <t>SP17-BSE-048</t>
  </si>
  <si>
    <t>SP17-BSE-049</t>
  </si>
  <si>
    <t>SP17-BSE-053</t>
  </si>
  <si>
    <t>SP17-BSE-054</t>
  </si>
  <si>
    <t>SP17-BSE-055</t>
  </si>
  <si>
    <t>SP17-BSE-056</t>
  </si>
  <si>
    <t>SP17-BSE-057</t>
  </si>
  <si>
    <t>SP17-BSE-058</t>
  </si>
  <si>
    <t>SP17-BSE-059</t>
  </si>
  <si>
    <t>SP17-BSE-060</t>
  </si>
  <si>
    <t>SP17-BSE-061</t>
  </si>
  <si>
    <t>SP17-BSE-062</t>
  </si>
  <si>
    <t>SP17-BSE-063</t>
  </si>
  <si>
    <t>SP17-BSE-064</t>
  </si>
  <si>
    <t>SP17-BSE-065</t>
  </si>
  <si>
    <t>SP17-BSE-066</t>
  </si>
  <si>
    <t>SP17-BSE-067</t>
  </si>
  <si>
    <t>SP17-BSE-068</t>
  </si>
  <si>
    <t>SP17-BSE-069</t>
  </si>
  <si>
    <t>SP17-BSE-070</t>
  </si>
  <si>
    <t>SP17-BSE-071</t>
  </si>
  <si>
    <t>SP17-BSE-072</t>
  </si>
  <si>
    <t>SP17-BSE-074</t>
  </si>
  <si>
    <t>SP17-BSE-075</t>
  </si>
  <si>
    <t>SP17-BSE-077</t>
  </si>
  <si>
    <t>SP17-BSE-078</t>
  </si>
  <si>
    <t>SP17-BSE-079</t>
  </si>
  <si>
    <t>SP17-BSE-080</t>
  </si>
  <si>
    <t>SP17-BSE-081</t>
  </si>
  <si>
    <t>SP17-BSE-083</t>
  </si>
  <si>
    <t>SP17-BSE-084</t>
  </si>
  <si>
    <t>SP17-BSE-085</t>
  </si>
  <si>
    <t>SP17-BSE-087</t>
  </si>
  <si>
    <t>SP17-BSE-088</t>
  </si>
  <si>
    <t>SP17-BSE-089</t>
  </si>
  <si>
    <t>SP17-BSE-091</t>
  </si>
  <si>
    <t>SP17-BSE-092</t>
  </si>
  <si>
    <t>SP17-BSE-094</t>
  </si>
  <si>
    <t>FA14-BEE-016</t>
  </si>
  <si>
    <t>FA14-BEE-031</t>
  </si>
  <si>
    <t>FA14-BEE-073</t>
  </si>
  <si>
    <t>FA14-BEE-184</t>
  </si>
  <si>
    <t>FA14-BEE-193</t>
  </si>
  <si>
    <t>FA14-BEE-194</t>
  </si>
  <si>
    <t>FA14-BEE-197</t>
  </si>
  <si>
    <t>FA14-BEE-226</t>
  </si>
  <si>
    <t>FA15-BEE-011</t>
  </si>
  <si>
    <t>FA15-BEE-013</t>
  </si>
  <si>
    <t>FA15-BEE-041</t>
  </si>
  <si>
    <t>FA15-BEE-048</t>
  </si>
  <si>
    <t>FA15-BEE-073</t>
  </si>
  <si>
    <t>FA15-BEE-083</t>
  </si>
  <si>
    <t>FA15-BEE-102</t>
  </si>
  <si>
    <t>FA15-BEE-108</t>
  </si>
  <si>
    <t>FA15-BEE-110</t>
  </si>
  <si>
    <t>FA15-BEE-112</t>
  </si>
  <si>
    <t>FA15-BEE-113</t>
  </si>
  <si>
    <t>FA15-BEE-124</t>
  </si>
  <si>
    <t>FA15-BEE-126</t>
  </si>
  <si>
    <t>FA15-BEE-136</t>
  </si>
  <si>
    <t>FA15-BEE-154</t>
  </si>
  <si>
    <t>FA15-BEE-155</t>
  </si>
  <si>
    <t>FA15-BEE-158</t>
  </si>
  <si>
    <t>FA15-BEE-175</t>
  </si>
  <si>
    <t>FA16-BEE-103</t>
  </si>
  <si>
    <t>FA16-BEE-176</t>
  </si>
  <si>
    <t>FA17-BEE-012</t>
  </si>
  <si>
    <t>FA17-BEE-024</t>
  </si>
  <si>
    <t>FA17-BEE-056</t>
  </si>
  <si>
    <t>FA17-BEE-062</t>
  </si>
  <si>
    <t>FA17-BEE-112</t>
  </si>
  <si>
    <t>FA17-BEE-119</t>
  </si>
  <si>
    <t>FA17-BEE-181</t>
  </si>
  <si>
    <t>Civil Engg.</t>
  </si>
  <si>
    <t>FA14-CVE-003</t>
  </si>
  <si>
    <t>CVE</t>
  </si>
  <si>
    <t>CVE-8A</t>
  </si>
  <si>
    <t>FA14-CVE-011</t>
  </si>
  <si>
    <t>FA17-CVE-025</t>
  </si>
  <si>
    <t>CVE-2B</t>
  </si>
  <si>
    <t>S.No</t>
  </si>
  <si>
    <t>Registration No</t>
  </si>
  <si>
    <t>A1</t>
  </si>
  <si>
    <t>A2</t>
  </si>
  <si>
    <t>A3</t>
  </si>
  <si>
    <t>A4</t>
  </si>
  <si>
    <t>TA</t>
  </si>
  <si>
    <t>Q1</t>
  </si>
  <si>
    <t>Q2</t>
  </si>
  <si>
    <t>Q3</t>
  </si>
  <si>
    <t>Q4</t>
  </si>
  <si>
    <t>TQ</t>
  </si>
  <si>
    <t>S1</t>
  </si>
  <si>
    <t>S2</t>
  </si>
  <si>
    <t>Final</t>
  </si>
  <si>
    <t>FA14-BSE-013</t>
  </si>
  <si>
    <t>FA14-BSE-015</t>
  </si>
  <si>
    <t>FA14-BSE-049</t>
  </si>
  <si>
    <t>FA14-BSE-136</t>
  </si>
  <si>
    <t>SP16-BSE-001</t>
  </si>
  <si>
    <t>SP16-BSE-002</t>
  </si>
  <si>
    <t>SP16-BSE-003</t>
  </si>
  <si>
    <t>SP16-BSE-004</t>
  </si>
  <si>
    <t>SP16-BSE-005</t>
  </si>
  <si>
    <t>SP16-BSE-006</t>
  </si>
  <si>
    <t>SP16-BSE-007</t>
  </si>
  <si>
    <t>SP16-BSE-008</t>
  </si>
  <si>
    <t>SP16-BSE-009</t>
  </si>
  <si>
    <t>SP16-BSE-010</t>
  </si>
  <si>
    <t>SP16-BSE-011</t>
  </si>
  <si>
    <t>SP16-BSE-012</t>
  </si>
  <si>
    <t>SP16-BSE-013</t>
  </si>
  <si>
    <t>SP16-BSE-015</t>
  </si>
  <si>
    <t>SP16-BSE-017</t>
  </si>
  <si>
    <t>SP16-BSE-018</t>
  </si>
  <si>
    <t>SP16-BSE-019</t>
  </si>
  <si>
    <t>SP16-BSE-020</t>
  </si>
  <si>
    <t>SP16-BSE-021</t>
  </si>
  <si>
    <t>SP16-BSE-022</t>
  </si>
  <si>
    <t>SP16-BSE-023</t>
  </si>
  <si>
    <t>SP16-BSE-024</t>
  </si>
  <si>
    <t>SP16-BSE-025</t>
  </si>
  <si>
    <t>SP16-BSE-026</t>
  </si>
  <si>
    <t>SP16-BSE-028</t>
  </si>
  <si>
    <t>SP16-BSE-029</t>
  </si>
  <si>
    <t>SP16-BSE-031</t>
  </si>
  <si>
    <t>SP16-BSE-032</t>
  </si>
  <si>
    <t>SP16-BSE-033</t>
  </si>
  <si>
    <t>SP16-BSE-034</t>
  </si>
  <si>
    <t>SP16-BSE-035</t>
  </si>
  <si>
    <t>SP16-BSE-036</t>
  </si>
  <si>
    <t>SP16-BSE-037</t>
  </si>
  <si>
    <t>SP16-BSE-038</t>
  </si>
  <si>
    <t>SP16-BSE-039</t>
  </si>
  <si>
    <t>SP16-BSE-040</t>
  </si>
  <si>
    <t>SP16-BSE-074</t>
  </si>
  <si>
    <t>SP16-BSE-084</t>
  </si>
  <si>
    <t>SP16-BSE-092</t>
  </si>
  <si>
    <t>SP16-BSE-093</t>
  </si>
  <si>
    <t>SP16-BSE-099</t>
  </si>
  <si>
    <t>SP16-BSE-100</t>
  </si>
  <si>
    <t>SP16-BSE-101</t>
  </si>
  <si>
    <t>A%</t>
  </si>
  <si>
    <t>Q%</t>
  </si>
  <si>
    <t>Total</t>
  </si>
  <si>
    <t>result of one course taught by different teachers to different classes of different semesters</t>
  </si>
  <si>
    <t>Result of One Course taught by One teacher to different sections of same class</t>
  </si>
  <si>
    <t>Mr Amjad</t>
  </si>
  <si>
    <t>Ms Fatima</t>
  </si>
  <si>
    <t>Ms Ayesha</t>
  </si>
  <si>
    <t>Class: BSE-6A</t>
  </si>
  <si>
    <t>Course: Data Warehousing</t>
  </si>
  <si>
    <t>Teacher: Amjad Usman</t>
  </si>
  <si>
    <t>Result Analysis of a Class</t>
  </si>
  <si>
    <t>Class Statistics</t>
  </si>
  <si>
    <t>Total students</t>
  </si>
  <si>
    <t>Male Students</t>
  </si>
  <si>
    <t>Female students</t>
  </si>
  <si>
    <t>Total Pass</t>
  </si>
  <si>
    <t>Total Fail</t>
  </si>
  <si>
    <t>Class Average</t>
  </si>
  <si>
    <t>Total students Above Class Average</t>
  </si>
  <si>
    <t>Total students Below Class Average</t>
  </si>
  <si>
    <t>?</t>
  </si>
  <si>
    <t>Total Fail (Male)</t>
  </si>
  <si>
    <t>Total Fail (Female)</t>
  </si>
  <si>
    <t>Total Pass (Male)</t>
  </si>
  <si>
    <t>Total Pass (Female)</t>
  </si>
  <si>
    <t>Count</t>
  </si>
  <si>
    <t>Grades</t>
  </si>
  <si>
    <t>A, A-</t>
  </si>
  <si>
    <t>B+, B, B-</t>
  </si>
  <si>
    <t>C+, C, C-</t>
  </si>
  <si>
    <t>Highest marks in Final Exam</t>
  </si>
  <si>
    <t>Lowest marks in Final Exam</t>
  </si>
  <si>
    <t>can you create a chart that contains grades and their counts?</t>
  </si>
  <si>
    <t>Assignment</t>
  </si>
  <si>
    <t>Quiz</t>
  </si>
  <si>
    <t>Regno</t>
  </si>
  <si>
    <t>use lookup function to update it automatically</t>
  </si>
  <si>
    <t>use formula to auto extract section from class</t>
  </si>
  <si>
    <t>2. select grade from grade list</t>
  </si>
  <si>
    <t>1. select section from section list</t>
  </si>
  <si>
    <t>3. select gender from gender list</t>
  </si>
  <si>
    <t>4. use formula to count the number of students with the above specs</t>
  </si>
  <si>
    <t>for example, with above specs, find the number of male students who secured</t>
  </si>
  <si>
    <t>A grade in section A.</t>
  </si>
  <si>
    <t>create a graph of above pass fail students in each section</t>
  </si>
  <si>
    <t>section</t>
  </si>
  <si>
    <t>Pass</t>
  </si>
  <si>
    <t>Fail</t>
  </si>
  <si>
    <t>What are your observations?</t>
  </si>
  <si>
    <t>what are your findings?</t>
  </si>
  <si>
    <t>Analyze teacher performance in each course</t>
  </si>
  <si>
    <t>FA14-BS+C5:C42E-005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</si>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</sst>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1" fontId="2" fillId="3" borderId="1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1" fillId="2" borderId="2" xfId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wrapText="1"/>
    </xf>
    <xf numFmtId="0" fontId="0" fillId="4" borderId="0" xfId="0" applyFill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quotePrefix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2">
    <cellStyle name="Calculation" xfId="1" builtinId="22"/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L202" totalsRowShown="0">
  <tableColumns count="12">
    <tableColumn id="1" name="Exam_Sem"/>
    <tableColumn id="2" name="Dept"/>
    <tableColumn id="3" name="Reg_No"/>
    <tableColumn id="4" name="Gender"/>
    <tableColumn id="5" name="Program"/>
    <tableColumn id="6" name="Std_Sem" dataDxfId="3"/>
    <tableColumn id="7" name="Section"/>
    <tableColumn id="8" name="Class"/>
    <tableColumn id="9" name="Teacher"/>
    <tableColumn id="10" name="Course"/>
    <tableColumn id="11" name="Marks" dataDxfId="2"/>
    <tableColumn id="12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L276" totalsRowShown="0">
  <autoFilter ref="A4:L276"/>
  <tableColumns count="12">
    <tableColumn id="1" name="Exam_Sem"/>
    <tableColumn id="2" name="Dept"/>
    <tableColumn id="3" name="Reg_No"/>
    <tableColumn id="4" name="Gender"/>
    <tableColumn id="5" name="Program"/>
    <tableColumn id="6" name="Std_Sem" dataDxfId="1"/>
    <tableColumn id="7" name="Section"/>
    <tableColumn id="8" name="Class"/>
    <tableColumn id="9" name="Teacher"/>
    <tableColumn id="10" name="Course"/>
    <tableColumn id="11" name="Marks" dataDxfId="0"/>
    <tableColumn id="12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2"/>
  <sheetViews>
    <sheetView topLeftCell="A54" workbookViewId="0">
      <selection activeCell="K67" sqref="K67"/>
    </sheetView>
  </sheetViews>
  <sheetFormatPr defaultRowHeight="15" x14ac:dyDescent="0.25"/>
  <cols>
    <col min="2" max="2" width="6.5703125" style="1" customWidth="1"/>
    <col min="3" max="3" width="18.42578125" customWidth="1"/>
    <col min="4" max="4" width="8.85546875" customWidth="1"/>
    <col min="5" max="5" width="8.7109375" customWidth="1"/>
    <col min="6" max="6" width="7.5703125" customWidth="1"/>
    <col min="7" max="9" width="9.140625" style="1"/>
    <col min="10" max="10" width="11.85546875" style="1" customWidth="1"/>
    <col min="11" max="11" width="6.85546875" style="2" customWidth="1"/>
    <col min="12" max="12" width="6.28515625" style="2" customWidth="1"/>
    <col min="13" max="16" width="9.140625" style="1"/>
    <col min="17" max="18" width="5.28515625" style="2" customWidth="1"/>
    <col min="19" max="22" width="9.140625" style="1"/>
  </cols>
  <sheetData>
    <row r="1" spans="2:22" s="3" customFormat="1" x14ac:dyDescent="0.25">
      <c r="B1" s="2"/>
      <c r="C1" s="9" t="s">
        <v>582</v>
      </c>
      <c r="D1" s="9" t="s">
        <v>583</v>
      </c>
      <c r="G1" s="9" t="s">
        <v>584</v>
      </c>
      <c r="I1" s="2"/>
      <c r="J1" s="2"/>
      <c r="K1" s="14" t="s">
        <v>585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2:22" s="3" customFormat="1" x14ac:dyDescent="0.25"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s="3" customFormat="1" x14ac:dyDescent="0.25">
      <c r="B3" s="2"/>
      <c r="E3" s="6">
        <v>10</v>
      </c>
      <c r="F3" s="6">
        <v>20</v>
      </c>
      <c r="G3" s="6">
        <v>30</v>
      </c>
      <c r="H3" s="6">
        <v>20</v>
      </c>
      <c r="I3" s="6">
        <v>80</v>
      </c>
      <c r="J3" s="6">
        <v>10</v>
      </c>
      <c r="K3" s="6">
        <v>10</v>
      </c>
      <c r="L3" s="6">
        <v>10</v>
      </c>
      <c r="M3" s="6">
        <v>15</v>
      </c>
      <c r="N3" s="6">
        <v>10</v>
      </c>
      <c r="O3" s="6">
        <v>45</v>
      </c>
      <c r="P3" s="6">
        <v>15</v>
      </c>
      <c r="Q3" s="6">
        <v>10</v>
      </c>
      <c r="R3" s="6">
        <v>15</v>
      </c>
      <c r="S3" s="6">
        <v>50</v>
      </c>
      <c r="T3" s="8">
        <f>J3+P3+Q3+R3+S3</f>
        <v>100</v>
      </c>
    </row>
    <row r="4" spans="2:22" x14ac:dyDescent="0.25">
      <c r="B4" s="6" t="s">
        <v>512</v>
      </c>
      <c r="C4" s="7" t="s">
        <v>513</v>
      </c>
      <c r="D4" s="7" t="s">
        <v>2</v>
      </c>
      <c r="E4" s="6" t="s">
        <v>514</v>
      </c>
      <c r="F4" s="6" t="s">
        <v>515</v>
      </c>
      <c r="G4" s="6" t="s">
        <v>516</v>
      </c>
      <c r="H4" s="6" t="s">
        <v>517</v>
      </c>
      <c r="I4" s="6" t="s">
        <v>518</v>
      </c>
      <c r="J4" s="6" t="s">
        <v>574</v>
      </c>
      <c r="K4" s="6" t="s">
        <v>519</v>
      </c>
      <c r="L4" s="6" t="s">
        <v>520</v>
      </c>
      <c r="M4" s="6" t="s">
        <v>521</v>
      </c>
      <c r="N4" s="6" t="s">
        <v>522</v>
      </c>
      <c r="O4" s="6" t="s">
        <v>523</v>
      </c>
      <c r="P4" s="6" t="s">
        <v>575</v>
      </c>
      <c r="Q4" s="6" t="s">
        <v>524</v>
      </c>
      <c r="R4" s="6" t="s">
        <v>525</v>
      </c>
      <c r="S4" s="6" t="s">
        <v>526</v>
      </c>
      <c r="T4" s="6" t="s">
        <v>576</v>
      </c>
      <c r="U4" s="6" t="s">
        <v>9</v>
      </c>
      <c r="V4"/>
    </row>
    <row r="5" spans="2:22" x14ac:dyDescent="0.25">
      <c r="B5" s="4">
        <v>1</v>
      </c>
      <c r="C5" s="5" t="s">
        <v>626</v>
      </c>
      <c r="D5" s="5" t="s">
        <v>13</v>
      </c>
      <c r="E5" s="4">
        <v>0</v>
      </c>
      <c r="F5" s="4">
        <v>0</v>
      </c>
      <c r="G5" s="4">
        <v>0</v>
      </c>
      <c r="H5" s="4">
        <v>0</v>
      </c>
      <c r="I5" s="10">
        <v>0</v>
      </c>
      <c r="J5" s="11">
        <f t="shared" ref="J5:J52" si="0">IFERROR($I5/$I$3*10,0)</f>
        <v>0</v>
      </c>
      <c r="K5" s="4">
        <v>0</v>
      </c>
      <c r="L5" s="4">
        <v>7</v>
      </c>
      <c r="M5" s="4">
        <v>10</v>
      </c>
      <c r="N5" s="4">
        <v>10</v>
      </c>
      <c r="O5" s="10">
        <v>27</v>
      </c>
      <c r="P5" s="11">
        <f t="shared" ref="P5:P52" si="1">IFERROR($O5/$O$3*15,0)</f>
        <v>9</v>
      </c>
      <c r="Q5" s="4">
        <v>2</v>
      </c>
      <c r="R5" s="4">
        <v>4</v>
      </c>
      <c r="S5" s="4">
        <v>35</v>
      </c>
      <c r="T5" s="12">
        <f>J5+P5+Q5+R5+S5</f>
        <v>50</v>
      </c>
      <c r="U5" s="13" t="s">
        <v>70</v>
      </c>
      <c r="V5"/>
    </row>
    <row r="6" spans="2:22" x14ac:dyDescent="0.25">
      <c r="B6" s="4">
        <v>2</v>
      </c>
      <c r="C6" s="5" t="s">
        <v>527</v>
      </c>
      <c r="D6" s="5" t="s">
        <v>13</v>
      </c>
      <c r="E6" s="4">
        <v>0</v>
      </c>
      <c r="F6" s="4">
        <v>0</v>
      </c>
      <c r="G6" s="4">
        <v>0</v>
      </c>
      <c r="H6" s="4">
        <v>8</v>
      </c>
      <c r="I6" s="10">
        <v>8</v>
      </c>
      <c r="J6" s="11">
        <f t="shared" si="0"/>
        <v>1</v>
      </c>
      <c r="K6" s="4">
        <v>5</v>
      </c>
      <c r="L6" s="4">
        <v>5</v>
      </c>
      <c r="M6" s="4">
        <v>10</v>
      </c>
      <c r="N6" s="4">
        <v>8</v>
      </c>
      <c r="O6" s="10">
        <v>28</v>
      </c>
      <c r="P6" s="11">
        <f t="shared" si="1"/>
        <v>9.3333333333333339</v>
      </c>
      <c r="Q6" s="4">
        <v>1</v>
      </c>
      <c r="R6" s="4">
        <v>11</v>
      </c>
      <c r="S6" s="4">
        <v>30</v>
      </c>
      <c r="T6" s="12">
        <f t="shared" ref="T6:T52" si="2">J6+P6+Q6+R6+S6</f>
        <v>52.333333333333336</v>
      </c>
      <c r="U6" s="13" t="s">
        <v>70</v>
      </c>
      <c r="V6"/>
    </row>
    <row r="7" spans="2:22" x14ac:dyDescent="0.25">
      <c r="B7" s="4">
        <v>3</v>
      </c>
      <c r="C7" s="5" t="s">
        <v>528</v>
      </c>
      <c r="D7" s="5" t="s">
        <v>13</v>
      </c>
      <c r="E7" s="4">
        <v>3</v>
      </c>
      <c r="F7" s="4">
        <v>14</v>
      </c>
      <c r="G7" s="4">
        <v>20</v>
      </c>
      <c r="H7" s="4">
        <v>8</v>
      </c>
      <c r="I7" s="10">
        <v>45</v>
      </c>
      <c r="J7" s="11">
        <f t="shared" si="0"/>
        <v>5.625</v>
      </c>
      <c r="K7" s="4">
        <v>7</v>
      </c>
      <c r="L7" s="4">
        <v>5</v>
      </c>
      <c r="M7" s="4">
        <v>12</v>
      </c>
      <c r="N7" s="4">
        <v>8</v>
      </c>
      <c r="O7" s="10">
        <v>32</v>
      </c>
      <c r="P7" s="11">
        <f t="shared" si="1"/>
        <v>10.666666666666668</v>
      </c>
      <c r="Q7" s="4">
        <v>3</v>
      </c>
      <c r="R7" s="4">
        <v>9</v>
      </c>
      <c r="S7" s="4">
        <v>27</v>
      </c>
      <c r="T7" s="12">
        <f t="shared" si="2"/>
        <v>55.291666666666671</v>
      </c>
      <c r="U7" s="13" t="s">
        <v>58</v>
      </c>
      <c r="V7"/>
    </row>
    <row r="8" spans="2:22" x14ac:dyDescent="0.25">
      <c r="B8" s="4">
        <v>4</v>
      </c>
      <c r="C8" s="5" t="s">
        <v>529</v>
      </c>
      <c r="D8" s="5" t="s">
        <v>13</v>
      </c>
      <c r="E8" s="4">
        <v>0</v>
      </c>
      <c r="F8" s="4">
        <v>0</v>
      </c>
      <c r="G8" s="4">
        <v>0</v>
      </c>
      <c r="H8" s="4">
        <v>8</v>
      </c>
      <c r="I8" s="10">
        <v>8</v>
      </c>
      <c r="J8" s="11">
        <f t="shared" si="0"/>
        <v>1</v>
      </c>
      <c r="K8" s="4">
        <v>7</v>
      </c>
      <c r="L8" s="4">
        <v>0</v>
      </c>
      <c r="M8" s="4">
        <v>14</v>
      </c>
      <c r="N8" s="4">
        <v>8</v>
      </c>
      <c r="O8" s="10">
        <v>29</v>
      </c>
      <c r="P8" s="11">
        <f t="shared" si="1"/>
        <v>9.6666666666666679</v>
      </c>
      <c r="Q8" s="4">
        <v>1</v>
      </c>
      <c r="R8" s="4">
        <v>11</v>
      </c>
      <c r="S8" s="4">
        <v>33</v>
      </c>
      <c r="T8" s="12">
        <f t="shared" si="2"/>
        <v>55.666666666666671</v>
      </c>
      <c r="U8" s="13" t="s">
        <v>58</v>
      </c>
      <c r="V8"/>
    </row>
    <row r="9" spans="2:22" x14ac:dyDescent="0.25">
      <c r="B9" s="4">
        <v>5</v>
      </c>
      <c r="C9" s="5" t="s">
        <v>530</v>
      </c>
      <c r="D9" s="5" t="s">
        <v>13</v>
      </c>
      <c r="E9" s="4">
        <v>0</v>
      </c>
      <c r="F9" s="4">
        <v>0</v>
      </c>
      <c r="G9" s="4">
        <v>0</v>
      </c>
      <c r="H9" s="4">
        <v>0</v>
      </c>
      <c r="I9" s="10">
        <v>0</v>
      </c>
      <c r="J9" s="11">
        <f t="shared" si="0"/>
        <v>0</v>
      </c>
      <c r="K9" s="4">
        <v>0</v>
      </c>
      <c r="L9" s="4">
        <v>0</v>
      </c>
      <c r="M9" s="4">
        <v>0</v>
      </c>
      <c r="N9" s="4">
        <v>0</v>
      </c>
      <c r="O9" s="10">
        <v>0</v>
      </c>
      <c r="P9" s="11">
        <f t="shared" si="1"/>
        <v>0</v>
      </c>
      <c r="Q9" s="4">
        <v>0</v>
      </c>
      <c r="R9" s="4">
        <v>6</v>
      </c>
      <c r="S9" s="4">
        <v>0</v>
      </c>
      <c r="T9" s="12">
        <f t="shared" si="2"/>
        <v>6</v>
      </c>
      <c r="U9" s="13" t="s">
        <v>24</v>
      </c>
      <c r="V9"/>
    </row>
    <row r="10" spans="2:22" x14ac:dyDescent="0.25">
      <c r="B10" s="4">
        <v>6</v>
      </c>
      <c r="C10" s="5" t="s">
        <v>531</v>
      </c>
      <c r="D10" s="5" t="s">
        <v>13</v>
      </c>
      <c r="E10" s="4">
        <v>3</v>
      </c>
      <c r="F10" s="4">
        <v>14</v>
      </c>
      <c r="G10" s="4">
        <v>20</v>
      </c>
      <c r="H10" s="4">
        <v>8</v>
      </c>
      <c r="I10" s="10">
        <v>45</v>
      </c>
      <c r="J10" s="11">
        <f t="shared" si="0"/>
        <v>5.625</v>
      </c>
      <c r="K10" s="4">
        <v>8</v>
      </c>
      <c r="L10" s="4">
        <v>6</v>
      </c>
      <c r="M10" s="4">
        <v>12</v>
      </c>
      <c r="N10" s="4">
        <v>0</v>
      </c>
      <c r="O10" s="10">
        <v>26</v>
      </c>
      <c r="P10" s="11">
        <f t="shared" si="1"/>
        <v>8.6666666666666661</v>
      </c>
      <c r="Q10" s="4">
        <v>6.5</v>
      </c>
      <c r="R10" s="4">
        <v>12</v>
      </c>
      <c r="S10" s="4">
        <v>47</v>
      </c>
      <c r="T10" s="12">
        <f t="shared" si="2"/>
        <v>79.791666666666657</v>
      </c>
      <c r="U10" s="13" t="s">
        <v>35</v>
      </c>
      <c r="V10"/>
    </row>
    <row r="11" spans="2:22" x14ac:dyDescent="0.25">
      <c r="B11" s="4">
        <v>7</v>
      </c>
      <c r="C11" s="5" t="s">
        <v>532</v>
      </c>
      <c r="D11" s="5" t="s">
        <v>13</v>
      </c>
      <c r="E11" s="4">
        <v>3</v>
      </c>
      <c r="F11" s="4">
        <v>14</v>
      </c>
      <c r="G11" s="4">
        <v>19</v>
      </c>
      <c r="H11" s="4">
        <v>12</v>
      </c>
      <c r="I11" s="10">
        <v>48</v>
      </c>
      <c r="J11" s="11">
        <f t="shared" si="0"/>
        <v>6</v>
      </c>
      <c r="K11" s="4">
        <v>6</v>
      </c>
      <c r="L11" s="4">
        <v>5</v>
      </c>
      <c r="M11" s="4">
        <v>15</v>
      </c>
      <c r="N11" s="4">
        <v>8</v>
      </c>
      <c r="O11" s="10">
        <v>34</v>
      </c>
      <c r="P11" s="11">
        <f t="shared" si="1"/>
        <v>11.333333333333332</v>
      </c>
      <c r="Q11" s="4">
        <v>2</v>
      </c>
      <c r="R11" s="4">
        <v>14</v>
      </c>
      <c r="S11" s="4">
        <v>28</v>
      </c>
      <c r="T11" s="12">
        <f t="shared" si="2"/>
        <v>61.333333333333329</v>
      </c>
      <c r="U11" s="13" t="s">
        <v>19</v>
      </c>
      <c r="V11"/>
    </row>
    <row r="12" spans="2:22" x14ac:dyDescent="0.25">
      <c r="B12" s="4">
        <v>8</v>
      </c>
      <c r="C12" s="5" t="s">
        <v>533</v>
      </c>
      <c r="D12" s="5" t="s">
        <v>13</v>
      </c>
      <c r="E12" s="4">
        <v>3</v>
      </c>
      <c r="F12" s="4">
        <v>14</v>
      </c>
      <c r="G12" s="4">
        <v>22</v>
      </c>
      <c r="H12" s="4">
        <v>12</v>
      </c>
      <c r="I12" s="10">
        <v>51</v>
      </c>
      <c r="J12" s="11">
        <f t="shared" si="0"/>
        <v>6.375</v>
      </c>
      <c r="K12" s="4">
        <v>5</v>
      </c>
      <c r="L12" s="4">
        <v>8</v>
      </c>
      <c r="M12" s="4">
        <v>15</v>
      </c>
      <c r="N12" s="4">
        <v>0</v>
      </c>
      <c r="O12" s="10">
        <v>28</v>
      </c>
      <c r="P12" s="11">
        <f t="shared" si="1"/>
        <v>9.3333333333333339</v>
      </c>
      <c r="Q12" s="4">
        <v>5</v>
      </c>
      <c r="R12" s="4">
        <v>13</v>
      </c>
      <c r="S12" s="4">
        <v>31</v>
      </c>
      <c r="T12" s="12">
        <f t="shared" si="2"/>
        <v>64.708333333333343</v>
      </c>
      <c r="U12" s="13" t="s">
        <v>33</v>
      </c>
      <c r="V12"/>
    </row>
    <row r="13" spans="2:22" x14ac:dyDescent="0.25">
      <c r="B13" s="4">
        <v>9</v>
      </c>
      <c r="C13" s="5" t="s">
        <v>534</v>
      </c>
      <c r="D13" s="5" t="s">
        <v>13</v>
      </c>
      <c r="E13" s="4">
        <v>0</v>
      </c>
      <c r="F13" s="4">
        <v>12</v>
      </c>
      <c r="G13" s="4">
        <v>21</v>
      </c>
      <c r="H13" s="4">
        <v>8</v>
      </c>
      <c r="I13" s="10">
        <v>41</v>
      </c>
      <c r="J13" s="11">
        <f t="shared" si="0"/>
        <v>5.125</v>
      </c>
      <c r="K13" s="4">
        <v>5</v>
      </c>
      <c r="L13" s="4">
        <v>6</v>
      </c>
      <c r="M13" s="4">
        <v>14</v>
      </c>
      <c r="N13" s="4">
        <v>10</v>
      </c>
      <c r="O13" s="10">
        <v>35</v>
      </c>
      <c r="P13" s="11">
        <f t="shared" si="1"/>
        <v>11.666666666666666</v>
      </c>
      <c r="Q13" s="4">
        <v>2</v>
      </c>
      <c r="R13" s="4">
        <v>11</v>
      </c>
      <c r="S13" s="4">
        <v>31</v>
      </c>
      <c r="T13" s="12">
        <f t="shared" si="2"/>
        <v>60.791666666666664</v>
      </c>
      <c r="U13" s="13" t="s">
        <v>19</v>
      </c>
      <c r="V13"/>
    </row>
    <row r="14" spans="2:22" x14ac:dyDescent="0.25">
      <c r="B14" s="4">
        <v>10</v>
      </c>
      <c r="C14" s="5" t="s">
        <v>535</v>
      </c>
      <c r="D14" s="5" t="s">
        <v>13</v>
      </c>
      <c r="E14" s="4">
        <v>3</v>
      </c>
      <c r="F14" s="4">
        <v>14</v>
      </c>
      <c r="G14" s="4">
        <v>20</v>
      </c>
      <c r="H14" s="4">
        <v>12</v>
      </c>
      <c r="I14" s="10">
        <v>49</v>
      </c>
      <c r="J14" s="11">
        <f t="shared" si="0"/>
        <v>6.125</v>
      </c>
      <c r="K14" s="4">
        <v>8</v>
      </c>
      <c r="L14" s="4">
        <v>0</v>
      </c>
      <c r="M14" s="4">
        <v>15</v>
      </c>
      <c r="N14" s="4">
        <v>0</v>
      </c>
      <c r="O14" s="10">
        <v>23</v>
      </c>
      <c r="P14" s="11">
        <f t="shared" si="1"/>
        <v>7.6666666666666661</v>
      </c>
      <c r="Q14" s="4">
        <v>5</v>
      </c>
      <c r="R14" s="4">
        <v>10</v>
      </c>
      <c r="S14" s="4">
        <v>36</v>
      </c>
      <c r="T14" s="12">
        <f t="shared" si="2"/>
        <v>64.791666666666657</v>
      </c>
      <c r="U14" s="13" t="s">
        <v>33</v>
      </c>
      <c r="V14"/>
    </row>
    <row r="15" spans="2:22" x14ac:dyDescent="0.25">
      <c r="B15" s="4">
        <v>11</v>
      </c>
      <c r="C15" s="5" t="s">
        <v>536</v>
      </c>
      <c r="D15" s="5" t="s">
        <v>32</v>
      </c>
      <c r="E15" s="4">
        <v>0</v>
      </c>
      <c r="F15" s="4">
        <v>15</v>
      </c>
      <c r="G15" s="4">
        <v>0</v>
      </c>
      <c r="H15" s="4">
        <v>18</v>
      </c>
      <c r="I15" s="10">
        <v>33</v>
      </c>
      <c r="J15" s="11">
        <f t="shared" si="0"/>
        <v>4.125</v>
      </c>
      <c r="K15" s="4">
        <v>5</v>
      </c>
      <c r="L15" s="4">
        <v>8</v>
      </c>
      <c r="M15" s="4">
        <v>15</v>
      </c>
      <c r="N15" s="4">
        <v>9</v>
      </c>
      <c r="O15" s="10">
        <v>37</v>
      </c>
      <c r="P15" s="11">
        <f t="shared" si="1"/>
        <v>12.333333333333332</v>
      </c>
      <c r="Q15" s="4">
        <v>5</v>
      </c>
      <c r="R15" s="4">
        <v>10</v>
      </c>
      <c r="S15" s="4">
        <v>39</v>
      </c>
      <c r="T15" s="12">
        <f t="shared" si="2"/>
        <v>70.458333333333329</v>
      </c>
      <c r="U15" s="13" t="s">
        <v>27</v>
      </c>
      <c r="V15"/>
    </row>
    <row r="16" spans="2:22" x14ac:dyDescent="0.25">
      <c r="B16" s="4">
        <v>12</v>
      </c>
      <c r="C16" s="5" t="s">
        <v>537</v>
      </c>
      <c r="D16" s="5" t="s">
        <v>13</v>
      </c>
      <c r="E16" s="4">
        <v>0</v>
      </c>
      <c r="F16" s="4">
        <v>12</v>
      </c>
      <c r="G16" s="4">
        <v>20</v>
      </c>
      <c r="H16" s="4">
        <v>8</v>
      </c>
      <c r="I16" s="10">
        <v>40</v>
      </c>
      <c r="J16" s="11">
        <f t="shared" si="0"/>
        <v>5</v>
      </c>
      <c r="K16" s="4">
        <v>4</v>
      </c>
      <c r="L16" s="4">
        <v>8</v>
      </c>
      <c r="M16" s="4">
        <v>10</v>
      </c>
      <c r="N16" s="4">
        <v>0</v>
      </c>
      <c r="O16" s="10">
        <v>22</v>
      </c>
      <c r="P16" s="11">
        <f t="shared" si="1"/>
        <v>7.333333333333333</v>
      </c>
      <c r="Q16" s="4">
        <v>2</v>
      </c>
      <c r="R16" s="4">
        <v>10</v>
      </c>
      <c r="S16" s="4">
        <v>36</v>
      </c>
      <c r="T16" s="12">
        <f t="shared" si="2"/>
        <v>60.333333333333329</v>
      </c>
      <c r="U16" s="13" t="s">
        <v>19</v>
      </c>
      <c r="V16"/>
    </row>
    <row r="17" spans="2:22" x14ac:dyDescent="0.25">
      <c r="B17" s="4">
        <v>13</v>
      </c>
      <c r="C17" s="5" t="s">
        <v>538</v>
      </c>
      <c r="D17" s="5" t="s">
        <v>13</v>
      </c>
      <c r="E17" s="4">
        <v>3</v>
      </c>
      <c r="F17" s="4">
        <v>15</v>
      </c>
      <c r="G17" s="4">
        <v>21</v>
      </c>
      <c r="H17" s="4">
        <v>8</v>
      </c>
      <c r="I17" s="10">
        <v>47</v>
      </c>
      <c r="J17" s="11">
        <f t="shared" si="0"/>
        <v>5.875</v>
      </c>
      <c r="K17" s="4">
        <v>5</v>
      </c>
      <c r="L17" s="4">
        <v>6</v>
      </c>
      <c r="M17" s="4">
        <v>14</v>
      </c>
      <c r="N17" s="4">
        <v>7</v>
      </c>
      <c r="O17" s="10">
        <v>32</v>
      </c>
      <c r="P17" s="11">
        <f t="shared" si="1"/>
        <v>10.666666666666668</v>
      </c>
      <c r="Q17" s="4">
        <v>1</v>
      </c>
      <c r="R17" s="4">
        <v>12</v>
      </c>
      <c r="S17" s="4">
        <v>30</v>
      </c>
      <c r="T17" s="12">
        <f t="shared" si="2"/>
        <v>59.541666666666671</v>
      </c>
      <c r="U17" s="13" t="s">
        <v>19</v>
      </c>
      <c r="V17"/>
    </row>
    <row r="18" spans="2:22" x14ac:dyDescent="0.25">
      <c r="B18" s="4">
        <v>14</v>
      </c>
      <c r="C18" s="5" t="s">
        <v>539</v>
      </c>
      <c r="D18" s="5" t="s">
        <v>32</v>
      </c>
      <c r="E18" s="4">
        <v>3</v>
      </c>
      <c r="F18" s="4">
        <v>16</v>
      </c>
      <c r="G18" s="4">
        <v>20</v>
      </c>
      <c r="H18" s="4">
        <v>8</v>
      </c>
      <c r="I18" s="10">
        <v>47</v>
      </c>
      <c r="J18" s="11">
        <f t="shared" si="0"/>
        <v>5.875</v>
      </c>
      <c r="K18" s="4">
        <v>4</v>
      </c>
      <c r="L18" s="4">
        <v>2</v>
      </c>
      <c r="M18" s="4">
        <v>14</v>
      </c>
      <c r="N18" s="4">
        <v>7</v>
      </c>
      <c r="O18" s="10">
        <v>27</v>
      </c>
      <c r="P18" s="11">
        <f t="shared" si="1"/>
        <v>9</v>
      </c>
      <c r="Q18" s="4">
        <v>2</v>
      </c>
      <c r="R18" s="4">
        <v>13</v>
      </c>
      <c r="S18" s="4">
        <v>25</v>
      </c>
      <c r="T18" s="12">
        <f t="shared" si="2"/>
        <v>54.875</v>
      </c>
      <c r="U18" s="13" t="s">
        <v>58</v>
      </c>
      <c r="V18"/>
    </row>
    <row r="19" spans="2:22" x14ac:dyDescent="0.25">
      <c r="B19" s="4">
        <v>15</v>
      </c>
      <c r="C19" s="5" t="s">
        <v>540</v>
      </c>
      <c r="D19" s="5" t="s">
        <v>13</v>
      </c>
      <c r="E19" s="4">
        <v>0</v>
      </c>
      <c r="F19" s="4">
        <v>0</v>
      </c>
      <c r="G19" s="4">
        <v>18</v>
      </c>
      <c r="H19" s="4">
        <v>10</v>
      </c>
      <c r="I19" s="10">
        <v>28</v>
      </c>
      <c r="J19" s="11">
        <f t="shared" si="0"/>
        <v>3.5</v>
      </c>
      <c r="K19" s="4">
        <v>7</v>
      </c>
      <c r="L19" s="4">
        <v>5</v>
      </c>
      <c r="M19" s="4">
        <v>0</v>
      </c>
      <c r="N19" s="4">
        <v>10</v>
      </c>
      <c r="O19" s="10">
        <v>22</v>
      </c>
      <c r="P19" s="11">
        <f t="shared" si="1"/>
        <v>7.333333333333333</v>
      </c>
      <c r="Q19" s="4">
        <v>3</v>
      </c>
      <c r="R19" s="4">
        <v>11</v>
      </c>
      <c r="S19" s="4">
        <v>30</v>
      </c>
      <c r="T19" s="12">
        <f t="shared" si="2"/>
        <v>54.833333333333329</v>
      </c>
      <c r="U19" s="13" t="s">
        <v>58</v>
      </c>
      <c r="V19"/>
    </row>
    <row r="20" spans="2:22" x14ac:dyDescent="0.25">
      <c r="B20" s="4">
        <v>16</v>
      </c>
      <c r="C20" s="5" t="s">
        <v>541</v>
      </c>
      <c r="D20" s="5" t="s">
        <v>13</v>
      </c>
      <c r="E20" s="4">
        <v>3</v>
      </c>
      <c r="F20" s="4">
        <v>14</v>
      </c>
      <c r="G20" s="4">
        <v>20</v>
      </c>
      <c r="H20" s="4">
        <v>14</v>
      </c>
      <c r="I20" s="10">
        <v>51</v>
      </c>
      <c r="J20" s="11">
        <f t="shared" si="0"/>
        <v>6.375</v>
      </c>
      <c r="K20" s="4">
        <v>5</v>
      </c>
      <c r="L20" s="4">
        <v>6</v>
      </c>
      <c r="M20" s="4">
        <v>14</v>
      </c>
      <c r="N20" s="4">
        <v>0</v>
      </c>
      <c r="O20" s="10">
        <v>25</v>
      </c>
      <c r="P20" s="11">
        <f t="shared" si="1"/>
        <v>8.3333333333333339</v>
      </c>
      <c r="Q20" s="4">
        <v>3</v>
      </c>
      <c r="R20" s="4">
        <v>12</v>
      </c>
      <c r="S20" s="4">
        <v>30</v>
      </c>
      <c r="T20" s="12">
        <f t="shared" si="2"/>
        <v>59.708333333333336</v>
      </c>
      <c r="U20" s="13" t="s">
        <v>19</v>
      </c>
      <c r="V20"/>
    </row>
    <row r="21" spans="2:22" x14ac:dyDescent="0.25">
      <c r="B21" s="4">
        <v>17</v>
      </c>
      <c r="C21" s="5" t="s">
        <v>542</v>
      </c>
      <c r="D21" s="5" t="s">
        <v>32</v>
      </c>
      <c r="E21" s="4">
        <v>3</v>
      </c>
      <c r="F21" s="4">
        <v>15</v>
      </c>
      <c r="G21" s="4">
        <v>22</v>
      </c>
      <c r="H21" s="4">
        <v>12</v>
      </c>
      <c r="I21" s="10">
        <v>52</v>
      </c>
      <c r="J21" s="11">
        <f t="shared" si="0"/>
        <v>6.5</v>
      </c>
      <c r="K21" s="4">
        <v>6</v>
      </c>
      <c r="L21" s="4">
        <v>8</v>
      </c>
      <c r="M21" s="4">
        <v>12</v>
      </c>
      <c r="N21" s="4">
        <v>7</v>
      </c>
      <c r="O21" s="10">
        <v>33</v>
      </c>
      <c r="P21" s="11">
        <f t="shared" si="1"/>
        <v>11</v>
      </c>
      <c r="Q21" s="4">
        <v>1</v>
      </c>
      <c r="R21" s="4">
        <v>11</v>
      </c>
      <c r="S21" s="4">
        <v>26</v>
      </c>
      <c r="T21" s="12">
        <f t="shared" si="2"/>
        <v>55.5</v>
      </c>
      <c r="U21" s="13" t="s">
        <v>58</v>
      </c>
      <c r="V21"/>
    </row>
    <row r="22" spans="2:22" x14ac:dyDescent="0.25">
      <c r="B22" s="4">
        <v>18</v>
      </c>
      <c r="C22" s="5" t="s">
        <v>543</v>
      </c>
      <c r="D22" s="5" t="s">
        <v>13</v>
      </c>
      <c r="E22" s="4">
        <v>0</v>
      </c>
      <c r="F22" s="4">
        <v>0</v>
      </c>
      <c r="G22" s="4">
        <v>20</v>
      </c>
      <c r="H22" s="4">
        <v>8</v>
      </c>
      <c r="I22" s="10">
        <v>28</v>
      </c>
      <c r="J22" s="11">
        <f t="shared" si="0"/>
        <v>3.5</v>
      </c>
      <c r="K22" s="4">
        <v>5</v>
      </c>
      <c r="L22" s="4">
        <v>6</v>
      </c>
      <c r="M22" s="4">
        <v>10</v>
      </c>
      <c r="N22" s="4">
        <v>10</v>
      </c>
      <c r="O22" s="10">
        <v>31</v>
      </c>
      <c r="P22" s="11">
        <f t="shared" si="1"/>
        <v>10.333333333333334</v>
      </c>
      <c r="Q22" s="4">
        <v>2</v>
      </c>
      <c r="R22" s="4">
        <v>12</v>
      </c>
      <c r="S22" s="4">
        <v>32</v>
      </c>
      <c r="T22" s="12">
        <f t="shared" si="2"/>
        <v>59.833333333333336</v>
      </c>
      <c r="U22" s="13" t="s">
        <v>19</v>
      </c>
      <c r="V22"/>
    </row>
    <row r="23" spans="2:22" x14ac:dyDescent="0.25">
      <c r="B23" s="4">
        <v>19</v>
      </c>
      <c r="C23" s="5" t="s">
        <v>544</v>
      </c>
      <c r="D23" s="5" t="s">
        <v>13</v>
      </c>
      <c r="E23" s="4">
        <v>3</v>
      </c>
      <c r="F23" s="4">
        <v>12</v>
      </c>
      <c r="G23" s="4">
        <v>20</v>
      </c>
      <c r="H23" s="4">
        <v>10</v>
      </c>
      <c r="I23" s="10">
        <v>45</v>
      </c>
      <c r="J23" s="11">
        <f t="shared" si="0"/>
        <v>5.625</v>
      </c>
      <c r="K23" s="4">
        <v>4</v>
      </c>
      <c r="L23" s="4">
        <v>9</v>
      </c>
      <c r="M23" s="4">
        <v>14</v>
      </c>
      <c r="N23" s="4">
        <v>7</v>
      </c>
      <c r="O23" s="10">
        <v>34</v>
      </c>
      <c r="P23" s="11">
        <f t="shared" si="1"/>
        <v>11.333333333333332</v>
      </c>
      <c r="Q23" s="4">
        <v>5</v>
      </c>
      <c r="R23" s="4">
        <v>11</v>
      </c>
      <c r="S23" s="4">
        <v>34</v>
      </c>
      <c r="T23" s="12">
        <f t="shared" si="2"/>
        <v>66.958333333333329</v>
      </c>
      <c r="U23" s="13" t="s">
        <v>33</v>
      </c>
      <c r="V23"/>
    </row>
    <row r="24" spans="2:22" x14ac:dyDescent="0.25">
      <c r="B24" s="4">
        <v>20</v>
      </c>
      <c r="C24" s="5" t="s">
        <v>545</v>
      </c>
      <c r="D24" s="5" t="s">
        <v>32</v>
      </c>
      <c r="E24" s="4">
        <v>3</v>
      </c>
      <c r="F24" s="4">
        <v>14</v>
      </c>
      <c r="G24" s="4">
        <v>20</v>
      </c>
      <c r="H24" s="4">
        <v>8</v>
      </c>
      <c r="I24" s="10">
        <v>45</v>
      </c>
      <c r="J24" s="11">
        <f t="shared" si="0"/>
        <v>5.625</v>
      </c>
      <c r="K24" s="4">
        <v>9</v>
      </c>
      <c r="L24" s="4">
        <v>8</v>
      </c>
      <c r="M24" s="4">
        <v>15</v>
      </c>
      <c r="N24" s="4">
        <v>8</v>
      </c>
      <c r="O24" s="10">
        <v>40</v>
      </c>
      <c r="P24" s="11">
        <f t="shared" si="1"/>
        <v>13.333333333333332</v>
      </c>
      <c r="Q24" s="4">
        <v>4</v>
      </c>
      <c r="R24" s="4">
        <v>11</v>
      </c>
      <c r="S24" s="4">
        <v>28</v>
      </c>
      <c r="T24" s="12">
        <f t="shared" si="2"/>
        <v>61.958333333333329</v>
      </c>
      <c r="U24" s="13" t="s">
        <v>19</v>
      </c>
      <c r="V24"/>
    </row>
    <row r="25" spans="2:22" x14ac:dyDescent="0.25">
      <c r="B25" s="4">
        <v>21</v>
      </c>
      <c r="C25" s="5" t="s">
        <v>546</v>
      </c>
      <c r="D25" s="5" t="s">
        <v>32</v>
      </c>
      <c r="E25" s="4">
        <v>0</v>
      </c>
      <c r="F25" s="4">
        <v>16</v>
      </c>
      <c r="G25" s="4">
        <v>19</v>
      </c>
      <c r="H25" s="4">
        <v>13</v>
      </c>
      <c r="I25" s="10">
        <v>48</v>
      </c>
      <c r="J25" s="11">
        <f t="shared" si="0"/>
        <v>6</v>
      </c>
      <c r="K25" s="4">
        <v>7</v>
      </c>
      <c r="L25" s="4">
        <v>7</v>
      </c>
      <c r="M25" s="4">
        <v>14</v>
      </c>
      <c r="N25" s="4">
        <v>9</v>
      </c>
      <c r="O25" s="10">
        <v>37</v>
      </c>
      <c r="P25" s="11">
        <f t="shared" si="1"/>
        <v>12.333333333333332</v>
      </c>
      <c r="Q25" s="4">
        <v>4</v>
      </c>
      <c r="R25" s="4">
        <v>12</v>
      </c>
      <c r="S25" s="4">
        <v>36</v>
      </c>
      <c r="T25" s="12">
        <f t="shared" si="2"/>
        <v>70.333333333333329</v>
      </c>
      <c r="U25" s="13" t="s">
        <v>27</v>
      </c>
      <c r="V25"/>
    </row>
    <row r="26" spans="2:22" x14ac:dyDescent="0.25">
      <c r="B26" s="4">
        <v>22</v>
      </c>
      <c r="C26" s="5" t="s">
        <v>547</v>
      </c>
      <c r="D26" s="5" t="s">
        <v>13</v>
      </c>
      <c r="E26" s="4">
        <v>0</v>
      </c>
      <c r="F26" s="4">
        <v>14</v>
      </c>
      <c r="G26" s="4">
        <v>21</v>
      </c>
      <c r="H26" s="4">
        <v>16</v>
      </c>
      <c r="I26" s="10">
        <v>51</v>
      </c>
      <c r="J26" s="11">
        <f t="shared" si="0"/>
        <v>6.375</v>
      </c>
      <c r="K26" s="4">
        <v>7</v>
      </c>
      <c r="L26" s="4">
        <v>0</v>
      </c>
      <c r="M26" s="4">
        <v>13</v>
      </c>
      <c r="N26" s="4">
        <v>6</v>
      </c>
      <c r="O26" s="10">
        <v>26</v>
      </c>
      <c r="P26" s="11">
        <f t="shared" si="1"/>
        <v>8.6666666666666661</v>
      </c>
      <c r="Q26" s="4">
        <v>1</v>
      </c>
      <c r="R26" s="4">
        <v>3</v>
      </c>
      <c r="S26" s="4">
        <v>32</v>
      </c>
      <c r="T26" s="12">
        <f t="shared" si="2"/>
        <v>51.041666666666664</v>
      </c>
      <c r="U26" s="13" t="s">
        <v>70</v>
      </c>
      <c r="V26"/>
    </row>
    <row r="27" spans="2:22" x14ac:dyDescent="0.25">
      <c r="B27" s="4">
        <v>23</v>
      </c>
      <c r="C27" s="5" t="s">
        <v>548</v>
      </c>
      <c r="D27" s="5" t="s">
        <v>32</v>
      </c>
      <c r="E27" s="4">
        <v>6</v>
      </c>
      <c r="F27" s="4">
        <v>16</v>
      </c>
      <c r="G27" s="4">
        <v>23</v>
      </c>
      <c r="H27" s="4">
        <v>16</v>
      </c>
      <c r="I27" s="10">
        <v>61</v>
      </c>
      <c r="J27" s="11">
        <f t="shared" si="0"/>
        <v>7.625</v>
      </c>
      <c r="K27" s="4">
        <v>9.5</v>
      </c>
      <c r="L27" s="4">
        <v>9</v>
      </c>
      <c r="M27" s="4">
        <v>15</v>
      </c>
      <c r="N27" s="4">
        <v>10</v>
      </c>
      <c r="O27" s="10">
        <v>43.5</v>
      </c>
      <c r="P27" s="11">
        <f t="shared" si="1"/>
        <v>14.5</v>
      </c>
      <c r="Q27" s="4">
        <v>9</v>
      </c>
      <c r="R27" s="4">
        <v>14</v>
      </c>
      <c r="S27" s="4">
        <v>45</v>
      </c>
      <c r="T27" s="12">
        <f t="shared" si="2"/>
        <v>90.125</v>
      </c>
      <c r="U27" s="13" t="s">
        <v>30</v>
      </c>
      <c r="V27"/>
    </row>
    <row r="28" spans="2:22" x14ac:dyDescent="0.25">
      <c r="B28" s="4">
        <v>24</v>
      </c>
      <c r="C28" s="5" t="s">
        <v>549</v>
      </c>
      <c r="D28" s="5" t="s">
        <v>13</v>
      </c>
      <c r="E28" s="4">
        <v>7</v>
      </c>
      <c r="F28" s="4">
        <v>18</v>
      </c>
      <c r="G28" s="4">
        <v>21</v>
      </c>
      <c r="H28" s="4">
        <v>17</v>
      </c>
      <c r="I28" s="10">
        <v>63</v>
      </c>
      <c r="J28" s="11">
        <f t="shared" si="0"/>
        <v>7.875</v>
      </c>
      <c r="K28" s="4">
        <v>7</v>
      </c>
      <c r="L28" s="4">
        <v>6</v>
      </c>
      <c r="M28" s="4">
        <v>15</v>
      </c>
      <c r="N28" s="4">
        <v>7</v>
      </c>
      <c r="O28" s="10">
        <v>35</v>
      </c>
      <c r="P28" s="11">
        <f t="shared" si="1"/>
        <v>11.666666666666666</v>
      </c>
      <c r="Q28" s="4">
        <v>4</v>
      </c>
      <c r="R28" s="4">
        <v>11</v>
      </c>
      <c r="S28" s="4">
        <v>41</v>
      </c>
      <c r="T28" s="12">
        <f t="shared" si="2"/>
        <v>75.541666666666657</v>
      </c>
      <c r="U28" s="13" t="s">
        <v>16</v>
      </c>
      <c r="V28"/>
    </row>
    <row r="29" spans="2:22" x14ac:dyDescent="0.25">
      <c r="B29" s="4">
        <v>25</v>
      </c>
      <c r="C29" s="5" t="s">
        <v>550</v>
      </c>
      <c r="D29" s="5" t="s">
        <v>13</v>
      </c>
      <c r="E29" s="4">
        <v>0</v>
      </c>
      <c r="F29" s="4">
        <v>18</v>
      </c>
      <c r="G29" s="4">
        <v>0</v>
      </c>
      <c r="H29" s="4">
        <v>17</v>
      </c>
      <c r="I29" s="10">
        <v>35</v>
      </c>
      <c r="J29" s="11">
        <f t="shared" si="0"/>
        <v>4.375</v>
      </c>
      <c r="K29" s="4">
        <v>7</v>
      </c>
      <c r="L29" s="4">
        <v>6</v>
      </c>
      <c r="M29" s="4">
        <v>14</v>
      </c>
      <c r="N29" s="4">
        <v>9</v>
      </c>
      <c r="O29" s="10">
        <v>36</v>
      </c>
      <c r="P29" s="11">
        <f t="shared" si="1"/>
        <v>12</v>
      </c>
      <c r="Q29" s="4">
        <v>8</v>
      </c>
      <c r="R29" s="4">
        <v>11</v>
      </c>
      <c r="S29" s="4">
        <v>36</v>
      </c>
      <c r="T29" s="12">
        <f t="shared" si="2"/>
        <v>71.375</v>
      </c>
      <c r="U29" s="13" t="s">
        <v>27</v>
      </c>
      <c r="V29"/>
    </row>
    <row r="30" spans="2:22" x14ac:dyDescent="0.25">
      <c r="B30" s="4">
        <v>26</v>
      </c>
      <c r="C30" s="5" t="s">
        <v>551</v>
      </c>
      <c r="D30" s="5" t="s">
        <v>13</v>
      </c>
      <c r="E30" s="4">
        <v>3</v>
      </c>
      <c r="F30" s="4">
        <v>14</v>
      </c>
      <c r="G30" s="4">
        <v>15</v>
      </c>
      <c r="H30" s="4">
        <v>8</v>
      </c>
      <c r="I30" s="10">
        <v>40</v>
      </c>
      <c r="J30" s="11">
        <f t="shared" si="0"/>
        <v>5</v>
      </c>
      <c r="K30" s="4">
        <v>2</v>
      </c>
      <c r="L30" s="4">
        <v>5</v>
      </c>
      <c r="M30" s="4">
        <v>13</v>
      </c>
      <c r="N30" s="4">
        <v>7</v>
      </c>
      <c r="O30" s="10">
        <v>27</v>
      </c>
      <c r="P30" s="11">
        <f t="shared" si="1"/>
        <v>9</v>
      </c>
      <c r="Q30" s="4">
        <v>2</v>
      </c>
      <c r="R30" s="4">
        <v>11</v>
      </c>
      <c r="S30" s="4">
        <v>28</v>
      </c>
      <c r="T30" s="12">
        <f t="shared" si="2"/>
        <v>55</v>
      </c>
      <c r="U30" s="13" t="s">
        <v>58</v>
      </c>
      <c r="V30"/>
    </row>
    <row r="31" spans="2:22" x14ac:dyDescent="0.25">
      <c r="B31" s="4">
        <v>27</v>
      </c>
      <c r="C31" s="5" t="s">
        <v>552</v>
      </c>
      <c r="D31" s="5" t="s">
        <v>13</v>
      </c>
      <c r="E31" s="4">
        <v>3</v>
      </c>
      <c r="F31" s="4">
        <v>16</v>
      </c>
      <c r="G31" s="4">
        <v>18</v>
      </c>
      <c r="H31" s="4">
        <v>8</v>
      </c>
      <c r="I31" s="10">
        <v>45</v>
      </c>
      <c r="J31" s="11">
        <f t="shared" si="0"/>
        <v>5.625</v>
      </c>
      <c r="K31" s="4">
        <v>5</v>
      </c>
      <c r="L31" s="4">
        <v>7</v>
      </c>
      <c r="M31" s="4">
        <v>13</v>
      </c>
      <c r="N31" s="4">
        <v>7</v>
      </c>
      <c r="O31" s="10">
        <v>32</v>
      </c>
      <c r="P31" s="11">
        <f t="shared" si="1"/>
        <v>10.666666666666668</v>
      </c>
      <c r="Q31" s="4">
        <v>4</v>
      </c>
      <c r="R31" s="4">
        <v>12</v>
      </c>
      <c r="S31" s="4">
        <v>28</v>
      </c>
      <c r="T31" s="12">
        <f t="shared" si="2"/>
        <v>60.291666666666671</v>
      </c>
      <c r="U31" s="13" t="s">
        <v>19</v>
      </c>
      <c r="V31"/>
    </row>
    <row r="32" spans="2:22" x14ac:dyDescent="0.25">
      <c r="B32" s="4">
        <v>28</v>
      </c>
      <c r="C32" s="5" t="s">
        <v>553</v>
      </c>
      <c r="D32" s="5" t="s">
        <v>13</v>
      </c>
      <c r="E32" s="4">
        <v>0</v>
      </c>
      <c r="F32" s="4">
        <v>14</v>
      </c>
      <c r="G32" s="4">
        <v>20</v>
      </c>
      <c r="H32" s="4">
        <v>14</v>
      </c>
      <c r="I32" s="10">
        <v>48</v>
      </c>
      <c r="J32" s="11">
        <f t="shared" si="0"/>
        <v>6</v>
      </c>
      <c r="K32" s="4">
        <v>8</v>
      </c>
      <c r="L32" s="4">
        <v>0</v>
      </c>
      <c r="M32" s="4">
        <v>15</v>
      </c>
      <c r="N32" s="4">
        <v>10</v>
      </c>
      <c r="O32" s="10">
        <v>33</v>
      </c>
      <c r="P32" s="11">
        <f t="shared" si="1"/>
        <v>11</v>
      </c>
      <c r="Q32" s="4">
        <v>6</v>
      </c>
      <c r="R32" s="4">
        <v>15</v>
      </c>
      <c r="S32" s="4">
        <v>47</v>
      </c>
      <c r="T32" s="12">
        <f t="shared" si="2"/>
        <v>85</v>
      </c>
      <c r="U32" s="13" t="s">
        <v>86</v>
      </c>
      <c r="V32"/>
    </row>
    <row r="33" spans="2:22" x14ac:dyDescent="0.25">
      <c r="B33" s="4">
        <v>29</v>
      </c>
      <c r="C33" s="5" t="s">
        <v>554</v>
      </c>
      <c r="D33" s="5" t="s">
        <v>13</v>
      </c>
      <c r="E33" s="4">
        <v>0</v>
      </c>
      <c r="F33" s="4">
        <v>12</v>
      </c>
      <c r="G33" s="4">
        <v>21</v>
      </c>
      <c r="H33" s="4">
        <v>12</v>
      </c>
      <c r="I33" s="10">
        <v>45</v>
      </c>
      <c r="J33" s="11">
        <f t="shared" si="0"/>
        <v>5.625</v>
      </c>
      <c r="K33" s="4">
        <v>8</v>
      </c>
      <c r="L33" s="4">
        <v>7</v>
      </c>
      <c r="M33" s="4">
        <v>11</v>
      </c>
      <c r="N33" s="4">
        <v>0</v>
      </c>
      <c r="O33" s="10">
        <v>26</v>
      </c>
      <c r="P33" s="11">
        <f t="shared" si="1"/>
        <v>8.6666666666666661</v>
      </c>
      <c r="Q33" s="4">
        <v>4</v>
      </c>
      <c r="R33" s="4">
        <v>10</v>
      </c>
      <c r="S33" s="4">
        <v>32</v>
      </c>
      <c r="T33" s="12">
        <f t="shared" si="2"/>
        <v>60.291666666666664</v>
      </c>
      <c r="U33" s="13" t="s">
        <v>19</v>
      </c>
      <c r="V33"/>
    </row>
    <row r="34" spans="2:22" x14ac:dyDescent="0.25">
      <c r="B34" s="4">
        <v>30</v>
      </c>
      <c r="C34" s="5" t="s">
        <v>555</v>
      </c>
      <c r="D34" s="5" t="s">
        <v>13</v>
      </c>
      <c r="E34" s="4">
        <v>0</v>
      </c>
      <c r="F34" s="4">
        <v>14</v>
      </c>
      <c r="G34" s="4">
        <v>20</v>
      </c>
      <c r="H34" s="4">
        <v>14</v>
      </c>
      <c r="I34" s="10">
        <v>48</v>
      </c>
      <c r="J34" s="11">
        <f t="shared" si="0"/>
        <v>6</v>
      </c>
      <c r="K34" s="4">
        <v>8</v>
      </c>
      <c r="L34" s="4">
        <v>0</v>
      </c>
      <c r="M34" s="4">
        <v>12</v>
      </c>
      <c r="N34" s="4">
        <v>0</v>
      </c>
      <c r="O34" s="10">
        <v>20</v>
      </c>
      <c r="P34" s="11">
        <f t="shared" si="1"/>
        <v>6.6666666666666661</v>
      </c>
      <c r="Q34" s="4">
        <v>6</v>
      </c>
      <c r="R34" s="4">
        <v>11</v>
      </c>
      <c r="S34" s="4">
        <v>36</v>
      </c>
      <c r="T34" s="12">
        <f t="shared" si="2"/>
        <v>65.666666666666657</v>
      </c>
      <c r="U34" s="13" t="s">
        <v>33</v>
      </c>
      <c r="V34"/>
    </row>
    <row r="35" spans="2:22" x14ac:dyDescent="0.25">
      <c r="B35" s="4">
        <v>31</v>
      </c>
      <c r="C35" s="5" t="s">
        <v>556</v>
      </c>
      <c r="D35" s="5" t="s">
        <v>13</v>
      </c>
      <c r="E35" s="4">
        <v>3</v>
      </c>
      <c r="F35" s="4">
        <v>12</v>
      </c>
      <c r="G35" s="4">
        <v>21</v>
      </c>
      <c r="H35" s="4">
        <v>17</v>
      </c>
      <c r="I35" s="10">
        <v>53</v>
      </c>
      <c r="J35" s="11">
        <f t="shared" si="0"/>
        <v>6.625</v>
      </c>
      <c r="K35" s="4">
        <v>8</v>
      </c>
      <c r="L35" s="4">
        <v>7</v>
      </c>
      <c r="M35" s="4">
        <v>12</v>
      </c>
      <c r="N35" s="4">
        <v>7</v>
      </c>
      <c r="O35" s="10">
        <v>34</v>
      </c>
      <c r="P35" s="11">
        <f t="shared" si="1"/>
        <v>11.333333333333332</v>
      </c>
      <c r="Q35" s="4">
        <v>10</v>
      </c>
      <c r="R35" s="4">
        <v>10</v>
      </c>
      <c r="S35" s="4">
        <v>42</v>
      </c>
      <c r="T35" s="12">
        <f t="shared" si="2"/>
        <v>79.958333333333329</v>
      </c>
      <c r="U35" s="13" t="s">
        <v>35</v>
      </c>
      <c r="V35"/>
    </row>
    <row r="36" spans="2:22" x14ac:dyDescent="0.25">
      <c r="B36" s="4">
        <v>32</v>
      </c>
      <c r="C36" s="5" t="s">
        <v>557</v>
      </c>
      <c r="D36" s="5" t="s">
        <v>13</v>
      </c>
      <c r="E36" s="4">
        <v>0</v>
      </c>
      <c r="F36" s="4">
        <v>10</v>
      </c>
      <c r="G36" s="4">
        <v>20</v>
      </c>
      <c r="H36" s="4">
        <v>14</v>
      </c>
      <c r="I36" s="10">
        <v>44</v>
      </c>
      <c r="J36" s="11">
        <f t="shared" si="0"/>
        <v>5.5</v>
      </c>
      <c r="K36" s="4">
        <v>8</v>
      </c>
      <c r="L36" s="4">
        <v>0</v>
      </c>
      <c r="M36" s="4">
        <v>15</v>
      </c>
      <c r="N36" s="4">
        <v>10</v>
      </c>
      <c r="O36" s="10">
        <v>33</v>
      </c>
      <c r="P36" s="11">
        <f t="shared" si="1"/>
        <v>11</v>
      </c>
      <c r="Q36" s="4">
        <v>8</v>
      </c>
      <c r="R36" s="4">
        <v>14</v>
      </c>
      <c r="S36" s="4">
        <v>41</v>
      </c>
      <c r="T36" s="12">
        <f t="shared" si="2"/>
        <v>79.5</v>
      </c>
      <c r="U36" s="13" t="s">
        <v>35</v>
      </c>
      <c r="V36"/>
    </row>
    <row r="37" spans="2:22" x14ac:dyDescent="0.25">
      <c r="B37" s="4">
        <v>33</v>
      </c>
      <c r="C37" s="5" t="s">
        <v>558</v>
      </c>
      <c r="D37" s="5" t="s">
        <v>13</v>
      </c>
      <c r="E37" s="4">
        <v>3</v>
      </c>
      <c r="F37" s="4">
        <v>14</v>
      </c>
      <c r="G37" s="4">
        <v>20</v>
      </c>
      <c r="H37" s="4">
        <v>14</v>
      </c>
      <c r="I37" s="10">
        <v>51</v>
      </c>
      <c r="J37" s="11">
        <f t="shared" si="0"/>
        <v>6.375</v>
      </c>
      <c r="K37" s="4">
        <v>6</v>
      </c>
      <c r="L37" s="4">
        <v>6</v>
      </c>
      <c r="M37" s="4">
        <v>15</v>
      </c>
      <c r="N37" s="4">
        <v>7</v>
      </c>
      <c r="O37" s="10">
        <v>34</v>
      </c>
      <c r="P37" s="11">
        <f t="shared" si="1"/>
        <v>11.333333333333332</v>
      </c>
      <c r="Q37" s="4">
        <v>4.5</v>
      </c>
      <c r="R37" s="4">
        <v>12</v>
      </c>
      <c r="S37" s="4">
        <v>37</v>
      </c>
      <c r="T37" s="12">
        <f t="shared" si="2"/>
        <v>71.208333333333329</v>
      </c>
      <c r="U37" s="13" t="s">
        <v>27</v>
      </c>
      <c r="V37"/>
    </row>
    <row r="38" spans="2:22" x14ac:dyDescent="0.25">
      <c r="B38" s="4">
        <v>34</v>
      </c>
      <c r="C38" s="5" t="s">
        <v>559</v>
      </c>
      <c r="D38" s="5" t="s">
        <v>13</v>
      </c>
      <c r="E38" s="4">
        <v>0</v>
      </c>
      <c r="F38" s="4">
        <v>13</v>
      </c>
      <c r="G38" s="4">
        <v>20</v>
      </c>
      <c r="H38" s="4">
        <v>8</v>
      </c>
      <c r="I38" s="10">
        <v>41</v>
      </c>
      <c r="J38" s="11">
        <f t="shared" si="0"/>
        <v>5.125</v>
      </c>
      <c r="K38" s="4">
        <v>5</v>
      </c>
      <c r="L38" s="4">
        <v>6</v>
      </c>
      <c r="M38" s="4">
        <v>14</v>
      </c>
      <c r="N38" s="4">
        <v>8</v>
      </c>
      <c r="O38" s="10">
        <v>33</v>
      </c>
      <c r="P38" s="11">
        <f t="shared" si="1"/>
        <v>11</v>
      </c>
      <c r="Q38" s="4">
        <v>6</v>
      </c>
      <c r="R38" s="4">
        <v>11</v>
      </c>
      <c r="S38" s="4">
        <v>37</v>
      </c>
      <c r="T38" s="12">
        <f t="shared" si="2"/>
        <v>70.125</v>
      </c>
      <c r="U38" s="13" t="s">
        <v>27</v>
      </c>
      <c r="V38"/>
    </row>
    <row r="39" spans="2:22" x14ac:dyDescent="0.25">
      <c r="B39" s="4">
        <v>35</v>
      </c>
      <c r="C39" s="5" t="s">
        <v>560</v>
      </c>
      <c r="D39" s="5" t="s">
        <v>13</v>
      </c>
      <c r="E39" s="4">
        <v>3</v>
      </c>
      <c r="F39" s="4">
        <v>14</v>
      </c>
      <c r="G39" s="4">
        <v>20</v>
      </c>
      <c r="H39" s="4">
        <v>8</v>
      </c>
      <c r="I39" s="10">
        <v>45</v>
      </c>
      <c r="J39" s="11">
        <f t="shared" si="0"/>
        <v>5.625</v>
      </c>
      <c r="K39" s="4">
        <v>7</v>
      </c>
      <c r="L39" s="4">
        <v>7</v>
      </c>
      <c r="M39" s="4">
        <v>13</v>
      </c>
      <c r="N39" s="4">
        <v>10</v>
      </c>
      <c r="O39" s="10">
        <v>37</v>
      </c>
      <c r="P39" s="11">
        <f t="shared" si="1"/>
        <v>12.333333333333332</v>
      </c>
      <c r="Q39" s="4">
        <v>3</v>
      </c>
      <c r="R39" s="4">
        <v>10</v>
      </c>
      <c r="S39" s="4">
        <v>35</v>
      </c>
      <c r="T39" s="12">
        <f t="shared" si="2"/>
        <v>65.958333333333329</v>
      </c>
      <c r="U39" s="13" t="s">
        <v>33</v>
      </c>
      <c r="V39"/>
    </row>
    <row r="40" spans="2:22" x14ac:dyDescent="0.25">
      <c r="B40" s="4">
        <v>36</v>
      </c>
      <c r="C40" s="5" t="s">
        <v>561</v>
      </c>
      <c r="D40" s="5" t="s">
        <v>13</v>
      </c>
      <c r="E40" s="4">
        <v>0</v>
      </c>
      <c r="F40" s="4">
        <v>14</v>
      </c>
      <c r="G40" s="4">
        <v>20</v>
      </c>
      <c r="H40" s="4">
        <v>10</v>
      </c>
      <c r="I40" s="10">
        <v>44</v>
      </c>
      <c r="J40" s="11">
        <f t="shared" si="0"/>
        <v>5.5</v>
      </c>
      <c r="K40" s="4">
        <v>7</v>
      </c>
      <c r="L40" s="4">
        <v>0</v>
      </c>
      <c r="M40" s="4">
        <v>13</v>
      </c>
      <c r="N40" s="4">
        <v>9</v>
      </c>
      <c r="O40" s="10">
        <v>29</v>
      </c>
      <c r="P40" s="11">
        <f t="shared" si="1"/>
        <v>9.6666666666666679</v>
      </c>
      <c r="Q40" s="4">
        <v>3</v>
      </c>
      <c r="R40" s="4">
        <v>13</v>
      </c>
      <c r="S40" s="4">
        <v>39</v>
      </c>
      <c r="T40" s="12">
        <f t="shared" si="2"/>
        <v>70.166666666666671</v>
      </c>
      <c r="U40" s="13" t="s">
        <v>27</v>
      </c>
      <c r="V40"/>
    </row>
    <row r="41" spans="2:22" x14ac:dyDescent="0.25">
      <c r="B41" s="4">
        <v>37</v>
      </c>
      <c r="C41" s="5" t="s">
        <v>562</v>
      </c>
      <c r="D41" s="5" t="s">
        <v>13</v>
      </c>
      <c r="E41" s="4">
        <v>0</v>
      </c>
      <c r="F41" s="4">
        <v>0</v>
      </c>
      <c r="G41" s="4">
        <v>18</v>
      </c>
      <c r="H41" s="4">
        <v>8</v>
      </c>
      <c r="I41" s="10">
        <v>26</v>
      </c>
      <c r="J41" s="11">
        <f t="shared" si="0"/>
        <v>3.25</v>
      </c>
      <c r="K41" s="4">
        <v>3</v>
      </c>
      <c r="L41" s="4">
        <v>5</v>
      </c>
      <c r="M41" s="4">
        <v>13</v>
      </c>
      <c r="N41" s="4">
        <v>8</v>
      </c>
      <c r="O41" s="10">
        <v>29</v>
      </c>
      <c r="P41" s="11">
        <f t="shared" si="1"/>
        <v>9.6666666666666679</v>
      </c>
      <c r="Q41" s="4">
        <v>1</v>
      </c>
      <c r="R41" s="4">
        <v>12</v>
      </c>
      <c r="S41" s="4">
        <v>29</v>
      </c>
      <c r="T41" s="12">
        <f t="shared" si="2"/>
        <v>54.916666666666671</v>
      </c>
      <c r="U41" s="13" t="s">
        <v>58</v>
      </c>
      <c r="V41"/>
    </row>
    <row r="42" spans="2:22" x14ac:dyDescent="0.25">
      <c r="B42" s="4">
        <v>38</v>
      </c>
      <c r="C42" s="5" t="s">
        <v>563</v>
      </c>
      <c r="D42" s="5" t="s">
        <v>13</v>
      </c>
      <c r="E42" s="4">
        <v>10</v>
      </c>
      <c r="F42" s="4">
        <v>17</v>
      </c>
      <c r="G42" s="4">
        <v>24</v>
      </c>
      <c r="H42" s="4">
        <v>18</v>
      </c>
      <c r="I42" s="10">
        <v>69</v>
      </c>
      <c r="J42" s="11">
        <f t="shared" si="0"/>
        <v>8.625</v>
      </c>
      <c r="K42" s="4">
        <v>9</v>
      </c>
      <c r="L42" s="4">
        <v>9</v>
      </c>
      <c r="M42" s="4">
        <v>15</v>
      </c>
      <c r="N42" s="4">
        <v>10</v>
      </c>
      <c r="O42" s="10">
        <v>43</v>
      </c>
      <c r="P42" s="11">
        <f t="shared" si="1"/>
        <v>14.333333333333334</v>
      </c>
      <c r="Q42" s="4">
        <v>10</v>
      </c>
      <c r="R42" s="4">
        <v>15</v>
      </c>
      <c r="S42" s="4">
        <v>48</v>
      </c>
      <c r="T42" s="12">
        <f t="shared" si="2"/>
        <v>95.958333333333343</v>
      </c>
      <c r="U42" s="13" t="s">
        <v>30</v>
      </c>
      <c r="V42"/>
    </row>
    <row r="43" spans="2:22" x14ac:dyDescent="0.25">
      <c r="B43" s="4">
        <v>39</v>
      </c>
      <c r="C43" s="5" t="s">
        <v>564</v>
      </c>
      <c r="D43" s="5" t="s">
        <v>13</v>
      </c>
      <c r="E43" s="4">
        <v>3</v>
      </c>
      <c r="F43" s="4">
        <v>14</v>
      </c>
      <c r="G43" s="4">
        <v>19</v>
      </c>
      <c r="H43" s="4">
        <v>8</v>
      </c>
      <c r="I43" s="10">
        <v>44</v>
      </c>
      <c r="J43" s="11">
        <f t="shared" si="0"/>
        <v>5.5</v>
      </c>
      <c r="K43" s="4">
        <v>9</v>
      </c>
      <c r="L43" s="4">
        <v>5</v>
      </c>
      <c r="M43" s="4">
        <v>15</v>
      </c>
      <c r="N43" s="4">
        <v>0</v>
      </c>
      <c r="O43" s="10">
        <v>29</v>
      </c>
      <c r="P43" s="11">
        <f t="shared" si="1"/>
        <v>9.6666666666666679</v>
      </c>
      <c r="Q43" s="4">
        <v>8</v>
      </c>
      <c r="R43" s="4">
        <v>11</v>
      </c>
      <c r="S43" s="4">
        <v>41</v>
      </c>
      <c r="T43" s="12">
        <f t="shared" si="2"/>
        <v>75.166666666666671</v>
      </c>
      <c r="U43" s="13" t="s">
        <v>16</v>
      </c>
      <c r="V43"/>
    </row>
    <row r="44" spans="2:22" x14ac:dyDescent="0.25">
      <c r="B44" s="4">
        <v>40</v>
      </c>
      <c r="C44" s="5" t="s">
        <v>565</v>
      </c>
      <c r="D44" s="5" t="s">
        <v>13</v>
      </c>
      <c r="E44" s="4">
        <v>3</v>
      </c>
      <c r="F44" s="4">
        <v>14</v>
      </c>
      <c r="G44" s="4">
        <v>20</v>
      </c>
      <c r="H44" s="4">
        <v>10</v>
      </c>
      <c r="I44" s="10">
        <v>47</v>
      </c>
      <c r="J44" s="11">
        <f t="shared" si="0"/>
        <v>5.875</v>
      </c>
      <c r="K44" s="4">
        <v>7</v>
      </c>
      <c r="L44" s="4">
        <v>0</v>
      </c>
      <c r="M44" s="4">
        <v>15</v>
      </c>
      <c r="N44" s="4">
        <v>10</v>
      </c>
      <c r="O44" s="10">
        <v>32</v>
      </c>
      <c r="P44" s="11">
        <f t="shared" si="1"/>
        <v>10.666666666666668</v>
      </c>
      <c r="Q44" s="4">
        <v>7</v>
      </c>
      <c r="R44" s="4">
        <v>12</v>
      </c>
      <c r="S44" s="4">
        <v>44</v>
      </c>
      <c r="T44" s="12">
        <f t="shared" si="2"/>
        <v>79.541666666666671</v>
      </c>
      <c r="U44" s="13" t="s">
        <v>35</v>
      </c>
      <c r="V44"/>
    </row>
    <row r="45" spans="2:22" x14ac:dyDescent="0.25">
      <c r="B45" s="4">
        <v>41</v>
      </c>
      <c r="C45" s="5" t="s">
        <v>566</v>
      </c>
      <c r="D45" s="5" t="s">
        <v>13</v>
      </c>
      <c r="E45" s="4">
        <v>0</v>
      </c>
      <c r="F45" s="4">
        <v>0</v>
      </c>
      <c r="G45" s="4">
        <v>20</v>
      </c>
      <c r="H45" s="4">
        <v>12</v>
      </c>
      <c r="I45" s="10">
        <v>32</v>
      </c>
      <c r="J45" s="11">
        <f t="shared" si="0"/>
        <v>4</v>
      </c>
      <c r="K45" s="4">
        <v>10</v>
      </c>
      <c r="L45" s="4">
        <v>2</v>
      </c>
      <c r="M45" s="4">
        <v>12</v>
      </c>
      <c r="N45" s="4">
        <v>2</v>
      </c>
      <c r="O45" s="10">
        <v>26</v>
      </c>
      <c r="P45" s="11">
        <f t="shared" si="1"/>
        <v>8.6666666666666661</v>
      </c>
      <c r="Q45" s="4">
        <v>4</v>
      </c>
      <c r="R45" s="4">
        <v>10</v>
      </c>
      <c r="S45" s="4">
        <v>33</v>
      </c>
      <c r="T45" s="12">
        <f t="shared" si="2"/>
        <v>59.666666666666664</v>
      </c>
      <c r="U45" s="13" t="s">
        <v>19</v>
      </c>
      <c r="V45"/>
    </row>
    <row r="46" spans="2:22" x14ac:dyDescent="0.25">
      <c r="B46" s="4">
        <v>42</v>
      </c>
      <c r="C46" s="5" t="s">
        <v>567</v>
      </c>
      <c r="D46" s="5" t="s">
        <v>13</v>
      </c>
      <c r="E46" s="4">
        <v>0</v>
      </c>
      <c r="F46" s="4">
        <v>16</v>
      </c>
      <c r="G46" s="4">
        <v>20</v>
      </c>
      <c r="H46" s="4">
        <v>10</v>
      </c>
      <c r="I46" s="10">
        <v>46</v>
      </c>
      <c r="J46" s="11">
        <f t="shared" si="0"/>
        <v>5.75</v>
      </c>
      <c r="K46" s="4">
        <v>4</v>
      </c>
      <c r="L46" s="4">
        <v>0</v>
      </c>
      <c r="M46" s="4">
        <v>12</v>
      </c>
      <c r="N46" s="4">
        <v>8</v>
      </c>
      <c r="O46" s="10">
        <v>24</v>
      </c>
      <c r="P46" s="11">
        <f t="shared" si="1"/>
        <v>8</v>
      </c>
      <c r="Q46" s="4">
        <v>1</v>
      </c>
      <c r="R46" s="4">
        <v>9</v>
      </c>
      <c r="S46" s="4">
        <v>27</v>
      </c>
      <c r="T46" s="12">
        <f t="shared" si="2"/>
        <v>50.75</v>
      </c>
      <c r="U46" s="13" t="s">
        <v>70</v>
      </c>
      <c r="V46"/>
    </row>
    <row r="47" spans="2:22" x14ac:dyDescent="0.25">
      <c r="B47" s="4">
        <v>43</v>
      </c>
      <c r="C47" s="5" t="s">
        <v>568</v>
      </c>
      <c r="D47" s="5" t="s">
        <v>13</v>
      </c>
      <c r="E47" s="4">
        <v>3</v>
      </c>
      <c r="F47" s="4">
        <v>15</v>
      </c>
      <c r="G47" s="4">
        <v>22</v>
      </c>
      <c r="H47" s="4">
        <v>15</v>
      </c>
      <c r="I47" s="10">
        <v>55</v>
      </c>
      <c r="J47" s="11">
        <f t="shared" si="0"/>
        <v>6.875</v>
      </c>
      <c r="K47" s="4">
        <v>6</v>
      </c>
      <c r="L47" s="4">
        <v>0</v>
      </c>
      <c r="M47" s="4">
        <v>15</v>
      </c>
      <c r="N47" s="4">
        <v>8</v>
      </c>
      <c r="O47" s="10">
        <v>29</v>
      </c>
      <c r="P47" s="11">
        <f t="shared" si="1"/>
        <v>9.6666666666666679</v>
      </c>
      <c r="Q47" s="4">
        <v>4</v>
      </c>
      <c r="R47" s="4">
        <v>11</v>
      </c>
      <c r="S47" s="4">
        <v>24</v>
      </c>
      <c r="T47" s="12">
        <f t="shared" si="2"/>
        <v>55.541666666666671</v>
      </c>
      <c r="U47" s="13" t="s">
        <v>58</v>
      </c>
      <c r="V47"/>
    </row>
    <row r="48" spans="2:22" x14ac:dyDescent="0.25">
      <c r="B48" s="4">
        <v>44</v>
      </c>
      <c r="C48" s="5" t="s">
        <v>569</v>
      </c>
      <c r="D48" s="5" t="s">
        <v>13</v>
      </c>
      <c r="E48" s="4">
        <v>9</v>
      </c>
      <c r="F48" s="4">
        <v>18</v>
      </c>
      <c r="G48" s="4">
        <v>22</v>
      </c>
      <c r="H48" s="4">
        <v>18</v>
      </c>
      <c r="I48" s="10">
        <v>67</v>
      </c>
      <c r="J48" s="11">
        <f t="shared" si="0"/>
        <v>8.375</v>
      </c>
      <c r="K48" s="4">
        <v>5</v>
      </c>
      <c r="L48" s="4">
        <v>9</v>
      </c>
      <c r="M48" s="4">
        <v>14</v>
      </c>
      <c r="N48" s="4">
        <v>8</v>
      </c>
      <c r="O48" s="10">
        <v>36</v>
      </c>
      <c r="P48" s="11">
        <f t="shared" si="1"/>
        <v>12</v>
      </c>
      <c r="Q48" s="4">
        <v>5</v>
      </c>
      <c r="R48" s="4">
        <v>10</v>
      </c>
      <c r="S48" s="4">
        <v>35</v>
      </c>
      <c r="T48" s="12">
        <f t="shared" si="2"/>
        <v>70.375</v>
      </c>
      <c r="U48" s="13" t="s">
        <v>27</v>
      </c>
      <c r="V48"/>
    </row>
    <row r="49" spans="2:22" x14ac:dyDescent="0.25">
      <c r="B49" s="4">
        <v>45</v>
      </c>
      <c r="C49" s="5" t="s">
        <v>570</v>
      </c>
      <c r="D49" s="5" t="s">
        <v>13</v>
      </c>
      <c r="E49" s="4">
        <v>3</v>
      </c>
      <c r="F49" s="4">
        <v>14</v>
      </c>
      <c r="G49" s="4">
        <v>20</v>
      </c>
      <c r="H49" s="4">
        <v>12</v>
      </c>
      <c r="I49" s="10">
        <v>49</v>
      </c>
      <c r="J49" s="11">
        <f t="shared" si="0"/>
        <v>6.125</v>
      </c>
      <c r="K49" s="4">
        <v>2</v>
      </c>
      <c r="L49" s="4">
        <v>8</v>
      </c>
      <c r="M49" s="4">
        <v>15</v>
      </c>
      <c r="N49" s="4">
        <v>8</v>
      </c>
      <c r="O49" s="10">
        <v>33</v>
      </c>
      <c r="P49" s="11">
        <f t="shared" si="1"/>
        <v>11</v>
      </c>
      <c r="Q49" s="4">
        <v>3</v>
      </c>
      <c r="R49" s="4">
        <v>10</v>
      </c>
      <c r="S49" s="4">
        <v>30</v>
      </c>
      <c r="T49" s="12">
        <f t="shared" si="2"/>
        <v>60.125</v>
      </c>
      <c r="U49" s="13" t="s">
        <v>19</v>
      </c>
      <c r="V49"/>
    </row>
    <row r="50" spans="2:22" x14ac:dyDescent="0.25">
      <c r="B50" s="4">
        <v>46</v>
      </c>
      <c r="C50" s="5" t="s">
        <v>571</v>
      </c>
      <c r="D50" s="5" t="s">
        <v>13</v>
      </c>
      <c r="E50" s="4">
        <v>6</v>
      </c>
      <c r="F50" s="4">
        <v>14</v>
      </c>
      <c r="G50" s="4">
        <v>22</v>
      </c>
      <c r="H50" s="4">
        <v>8</v>
      </c>
      <c r="I50" s="10">
        <v>50</v>
      </c>
      <c r="J50" s="11">
        <f t="shared" si="0"/>
        <v>6.25</v>
      </c>
      <c r="K50" s="4">
        <v>6</v>
      </c>
      <c r="L50" s="4">
        <v>9</v>
      </c>
      <c r="M50" s="4">
        <v>15</v>
      </c>
      <c r="N50" s="4">
        <v>8</v>
      </c>
      <c r="O50" s="10">
        <v>38</v>
      </c>
      <c r="P50" s="11">
        <f t="shared" si="1"/>
        <v>12.666666666666666</v>
      </c>
      <c r="Q50" s="4">
        <v>3</v>
      </c>
      <c r="R50" s="4">
        <v>10</v>
      </c>
      <c r="S50" s="4">
        <v>30</v>
      </c>
      <c r="T50" s="12">
        <f t="shared" si="2"/>
        <v>61.916666666666664</v>
      </c>
      <c r="U50" s="13" t="s">
        <v>19</v>
      </c>
      <c r="V50"/>
    </row>
    <row r="51" spans="2:22" x14ac:dyDescent="0.25">
      <c r="B51" s="4">
        <v>47</v>
      </c>
      <c r="C51" s="5" t="s">
        <v>572</v>
      </c>
      <c r="D51" s="5" t="s">
        <v>32</v>
      </c>
      <c r="E51" s="4">
        <v>3</v>
      </c>
      <c r="F51" s="4">
        <v>15</v>
      </c>
      <c r="G51" s="4">
        <v>18</v>
      </c>
      <c r="H51" s="4">
        <v>12</v>
      </c>
      <c r="I51" s="10">
        <v>48</v>
      </c>
      <c r="J51" s="11">
        <f t="shared" si="0"/>
        <v>6</v>
      </c>
      <c r="K51" s="4">
        <v>7.5</v>
      </c>
      <c r="L51" s="4">
        <v>0</v>
      </c>
      <c r="M51" s="4">
        <v>15</v>
      </c>
      <c r="N51" s="4">
        <v>9</v>
      </c>
      <c r="O51" s="10">
        <v>31.5</v>
      </c>
      <c r="P51" s="11">
        <f t="shared" si="1"/>
        <v>10.5</v>
      </c>
      <c r="Q51" s="4">
        <v>5</v>
      </c>
      <c r="R51" s="4">
        <v>8</v>
      </c>
      <c r="S51" s="4">
        <v>31</v>
      </c>
      <c r="T51" s="12">
        <f t="shared" si="2"/>
        <v>60.5</v>
      </c>
      <c r="U51" s="13" t="s">
        <v>19</v>
      </c>
      <c r="V51"/>
    </row>
    <row r="52" spans="2:22" x14ac:dyDescent="0.25">
      <c r="B52" s="4">
        <v>48</v>
      </c>
      <c r="C52" s="5" t="s">
        <v>573</v>
      </c>
      <c r="D52" s="5" t="s">
        <v>32</v>
      </c>
      <c r="E52" s="4">
        <v>3</v>
      </c>
      <c r="F52" s="4">
        <v>16</v>
      </c>
      <c r="G52" s="4">
        <v>22</v>
      </c>
      <c r="H52" s="4">
        <v>13</v>
      </c>
      <c r="I52" s="10">
        <v>54</v>
      </c>
      <c r="J52" s="11">
        <f t="shared" si="0"/>
        <v>6.75</v>
      </c>
      <c r="K52" s="4">
        <v>6</v>
      </c>
      <c r="L52" s="4">
        <v>8</v>
      </c>
      <c r="M52" s="4">
        <v>15</v>
      </c>
      <c r="N52" s="4">
        <v>8</v>
      </c>
      <c r="O52" s="10">
        <v>37</v>
      </c>
      <c r="P52" s="11">
        <f t="shared" si="1"/>
        <v>12.333333333333332</v>
      </c>
      <c r="Q52" s="4">
        <v>3</v>
      </c>
      <c r="R52" s="4">
        <v>11</v>
      </c>
      <c r="S52" s="4">
        <v>37</v>
      </c>
      <c r="T52" s="12">
        <f t="shared" si="2"/>
        <v>70.083333333333329</v>
      </c>
      <c r="U52" s="13" t="s">
        <v>27</v>
      </c>
      <c r="V52"/>
    </row>
    <row r="54" spans="2:22" x14ac:dyDescent="0.25">
      <c r="C54" s="18" t="s">
        <v>586</v>
      </c>
      <c r="G54" s="20" t="s">
        <v>9</v>
      </c>
      <c r="H54" s="20" t="s">
        <v>600</v>
      </c>
      <c r="J54" s="20" t="s">
        <v>601</v>
      </c>
      <c r="K54" s="21" t="s">
        <v>600</v>
      </c>
    </row>
    <row r="55" spans="2:22" x14ac:dyDescent="0.25">
      <c r="C55" s="17" t="s">
        <v>587</v>
      </c>
      <c r="D55">
        <f>COUNT(B5:B52)</f>
        <v>48</v>
      </c>
      <c r="G55" s="20" t="s">
        <v>30</v>
      </c>
      <c r="H55" s="1">
        <f>COUNTIF(U5:U52,"A")</f>
        <v>2</v>
      </c>
      <c r="J55" s="20" t="s">
        <v>602</v>
      </c>
      <c r="K55" s="2">
        <f>SUM(H55:H56)</f>
        <v>3</v>
      </c>
    </row>
    <row r="56" spans="2:22" x14ac:dyDescent="0.25">
      <c r="C56" s="17" t="s">
        <v>588</v>
      </c>
      <c r="D56">
        <f>COUNTIF(D5:D52,"Male")</f>
        <v>40</v>
      </c>
      <c r="G56" s="20" t="s">
        <v>86</v>
      </c>
      <c r="H56" s="1">
        <f>COUNTIF(U5:U52,"A-")</f>
        <v>1</v>
      </c>
      <c r="J56" s="20" t="s">
        <v>603</v>
      </c>
      <c r="K56" s="2">
        <f>SUM(H57:H58:H59)</f>
        <v>14</v>
      </c>
    </row>
    <row r="57" spans="2:22" x14ac:dyDescent="0.25">
      <c r="C57" s="17" t="s">
        <v>589</v>
      </c>
      <c r="D57">
        <f>COUNTIF(D5:D52,"Female")</f>
        <v>8</v>
      </c>
      <c r="G57" s="20" t="s">
        <v>35</v>
      </c>
      <c r="H57" s="1">
        <f>COUNTIF(U5:U52,"B+")</f>
        <v>4</v>
      </c>
      <c r="J57" s="20" t="s">
        <v>604</v>
      </c>
      <c r="K57" s="2">
        <f>SUM(H60:H62)</f>
        <v>26</v>
      </c>
    </row>
    <row r="58" spans="2:22" x14ac:dyDescent="0.25">
      <c r="C58" s="17"/>
      <c r="G58" s="20" t="s">
        <v>16</v>
      </c>
      <c r="H58" s="1">
        <f>COUNTIF(U5:U52,"B")</f>
        <v>2</v>
      </c>
    </row>
    <row r="59" spans="2:22" x14ac:dyDescent="0.25">
      <c r="C59" s="17" t="s">
        <v>590</v>
      </c>
      <c r="D59">
        <f>COUNTIF(T5:T52,"&gt;49")</f>
        <v>47</v>
      </c>
      <c r="G59" s="20" t="s">
        <v>27</v>
      </c>
      <c r="H59" s="1">
        <f>COUNTIF(U5:U52,"B-")</f>
        <v>8</v>
      </c>
      <c r="J59" s="20" t="s">
        <v>605</v>
      </c>
      <c r="K59" s="21"/>
      <c r="L59" s="21"/>
      <c r="M59" s="24">
        <f>MAX(S5:S52)</f>
        <v>48</v>
      </c>
    </row>
    <row r="60" spans="2:22" x14ac:dyDescent="0.25">
      <c r="C60" s="17" t="s">
        <v>591</v>
      </c>
      <c r="D60" s="22">
        <f>COUNTIF(T5:T52,"&lt;50")</f>
        <v>1</v>
      </c>
      <c r="G60" s="20" t="s">
        <v>33</v>
      </c>
      <c r="H60" s="1">
        <f>COUNTIF(U5:U52,"C+")</f>
        <v>5</v>
      </c>
      <c r="J60" s="20" t="s">
        <v>606</v>
      </c>
      <c r="K60" s="21"/>
      <c r="L60" s="21"/>
      <c r="M60" s="24">
        <f>MIN(S5:S52)</f>
        <v>0</v>
      </c>
    </row>
    <row r="61" spans="2:22" x14ac:dyDescent="0.25">
      <c r="C61" s="17"/>
      <c r="G61" s="20" t="s">
        <v>19</v>
      </c>
      <c r="H61" s="1">
        <f>COUNTIF(U5:U52,"C")</f>
        <v>13</v>
      </c>
    </row>
    <row r="62" spans="2:22" x14ac:dyDescent="0.25">
      <c r="C62" s="17" t="s">
        <v>592</v>
      </c>
      <c r="D62" s="23">
        <f>AVERAGE(T5:T52)</f>
        <v>63.975694444444436</v>
      </c>
      <c r="G62" s="20" t="s">
        <v>58</v>
      </c>
      <c r="H62" s="1">
        <f>COUNTIF(U5:U52,"C-")</f>
        <v>8</v>
      </c>
    </row>
    <row r="63" spans="2:22" ht="45" x14ac:dyDescent="0.25">
      <c r="C63" s="19" t="s">
        <v>593</v>
      </c>
      <c r="D63">
        <f>COUNTIF(T5:T52,"&gt;64")</f>
        <v>22</v>
      </c>
      <c r="G63" s="20" t="s">
        <v>70</v>
      </c>
      <c r="H63" s="1">
        <f>COUNTIF(U5:U52,"D")</f>
        <v>4</v>
      </c>
    </row>
    <row r="64" spans="2:22" ht="45" x14ac:dyDescent="0.25">
      <c r="C64" s="19" t="s">
        <v>594</v>
      </c>
      <c r="D64">
        <f>COUNTIF(T5:T52,"&lt;64")</f>
        <v>26</v>
      </c>
      <c r="G64" s="20" t="s">
        <v>24</v>
      </c>
      <c r="H64" s="1">
        <f>COUNTIF(U5:U52,"F")</f>
        <v>1</v>
      </c>
      <c r="J64" s="1" t="s">
        <v>607</v>
      </c>
    </row>
    <row r="65" spans="3:12" x14ac:dyDescent="0.25">
      <c r="C65" s="17"/>
    </row>
    <row r="66" spans="3:12" x14ac:dyDescent="0.25">
      <c r="C66" s="17" t="s">
        <v>598</v>
      </c>
      <c r="D66" s="22">
        <f>COUNTIFS(T5:T52,"&gt;49",D5:D52,"MALE")</f>
        <v>39</v>
      </c>
      <c r="J66" s="20" t="s">
        <v>610</v>
      </c>
      <c r="K66" s="2" t="s">
        <v>573</v>
      </c>
      <c r="L66" s="2">
        <v>101</v>
      </c>
    </row>
    <row r="67" spans="3:12" x14ac:dyDescent="0.25">
      <c r="C67" s="17" t="s">
        <v>599</v>
      </c>
      <c r="D67">
        <f>COUNTIFS(T5:T52,"&gt;49",D5:D52,"FEMALE")</f>
        <v>8</v>
      </c>
      <c r="J67" s="20" t="s">
        <v>609</v>
      </c>
      <c r="K67" s="2">
        <f>VLOOKUP(K66,C5:U52,14,TRUE)</f>
        <v>12.333333333333332</v>
      </c>
      <c r="L67" s="2" t="s">
        <v>611</v>
      </c>
    </row>
    <row r="68" spans="3:12" x14ac:dyDescent="0.25">
      <c r="C68" s="17"/>
      <c r="J68" s="20" t="s">
        <v>608</v>
      </c>
      <c r="K68" s="2">
        <f>VLOOKUP(K66,C5:U52,8,TRUE)</f>
        <v>6.75</v>
      </c>
      <c r="L68" s="2" t="s">
        <v>611</v>
      </c>
    </row>
    <row r="69" spans="3:12" x14ac:dyDescent="0.25">
      <c r="C69" s="17" t="s">
        <v>596</v>
      </c>
      <c r="D69">
        <f>COUNTIFS(T5:T52,"&lt;50",D5:D52,"MALE")</f>
        <v>1</v>
      </c>
      <c r="J69" s="20" t="s">
        <v>524</v>
      </c>
      <c r="K69" s="2">
        <f>VLOOKUP(K66,C5:U52,15,TRUE)</f>
        <v>3</v>
      </c>
      <c r="L69" s="2" t="s">
        <v>611</v>
      </c>
    </row>
    <row r="70" spans="3:12" x14ac:dyDescent="0.25">
      <c r="C70" s="17" t="s">
        <v>597</v>
      </c>
      <c r="D70">
        <f>COUNTIFS(T5:T52,"&lt;50",D5:D52,"FEMALE")</f>
        <v>0</v>
      </c>
      <c r="J70" s="20" t="s">
        <v>525</v>
      </c>
      <c r="K70" s="2">
        <f>VLOOKUP(K66,C5:U52,16,TRUE)</f>
        <v>11</v>
      </c>
      <c r="L70" s="2" t="s">
        <v>611</v>
      </c>
    </row>
    <row r="71" spans="3:12" x14ac:dyDescent="0.25">
      <c r="J71" s="20" t="s">
        <v>526</v>
      </c>
      <c r="K71" s="2">
        <f>VLOOKUP(K66,C5:U52,17,TRUE)</f>
        <v>37</v>
      </c>
      <c r="L71" s="2" t="s">
        <v>611</v>
      </c>
    </row>
    <row r="72" spans="3:12" x14ac:dyDescent="0.25">
      <c r="J72" s="20" t="s">
        <v>576</v>
      </c>
      <c r="K72" s="2">
        <f>VLOOKUP(K66,C5:U52,18,TRUE)</f>
        <v>70.083333333333329</v>
      </c>
      <c r="L72" s="2" t="s">
        <v>611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A180" workbookViewId="0">
      <selection activeCell="Q5" sqref="Q5"/>
    </sheetView>
  </sheetViews>
  <sheetFormatPr defaultRowHeight="15" x14ac:dyDescent="0.25"/>
  <cols>
    <col min="1" max="1" width="12.7109375" customWidth="1"/>
    <col min="2" max="2" width="16.7109375" customWidth="1"/>
    <col min="3" max="3" width="17.7109375" customWidth="1"/>
    <col min="4" max="4" width="9.85546875" customWidth="1"/>
    <col min="5" max="5" width="10.5703125" customWidth="1"/>
    <col min="6" max="6" width="10.85546875" style="1" customWidth="1"/>
    <col min="7" max="7" width="9.7109375" customWidth="1"/>
    <col min="8" max="8" width="11.7109375" customWidth="1"/>
    <col min="9" max="9" width="14.5703125" customWidth="1"/>
    <col min="10" max="10" width="19.28515625" customWidth="1"/>
    <col min="11" max="11" width="9.140625" style="1"/>
    <col min="15" max="15" width="8" customWidth="1"/>
    <col min="16" max="16" width="10.7109375" customWidth="1"/>
  </cols>
  <sheetData>
    <row r="1" spans="1:20" x14ac:dyDescent="0.25">
      <c r="C1" t="s">
        <v>578</v>
      </c>
    </row>
    <row r="4" spans="1:20" x14ac:dyDescent="0.25">
      <c r="A4" t="s">
        <v>231</v>
      </c>
      <c r="B4" t="s">
        <v>0</v>
      </c>
      <c r="C4" t="s">
        <v>1</v>
      </c>
      <c r="D4" t="s">
        <v>2</v>
      </c>
      <c r="E4" t="s">
        <v>3</v>
      </c>
      <c r="F4" s="1" t="s">
        <v>230</v>
      </c>
      <c r="G4" t="s">
        <v>5</v>
      </c>
      <c r="H4" t="s">
        <v>4</v>
      </c>
      <c r="I4" t="s">
        <v>6</v>
      </c>
      <c r="J4" t="s">
        <v>7</v>
      </c>
      <c r="K4" s="1" t="s">
        <v>8</v>
      </c>
      <c r="L4" t="s">
        <v>9</v>
      </c>
      <c r="N4" s="15" t="s">
        <v>4</v>
      </c>
      <c r="O4" s="15" t="s">
        <v>5</v>
      </c>
      <c r="P4" s="15" t="s">
        <v>13</v>
      </c>
      <c r="Q4" s="15" t="s">
        <v>32</v>
      </c>
      <c r="R4" s="15" t="s">
        <v>576</v>
      </c>
    </row>
    <row r="5" spans="1:20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s="1">
        <v>6</v>
      </c>
      <c r="G5" t="s">
        <v>16</v>
      </c>
      <c r="H5" t="s">
        <v>15</v>
      </c>
      <c r="I5" t="s">
        <v>17</v>
      </c>
      <c r="J5" t="s">
        <v>18</v>
      </c>
      <c r="K5" s="1">
        <v>60</v>
      </c>
      <c r="L5" t="s">
        <v>19</v>
      </c>
      <c r="N5" t="s">
        <v>21</v>
      </c>
      <c r="O5" t="str">
        <f>RIGHT(N5,1)</f>
        <v>C</v>
      </c>
      <c r="P5" t="s">
        <v>627</v>
      </c>
      <c r="Q5" t="s">
        <v>595</v>
      </c>
      <c r="R5" t="s">
        <v>595</v>
      </c>
    </row>
    <row r="6" spans="1:20" x14ac:dyDescent="0.25">
      <c r="A6" t="s">
        <v>10</v>
      </c>
      <c r="B6" t="s">
        <v>11</v>
      </c>
      <c r="C6" t="s">
        <v>20</v>
      </c>
      <c r="D6" t="s">
        <v>13</v>
      </c>
      <c r="E6" t="s">
        <v>14</v>
      </c>
      <c r="F6" s="1">
        <v>6</v>
      </c>
      <c r="G6" t="s">
        <v>19</v>
      </c>
      <c r="H6" t="s">
        <v>21</v>
      </c>
      <c r="I6" t="s">
        <v>17</v>
      </c>
      <c r="J6" t="s">
        <v>18</v>
      </c>
      <c r="K6" s="1">
        <v>51</v>
      </c>
      <c r="L6" t="s">
        <v>22</v>
      </c>
      <c r="O6" t="s">
        <v>612</v>
      </c>
    </row>
    <row r="7" spans="1:20" x14ac:dyDescent="0.25">
      <c r="A7" t="s">
        <v>10</v>
      </c>
      <c r="B7" t="s">
        <v>11</v>
      </c>
      <c r="C7" t="s">
        <v>23</v>
      </c>
      <c r="D7" t="s">
        <v>13</v>
      </c>
      <c r="E7" t="s">
        <v>14</v>
      </c>
      <c r="F7" s="1">
        <v>6</v>
      </c>
      <c r="G7" t="s">
        <v>19</v>
      </c>
      <c r="H7" t="s">
        <v>21</v>
      </c>
      <c r="I7" t="s">
        <v>17</v>
      </c>
      <c r="J7" t="s">
        <v>18</v>
      </c>
      <c r="K7" s="1">
        <v>0</v>
      </c>
      <c r="L7" t="s">
        <v>24</v>
      </c>
    </row>
    <row r="8" spans="1:20" x14ac:dyDescent="0.25">
      <c r="A8" t="s">
        <v>10</v>
      </c>
      <c r="B8" t="s">
        <v>11</v>
      </c>
      <c r="C8" t="s">
        <v>25</v>
      </c>
      <c r="D8" t="s">
        <v>13</v>
      </c>
      <c r="E8" t="s">
        <v>14</v>
      </c>
      <c r="F8" s="1">
        <v>6</v>
      </c>
      <c r="G8" t="s">
        <v>16</v>
      </c>
      <c r="H8" t="s">
        <v>15</v>
      </c>
      <c r="I8" t="s">
        <v>17</v>
      </c>
      <c r="J8" t="s">
        <v>18</v>
      </c>
      <c r="K8" s="1">
        <v>60</v>
      </c>
      <c r="L8" t="s">
        <v>19</v>
      </c>
      <c r="N8" s="15" t="s">
        <v>5</v>
      </c>
      <c r="O8" s="15"/>
      <c r="P8" s="15" t="s">
        <v>9</v>
      </c>
      <c r="Q8" s="15"/>
      <c r="R8" s="15" t="s">
        <v>2</v>
      </c>
      <c r="S8" s="15"/>
      <c r="T8" s="15" t="s">
        <v>600</v>
      </c>
    </row>
    <row r="9" spans="1:20" x14ac:dyDescent="0.25">
      <c r="A9" t="s">
        <v>10</v>
      </c>
      <c r="B9" t="s">
        <v>11</v>
      </c>
      <c r="C9" t="s">
        <v>26</v>
      </c>
      <c r="D9" t="s">
        <v>13</v>
      </c>
      <c r="E9" t="s">
        <v>14</v>
      </c>
      <c r="F9" s="1">
        <v>6</v>
      </c>
      <c r="G9" t="s">
        <v>19</v>
      </c>
      <c r="H9" t="s">
        <v>21</v>
      </c>
      <c r="I9" t="s">
        <v>17</v>
      </c>
      <c r="J9" t="s">
        <v>18</v>
      </c>
      <c r="K9" s="1">
        <v>70</v>
      </c>
      <c r="L9" t="s">
        <v>27</v>
      </c>
      <c r="N9" s="16" t="s">
        <v>16</v>
      </c>
      <c r="P9" s="16" t="s">
        <v>27</v>
      </c>
      <c r="R9" s="16" t="s">
        <v>32</v>
      </c>
      <c r="T9" s="16">
        <f>COUNTIFS(G5:G202,N9,L5:L202,P9,D5:D202,R9)</f>
        <v>1</v>
      </c>
    </row>
    <row r="10" spans="1:20" x14ac:dyDescent="0.25">
      <c r="A10" t="s">
        <v>10</v>
      </c>
      <c r="B10" t="s">
        <v>11</v>
      </c>
      <c r="C10" t="s">
        <v>28</v>
      </c>
      <c r="D10" t="s">
        <v>13</v>
      </c>
      <c r="E10" t="s">
        <v>14</v>
      </c>
      <c r="F10" s="1">
        <v>6</v>
      </c>
      <c r="G10" t="s">
        <v>30</v>
      </c>
      <c r="H10" t="s">
        <v>29</v>
      </c>
      <c r="I10" t="s">
        <v>17</v>
      </c>
      <c r="J10" t="s">
        <v>18</v>
      </c>
      <c r="K10" s="1">
        <v>61</v>
      </c>
      <c r="L10" t="s">
        <v>19</v>
      </c>
    </row>
    <row r="11" spans="1:20" x14ac:dyDescent="0.25">
      <c r="A11" t="s">
        <v>10</v>
      </c>
      <c r="B11" t="s">
        <v>11</v>
      </c>
      <c r="C11" t="s">
        <v>31</v>
      </c>
      <c r="D11" t="s">
        <v>32</v>
      </c>
      <c r="E11" t="s">
        <v>14</v>
      </c>
      <c r="F11" s="1">
        <v>6</v>
      </c>
      <c r="G11" t="s">
        <v>30</v>
      </c>
      <c r="H11" t="s">
        <v>29</v>
      </c>
      <c r="I11" t="s">
        <v>17</v>
      </c>
      <c r="J11" t="s">
        <v>18</v>
      </c>
      <c r="K11" s="1">
        <v>66</v>
      </c>
      <c r="L11" t="s">
        <v>33</v>
      </c>
      <c r="N11" t="s">
        <v>614</v>
      </c>
    </row>
    <row r="12" spans="1:20" x14ac:dyDescent="0.25">
      <c r="A12" t="s">
        <v>10</v>
      </c>
      <c r="B12" t="s">
        <v>11</v>
      </c>
      <c r="C12" t="s">
        <v>34</v>
      </c>
      <c r="D12" t="s">
        <v>13</v>
      </c>
      <c r="E12" t="s">
        <v>14</v>
      </c>
      <c r="F12" s="1">
        <v>6</v>
      </c>
      <c r="G12" t="s">
        <v>30</v>
      </c>
      <c r="H12" t="s">
        <v>29</v>
      </c>
      <c r="I12" t="s">
        <v>17</v>
      </c>
      <c r="J12" t="s">
        <v>18</v>
      </c>
      <c r="K12" s="1">
        <v>80</v>
      </c>
      <c r="L12" t="s">
        <v>35</v>
      </c>
      <c r="N12" t="s">
        <v>613</v>
      </c>
    </row>
    <row r="13" spans="1:20" x14ac:dyDescent="0.25">
      <c r="A13" t="s">
        <v>10</v>
      </c>
      <c r="B13" t="s">
        <v>11</v>
      </c>
      <c r="C13" t="s">
        <v>36</v>
      </c>
      <c r="D13" t="s">
        <v>13</v>
      </c>
      <c r="E13" t="s">
        <v>14</v>
      </c>
      <c r="F13" s="1">
        <v>6</v>
      </c>
      <c r="G13" t="s">
        <v>30</v>
      </c>
      <c r="H13" t="s">
        <v>29</v>
      </c>
      <c r="I13" t="s">
        <v>17</v>
      </c>
      <c r="J13" t="s">
        <v>18</v>
      </c>
      <c r="K13" s="1">
        <v>70</v>
      </c>
      <c r="L13" t="s">
        <v>27</v>
      </c>
      <c r="N13" t="s">
        <v>615</v>
      </c>
    </row>
    <row r="14" spans="1:20" x14ac:dyDescent="0.25">
      <c r="A14" t="s">
        <v>10</v>
      </c>
      <c r="B14" t="s">
        <v>11</v>
      </c>
      <c r="C14" t="s">
        <v>37</v>
      </c>
      <c r="D14" t="s">
        <v>13</v>
      </c>
      <c r="E14" t="s">
        <v>14</v>
      </c>
      <c r="F14" s="1">
        <v>6</v>
      </c>
      <c r="G14" t="s">
        <v>30</v>
      </c>
      <c r="H14" t="s">
        <v>29</v>
      </c>
      <c r="I14" t="s">
        <v>17</v>
      </c>
      <c r="J14" t="s">
        <v>18</v>
      </c>
      <c r="K14" s="1">
        <v>60</v>
      </c>
      <c r="L14" t="s">
        <v>19</v>
      </c>
      <c r="N14" t="s">
        <v>616</v>
      </c>
    </row>
    <row r="15" spans="1:20" x14ac:dyDescent="0.25">
      <c r="A15" t="s">
        <v>10</v>
      </c>
      <c r="B15" t="s">
        <v>11</v>
      </c>
      <c r="C15" t="s">
        <v>38</v>
      </c>
      <c r="D15" t="s">
        <v>13</v>
      </c>
      <c r="E15" t="s">
        <v>14</v>
      </c>
      <c r="F15" s="1">
        <v>6</v>
      </c>
      <c r="G15" t="s">
        <v>30</v>
      </c>
      <c r="H15" t="s">
        <v>29</v>
      </c>
      <c r="I15" t="s">
        <v>17</v>
      </c>
      <c r="J15" t="s">
        <v>18</v>
      </c>
      <c r="K15" s="1">
        <v>38</v>
      </c>
      <c r="L15" t="s">
        <v>24</v>
      </c>
    </row>
    <row r="16" spans="1:20" x14ac:dyDescent="0.25">
      <c r="A16" t="s">
        <v>10</v>
      </c>
      <c r="B16" t="s">
        <v>11</v>
      </c>
      <c r="C16" t="s">
        <v>39</v>
      </c>
      <c r="D16" t="s">
        <v>13</v>
      </c>
      <c r="E16" t="s">
        <v>14</v>
      </c>
      <c r="F16" s="1">
        <v>6</v>
      </c>
      <c r="G16" t="s">
        <v>30</v>
      </c>
      <c r="H16" t="s">
        <v>29</v>
      </c>
      <c r="I16" t="s">
        <v>17</v>
      </c>
      <c r="J16" t="s">
        <v>18</v>
      </c>
      <c r="K16" s="1">
        <v>61</v>
      </c>
      <c r="L16" t="s">
        <v>19</v>
      </c>
      <c r="N16" t="s">
        <v>617</v>
      </c>
    </row>
    <row r="17" spans="1:17" x14ac:dyDescent="0.25">
      <c r="A17" t="s">
        <v>10</v>
      </c>
      <c r="B17" t="s">
        <v>11</v>
      </c>
      <c r="C17" t="s">
        <v>40</v>
      </c>
      <c r="D17" t="s">
        <v>13</v>
      </c>
      <c r="E17" t="s">
        <v>14</v>
      </c>
      <c r="F17" s="1">
        <v>6</v>
      </c>
      <c r="G17" t="s">
        <v>30</v>
      </c>
      <c r="H17" t="s">
        <v>29</v>
      </c>
      <c r="I17" t="s">
        <v>17</v>
      </c>
      <c r="J17" t="s">
        <v>18</v>
      </c>
      <c r="K17" s="1">
        <v>65</v>
      </c>
      <c r="L17" t="s">
        <v>33</v>
      </c>
      <c r="N17" t="s">
        <v>618</v>
      </c>
    </row>
    <row r="18" spans="1:17" x14ac:dyDescent="0.25">
      <c r="A18" t="s">
        <v>10</v>
      </c>
      <c r="B18" t="s">
        <v>11</v>
      </c>
      <c r="C18" t="s">
        <v>41</v>
      </c>
      <c r="D18" t="s">
        <v>13</v>
      </c>
      <c r="E18" t="s">
        <v>14</v>
      </c>
      <c r="F18" s="1">
        <v>6</v>
      </c>
      <c r="G18" t="s">
        <v>30</v>
      </c>
      <c r="H18" t="s">
        <v>29</v>
      </c>
      <c r="I18" t="s">
        <v>17</v>
      </c>
      <c r="J18" t="s">
        <v>18</v>
      </c>
      <c r="K18" s="1">
        <v>60</v>
      </c>
      <c r="L18" t="s">
        <v>19</v>
      </c>
    </row>
    <row r="19" spans="1:17" x14ac:dyDescent="0.25">
      <c r="A19" t="s">
        <v>10</v>
      </c>
      <c r="B19" t="s">
        <v>11</v>
      </c>
      <c r="C19" t="s">
        <v>42</v>
      </c>
      <c r="D19" t="s">
        <v>13</v>
      </c>
      <c r="E19" t="s">
        <v>14</v>
      </c>
      <c r="F19" s="1">
        <v>6</v>
      </c>
      <c r="G19" t="s">
        <v>30</v>
      </c>
      <c r="H19" t="s">
        <v>29</v>
      </c>
      <c r="I19" t="s">
        <v>17</v>
      </c>
      <c r="J19" t="s">
        <v>18</v>
      </c>
      <c r="K19" s="1">
        <v>75</v>
      </c>
      <c r="L19" t="s">
        <v>16</v>
      </c>
      <c r="N19" t="s">
        <v>620</v>
      </c>
      <c r="O19" t="s">
        <v>621</v>
      </c>
      <c r="P19" t="s">
        <v>622</v>
      </c>
      <c r="Q19" t="s">
        <v>576</v>
      </c>
    </row>
    <row r="20" spans="1:17" x14ac:dyDescent="0.25">
      <c r="A20" t="s">
        <v>10</v>
      </c>
      <c r="B20" t="s">
        <v>11</v>
      </c>
      <c r="C20" t="s">
        <v>43</v>
      </c>
      <c r="D20" t="s">
        <v>13</v>
      </c>
      <c r="E20" t="s">
        <v>14</v>
      </c>
      <c r="F20" s="1">
        <v>6</v>
      </c>
      <c r="G20" t="s">
        <v>30</v>
      </c>
      <c r="H20" t="s">
        <v>29</v>
      </c>
      <c r="I20" t="s">
        <v>17</v>
      </c>
      <c r="J20" t="s">
        <v>18</v>
      </c>
      <c r="K20" s="1">
        <v>65</v>
      </c>
      <c r="L20" t="s">
        <v>33</v>
      </c>
      <c r="N20" t="s">
        <v>30</v>
      </c>
      <c r="O20">
        <f>COUNTIFS(K5:K202,"&gt;49",G5:G202,"A")</f>
        <v>46</v>
      </c>
      <c r="P20">
        <f>COUNTIFS(K5:K202,"&lt;50",G5:G202,"A")</f>
        <v>4</v>
      </c>
      <c r="Q20">
        <f>SUM(O20:P20)</f>
        <v>50</v>
      </c>
    </row>
    <row r="21" spans="1:17" x14ac:dyDescent="0.25">
      <c r="A21" t="s">
        <v>10</v>
      </c>
      <c r="B21" t="s">
        <v>11</v>
      </c>
      <c r="C21" t="s">
        <v>44</v>
      </c>
      <c r="D21" t="s">
        <v>13</v>
      </c>
      <c r="E21" t="s">
        <v>14</v>
      </c>
      <c r="F21" s="1">
        <v>6</v>
      </c>
      <c r="G21" t="s">
        <v>30</v>
      </c>
      <c r="H21" t="s">
        <v>29</v>
      </c>
      <c r="I21" t="s">
        <v>17</v>
      </c>
      <c r="J21" t="s">
        <v>18</v>
      </c>
      <c r="K21" s="1">
        <v>61</v>
      </c>
      <c r="L21" t="s">
        <v>19</v>
      </c>
      <c r="N21" t="s">
        <v>16</v>
      </c>
      <c r="O21">
        <f>COUNTIFS(K5:K202,"&gt;49",G5:G202,"B")</f>
        <v>50</v>
      </c>
      <c r="P21">
        <f>COUNTIFS(K5:K202,"&lt;50",G5:G202,"B")</f>
        <v>2</v>
      </c>
      <c r="Q21">
        <f>SUM(O21:P21)</f>
        <v>52</v>
      </c>
    </row>
    <row r="22" spans="1:17" x14ac:dyDescent="0.25">
      <c r="A22" t="s">
        <v>10</v>
      </c>
      <c r="B22" t="s">
        <v>11</v>
      </c>
      <c r="C22" t="s">
        <v>45</v>
      </c>
      <c r="D22" t="s">
        <v>13</v>
      </c>
      <c r="E22" t="s">
        <v>14</v>
      </c>
      <c r="F22" s="1">
        <v>6</v>
      </c>
      <c r="G22" t="s">
        <v>30</v>
      </c>
      <c r="H22" t="s">
        <v>29</v>
      </c>
      <c r="I22" t="s">
        <v>17</v>
      </c>
      <c r="J22" t="s">
        <v>18</v>
      </c>
      <c r="K22" s="1">
        <v>65</v>
      </c>
      <c r="L22" t="s">
        <v>33</v>
      </c>
      <c r="N22" t="s">
        <v>19</v>
      </c>
      <c r="O22">
        <f>COUNTIFS(K5:K202,"&gt;49",G5:G202,"C")</f>
        <v>42</v>
      </c>
      <c r="P22">
        <f>COUNTIFS(K5:K202,"&lt;50",G5:G202,"C")</f>
        <v>1</v>
      </c>
      <c r="Q22">
        <f>SUM(O22:P22)</f>
        <v>43</v>
      </c>
    </row>
    <row r="23" spans="1:17" x14ac:dyDescent="0.25">
      <c r="A23" t="s">
        <v>10</v>
      </c>
      <c r="B23" t="s">
        <v>11</v>
      </c>
      <c r="C23" t="s">
        <v>46</v>
      </c>
      <c r="D23" t="s">
        <v>13</v>
      </c>
      <c r="E23" t="s">
        <v>14</v>
      </c>
      <c r="F23" s="1">
        <v>6</v>
      </c>
      <c r="G23" t="s">
        <v>30</v>
      </c>
      <c r="H23" t="s">
        <v>29</v>
      </c>
      <c r="I23" t="s">
        <v>17</v>
      </c>
      <c r="J23" t="s">
        <v>18</v>
      </c>
      <c r="K23" s="1">
        <v>65</v>
      </c>
      <c r="L23" t="s">
        <v>33</v>
      </c>
      <c r="N23" t="s">
        <v>70</v>
      </c>
      <c r="O23">
        <f>COUNTIFS(K5:K202,"&gt;49",G5:G202,"D")</f>
        <v>52</v>
      </c>
      <c r="P23">
        <f>COUNTIFS(K5:K202,"&lt;50",G5:G202,"D")</f>
        <v>1</v>
      </c>
      <c r="Q23">
        <f>SUM(O23:P23)</f>
        <v>53</v>
      </c>
    </row>
    <row r="24" spans="1:17" x14ac:dyDescent="0.25">
      <c r="A24" t="s">
        <v>10</v>
      </c>
      <c r="B24" t="s">
        <v>11</v>
      </c>
      <c r="C24" t="s">
        <v>47</v>
      </c>
      <c r="D24" t="s">
        <v>13</v>
      </c>
      <c r="E24" t="s">
        <v>14</v>
      </c>
      <c r="F24" s="1">
        <v>6</v>
      </c>
      <c r="G24" t="s">
        <v>30</v>
      </c>
      <c r="H24" t="s">
        <v>29</v>
      </c>
      <c r="I24" t="s">
        <v>17</v>
      </c>
      <c r="J24" t="s">
        <v>18</v>
      </c>
      <c r="K24" s="1">
        <v>61</v>
      </c>
      <c r="L24" t="s">
        <v>19</v>
      </c>
    </row>
    <row r="25" spans="1:17" x14ac:dyDescent="0.25">
      <c r="A25" t="s">
        <v>10</v>
      </c>
      <c r="B25" t="s">
        <v>11</v>
      </c>
      <c r="C25" t="s">
        <v>48</v>
      </c>
      <c r="D25" t="s">
        <v>13</v>
      </c>
      <c r="E25" t="s">
        <v>14</v>
      </c>
      <c r="F25" s="1">
        <v>6</v>
      </c>
      <c r="G25" t="s">
        <v>30</v>
      </c>
      <c r="H25" t="s">
        <v>29</v>
      </c>
      <c r="I25" t="s">
        <v>17</v>
      </c>
      <c r="J25" t="s">
        <v>18</v>
      </c>
      <c r="K25" s="1">
        <v>94</v>
      </c>
      <c r="L25" t="s">
        <v>30</v>
      </c>
    </row>
    <row r="26" spans="1:17" x14ac:dyDescent="0.25">
      <c r="A26" t="s">
        <v>10</v>
      </c>
      <c r="B26" t="s">
        <v>11</v>
      </c>
      <c r="C26" t="s">
        <v>49</v>
      </c>
      <c r="D26" t="s">
        <v>13</v>
      </c>
      <c r="E26" t="s">
        <v>14</v>
      </c>
      <c r="F26" s="1">
        <v>6</v>
      </c>
      <c r="G26" t="s">
        <v>30</v>
      </c>
      <c r="H26" t="s">
        <v>29</v>
      </c>
      <c r="I26" t="s">
        <v>17</v>
      </c>
      <c r="J26" t="s">
        <v>18</v>
      </c>
      <c r="K26" s="1">
        <v>75</v>
      </c>
      <c r="L26" t="s">
        <v>16</v>
      </c>
      <c r="N26" t="s">
        <v>619</v>
      </c>
    </row>
    <row r="27" spans="1:17" x14ac:dyDescent="0.25">
      <c r="A27" t="s">
        <v>10</v>
      </c>
      <c r="B27" t="s">
        <v>11</v>
      </c>
      <c r="C27" t="s">
        <v>50</v>
      </c>
      <c r="D27" t="s">
        <v>32</v>
      </c>
      <c r="E27" t="s">
        <v>14</v>
      </c>
      <c r="F27" s="1">
        <v>6</v>
      </c>
      <c r="G27" t="s">
        <v>30</v>
      </c>
      <c r="H27" t="s">
        <v>29</v>
      </c>
      <c r="I27" t="s">
        <v>17</v>
      </c>
      <c r="J27" t="s">
        <v>18</v>
      </c>
      <c r="K27" s="1">
        <v>60</v>
      </c>
      <c r="L27" t="s">
        <v>19</v>
      </c>
    </row>
    <row r="28" spans="1:17" x14ac:dyDescent="0.25">
      <c r="A28" t="s">
        <v>10</v>
      </c>
      <c r="B28" t="s">
        <v>11</v>
      </c>
      <c r="C28" t="s">
        <v>51</v>
      </c>
      <c r="D28" t="s">
        <v>13</v>
      </c>
      <c r="E28" t="s">
        <v>14</v>
      </c>
      <c r="F28" s="1">
        <v>6</v>
      </c>
      <c r="G28" t="s">
        <v>30</v>
      </c>
      <c r="H28" t="s">
        <v>29</v>
      </c>
      <c r="I28" t="s">
        <v>17</v>
      </c>
      <c r="J28" t="s">
        <v>18</v>
      </c>
      <c r="K28" s="1">
        <v>50</v>
      </c>
      <c r="L28" t="s">
        <v>22</v>
      </c>
    </row>
    <row r="29" spans="1:17" x14ac:dyDescent="0.25">
      <c r="A29" t="s">
        <v>10</v>
      </c>
      <c r="B29" t="s">
        <v>11</v>
      </c>
      <c r="C29" t="s">
        <v>52</v>
      </c>
      <c r="D29" t="s">
        <v>13</v>
      </c>
      <c r="E29" t="s">
        <v>14</v>
      </c>
      <c r="F29" s="1">
        <v>6</v>
      </c>
      <c r="G29" t="s">
        <v>30</v>
      </c>
      <c r="H29" t="s">
        <v>29</v>
      </c>
      <c r="I29" t="s">
        <v>17</v>
      </c>
      <c r="J29" t="s">
        <v>18</v>
      </c>
      <c r="K29" s="1">
        <v>60</v>
      </c>
      <c r="L29" t="s">
        <v>19</v>
      </c>
      <c r="N29" t="s">
        <v>623</v>
      </c>
    </row>
    <row r="30" spans="1:17" x14ac:dyDescent="0.25">
      <c r="A30" t="s">
        <v>10</v>
      </c>
      <c r="B30" t="s">
        <v>11</v>
      </c>
      <c r="C30" t="s">
        <v>53</v>
      </c>
      <c r="D30" t="s">
        <v>13</v>
      </c>
      <c r="E30" t="s">
        <v>14</v>
      </c>
      <c r="F30" s="1">
        <v>6</v>
      </c>
      <c r="G30" t="s">
        <v>30</v>
      </c>
      <c r="H30" t="s">
        <v>29</v>
      </c>
      <c r="I30" t="s">
        <v>17</v>
      </c>
      <c r="J30" t="s">
        <v>18</v>
      </c>
      <c r="K30" s="1">
        <v>71</v>
      </c>
      <c r="L30" t="s">
        <v>27</v>
      </c>
      <c r="N30" t="s">
        <v>624</v>
      </c>
    </row>
    <row r="31" spans="1:17" x14ac:dyDescent="0.25">
      <c r="A31" t="s">
        <v>10</v>
      </c>
      <c r="B31" t="s">
        <v>11</v>
      </c>
      <c r="C31" t="s">
        <v>54</v>
      </c>
      <c r="D31" t="s">
        <v>32</v>
      </c>
      <c r="E31" t="s">
        <v>14</v>
      </c>
      <c r="F31" s="1">
        <v>6</v>
      </c>
      <c r="G31" t="s">
        <v>30</v>
      </c>
      <c r="H31" t="s">
        <v>29</v>
      </c>
      <c r="I31" t="s">
        <v>17</v>
      </c>
      <c r="J31" t="s">
        <v>18</v>
      </c>
      <c r="K31" s="1">
        <v>75</v>
      </c>
      <c r="L31" t="s">
        <v>16</v>
      </c>
    </row>
    <row r="32" spans="1:17" x14ac:dyDescent="0.25">
      <c r="A32" t="s">
        <v>10</v>
      </c>
      <c r="B32" t="s">
        <v>11</v>
      </c>
      <c r="C32" t="s">
        <v>55</v>
      </c>
      <c r="D32" t="s">
        <v>13</v>
      </c>
      <c r="E32" t="s">
        <v>14</v>
      </c>
      <c r="F32" s="1">
        <v>6</v>
      </c>
      <c r="G32" t="s">
        <v>30</v>
      </c>
      <c r="H32" t="s">
        <v>29</v>
      </c>
      <c r="I32" t="s">
        <v>17</v>
      </c>
      <c r="J32" t="s">
        <v>18</v>
      </c>
      <c r="K32" s="1">
        <v>65</v>
      </c>
      <c r="L32" t="s">
        <v>33</v>
      </c>
    </row>
    <row r="33" spans="1:12" x14ac:dyDescent="0.25">
      <c r="A33" t="s">
        <v>10</v>
      </c>
      <c r="B33" t="s">
        <v>11</v>
      </c>
      <c r="C33" t="s">
        <v>56</v>
      </c>
      <c r="D33" t="s">
        <v>13</v>
      </c>
      <c r="E33" t="s">
        <v>14</v>
      </c>
      <c r="F33" s="1">
        <v>6</v>
      </c>
      <c r="G33" t="s">
        <v>30</v>
      </c>
      <c r="H33" t="s">
        <v>29</v>
      </c>
      <c r="I33" t="s">
        <v>17</v>
      </c>
      <c r="J33" t="s">
        <v>18</v>
      </c>
      <c r="K33" s="1">
        <v>75</v>
      </c>
      <c r="L33" t="s">
        <v>16</v>
      </c>
    </row>
    <row r="34" spans="1:12" x14ac:dyDescent="0.25">
      <c r="A34" t="s">
        <v>10</v>
      </c>
      <c r="B34" t="s">
        <v>11</v>
      </c>
      <c r="C34" t="s">
        <v>57</v>
      </c>
      <c r="D34" t="s">
        <v>13</v>
      </c>
      <c r="E34" t="s">
        <v>14</v>
      </c>
      <c r="F34" s="1">
        <v>6</v>
      </c>
      <c r="G34" t="s">
        <v>30</v>
      </c>
      <c r="H34" t="s">
        <v>29</v>
      </c>
      <c r="I34" t="s">
        <v>17</v>
      </c>
      <c r="J34" t="s">
        <v>18</v>
      </c>
      <c r="K34" s="1">
        <v>56</v>
      </c>
      <c r="L34" t="s">
        <v>58</v>
      </c>
    </row>
    <row r="35" spans="1:12" x14ac:dyDescent="0.25">
      <c r="A35" t="s">
        <v>10</v>
      </c>
      <c r="B35" t="s">
        <v>11</v>
      </c>
      <c r="C35" t="s">
        <v>59</v>
      </c>
      <c r="D35" t="s">
        <v>13</v>
      </c>
      <c r="E35" t="s">
        <v>14</v>
      </c>
      <c r="F35" s="1">
        <v>6</v>
      </c>
      <c r="G35" t="s">
        <v>30</v>
      </c>
      <c r="H35" t="s">
        <v>29</v>
      </c>
      <c r="I35" t="s">
        <v>17</v>
      </c>
      <c r="J35" t="s">
        <v>18</v>
      </c>
      <c r="K35" s="1">
        <v>55</v>
      </c>
      <c r="L35" t="s">
        <v>58</v>
      </c>
    </row>
    <row r="36" spans="1:12" x14ac:dyDescent="0.25">
      <c r="A36" t="s">
        <v>10</v>
      </c>
      <c r="B36" t="s">
        <v>11</v>
      </c>
      <c r="C36" t="s">
        <v>60</v>
      </c>
      <c r="D36" t="s">
        <v>13</v>
      </c>
      <c r="E36" t="s">
        <v>14</v>
      </c>
      <c r="F36" s="1">
        <v>6</v>
      </c>
      <c r="G36" t="s">
        <v>30</v>
      </c>
      <c r="H36" t="s">
        <v>29</v>
      </c>
      <c r="I36" t="s">
        <v>17</v>
      </c>
      <c r="J36" t="s">
        <v>18</v>
      </c>
      <c r="K36" s="1">
        <v>50</v>
      </c>
      <c r="L36" t="s">
        <v>22</v>
      </c>
    </row>
    <row r="37" spans="1:12" x14ac:dyDescent="0.25">
      <c r="A37" t="s">
        <v>10</v>
      </c>
      <c r="B37" t="s">
        <v>11</v>
      </c>
      <c r="C37" t="s">
        <v>61</v>
      </c>
      <c r="D37" t="s">
        <v>13</v>
      </c>
      <c r="E37" t="s">
        <v>14</v>
      </c>
      <c r="F37" s="1">
        <v>6</v>
      </c>
      <c r="G37" t="s">
        <v>30</v>
      </c>
      <c r="H37" t="s">
        <v>29</v>
      </c>
      <c r="I37" t="s">
        <v>17</v>
      </c>
      <c r="J37" t="s">
        <v>18</v>
      </c>
      <c r="K37" s="1">
        <v>60</v>
      </c>
      <c r="L37" t="s">
        <v>19</v>
      </c>
    </row>
    <row r="38" spans="1:12" x14ac:dyDescent="0.25">
      <c r="A38" t="s">
        <v>10</v>
      </c>
      <c r="B38" t="s">
        <v>11</v>
      </c>
      <c r="C38" t="s">
        <v>62</v>
      </c>
      <c r="D38" t="s">
        <v>13</v>
      </c>
      <c r="E38" t="s">
        <v>14</v>
      </c>
      <c r="F38" s="1">
        <v>6</v>
      </c>
      <c r="G38" t="s">
        <v>16</v>
      </c>
      <c r="H38" t="s">
        <v>15</v>
      </c>
      <c r="I38" t="s">
        <v>17</v>
      </c>
      <c r="J38" t="s">
        <v>18</v>
      </c>
      <c r="K38" s="1">
        <v>60</v>
      </c>
      <c r="L38" t="s">
        <v>19</v>
      </c>
    </row>
    <row r="39" spans="1:12" x14ac:dyDescent="0.25">
      <c r="A39" t="s">
        <v>10</v>
      </c>
      <c r="B39" t="s">
        <v>11</v>
      </c>
      <c r="C39" t="s">
        <v>63</v>
      </c>
      <c r="D39" t="s">
        <v>13</v>
      </c>
      <c r="E39" t="s">
        <v>14</v>
      </c>
      <c r="F39" s="1">
        <v>6</v>
      </c>
      <c r="G39" t="s">
        <v>30</v>
      </c>
      <c r="H39" t="s">
        <v>29</v>
      </c>
      <c r="I39" t="s">
        <v>17</v>
      </c>
      <c r="J39" t="s">
        <v>18</v>
      </c>
      <c r="K39" s="1">
        <v>61</v>
      </c>
      <c r="L39" t="s">
        <v>19</v>
      </c>
    </row>
    <row r="40" spans="1:12" x14ac:dyDescent="0.25">
      <c r="A40" t="s">
        <v>10</v>
      </c>
      <c r="B40" t="s">
        <v>11</v>
      </c>
      <c r="C40" t="s">
        <v>64</v>
      </c>
      <c r="D40" t="s">
        <v>13</v>
      </c>
      <c r="E40" t="s">
        <v>14</v>
      </c>
      <c r="F40" s="1">
        <v>6</v>
      </c>
      <c r="G40" t="s">
        <v>30</v>
      </c>
      <c r="H40" t="s">
        <v>29</v>
      </c>
      <c r="I40" t="s">
        <v>17</v>
      </c>
      <c r="J40" t="s">
        <v>18</v>
      </c>
      <c r="K40" s="1">
        <v>75</v>
      </c>
      <c r="L40" t="s">
        <v>16</v>
      </c>
    </row>
    <row r="41" spans="1:12" x14ac:dyDescent="0.25">
      <c r="A41" t="s">
        <v>10</v>
      </c>
      <c r="B41" t="s">
        <v>11</v>
      </c>
      <c r="C41" t="s">
        <v>65</v>
      </c>
      <c r="D41" t="s">
        <v>32</v>
      </c>
      <c r="E41" t="s">
        <v>14</v>
      </c>
      <c r="F41" s="1">
        <v>6</v>
      </c>
      <c r="G41" t="s">
        <v>30</v>
      </c>
      <c r="H41" t="s">
        <v>29</v>
      </c>
      <c r="I41" t="s">
        <v>17</v>
      </c>
      <c r="J41" t="s">
        <v>18</v>
      </c>
      <c r="K41" s="1">
        <v>70</v>
      </c>
      <c r="L41" t="s">
        <v>27</v>
      </c>
    </row>
    <row r="42" spans="1:12" x14ac:dyDescent="0.25">
      <c r="A42" t="s">
        <v>10</v>
      </c>
      <c r="B42" t="s">
        <v>11</v>
      </c>
      <c r="C42" t="s">
        <v>66</v>
      </c>
      <c r="D42" t="s">
        <v>13</v>
      </c>
      <c r="E42" t="s">
        <v>14</v>
      </c>
      <c r="F42" s="1">
        <v>6</v>
      </c>
      <c r="G42" t="s">
        <v>30</v>
      </c>
      <c r="H42" t="s">
        <v>29</v>
      </c>
      <c r="I42" t="s">
        <v>17</v>
      </c>
      <c r="J42" t="s">
        <v>18</v>
      </c>
      <c r="K42" s="1">
        <v>56</v>
      </c>
      <c r="L42" t="s">
        <v>58</v>
      </c>
    </row>
    <row r="43" spans="1:12" x14ac:dyDescent="0.25">
      <c r="A43" t="s">
        <v>10</v>
      </c>
      <c r="B43" t="s">
        <v>11</v>
      </c>
      <c r="C43" t="s">
        <v>67</v>
      </c>
      <c r="D43" t="s">
        <v>13</v>
      </c>
      <c r="E43" t="s">
        <v>14</v>
      </c>
      <c r="F43" s="1">
        <v>6</v>
      </c>
      <c r="G43" t="s">
        <v>30</v>
      </c>
      <c r="H43" t="s">
        <v>29</v>
      </c>
      <c r="I43" t="s">
        <v>17</v>
      </c>
      <c r="J43" t="s">
        <v>18</v>
      </c>
      <c r="K43" s="1">
        <v>71</v>
      </c>
      <c r="L43" t="s">
        <v>27</v>
      </c>
    </row>
    <row r="44" spans="1:12" x14ac:dyDescent="0.25">
      <c r="A44" t="s">
        <v>10</v>
      </c>
      <c r="B44" t="s">
        <v>11</v>
      </c>
      <c r="C44" t="s">
        <v>68</v>
      </c>
      <c r="D44" t="s">
        <v>13</v>
      </c>
      <c r="E44" t="s">
        <v>14</v>
      </c>
      <c r="F44" s="1">
        <v>6</v>
      </c>
      <c r="G44" t="s">
        <v>70</v>
      </c>
      <c r="H44" t="s">
        <v>69</v>
      </c>
      <c r="I44" t="s">
        <v>17</v>
      </c>
      <c r="J44" t="s">
        <v>18</v>
      </c>
      <c r="K44" s="1">
        <v>65</v>
      </c>
      <c r="L44" t="s">
        <v>33</v>
      </c>
    </row>
    <row r="45" spans="1:12" x14ac:dyDescent="0.25">
      <c r="A45" t="s">
        <v>10</v>
      </c>
      <c r="B45" t="s">
        <v>11</v>
      </c>
      <c r="C45" t="s">
        <v>71</v>
      </c>
      <c r="D45" t="s">
        <v>32</v>
      </c>
      <c r="E45" t="s">
        <v>14</v>
      </c>
      <c r="F45" s="1">
        <v>6</v>
      </c>
      <c r="G45" t="s">
        <v>30</v>
      </c>
      <c r="H45" t="s">
        <v>29</v>
      </c>
      <c r="I45" t="s">
        <v>17</v>
      </c>
      <c r="J45" t="s">
        <v>18</v>
      </c>
      <c r="K45" s="1">
        <v>65</v>
      </c>
      <c r="L45" t="s">
        <v>33</v>
      </c>
    </row>
    <row r="46" spans="1:12" x14ac:dyDescent="0.25">
      <c r="A46" t="s">
        <v>10</v>
      </c>
      <c r="B46" t="s">
        <v>11</v>
      </c>
      <c r="C46" t="s">
        <v>72</v>
      </c>
      <c r="D46" t="s">
        <v>13</v>
      </c>
      <c r="E46" t="s">
        <v>14</v>
      </c>
      <c r="F46" s="1">
        <v>6</v>
      </c>
      <c r="G46" t="s">
        <v>16</v>
      </c>
      <c r="H46" t="s">
        <v>15</v>
      </c>
      <c r="I46" t="s">
        <v>17</v>
      </c>
      <c r="J46" t="s">
        <v>18</v>
      </c>
      <c r="K46" s="1">
        <v>71</v>
      </c>
      <c r="L46" t="s">
        <v>27</v>
      </c>
    </row>
    <row r="47" spans="1:12" x14ac:dyDescent="0.25">
      <c r="A47" t="s">
        <v>10</v>
      </c>
      <c r="B47" t="s">
        <v>11</v>
      </c>
      <c r="C47" t="s">
        <v>73</v>
      </c>
      <c r="D47" t="s">
        <v>13</v>
      </c>
      <c r="E47" t="s">
        <v>14</v>
      </c>
      <c r="F47" s="1">
        <v>6</v>
      </c>
      <c r="G47" t="s">
        <v>16</v>
      </c>
      <c r="H47" t="s">
        <v>15</v>
      </c>
      <c r="I47" t="s">
        <v>17</v>
      </c>
      <c r="J47" t="s">
        <v>18</v>
      </c>
      <c r="K47" s="1">
        <v>71</v>
      </c>
      <c r="L47" t="s">
        <v>27</v>
      </c>
    </row>
    <row r="48" spans="1:12" x14ac:dyDescent="0.25">
      <c r="A48" t="s">
        <v>10</v>
      </c>
      <c r="B48" t="s">
        <v>11</v>
      </c>
      <c r="C48" t="s">
        <v>74</v>
      </c>
      <c r="D48" t="s">
        <v>13</v>
      </c>
      <c r="E48" t="s">
        <v>14</v>
      </c>
      <c r="F48" s="1">
        <v>6</v>
      </c>
      <c r="G48" t="s">
        <v>16</v>
      </c>
      <c r="H48" t="s">
        <v>15</v>
      </c>
      <c r="I48" t="s">
        <v>17</v>
      </c>
      <c r="J48" t="s">
        <v>18</v>
      </c>
      <c r="K48" s="1">
        <v>55</v>
      </c>
      <c r="L48" t="s">
        <v>58</v>
      </c>
    </row>
    <row r="49" spans="1:12" x14ac:dyDescent="0.25">
      <c r="A49" t="s">
        <v>10</v>
      </c>
      <c r="B49" t="s">
        <v>11</v>
      </c>
      <c r="C49" t="s">
        <v>75</v>
      </c>
      <c r="D49" t="s">
        <v>13</v>
      </c>
      <c r="E49" t="s">
        <v>14</v>
      </c>
      <c r="F49" s="1">
        <v>6</v>
      </c>
      <c r="G49" t="s">
        <v>16</v>
      </c>
      <c r="H49" t="s">
        <v>15</v>
      </c>
      <c r="I49" t="s">
        <v>17</v>
      </c>
      <c r="J49" t="s">
        <v>18</v>
      </c>
      <c r="K49" s="1">
        <v>90</v>
      </c>
      <c r="L49" t="s">
        <v>30</v>
      </c>
    </row>
    <row r="50" spans="1:12" x14ac:dyDescent="0.25">
      <c r="A50" t="s">
        <v>10</v>
      </c>
      <c r="B50" t="s">
        <v>11</v>
      </c>
      <c r="C50" t="s">
        <v>76</v>
      </c>
      <c r="D50" t="s">
        <v>32</v>
      </c>
      <c r="E50" t="s">
        <v>14</v>
      </c>
      <c r="F50" s="1">
        <v>6</v>
      </c>
      <c r="G50" t="s">
        <v>16</v>
      </c>
      <c r="H50" t="s">
        <v>15</v>
      </c>
      <c r="I50" t="s">
        <v>17</v>
      </c>
      <c r="J50" t="s">
        <v>18</v>
      </c>
      <c r="K50" s="1">
        <v>75</v>
      </c>
      <c r="L50" t="s">
        <v>16</v>
      </c>
    </row>
    <row r="51" spans="1:12" x14ac:dyDescent="0.25">
      <c r="A51" t="s">
        <v>10</v>
      </c>
      <c r="B51" t="s">
        <v>11</v>
      </c>
      <c r="C51" t="s">
        <v>77</v>
      </c>
      <c r="D51" t="s">
        <v>32</v>
      </c>
      <c r="E51" t="s">
        <v>14</v>
      </c>
      <c r="F51" s="1">
        <v>6</v>
      </c>
      <c r="G51" t="s">
        <v>16</v>
      </c>
      <c r="H51" t="s">
        <v>15</v>
      </c>
      <c r="I51" t="s">
        <v>17</v>
      </c>
      <c r="J51" t="s">
        <v>18</v>
      </c>
      <c r="K51" s="1">
        <v>65</v>
      </c>
      <c r="L51" t="s">
        <v>33</v>
      </c>
    </row>
    <row r="52" spans="1:12" x14ac:dyDescent="0.25">
      <c r="A52" t="s">
        <v>10</v>
      </c>
      <c r="B52" t="s">
        <v>11</v>
      </c>
      <c r="C52" t="s">
        <v>78</v>
      </c>
      <c r="D52" t="s">
        <v>13</v>
      </c>
      <c r="E52" t="s">
        <v>14</v>
      </c>
      <c r="F52" s="1">
        <v>6</v>
      </c>
      <c r="G52" t="s">
        <v>16</v>
      </c>
      <c r="H52" t="s">
        <v>15</v>
      </c>
      <c r="I52" t="s">
        <v>17</v>
      </c>
      <c r="J52" t="s">
        <v>18</v>
      </c>
      <c r="K52" s="1">
        <v>75</v>
      </c>
      <c r="L52" t="s">
        <v>16</v>
      </c>
    </row>
    <row r="53" spans="1:12" x14ac:dyDescent="0.25">
      <c r="A53" t="s">
        <v>10</v>
      </c>
      <c r="B53" t="s">
        <v>11</v>
      </c>
      <c r="C53" t="s">
        <v>79</v>
      </c>
      <c r="D53" t="s">
        <v>13</v>
      </c>
      <c r="E53" t="s">
        <v>14</v>
      </c>
      <c r="F53" s="1">
        <v>6</v>
      </c>
      <c r="G53" t="s">
        <v>16</v>
      </c>
      <c r="H53" t="s">
        <v>15</v>
      </c>
      <c r="I53" t="s">
        <v>17</v>
      </c>
      <c r="J53" t="s">
        <v>18</v>
      </c>
      <c r="K53" s="1">
        <v>75</v>
      </c>
      <c r="L53" t="s">
        <v>16</v>
      </c>
    </row>
    <row r="54" spans="1:12" x14ac:dyDescent="0.25">
      <c r="A54" t="s">
        <v>10</v>
      </c>
      <c r="B54" t="s">
        <v>11</v>
      </c>
      <c r="C54" t="s">
        <v>80</v>
      </c>
      <c r="D54" t="s">
        <v>13</v>
      </c>
      <c r="E54" t="s">
        <v>14</v>
      </c>
      <c r="F54" s="1">
        <v>6</v>
      </c>
      <c r="G54" t="s">
        <v>16</v>
      </c>
      <c r="H54" t="s">
        <v>15</v>
      </c>
      <c r="I54" t="s">
        <v>17</v>
      </c>
      <c r="J54" t="s">
        <v>18</v>
      </c>
      <c r="K54" s="1">
        <v>60</v>
      </c>
      <c r="L54" t="s">
        <v>19</v>
      </c>
    </row>
    <row r="55" spans="1:12" x14ac:dyDescent="0.25">
      <c r="A55" t="s">
        <v>10</v>
      </c>
      <c r="B55" t="s">
        <v>11</v>
      </c>
      <c r="C55" t="s">
        <v>81</v>
      </c>
      <c r="D55" t="s">
        <v>13</v>
      </c>
      <c r="E55" t="s">
        <v>14</v>
      </c>
      <c r="F55" s="1">
        <v>6</v>
      </c>
      <c r="G55" t="s">
        <v>16</v>
      </c>
      <c r="H55" t="s">
        <v>15</v>
      </c>
      <c r="I55" t="s">
        <v>17</v>
      </c>
      <c r="J55" t="s">
        <v>18</v>
      </c>
      <c r="K55" s="1">
        <v>66</v>
      </c>
      <c r="L55" t="s">
        <v>33</v>
      </c>
    </row>
    <row r="56" spans="1:12" x14ac:dyDescent="0.25">
      <c r="A56" t="s">
        <v>10</v>
      </c>
      <c r="B56" t="s">
        <v>11</v>
      </c>
      <c r="C56" t="s">
        <v>82</v>
      </c>
      <c r="D56" t="s">
        <v>32</v>
      </c>
      <c r="E56" t="s">
        <v>14</v>
      </c>
      <c r="F56" s="1">
        <v>6</v>
      </c>
      <c r="G56" t="s">
        <v>16</v>
      </c>
      <c r="H56" t="s">
        <v>15</v>
      </c>
      <c r="I56" t="s">
        <v>17</v>
      </c>
      <c r="J56" t="s">
        <v>18</v>
      </c>
      <c r="K56" s="1">
        <v>66</v>
      </c>
      <c r="L56" t="s">
        <v>33</v>
      </c>
    </row>
    <row r="57" spans="1:12" x14ac:dyDescent="0.25">
      <c r="A57" t="s">
        <v>10</v>
      </c>
      <c r="B57" t="s">
        <v>11</v>
      </c>
      <c r="C57" t="s">
        <v>83</v>
      </c>
      <c r="D57" t="s">
        <v>13</v>
      </c>
      <c r="E57" t="s">
        <v>14</v>
      </c>
      <c r="F57" s="1">
        <v>6</v>
      </c>
      <c r="G57" t="s">
        <v>16</v>
      </c>
      <c r="H57" t="s">
        <v>15</v>
      </c>
      <c r="I57" t="s">
        <v>17</v>
      </c>
      <c r="J57" t="s">
        <v>18</v>
      </c>
      <c r="K57" s="1">
        <v>65</v>
      </c>
      <c r="L57" t="s">
        <v>33</v>
      </c>
    </row>
    <row r="58" spans="1:12" x14ac:dyDescent="0.25">
      <c r="A58" t="s">
        <v>10</v>
      </c>
      <c r="B58" t="s">
        <v>11</v>
      </c>
      <c r="C58" t="s">
        <v>84</v>
      </c>
      <c r="D58" t="s">
        <v>13</v>
      </c>
      <c r="E58" t="s">
        <v>14</v>
      </c>
      <c r="F58" s="1">
        <v>6</v>
      </c>
      <c r="G58" t="s">
        <v>16</v>
      </c>
      <c r="H58" t="s">
        <v>15</v>
      </c>
      <c r="I58" t="s">
        <v>17</v>
      </c>
      <c r="J58" t="s">
        <v>18</v>
      </c>
      <c r="K58" s="1">
        <v>65</v>
      </c>
      <c r="L58" t="s">
        <v>33</v>
      </c>
    </row>
    <row r="59" spans="1:12" x14ac:dyDescent="0.25">
      <c r="A59" t="s">
        <v>10</v>
      </c>
      <c r="B59" t="s">
        <v>11</v>
      </c>
      <c r="C59" t="s">
        <v>85</v>
      </c>
      <c r="D59" t="s">
        <v>13</v>
      </c>
      <c r="E59" t="s">
        <v>14</v>
      </c>
      <c r="F59" s="1">
        <v>6</v>
      </c>
      <c r="G59" t="s">
        <v>16</v>
      </c>
      <c r="H59" t="s">
        <v>15</v>
      </c>
      <c r="I59" t="s">
        <v>17</v>
      </c>
      <c r="J59" t="s">
        <v>18</v>
      </c>
      <c r="K59" s="1">
        <v>85</v>
      </c>
      <c r="L59" t="s">
        <v>86</v>
      </c>
    </row>
    <row r="60" spans="1:12" x14ac:dyDescent="0.25">
      <c r="A60" t="s">
        <v>10</v>
      </c>
      <c r="B60" t="s">
        <v>11</v>
      </c>
      <c r="C60" t="s">
        <v>87</v>
      </c>
      <c r="D60" t="s">
        <v>32</v>
      </c>
      <c r="E60" t="s">
        <v>14</v>
      </c>
      <c r="F60" s="1">
        <v>6</v>
      </c>
      <c r="G60" t="s">
        <v>19</v>
      </c>
      <c r="H60" t="s">
        <v>21</v>
      </c>
      <c r="I60" t="s">
        <v>17</v>
      </c>
      <c r="J60" t="s">
        <v>18</v>
      </c>
      <c r="K60" s="1">
        <v>75</v>
      </c>
      <c r="L60" t="s">
        <v>16</v>
      </c>
    </row>
    <row r="61" spans="1:12" x14ac:dyDescent="0.25">
      <c r="A61" t="s">
        <v>10</v>
      </c>
      <c r="B61" t="s">
        <v>11</v>
      </c>
      <c r="C61" t="s">
        <v>88</v>
      </c>
      <c r="D61" t="s">
        <v>13</v>
      </c>
      <c r="E61" t="s">
        <v>14</v>
      </c>
      <c r="F61" s="1">
        <v>6</v>
      </c>
      <c r="G61" t="s">
        <v>16</v>
      </c>
      <c r="H61" t="s">
        <v>15</v>
      </c>
      <c r="I61" t="s">
        <v>17</v>
      </c>
      <c r="J61" t="s">
        <v>18</v>
      </c>
      <c r="K61" s="1">
        <v>80</v>
      </c>
      <c r="L61" t="s">
        <v>35</v>
      </c>
    </row>
    <row r="62" spans="1:12" x14ac:dyDescent="0.25">
      <c r="A62" t="s">
        <v>10</v>
      </c>
      <c r="B62" t="s">
        <v>11</v>
      </c>
      <c r="C62" t="s">
        <v>89</v>
      </c>
      <c r="D62" t="s">
        <v>13</v>
      </c>
      <c r="E62" t="s">
        <v>14</v>
      </c>
      <c r="F62" s="1">
        <v>6</v>
      </c>
      <c r="G62" t="s">
        <v>16</v>
      </c>
      <c r="H62" t="s">
        <v>15</v>
      </c>
      <c r="I62" t="s">
        <v>17</v>
      </c>
      <c r="J62" t="s">
        <v>18</v>
      </c>
      <c r="K62" s="1">
        <v>76</v>
      </c>
      <c r="L62" t="s">
        <v>16</v>
      </c>
    </row>
    <row r="63" spans="1:12" x14ac:dyDescent="0.25">
      <c r="A63" t="s">
        <v>10</v>
      </c>
      <c r="B63" t="s">
        <v>11</v>
      </c>
      <c r="C63" t="s">
        <v>90</v>
      </c>
      <c r="D63" t="s">
        <v>13</v>
      </c>
      <c r="E63" t="s">
        <v>14</v>
      </c>
      <c r="F63" s="1">
        <v>6</v>
      </c>
      <c r="G63" t="s">
        <v>16</v>
      </c>
      <c r="H63" t="s">
        <v>15</v>
      </c>
      <c r="I63" t="s">
        <v>17</v>
      </c>
      <c r="J63" t="s">
        <v>18</v>
      </c>
      <c r="K63" s="1">
        <v>85</v>
      </c>
      <c r="L63" t="s">
        <v>86</v>
      </c>
    </row>
    <row r="64" spans="1:12" x14ac:dyDescent="0.25">
      <c r="A64" t="s">
        <v>10</v>
      </c>
      <c r="B64" t="s">
        <v>11</v>
      </c>
      <c r="C64" t="s">
        <v>91</v>
      </c>
      <c r="D64" t="s">
        <v>13</v>
      </c>
      <c r="E64" t="s">
        <v>14</v>
      </c>
      <c r="F64" s="1">
        <v>6</v>
      </c>
      <c r="G64" t="s">
        <v>16</v>
      </c>
      <c r="H64" t="s">
        <v>15</v>
      </c>
      <c r="I64" t="s">
        <v>17</v>
      </c>
      <c r="J64" t="s">
        <v>18</v>
      </c>
      <c r="K64" s="1">
        <v>44</v>
      </c>
      <c r="L64" t="s">
        <v>24</v>
      </c>
    </row>
    <row r="65" spans="1:12" x14ac:dyDescent="0.25">
      <c r="A65" t="s">
        <v>10</v>
      </c>
      <c r="B65" t="s">
        <v>11</v>
      </c>
      <c r="C65" t="s">
        <v>92</v>
      </c>
      <c r="D65" t="s">
        <v>13</v>
      </c>
      <c r="E65" t="s">
        <v>14</v>
      </c>
      <c r="F65" s="1">
        <v>6</v>
      </c>
      <c r="G65" t="s">
        <v>16</v>
      </c>
      <c r="H65" t="s">
        <v>15</v>
      </c>
      <c r="I65" t="s">
        <v>17</v>
      </c>
      <c r="J65" t="s">
        <v>18</v>
      </c>
      <c r="K65" s="1">
        <v>60</v>
      </c>
      <c r="L65" t="s">
        <v>19</v>
      </c>
    </row>
    <row r="66" spans="1:12" x14ac:dyDescent="0.25">
      <c r="A66" t="s">
        <v>10</v>
      </c>
      <c r="B66" t="s">
        <v>11</v>
      </c>
      <c r="C66" t="s">
        <v>93</v>
      </c>
      <c r="D66" t="s">
        <v>13</v>
      </c>
      <c r="E66" t="s">
        <v>14</v>
      </c>
      <c r="F66" s="1">
        <v>6</v>
      </c>
      <c r="G66" t="s">
        <v>16</v>
      </c>
      <c r="H66" t="s">
        <v>15</v>
      </c>
      <c r="I66" t="s">
        <v>17</v>
      </c>
      <c r="J66" t="s">
        <v>18</v>
      </c>
      <c r="K66" s="1">
        <v>50</v>
      </c>
      <c r="L66" t="s">
        <v>22</v>
      </c>
    </row>
    <row r="67" spans="1:12" x14ac:dyDescent="0.25">
      <c r="A67" t="s">
        <v>10</v>
      </c>
      <c r="B67" t="s">
        <v>11</v>
      </c>
      <c r="C67" t="s">
        <v>94</v>
      </c>
      <c r="D67" t="s">
        <v>13</v>
      </c>
      <c r="E67" t="s">
        <v>14</v>
      </c>
      <c r="F67" s="1">
        <v>6</v>
      </c>
      <c r="G67" t="s">
        <v>16</v>
      </c>
      <c r="H67" t="s">
        <v>15</v>
      </c>
      <c r="I67" t="s">
        <v>17</v>
      </c>
      <c r="J67" t="s">
        <v>18</v>
      </c>
      <c r="K67" s="1">
        <v>60</v>
      </c>
      <c r="L67" t="s">
        <v>19</v>
      </c>
    </row>
    <row r="68" spans="1:12" x14ac:dyDescent="0.25">
      <c r="A68" t="s">
        <v>10</v>
      </c>
      <c r="B68" t="s">
        <v>11</v>
      </c>
      <c r="C68" t="s">
        <v>95</v>
      </c>
      <c r="D68" t="s">
        <v>13</v>
      </c>
      <c r="E68" t="s">
        <v>14</v>
      </c>
      <c r="F68" s="1">
        <v>6</v>
      </c>
      <c r="G68" t="s">
        <v>16</v>
      </c>
      <c r="H68" t="s">
        <v>15</v>
      </c>
      <c r="I68" t="s">
        <v>17</v>
      </c>
      <c r="J68" t="s">
        <v>18</v>
      </c>
      <c r="K68" s="1">
        <v>70</v>
      </c>
      <c r="L68" t="s">
        <v>27</v>
      </c>
    </row>
    <row r="69" spans="1:12" x14ac:dyDescent="0.25">
      <c r="A69" t="s">
        <v>10</v>
      </c>
      <c r="B69" t="s">
        <v>11</v>
      </c>
      <c r="C69" t="s">
        <v>96</v>
      </c>
      <c r="D69" t="s">
        <v>13</v>
      </c>
      <c r="E69" t="s">
        <v>14</v>
      </c>
      <c r="F69" s="1">
        <v>6</v>
      </c>
      <c r="G69" t="s">
        <v>19</v>
      </c>
      <c r="H69" t="s">
        <v>21</v>
      </c>
      <c r="I69" t="s">
        <v>17</v>
      </c>
      <c r="J69" t="s">
        <v>18</v>
      </c>
      <c r="K69" s="1">
        <v>70</v>
      </c>
      <c r="L69" t="s">
        <v>27</v>
      </c>
    </row>
    <row r="70" spans="1:12" x14ac:dyDescent="0.25">
      <c r="A70" t="s">
        <v>10</v>
      </c>
      <c r="B70" t="s">
        <v>11</v>
      </c>
      <c r="C70" t="s">
        <v>97</v>
      </c>
      <c r="D70" t="s">
        <v>13</v>
      </c>
      <c r="E70" t="s">
        <v>14</v>
      </c>
      <c r="F70" s="1">
        <v>6</v>
      </c>
      <c r="G70" t="s">
        <v>16</v>
      </c>
      <c r="H70" t="s">
        <v>15</v>
      </c>
      <c r="I70" t="s">
        <v>17</v>
      </c>
      <c r="J70" t="s">
        <v>18</v>
      </c>
      <c r="K70" s="1">
        <v>75</v>
      </c>
      <c r="L70" t="s">
        <v>16</v>
      </c>
    </row>
    <row r="71" spans="1:12" x14ac:dyDescent="0.25">
      <c r="A71" t="s">
        <v>10</v>
      </c>
      <c r="B71" t="s">
        <v>11</v>
      </c>
      <c r="C71" t="s">
        <v>98</v>
      </c>
      <c r="D71" t="s">
        <v>32</v>
      </c>
      <c r="E71" t="s">
        <v>14</v>
      </c>
      <c r="F71" s="1">
        <v>6</v>
      </c>
      <c r="G71" t="s">
        <v>16</v>
      </c>
      <c r="H71" t="s">
        <v>15</v>
      </c>
      <c r="I71" t="s">
        <v>17</v>
      </c>
      <c r="J71" t="s">
        <v>18</v>
      </c>
      <c r="K71" s="1">
        <v>70</v>
      </c>
      <c r="L71" t="s">
        <v>27</v>
      </c>
    </row>
    <row r="72" spans="1:12" x14ac:dyDescent="0.25">
      <c r="A72" t="s">
        <v>10</v>
      </c>
      <c r="B72" t="s">
        <v>11</v>
      </c>
      <c r="C72" t="s">
        <v>99</v>
      </c>
      <c r="D72" t="s">
        <v>32</v>
      </c>
      <c r="E72" t="s">
        <v>14</v>
      </c>
      <c r="F72" s="1">
        <v>6</v>
      </c>
      <c r="G72" t="s">
        <v>16</v>
      </c>
      <c r="H72" t="s">
        <v>15</v>
      </c>
      <c r="I72" t="s">
        <v>17</v>
      </c>
      <c r="J72" t="s">
        <v>18</v>
      </c>
      <c r="K72" s="1">
        <v>60</v>
      </c>
      <c r="L72" t="s">
        <v>19</v>
      </c>
    </row>
    <row r="73" spans="1:12" x14ac:dyDescent="0.25">
      <c r="A73" t="s">
        <v>10</v>
      </c>
      <c r="B73" t="s">
        <v>11</v>
      </c>
      <c r="C73" t="s">
        <v>100</v>
      </c>
      <c r="D73" t="s">
        <v>13</v>
      </c>
      <c r="E73" t="s">
        <v>14</v>
      </c>
      <c r="F73" s="1">
        <v>6</v>
      </c>
      <c r="G73" t="s">
        <v>16</v>
      </c>
      <c r="H73" t="s">
        <v>15</v>
      </c>
      <c r="I73" t="s">
        <v>17</v>
      </c>
      <c r="J73" t="s">
        <v>18</v>
      </c>
      <c r="K73" s="1">
        <v>55</v>
      </c>
      <c r="L73" t="s">
        <v>58</v>
      </c>
    </row>
    <row r="74" spans="1:12" x14ac:dyDescent="0.25">
      <c r="A74" t="s">
        <v>10</v>
      </c>
      <c r="B74" t="s">
        <v>11</v>
      </c>
      <c r="C74" t="s">
        <v>101</v>
      </c>
      <c r="D74" t="s">
        <v>13</v>
      </c>
      <c r="E74" t="s">
        <v>14</v>
      </c>
      <c r="F74" s="1">
        <v>6</v>
      </c>
      <c r="G74" t="s">
        <v>16</v>
      </c>
      <c r="H74" t="s">
        <v>15</v>
      </c>
      <c r="I74" t="s">
        <v>17</v>
      </c>
      <c r="J74" t="s">
        <v>18</v>
      </c>
      <c r="K74" s="1">
        <v>65</v>
      </c>
      <c r="L74" t="s">
        <v>33</v>
      </c>
    </row>
    <row r="75" spans="1:12" x14ac:dyDescent="0.25">
      <c r="A75" t="s">
        <v>10</v>
      </c>
      <c r="B75" t="s">
        <v>11</v>
      </c>
      <c r="C75" t="s">
        <v>102</v>
      </c>
      <c r="D75" t="s">
        <v>32</v>
      </c>
      <c r="E75" t="s">
        <v>14</v>
      </c>
      <c r="F75" s="1">
        <v>6</v>
      </c>
      <c r="G75" t="s">
        <v>16</v>
      </c>
      <c r="H75" t="s">
        <v>15</v>
      </c>
      <c r="I75" t="s">
        <v>17</v>
      </c>
      <c r="J75" t="s">
        <v>18</v>
      </c>
      <c r="K75" s="1">
        <v>66</v>
      </c>
      <c r="L75" t="s">
        <v>33</v>
      </c>
    </row>
    <row r="76" spans="1:12" x14ac:dyDescent="0.25">
      <c r="A76" t="s">
        <v>10</v>
      </c>
      <c r="B76" t="s">
        <v>11</v>
      </c>
      <c r="C76" t="s">
        <v>103</v>
      </c>
      <c r="D76" t="s">
        <v>13</v>
      </c>
      <c r="E76" t="s">
        <v>14</v>
      </c>
      <c r="F76" s="1">
        <v>6</v>
      </c>
      <c r="G76" t="s">
        <v>16</v>
      </c>
      <c r="H76" t="s">
        <v>15</v>
      </c>
      <c r="I76" t="s">
        <v>17</v>
      </c>
      <c r="J76" t="s">
        <v>18</v>
      </c>
      <c r="K76" s="1">
        <v>65</v>
      </c>
      <c r="L76" t="s">
        <v>33</v>
      </c>
    </row>
    <row r="77" spans="1:12" x14ac:dyDescent="0.25">
      <c r="A77" t="s">
        <v>10</v>
      </c>
      <c r="B77" t="s">
        <v>11</v>
      </c>
      <c r="C77" t="s">
        <v>104</v>
      </c>
      <c r="D77" t="s">
        <v>13</v>
      </c>
      <c r="E77" t="s">
        <v>14</v>
      </c>
      <c r="F77" s="1">
        <v>6</v>
      </c>
      <c r="G77" t="s">
        <v>16</v>
      </c>
      <c r="H77" t="s">
        <v>15</v>
      </c>
      <c r="I77" t="s">
        <v>17</v>
      </c>
      <c r="J77" t="s">
        <v>18</v>
      </c>
      <c r="K77" s="1">
        <v>75</v>
      </c>
      <c r="L77" t="s">
        <v>16</v>
      </c>
    </row>
    <row r="78" spans="1:12" x14ac:dyDescent="0.25">
      <c r="A78" t="s">
        <v>10</v>
      </c>
      <c r="B78" t="s">
        <v>11</v>
      </c>
      <c r="C78" t="s">
        <v>105</v>
      </c>
      <c r="D78" t="s">
        <v>13</v>
      </c>
      <c r="E78" t="s">
        <v>14</v>
      </c>
      <c r="F78" s="1">
        <v>6</v>
      </c>
      <c r="G78" t="s">
        <v>16</v>
      </c>
      <c r="H78" t="s">
        <v>15</v>
      </c>
      <c r="I78" t="s">
        <v>17</v>
      </c>
      <c r="J78" t="s">
        <v>18</v>
      </c>
      <c r="K78" s="1">
        <v>76</v>
      </c>
      <c r="L78" t="s">
        <v>16</v>
      </c>
    </row>
    <row r="79" spans="1:12" x14ac:dyDescent="0.25">
      <c r="A79" t="s">
        <v>10</v>
      </c>
      <c r="B79" t="s">
        <v>11</v>
      </c>
      <c r="C79" t="s">
        <v>106</v>
      </c>
      <c r="D79" t="s">
        <v>13</v>
      </c>
      <c r="E79" t="s">
        <v>14</v>
      </c>
      <c r="F79" s="1">
        <v>6</v>
      </c>
      <c r="G79" t="s">
        <v>30</v>
      </c>
      <c r="H79" t="s">
        <v>29</v>
      </c>
      <c r="I79" t="s">
        <v>17</v>
      </c>
      <c r="J79" t="s">
        <v>18</v>
      </c>
      <c r="K79" s="1">
        <v>65</v>
      </c>
      <c r="L79" t="s">
        <v>33</v>
      </c>
    </row>
    <row r="80" spans="1:12" x14ac:dyDescent="0.25">
      <c r="A80" t="s">
        <v>10</v>
      </c>
      <c r="B80" t="s">
        <v>11</v>
      </c>
      <c r="C80" t="s">
        <v>107</v>
      </c>
      <c r="D80" t="s">
        <v>13</v>
      </c>
      <c r="E80" t="s">
        <v>14</v>
      </c>
      <c r="F80" s="1">
        <v>6</v>
      </c>
      <c r="G80" t="s">
        <v>19</v>
      </c>
      <c r="H80" t="s">
        <v>21</v>
      </c>
      <c r="I80" t="s">
        <v>17</v>
      </c>
      <c r="J80" t="s">
        <v>18</v>
      </c>
      <c r="K80" s="1">
        <v>65</v>
      </c>
      <c r="L80" t="s">
        <v>33</v>
      </c>
    </row>
    <row r="81" spans="1:12" x14ac:dyDescent="0.25">
      <c r="A81" t="s">
        <v>10</v>
      </c>
      <c r="B81" t="s">
        <v>11</v>
      </c>
      <c r="C81" t="s">
        <v>108</v>
      </c>
      <c r="D81" t="s">
        <v>13</v>
      </c>
      <c r="E81" t="s">
        <v>14</v>
      </c>
      <c r="F81" s="1">
        <v>6</v>
      </c>
      <c r="G81" t="s">
        <v>16</v>
      </c>
      <c r="H81" t="s">
        <v>15</v>
      </c>
      <c r="I81" t="s">
        <v>17</v>
      </c>
      <c r="J81" t="s">
        <v>18</v>
      </c>
      <c r="K81" s="1">
        <v>70</v>
      </c>
      <c r="L81" t="s">
        <v>27</v>
      </c>
    </row>
    <row r="82" spans="1:12" x14ac:dyDescent="0.25">
      <c r="A82" t="s">
        <v>10</v>
      </c>
      <c r="B82" t="s">
        <v>11</v>
      </c>
      <c r="C82" t="s">
        <v>109</v>
      </c>
      <c r="D82" t="s">
        <v>13</v>
      </c>
      <c r="E82" t="s">
        <v>14</v>
      </c>
      <c r="F82" s="1">
        <v>6</v>
      </c>
      <c r="G82" t="s">
        <v>16</v>
      </c>
      <c r="H82" t="s">
        <v>15</v>
      </c>
      <c r="I82" t="s">
        <v>17</v>
      </c>
      <c r="J82" t="s">
        <v>18</v>
      </c>
      <c r="K82" s="1">
        <v>81</v>
      </c>
      <c r="L82" t="s">
        <v>35</v>
      </c>
    </row>
    <row r="83" spans="1:12" x14ac:dyDescent="0.25">
      <c r="A83" t="s">
        <v>10</v>
      </c>
      <c r="B83" t="s">
        <v>11</v>
      </c>
      <c r="C83" t="s">
        <v>110</v>
      </c>
      <c r="D83" t="s">
        <v>13</v>
      </c>
      <c r="E83" t="s">
        <v>14</v>
      </c>
      <c r="F83" s="1">
        <v>6</v>
      </c>
      <c r="G83" t="s">
        <v>16</v>
      </c>
      <c r="H83" t="s">
        <v>15</v>
      </c>
      <c r="I83" t="s">
        <v>17</v>
      </c>
      <c r="J83" t="s">
        <v>18</v>
      </c>
      <c r="K83" s="1">
        <v>70</v>
      </c>
      <c r="L83" t="s">
        <v>27</v>
      </c>
    </row>
    <row r="84" spans="1:12" x14ac:dyDescent="0.25">
      <c r="A84" t="s">
        <v>10</v>
      </c>
      <c r="B84" t="s">
        <v>11</v>
      </c>
      <c r="C84" t="s">
        <v>111</v>
      </c>
      <c r="D84" t="s">
        <v>13</v>
      </c>
      <c r="E84" t="s">
        <v>14</v>
      </c>
      <c r="F84" s="1">
        <v>6</v>
      </c>
      <c r="G84" t="s">
        <v>16</v>
      </c>
      <c r="H84" t="s">
        <v>15</v>
      </c>
      <c r="I84" t="s">
        <v>17</v>
      </c>
      <c r="J84" t="s">
        <v>18</v>
      </c>
      <c r="K84" s="1">
        <v>50</v>
      </c>
      <c r="L84" t="s">
        <v>22</v>
      </c>
    </row>
    <row r="85" spans="1:12" x14ac:dyDescent="0.25">
      <c r="A85" t="s">
        <v>10</v>
      </c>
      <c r="B85" t="s">
        <v>11</v>
      </c>
      <c r="C85" t="s">
        <v>112</v>
      </c>
      <c r="D85" t="s">
        <v>13</v>
      </c>
      <c r="E85" t="s">
        <v>14</v>
      </c>
      <c r="F85" s="1">
        <v>6</v>
      </c>
      <c r="G85" t="s">
        <v>16</v>
      </c>
      <c r="H85" t="s">
        <v>15</v>
      </c>
      <c r="I85" t="s">
        <v>17</v>
      </c>
      <c r="J85" t="s">
        <v>18</v>
      </c>
      <c r="K85" s="1">
        <v>61</v>
      </c>
      <c r="L85" t="s">
        <v>19</v>
      </c>
    </row>
    <row r="86" spans="1:12" x14ac:dyDescent="0.25">
      <c r="A86" t="s">
        <v>10</v>
      </c>
      <c r="B86" t="s">
        <v>11</v>
      </c>
      <c r="C86" t="s">
        <v>113</v>
      </c>
      <c r="D86" t="s">
        <v>32</v>
      </c>
      <c r="E86" t="s">
        <v>14</v>
      </c>
      <c r="F86" s="1">
        <v>6</v>
      </c>
      <c r="G86" t="s">
        <v>16</v>
      </c>
      <c r="H86" t="s">
        <v>15</v>
      </c>
      <c r="I86" t="s">
        <v>17</v>
      </c>
      <c r="J86" t="s">
        <v>18</v>
      </c>
      <c r="K86" s="1">
        <v>66</v>
      </c>
      <c r="L86" t="s">
        <v>33</v>
      </c>
    </row>
    <row r="87" spans="1:12" x14ac:dyDescent="0.25">
      <c r="A87" t="s">
        <v>10</v>
      </c>
      <c r="B87" t="s">
        <v>11</v>
      </c>
      <c r="C87" t="s">
        <v>114</v>
      </c>
      <c r="D87" t="s">
        <v>13</v>
      </c>
      <c r="E87" t="s">
        <v>14</v>
      </c>
      <c r="F87" s="1">
        <v>6</v>
      </c>
      <c r="G87" t="s">
        <v>16</v>
      </c>
      <c r="H87" t="s">
        <v>15</v>
      </c>
      <c r="I87" t="s">
        <v>17</v>
      </c>
      <c r="J87" t="s">
        <v>18</v>
      </c>
      <c r="K87" s="1">
        <v>70</v>
      </c>
      <c r="L87" t="s">
        <v>27</v>
      </c>
    </row>
    <row r="88" spans="1:12" x14ac:dyDescent="0.25">
      <c r="A88" t="s">
        <v>10</v>
      </c>
      <c r="B88" t="s">
        <v>11</v>
      </c>
      <c r="C88" t="s">
        <v>115</v>
      </c>
      <c r="D88" t="s">
        <v>32</v>
      </c>
      <c r="E88" t="s">
        <v>14</v>
      </c>
      <c r="F88" s="1">
        <v>6</v>
      </c>
      <c r="G88" t="s">
        <v>19</v>
      </c>
      <c r="H88" t="s">
        <v>21</v>
      </c>
      <c r="I88" t="s">
        <v>17</v>
      </c>
      <c r="J88" t="s">
        <v>18</v>
      </c>
      <c r="K88" s="1">
        <v>80</v>
      </c>
      <c r="L88" t="s">
        <v>35</v>
      </c>
    </row>
    <row r="89" spans="1:12" x14ac:dyDescent="0.25">
      <c r="A89" t="s">
        <v>10</v>
      </c>
      <c r="B89" t="s">
        <v>11</v>
      </c>
      <c r="C89" t="s">
        <v>116</v>
      </c>
      <c r="D89" t="s">
        <v>13</v>
      </c>
      <c r="E89" t="s">
        <v>14</v>
      </c>
      <c r="F89" s="1">
        <v>6</v>
      </c>
      <c r="G89" t="s">
        <v>19</v>
      </c>
      <c r="H89" t="s">
        <v>21</v>
      </c>
      <c r="I89" t="s">
        <v>17</v>
      </c>
      <c r="J89" t="s">
        <v>18</v>
      </c>
      <c r="K89" s="1">
        <v>90</v>
      </c>
      <c r="L89" t="s">
        <v>30</v>
      </c>
    </row>
    <row r="90" spans="1:12" x14ac:dyDescent="0.25">
      <c r="A90" t="s">
        <v>10</v>
      </c>
      <c r="B90" t="s">
        <v>11</v>
      </c>
      <c r="C90" t="s">
        <v>117</v>
      </c>
      <c r="D90" t="s">
        <v>13</v>
      </c>
      <c r="E90" t="s">
        <v>14</v>
      </c>
      <c r="F90" s="1">
        <v>6</v>
      </c>
      <c r="G90" t="s">
        <v>19</v>
      </c>
      <c r="H90" t="s">
        <v>21</v>
      </c>
      <c r="I90" t="s">
        <v>17</v>
      </c>
      <c r="J90" t="s">
        <v>18</v>
      </c>
      <c r="K90" s="1">
        <v>50</v>
      </c>
      <c r="L90" t="s">
        <v>22</v>
      </c>
    </row>
    <row r="91" spans="1:12" x14ac:dyDescent="0.25">
      <c r="A91" t="s">
        <v>10</v>
      </c>
      <c r="B91" t="s">
        <v>11</v>
      </c>
      <c r="C91" t="s">
        <v>118</v>
      </c>
      <c r="D91" t="s">
        <v>32</v>
      </c>
      <c r="E91" t="s">
        <v>14</v>
      </c>
      <c r="F91" s="1">
        <v>6</v>
      </c>
      <c r="G91" t="s">
        <v>30</v>
      </c>
      <c r="H91" t="s">
        <v>29</v>
      </c>
      <c r="I91" t="s">
        <v>17</v>
      </c>
      <c r="J91" t="s">
        <v>18</v>
      </c>
      <c r="K91" s="1">
        <v>60</v>
      </c>
      <c r="L91" t="s">
        <v>19</v>
      </c>
    </row>
    <row r="92" spans="1:12" x14ac:dyDescent="0.25">
      <c r="A92" t="s">
        <v>10</v>
      </c>
      <c r="B92" t="s">
        <v>11</v>
      </c>
      <c r="C92" t="s">
        <v>119</v>
      </c>
      <c r="D92" t="s">
        <v>13</v>
      </c>
      <c r="E92" t="s">
        <v>14</v>
      </c>
      <c r="F92" s="1">
        <v>6</v>
      </c>
      <c r="G92" t="s">
        <v>19</v>
      </c>
      <c r="H92" t="s">
        <v>21</v>
      </c>
      <c r="I92" t="s">
        <v>17</v>
      </c>
      <c r="J92" t="s">
        <v>18</v>
      </c>
      <c r="K92" s="1">
        <v>85</v>
      </c>
      <c r="L92" t="s">
        <v>86</v>
      </c>
    </row>
    <row r="93" spans="1:12" x14ac:dyDescent="0.25">
      <c r="A93" t="s">
        <v>10</v>
      </c>
      <c r="B93" t="s">
        <v>11</v>
      </c>
      <c r="C93" t="s">
        <v>120</v>
      </c>
      <c r="D93" t="s">
        <v>32</v>
      </c>
      <c r="E93" t="s">
        <v>14</v>
      </c>
      <c r="F93" s="1">
        <v>6</v>
      </c>
      <c r="G93" t="s">
        <v>19</v>
      </c>
      <c r="H93" t="s">
        <v>21</v>
      </c>
      <c r="I93" t="s">
        <v>17</v>
      </c>
      <c r="J93" t="s">
        <v>18</v>
      </c>
      <c r="K93" s="1">
        <v>66</v>
      </c>
      <c r="L93" t="s">
        <v>33</v>
      </c>
    </row>
    <row r="94" spans="1:12" x14ac:dyDescent="0.25">
      <c r="A94" t="s">
        <v>10</v>
      </c>
      <c r="B94" t="s">
        <v>11</v>
      </c>
      <c r="C94" t="s">
        <v>121</v>
      </c>
      <c r="D94" t="s">
        <v>13</v>
      </c>
      <c r="E94" t="s">
        <v>14</v>
      </c>
      <c r="F94" s="1">
        <v>6</v>
      </c>
      <c r="G94" t="s">
        <v>19</v>
      </c>
      <c r="H94" t="s">
        <v>21</v>
      </c>
      <c r="I94" t="s">
        <v>17</v>
      </c>
      <c r="J94" t="s">
        <v>18</v>
      </c>
      <c r="K94" s="1">
        <v>60</v>
      </c>
      <c r="L94" t="s">
        <v>19</v>
      </c>
    </row>
    <row r="95" spans="1:12" x14ac:dyDescent="0.25">
      <c r="A95" t="s">
        <v>10</v>
      </c>
      <c r="B95" t="s">
        <v>11</v>
      </c>
      <c r="C95" t="s">
        <v>122</v>
      </c>
      <c r="D95" t="s">
        <v>13</v>
      </c>
      <c r="E95" t="s">
        <v>14</v>
      </c>
      <c r="F95" s="1">
        <v>6</v>
      </c>
      <c r="G95" t="s">
        <v>19</v>
      </c>
      <c r="H95" t="s">
        <v>21</v>
      </c>
      <c r="I95" t="s">
        <v>17</v>
      </c>
      <c r="J95" t="s">
        <v>18</v>
      </c>
      <c r="K95" s="1">
        <v>65</v>
      </c>
      <c r="L95" t="s">
        <v>33</v>
      </c>
    </row>
    <row r="96" spans="1:12" x14ac:dyDescent="0.25">
      <c r="A96" t="s">
        <v>10</v>
      </c>
      <c r="B96" t="s">
        <v>11</v>
      </c>
      <c r="C96" t="s">
        <v>123</v>
      </c>
      <c r="D96" t="s">
        <v>32</v>
      </c>
      <c r="E96" t="s">
        <v>14</v>
      </c>
      <c r="F96" s="1">
        <v>6</v>
      </c>
      <c r="G96" t="s">
        <v>70</v>
      </c>
      <c r="H96" t="s">
        <v>69</v>
      </c>
      <c r="I96" t="s">
        <v>17</v>
      </c>
      <c r="J96" t="s">
        <v>18</v>
      </c>
      <c r="K96" s="1">
        <v>92</v>
      </c>
      <c r="L96" t="s">
        <v>30</v>
      </c>
    </row>
    <row r="97" spans="1:12" x14ac:dyDescent="0.25">
      <c r="A97" t="s">
        <v>10</v>
      </c>
      <c r="B97" t="s">
        <v>11</v>
      </c>
      <c r="C97" t="s">
        <v>124</v>
      </c>
      <c r="D97" t="s">
        <v>13</v>
      </c>
      <c r="E97" t="s">
        <v>14</v>
      </c>
      <c r="F97" s="1">
        <v>6</v>
      </c>
      <c r="G97" t="s">
        <v>19</v>
      </c>
      <c r="H97" t="s">
        <v>21</v>
      </c>
      <c r="I97" t="s">
        <v>17</v>
      </c>
      <c r="J97" t="s">
        <v>18</v>
      </c>
      <c r="K97" s="1">
        <v>85</v>
      </c>
      <c r="L97" t="s">
        <v>86</v>
      </c>
    </row>
    <row r="98" spans="1:12" x14ac:dyDescent="0.25">
      <c r="A98" t="s">
        <v>10</v>
      </c>
      <c r="B98" t="s">
        <v>11</v>
      </c>
      <c r="C98" t="s">
        <v>125</v>
      </c>
      <c r="D98" t="s">
        <v>13</v>
      </c>
      <c r="E98" t="s">
        <v>14</v>
      </c>
      <c r="F98" s="1">
        <v>6</v>
      </c>
      <c r="G98" t="s">
        <v>19</v>
      </c>
      <c r="H98" t="s">
        <v>21</v>
      </c>
      <c r="I98" t="s">
        <v>17</v>
      </c>
      <c r="J98" t="s">
        <v>18</v>
      </c>
      <c r="K98" s="1">
        <v>56</v>
      </c>
      <c r="L98" t="s">
        <v>58</v>
      </c>
    </row>
    <row r="99" spans="1:12" x14ac:dyDescent="0.25">
      <c r="A99" t="s">
        <v>10</v>
      </c>
      <c r="B99" t="s">
        <v>11</v>
      </c>
      <c r="C99" t="s">
        <v>126</v>
      </c>
      <c r="D99" t="s">
        <v>13</v>
      </c>
      <c r="E99" t="s">
        <v>14</v>
      </c>
      <c r="F99" s="1">
        <v>6</v>
      </c>
      <c r="G99" t="s">
        <v>19</v>
      </c>
      <c r="H99" t="s">
        <v>21</v>
      </c>
      <c r="I99" t="s">
        <v>17</v>
      </c>
      <c r="J99" t="s">
        <v>18</v>
      </c>
      <c r="K99" s="1">
        <v>60</v>
      </c>
      <c r="L99" t="s">
        <v>19</v>
      </c>
    </row>
    <row r="100" spans="1:12" x14ac:dyDescent="0.25">
      <c r="A100" t="s">
        <v>10</v>
      </c>
      <c r="B100" t="s">
        <v>11</v>
      </c>
      <c r="C100" t="s">
        <v>127</v>
      </c>
      <c r="D100" t="s">
        <v>13</v>
      </c>
      <c r="E100" t="s">
        <v>14</v>
      </c>
      <c r="F100" s="1">
        <v>6</v>
      </c>
      <c r="G100" t="s">
        <v>19</v>
      </c>
      <c r="H100" t="s">
        <v>21</v>
      </c>
      <c r="I100" t="s">
        <v>17</v>
      </c>
      <c r="J100" t="s">
        <v>18</v>
      </c>
      <c r="K100" s="1">
        <v>80</v>
      </c>
      <c r="L100" t="s">
        <v>35</v>
      </c>
    </row>
    <row r="101" spans="1:12" x14ac:dyDescent="0.25">
      <c r="A101" t="s">
        <v>10</v>
      </c>
      <c r="B101" t="s">
        <v>11</v>
      </c>
      <c r="C101" t="s">
        <v>128</v>
      </c>
      <c r="D101" t="s">
        <v>13</v>
      </c>
      <c r="E101" t="s">
        <v>14</v>
      </c>
      <c r="F101" s="1">
        <v>6</v>
      </c>
      <c r="G101" t="s">
        <v>19</v>
      </c>
      <c r="H101" t="s">
        <v>21</v>
      </c>
      <c r="I101" t="s">
        <v>17</v>
      </c>
      <c r="J101" t="s">
        <v>18</v>
      </c>
      <c r="K101" s="1">
        <v>65</v>
      </c>
      <c r="L101" t="s">
        <v>33</v>
      </c>
    </row>
    <row r="102" spans="1:12" x14ac:dyDescent="0.25">
      <c r="A102" t="s">
        <v>10</v>
      </c>
      <c r="B102" t="s">
        <v>11</v>
      </c>
      <c r="C102" t="s">
        <v>129</v>
      </c>
      <c r="D102" t="s">
        <v>32</v>
      </c>
      <c r="E102" t="s">
        <v>14</v>
      </c>
      <c r="F102" s="1">
        <v>6</v>
      </c>
      <c r="G102" t="s">
        <v>19</v>
      </c>
      <c r="H102" t="s">
        <v>21</v>
      </c>
      <c r="I102" t="s">
        <v>17</v>
      </c>
      <c r="J102" t="s">
        <v>18</v>
      </c>
      <c r="K102" s="1">
        <v>85</v>
      </c>
      <c r="L102" t="s">
        <v>86</v>
      </c>
    </row>
    <row r="103" spans="1:12" x14ac:dyDescent="0.25">
      <c r="A103" t="s">
        <v>10</v>
      </c>
      <c r="B103" t="s">
        <v>11</v>
      </c>
      <c r="C103" t="s">
        <v>130</v>
      </c>
      <c r="D103" t="s">
        <v>13</v>
      </c>
      <c r="E103" t="s">
        <v>14</v>
      </c>
      <c r="F103" s="1">
        <v>6</v>
      </c>
      <c r="G103" t="s">
        <v>19</v>
      </c>
      <c r="H103" t="s">
        <v>21</v>
      </c>
      <c r="I103" t="s">
        <v>17</v>
      </c>
      <c r="J103" t="s">
        <v>18</v>
      </c>
      <c r="K103" s="1">
        <v>55</v>
      </c>
      <c r="L103" t="s">
        <v>58</v>
      </c>
    </row>
    <row r="104" spans="1:12" x14ac:dyDescent="0.25">
      <c r="A104" t="s">
        <v>10</v>
      </c>
      <c r="B104" t="s">
        <v>11</v>
      </c>
      <c r="C104" t="s">
        <v>131</v>
      </c>
      <c r="D104" t="s">
        <v>13</v>
      </c>
      <c r="E104" t="s">
        <v>14</v>
      </c>
      <c r="F104" s="1">
        <v>6</v>
      </c>
      <c r="G104" t="s">
        <v>19</v>
      </c>
      <c r="H104" t="s">
        <v>21</v>
      </c>
      <c r="I104" t="s">
        <v>17</v>
      </c>
      <c r="J104" t="s">
        <v>18</v>
      </c>
      <c r="K104" s="1">
        <v>70</v>
      </c>
      <c r="L104" t="s">
        <v>27</v>
      </c>
    </row>
    <row r="105" spans="1:12" x14ac:dyDescent="0.25">
      <c r="A105" t="s">
        <v>10</v>
      </c>
      <c r="B105" t="s">
        <v>11</v>
      </c>
      <c r="C105" t="s">
        <v>132</v>
      </c>
      <c r="D105" t="s">
        <v>13</v>
      </c>
      <c r="E105" t="s">
        <v>14</v>
      </c>
      <c r="F105" s="1">
        <v>6</v>
      </c>
      <c r="G105" t="s">
        <v>19</v>
      </c>
      <c r="H105" t="s">
        <v>21</v>
      </c>
      <c r="I105" t="s">
        <v>17</v>
      </c>
      <c r="J105" t="s">
        <v>18</v>
      </c>
      <c r="K105" s="1">
        <v>90</v>
      </c>
      <c r="L105" t="s">
        <v>30</v>
      </c>
    </row>
    <row r="106" spans="1:12" x14ac:dyDescent="0.25">
      <c r="A106" t="s">
        <v>10</v>
      </c>
      <c r="B106" t="s">
        <v>11</v>
      </c>
      <c r="C106" t="s">
        <v>133</v>
      </c>
      <c r="D106" t="s">
        <v>13</v>
      </c>
      <c r="E106" t="s">
        <v>14</v>
      </c>
      <c r="F106" s="1">
        <v>6</v>
      </c>
      <c r="G106" t="s">
        <v>19</v>
      </c>
      <c r="H106" t="s">
        <v>21</v>
      </c>
      <c r="I106" t="s">
        <v>17</v>
      </c>
      <c r="J106" t="s">
        <v>18</v>
      </c>
      <c r="K106" s="1">
        <v>56</v>
      </c>
      <c r="L106" t="s">
        <v>58</v>
      </c>
    </row>
    <row r="107" spans="1:12" x14ac:dyDescent="0.25">
      <c r="A107" t="s">
        <v>10</v>
      </c>
      <c r="B107" t="s">
        <v>11</v>
      </c>
      <c r="C107" t="s">
        <v>134</v>
      </c>
      <c r="D107" t="s">
        <v>13</v>
      </c>
      <c r="E107" t="s">
        <v>14</v>
      </c>
      <c r="F107" s="1">
        <v>6</v>
      </c>
      <c r="G107" t="s">
        <v>19</v>
      </c>
      <c r="H107" t="s">
        <v>21</v>
      </c>
      <c r="I107" t="s">
        <v>17</v>
      </c>
      <c r="J107" t="s">
        <v>18</v>
      </c>
      <c r="K107" s="1">
        <v>80</v>
      </c>
      <c r="L107" t="s">
        <v>35</v>
      </c>
    </row>
    <row r="108" spans="1:12" x14ac:dyDescent="0.25">
      <c r="A108" t="s">
        <v>10</v>
      </c>
      <c r="B108" t="s">
        <v>11</v>
      </c>
      <c r="C108" t="s">
        <v>135</v>
      </c>
      <c r="D108" t="s">
        <v>32</v>
      </c>
      <c r="E108" t="s">
        <v>14</v>
      </c>
      <c r="F108" s="1">
        <v>6</v>
      </c>
      <c r="G108" t="s">
        <v>19</v>
      </c>
      <c r="H108" t="s">
        <v>21</v>
      </c>
      <c r="I108" t="s">
        <v>17</v>
      </c>
      <c r="J108" t="s">
        <v>18</v>
      </c>
      <c r="K108" s="1">
        <v>65</v>
      </c>
      <c r="L108" t="s">
        <v>33</v>
      </c>
    </row>
    <row r="109" spans="1:12" x14ac:dyDescent="0.25">
      <c r="A109" t="s">
        <v>10</v>
      </c>
      <c r="B109" t="s">
        <v>11</v>
      </c>
      <c r="C109" t="s">
        <v>136</v>
      </c>
      <c r="D109" t="s">
        <v>13</v>
      </c>
      <c r="E109" t="s">
        <v>14</v>
      </c>
      <c r="F109" s="1">
        <v>6</v>
      </c>
      <c r="G109" t="s">
        <v>70</v>
      </c>
      <c r="H109" t="s">
        <v>69</v>
      </c>
      <c r="I109" t="s">
        <v>17</v>
      </c>
      <c r="J109" t="s">
        <v>18</v>
      </c>
      <c r="K109" s="1">
        <v>66</v>
      </c>
      <c r="L109" t="s">
        <v>33</v>
      </c>
    </row>
    <row r="110" spans="1:12" x14ac:dyDescent="0.25">
      <c r="A110" t="s">
        <v>10</v>
      </c>
      <c r="B110" t="s">
        <v>11</v>
      </c>
      <c r="C110" t="s">
        <v>137</v>
      </c>
      <c r="D110" t="s">
        <v>13</v>
      </c>
      <c r="E110" t="s">
        <v>14</v>
      </c>
      <c r="F110" s="1">
        <v>6</v>
      </c>
      <c r="G110" t="s">
        <v>19</v>
      </c>
      <c r="H110" t="s">
        <v>21</v>
      </c>
      <c r="I110" t="s">
        <v>17</v>
      </c>
      <c r="J110" t="s">
        <v>18</v>
      </c>
      <c r="K110" s="1">
        <v>60</v>
      </c>
      <c r="L110" t="s">
        <v>19</v>
      </c>
    </row>
    <row r="111" spans="1:12" x14ac:dyDescent="0.25">
      <c r="A111" t="s">
        <v>10</v>
      </c>
      <c r="B111" t="s">
        <v>11</v>
      </c>
      <c r="C111" t="s">
        <v>138</v>
      </c>
      <c r="D111" t="s">
        <v>13</v>
      </c>
      <c r="E111" t="s">
        <v>14</v>
      </c>
      <c r="F111" s="1">
        <v>6</v>
      </c>
      <c r="G111" t="s">
        <v>19</v>
      </c>
      <c r="H111" t="s">
        <v>21</v>
      </c>
      <c r="I111" t="s">
        <v>17</v>
      </c>
      <c r="J111" t="s">
        <v>18</v>
      </c>
      <c r="K111" s="1">
        <v>51</v>
      </c>
      <c r="L111" t="s">
        <v>22</v>
      </c>
    </row>
    <row r="112" spans="1:12" x14ac:dyDescent="0.25">
      <c r="A112" t="s">
        <v>10</v>
      </c>
      <c r="B112" t="s">
        <v>11</v>
      </c>
      <c r="C112" t="s">
        <v>139</v>
      </c>
      <c r="D112" t="s">
        <v>13</v>
      </c>
      <c r="E112" t="s">
        <v>14</v>
      </c>
      <c r="F112" s="1">
        <v>6</v>
      </c>
      <c r="G112" t="s">
        <v>19</v>
      </c>
      <c r="H112" t="s">
        <v>21</v>
      </c>
      <c r="I112" t="s">
        <v>17</v>
      </c>
      <c r="J112" t="s">
        <v>18</v>
      </c>
      <c r="K112" s="1">
        <v>75</v>
      </c>
      <c r="L112" t="s">
        <v>16</v>
      </c>
    </row>
    <row r="113" spans="1:12" x14ac:dyDescent="0.25">
      <c r="A113" t="s">
        <v>10</v>
      </c>
      <c r="B113" t="s">
        <v>11</v>
      </c>
      <c r="C113" t="s">
        <v>140</v>
      </c>
      <c r="D113" t="s">
        <v>13</v>
      </c>
      <c r="E113" t="s">
        <v>14</v>
      </c>
      <c r="F113" s="1">
        <v>6</v>
      </c>
      <c r="G113" t="s">
        <v>19</v>
      </c>
      <c r="H113" t="s">
        <v>21</v>
      </c>
      <c r="I113" t="s">
        <v>17</v>
      </c>
      <c r="J113" t="s">
        <v>18</v>
      </c>
      <c r="K113" s="1">
        <v>60</v>
      </c>
      <c r="L113" t="s">
        <v>19</v>
      </c>
    </row>
    <row r="114" spans="1:12" x14ac:dyDescent="0.25">
      <c r="A114" t="s">
        <v>10</v>
      </c>
      <c r="B114" t="s">
        <v>11</v>
      </c>
      <c r="C114" t="s">
        <v>141</v>
      </c>
      <c r="D114" t="s">
        <v>13</v>
      </c>
      <c r="E114" t="s">
        <v>14</v>
      </c>
      <c r="F114" s="1">
        <v>6</v>
      </c>
      <c r="G114" t="s">
        <v>19</v>
      </c>
      <c r="H114" t="s">
        <v>21</v>
      </c>
      <c r="I114" t="s">
        <v>17</v>
      </c>
      <c r="J114" t="s">
        <v>18</v>
      </c>
      <c r="K114" s="1">
        <v>75</v>
      </c>
      <c r="L114" t="s">
        <v>16</v>
      </c>
    </row>
    <row r="115" spans="1:12" x14ac:dyDescent="0.25">
      <c r="A115" t="s">
        <v>10</v>
      </c>
      <c r="B115" t="s">
        <v>11</v>
      </c>
      <c r="C115" t="s">
        <v>142</v>
      </c>
      <c r="D115" t="s">
        <v>32</v>
      </c>
      <c r="E115" t="s">
        <v>14</v>
      </c>
      <c r="F115" s="1">
        <v>6</v>
      </c>
      <c r="G115" t="s">
        <v>19</v>
      </c>
      <c r="H115" t="s">
        <v>21</v>
      </c>
      <c r="I115" t="s">
        <v>17</v>
      </c>
      <c r="J115" t="s">
        <v>18</v>
      </c>
      <c r="K115" s="1">
        <v>61</v>
      </c>
      <c r="L115" t="s">
        <v>19</v>
      </c>
    </row>
    <row r="116" spans="1:12" x14ac:dyDescent="0.25">
      <c r="A116" t="s">
        <v>10</v>
      </c>
      <c r="B116" t="s">
        <v>11</v>
      </c>
      <c r="C116" t="s">
        <v>143</v>
      </c>
      <c r="D116" t="s">
        <v>13</v>
      </c>
      <c r="E116" t="s">
        <v>14</v>
      </c>
      <c r="F116" s="1">
        <v>6</v>
      </c>
      <c r="G116" t="s">
        <v>19</v>
      </c>
      <c r="H116" t="s">
        <v>21</v>
      </c>
      <c r="I116" t="s">
        <v>17</v>
      </c>
      <c r="J116" t="s">
        <v>18</v>
      </c>
      <c r="K116" s="1">
        <v>71</v>
      </c>
      <c r="L116" t="s">
        <v>27</v>
      </c>
    </row>
    <row r="117" spans="1:12" x14ac:dyDescent="0.25">
      <c r="A117" t="s">
        <v>10</v>
      </c>
      <c r="B117" t="s">
        <v>11</v>
      </c>
      <c r="C117" t="s">
        <v>144</v>
      </c>
      <c r="D117" t="s">
        <v>13</v>
      </c>
      <c r="E117" t="s">
        <v>14</v>
      </c>
      <c r="F117" s="1">
        <v>6</v>
      </c>
      <c r="G117" t="s">
        <v>16</v>
      </c>
      <c r="H117" t="s">
        <v>15</v>
      </c>
      <c r="I117" t="s">
        <v>17</v>
      </c>
      <c r="J117" t="s">
        <v>18</v>
      </c>
      <c r="K117" s="1">
        <v>55</v>
      </c>
      <c r="L117" t="s">
        <v>58</v>
      </c>
    </row>
    <row r="118" spans="1:12" x14ac:dyDescent="0.25">
      <c r="A118" t="s">
        <v>10</v>
      </c>
      <c r="B118" t="s">
        <v>11</v>
      </c>
      <c r="C118" t="s">
        <v>145</v>
      </c>
      <c r="D118" t="s">
        <v>32</v>
      </c>
      <c r="E118" t="s">
        <v>14</v>
      </c>
      <c r="F118" s="1">
        <v>6</v>
      </c>
      <c r="G118" t="s">
        <v>19</v>
      </c>
      <c r="H118" t="s">
        <v>21</v>
      </c>
      <c r="I118" t="s">
        <v>17</v>
      </c>
      <c r="J118" t="s">
        <v>18</v>
      </c>
      <c r="K118" s="1">
        <v>60</v>
      </c>
      <c r="L118" t="s">
        <v>19</v>
      </c>
    </row>
    <row r="119" spans="1:12" x14ac:dyDescent="0.25">
      <c r="A119" t="s">
        <v>10</v>
      </c>
      <c r="B119" t="s">
        <v>11</v>
      </c>
      <c r="C119" t="s">
        <v>146</v>
      </c>
      <c r="D119" t="s">
        <v>32</v>
      </c>
      <c r="E119" t="s">
        <v>14</v>
      </c>
      <c r="F119" s="1">
        <v>6</v>
      </c>
      <c r="G119" t="s">
        <v>19</v>
      </c>
      <c r="H119" t="s">
        <v>21</v>
      </c>
      <c r="I119" t="s">
        <v>17</v>
      </c>
      <c r="J119" t="s">
        <v>18</v>
      </c>
      <c r="K119" s="1">
        <v>85</v>
      </c>
      <c r="L119" t="s">
        <v>86</v>
      </c>
    </row>
    <row r="120" spans="1:12" x14ac:dyDescent="0.25">
      <c r="A120" t="s">
        <v>10</v>
      </c>
      <c r="B120" t="s">
        <v>11</v>
      </c>
      <c r="C120" t="s">
        <v>147</v>
      </c>
      <c r="D120" t="s">
        <v>13</v>
      </c>
      <c r="E120" t="s">
        <v>14</v>
      </c>
      <c r="F120" s="1">
        <v>6</v>
      </c>
      <c r="G120" t="s">
        <v>19</v>
      </c>
      <c r="H120" t="s">
        <v>21</v>
      </c>
      <c r="I120" t="s">
        <v>17</v>
      </c>
      <c r="J120" t="s">
        <v>18</v>
      </c>
      <c r="K120" s="1">
        <v>60</v>
      </c>
      <c r="L120" t="s">
        <v>19</v>
      </c>
    </row>
    <row r="121" spans="1:12" x14ac:dyDescent="0.25">
      <c r="A121" t="s">
        <v>10</v>
      </c>
      <c r="B121" t="s">
        <v>11</v>
      </c>
      <c r="C121" t="s">
        <v>148</v>
      </c>
      <c r="D121" t="s">
        <v>32</v>
      </c>
      <c r="E121" t="s">
        <v>14</v>
      </c>
      <c r="F121" s="1">
        <v>6</v>
      </c>
      <c r="G121" t="s">
        <v>19</v>
      </c>
      <c r="H121" t="s">
        <v>21</v>
      </c>
      <c r="I121" t="s">
        <v>17</v>
      </c>
      <c r="J121" t="s">
        <v>18</v>
      </c>
      <c r="K121" s="1">
        <v>76</v>
      </c>
      <c r="L121" t="s">
        <v>16</v>
      </c>
    </row>
    <row r="122" spans="1:12" x14ac:dyDescent="0.25">
      <c r="A122" t="s">
        <v>10</v>
      </c>
      <c r="B122" t="s">
        <v>11</v>
      </c>
      <c r="C122" t="s">
        <v>149</v>
      </c>
      <c r="D122" t="s">
        <v>13</v>
      </c>
      <c r="E122" t="s">
        <v>14</v>
      </c>
      <c r="F122" s="1">
        <v>6</v>
      </c>
      <c r="G122" t="s">
        <v>19</v>
      </c>
      <c r="H122" t="s">
        <v>21</v>
      </c>
      <c r="I122" t="s">
        <v>17</v>
      </c>
      <c r="J122" t="s">
        <v>18</v>
      </c>
      <c r="K122" s="1">
        <v>61</v>
      </c>
      <c r="L122" t="s">
        <v>19</v>
      </c>
    </row>
    <row r="123" spans="1:12" x14ac:dyDescent="0.25">
      <c r="A123" t="s">
        <v>10</v>
      </c>
      <c r="B123" t="s">
        <v>11</v>
      </c>
      <c r="C123" t="s">
        <v>150</v>
      </c>
      <c r="D123" t="s">
        <v>13</v>
      </c>
      <c r="E123" t="s">
        <v>14</v>
      </c>
      <c r="F123" s="1">
        <v>6</v>
      </c>
      <c r="G123" t="s">
        <v>19</v>
      </c>
      <c r="H123" t="s">
        <v>21</v>
      </c>
      <c r="I123" t="s">
        <v>17</v>
      </c>
      <c r="J123" t="s">
        <v>18</v>
      </c>
      <c r="K123" s="1">
        <v>60</v>
      </c>
      <c r="L123" t="s">
        <v>19</v>
      </c>
    </row>
    <row r="124" spans="1:12" x14ac:dyDescent="0.25">
      <c r="A124" t="s">
        <v>10</v>
      </c>
      <c r="B124" t="s">
        <v>11</v>
      </c>
      <c r="C124" t="s">
        <v>151</v>
      </c>
      <c r="D124" t="s">
        <v>13</v>
      </c>
      <c r="E124" t="s">
        <v>14</v>
      </c>
      <c r="F124" s="1">
        <v>6</v>
      </c>
      <c r="G124" t="s">
        <v>19</v>
      </c>
      <c r="H124" t="s">
        <v>21</v>
      </c>
      <c r="I124" t="s">
        <v>17</v>
      </c>
      <c r="J124" t="s">
        <v>18</v>
      </c>
      <c r="K124" s="1">
        <v>75</v>
      </c>
      <c r="L124" t="s">
        <v>16</v>
      </c>
    </row>
    <row r="125" spans="1:12" x14ac:dyDescent="0.25">
      <c r="A125" t="s">
        <v>10</v>
      </c>
      <c r="B125" t="s">
        <v>11</v>
      </c>
      <c r="C125" t="s">
        <v>152</v>
      </c>
      <c r="D125" t="s">
        <v>13</v>
      </c>
      <c r="E125" t="s">
        <v>14</v>
      </c>
      <c r="F125" s="1">
        <v>6</v>
      </c>
      <c r="G125" t="s">
        <v>19</v>
      </c>
      <c r="H125" t="s">
        <v>21</v>
      </c>
      <c r="I125" t="s">
        <v>17</v>
      </c>
      <c r="J125" t="s">
        <v>18</v>
      </c>
      <c r="K125" s="1">
        <v>60</v>
      </c>
      <c r="L125" t="s">
        <v>19</v>
      </c>
    </row>
    <row r="126" spans="1:12" x14ac:dyDescent="0.25">
      <c r="A126" t="s">
        <v>10</v>
      </c>
      <c r="B126" t="s">
        <v>11</v>
      </c>
      <c r="C126" t="s">
        <v>153</v>
      </c>
      <c r="D126" t="s">
        <v>13</v>
      </c>
      <c r="E126" t="s">
        <v>14</v>
      </c>
      <c r="F126" s="1">
        <v>6</v>
      </c>
      <c r="G126" t="s">
        <v>19</v>
      </c>
      <c r="H126" t="s">
        <v>21</v>
      </c>
      <c r="I126" t="s">
        <v>17</v>
      </c>
      <c r="J126" t="s">
        <v>18</v>
      </c>
      <c r="K126" s="1">
        <v>70</v>
      </c>
      <c r="L126" t="s">
        <v>27</v>
      </c>
    </row>
    <row r="127" spans="1:12" x14ac:dyDescent="0.25">
      <c r="A127" t="s">
        <v>10</v>
      </c>
      <c r="B127" t="s">
        <v>11</v>
      </c>
      <c r="C127" t="s">
        <v>154</v>
      </c>
      <c r="D127" t="s">
        <v>13</v>
      </c>
      <c r="E127" t="s">
        <v>14</v>
      </c>
      <c r="F127" s="1">
        <v>6</v>
      </c>
      <c r="G127" t="s">
        <v>70</v>
      </c>
      <c r="H127" t="s">
        <v>69</v>
      </c>
      <c r="I127" t="s">
        <v>17</v>
      </c>
      <c r="J127" t="s">
        <v>18</v>
      </c>
      <c r="K127" s="1">
        <v>65</v>
      </c>
      <c r="L127" t="s">
        <v>33</v>
      </c>
    </row>
    <row r="128" spans="1:12" x14ac:dyDescent="0.25">
      <c r="A128" t="s">
        <v>10</v>
      </c>
      <c r="B128" t="s">
        <v>11</v>
      </c>
      <c r="C128" t="s">
        <v>155</v>
      </c>
      <c r="D128" t="s">
        <v>13</v>
      </c>
      <c r="E128" t="s">
        <v>14</v>
      </c>
      <c r="F128" s="1">
        <v>6</v>
      </c>
      <c r="G128" t="s">
        <v>70</v>
      </c>
      <c r="H128" t="s">
        <v>69</v>
      </c>
      <c r="I128" t="s">
        <v>17</v>
      </c>
      <c r="J128" t="s">
        <v>18</v>
      </c>
      <c r="K128" s="1">
        <v>55</v>
      </c>
      <c r="L128" t="s">
        <v>58</v>
      </c>
    </row>
    <row r="129" spans="1:12" x14ac:dyDescent="0.25">
      <c r="A129" t="s">
        <v>10</v>
      </c>
      <c r="B129" t="s">
        <v>11</v>
      </c>
      <c r="C129" t="s">
        <v>156</v>
      </c>
      <c r="D129" t="s">
        <v>13</v>
      </c>
      <c r="E129" t="s">
        <v>14</v>
      </c>
      <c r="F129" s="1">
        <v>6</v>
      </c>
      <c r="G129" t="s">
        <v>70</v>
      </c>
      <c r="H129" t="s">
        <v>69</v>
      </c>
      <c r="I129" t="s">
        <v>17</v>
      </c>
      <c r="J129" t="s">
        <v>18</v>
      </c>
      <c r="K129" s="1">
        <v>70</v>
      </c>
      <c r="L129" t="s">
        <v>27</v>
      </c>
    </row>
    <row r="130" spans="1:12" x14ac:dyDescent="0.25">
      <c r="A130" t="s">
        <v>10</v>
      </c>
      <c r="B130" t="s">
        <v>11</v>
      </c>
      <c r="C130" t="s">
        <v>157</v>
      </c>
      <c r="D130" t="s">
        <v>13</v>
      </c>
      <c r="E130" t="s">
        <v>14</v>
      </c>
      <c r="F130" s="1">
        <v>6</v>
      </c>
      <c r="G130" t="s">
        <v>70</v>
      </c>
      <c r="H130" t="s">
        <v>69</v>
      </c>
      <c r="I130" t="s">
        <v>17</v>
      </c>
      <c r="J130" t="s">
        <v>18</v>
      </c>
      <c r="K130" s="1">
        <v>75</v>
      </c>
      <c r="L130" t="s">
        <v>16</v>
      </c>
    </row>
    <row r="131" spans="1:12" x14ac:dyDescent="0.25">
      <c r="A131" t="s">
        <v>10</v>
      </c>
      <c r="B131" t="s">
        <v>11</v>
      </c>
      <c r="C131" t="s">
        <v>158</v>
      </c>
      <c r="D131" t="s">
        <v>13</v>
      </c>
      <c r="E131" t="s">
        <v>14</v>
      </c>
      <c r="F131" s="1">
        <v>6</v>
      </c>
      <c r="G131" t="s">
        <v>70</v>
      </c>
      <c r="H131" t="s">
        <v>69</v>
      </c>
      <c r="I131" t="s">
        <v>17</v>
      </c>
      <c r="J131" t="s">
        <v>18</v>
      </c>
      <c r="K131" s="1">
        <v>56</v>
      </c>
      <c r="L131" t="s">
        <v>58</v>
      </c>
    </row>
    <row r="132" spans="1:12" x14ac:dyDescent="0.25">
      <c r="A132" t="s">
        <v>10</v>
      </c>
      <c r="B132" t="s">
        <v>11</v>
      </c>
      <c r="C132" t="s">
        <v>159</v>
      </c>
      <c r="D132" t="s">
        <v>32</v>
      </c>
      <c r="E132" t="s">
        <v>14</v>
      </c>
      <c r="F132" s="1">
        <v>6</v>
      </c>
      <c r="G132" t="s">
        <v>70</v>
      </c>
      <c r="H132" t="s">
        <v>69</v>
      </c>
      <c r="I132" t="s">
        <v>17</v>
      </c>
      <c r="J132" t="s">
        <v>18</v>
      </c>
      <c r="K132" s="1">
        <v>61</v>
      </c>
      <c r="L132" t="s">
        <v>19</v>
      </c>
    </row>
    <row r="133" spans="1:12" x14ac:dyDescent="0.25">
      <c r="A133" t="s">
        <v>10</v>
      </c>
      <c r="B133" t="s">
        <v>11</v>
      </c>
      <c r="C133" t="s">
        <v>160</v>
      </c>
      <c r="D133" t="s">
        <v>13</v>
      </c>
      <c r="E133" t="s">
        <v>14</v>
      </c>
      <c r="F133" s="1">
        <v>6</v>
      </c>
      <c r="G133" t="s">
        <v>70</v>
      </c>
      <c r="H133" t="s">
        <v>69</v>
      </c>
      <c r="I133" t="s">
        <v>17</v>
      </c>
      <c r="J133" t="s">
        <v>18</v>
      </c>
      <c r="K133" s="1">
        <v>76</v>
      </c>
      <c r="L133" t="s">
        <v>16</v>
      </c>
    </row>
    <row r="134" spans="1:12" x14ac:dyDescent="0.25">
      <c r="A134" t="s">
        <v>10</v>
      </c>
      <c r="B134" t="s">
        <v>11</v>
      </c>
      <c r="C134" t="s">
        <v>161</v>
      </c>
      <c r="D134" t="s">
        <v>13</v>
      </c>
      <c r="E134" t="s">
        <v>14</v>
      </c>
      <c r="F134" s="1">
        <v>6</v>
      </c>
      <c r="G134" t="s">
        <v>16</v>
      </c>
      <c r="H134" t="s">
        <v>15</v>
      </c>
      <c r="I134" t="s">
        <v>17</v>
      </c>
      <c r="J134" t="s">
        <v>18</v>
      </c>
      <c r="K134" s="1">
        <v>70</v>
      </c>
      <c r="L134" t="s">
        <v>27</v>
      </c>
    </row>
    <row r="135" spans="1:12" x14ac:dyDescent="0.25">
      <c r="A135" t="s">
        <v>10</v>
      </c>
      <c r="B135" t="s">
        <v>11</v>
      </c>
      <c r="C135" t="s">
        <v>162</v>
      </c>
      <c r="D135" t="s">
        <v>13</v>
      </c>
      <c r="E135" t="s">
        <v>14</v>
      </c>
      <c r="F135" s="1">
        <v>6</v>
      </c>
      <c r="G135" t="s">
        <v>70</v>
      </c>
      <c r="H135" t="s">
        <v>69</v>
      </c>
      <c r="I135" t="s">
        <v>17</v>
      </c>
      <c r="J135" t="s">
        <v>18</v>
      </c>
      <c r="K135" s="1">
        <v>55</v>
      </c>
      <c r="L135" t="s">
        <v>58</v>
      </c>
    </row>
    <row r="136" spans="1:12" x14ac:dyDescent="0.25">
      <c r="A136" t="s">
        <v>10</v>
      </c>
      <c r="B136" t="s">
        <v>11</v>
      </c>
      <c r="C136" t="s">
        <v>163</v>
      </c>
      <c r="D136" t="s">
        <v>13</v>
      </c>
      <c r="E136" t="s">
        <v>14</v>
      </c>
      <c r="F136" s="1">
        <v>6</v>
      </c>
      <c r="G136" t="s">
        <v>70</v>
      </c>
      <c r="H136" t="s">
        <v>69</v>
      </c>
      <c r="I136" t="s">
        <v>17</v>
      </c>
      <c r="J136" t="s">
        <v>18</v>
      </c>
      <c r="K136" s="1">
        <v>55</v>
      </c>
      <c r="L136" t="s">
        <v>58</v>
      </c>
    </row>
    <row r="137" spans="1:12" x14ac:dyDescent="0.25">
      <c r="A137" t="s">
        <v>10</v>
      </c>
      <c r="B137" t="s">
        <v>11</v>
      </c>
      <c r="C137" t="s">
        <v>164</v>
      </c>
      <c r="D137" t="s">
        <v>32</v>
      </c>
      <c r="E137" t="s">
        <v>14</v>
      </c>
      <c r="F137" s="1">
        <v>6</v>
      </c>
      <c r="G137" t="s">
        <v>70</v>
      </c>
      <c r="H137" t="s">
        <v>69</v>
      </c>
      <c r="I137" t="s">
        <v>17</v>
      </c>
      <c r="J137" t="s">
        <v>18</v>
      </c>
      <c r="K137" s="1">
        <v>70</v>
      </c>
      <c r="L137" t="s">
        <v>27</v>
      </c>
    </row>
    <row r="138" spans="1:12" x14ac:dyDescent="0.25">
      <c r="A138" t="s">
        <v>10</v>
      </c>
      <c r="B138" t="s">
        <v>11</v>
      </c>
      <c r="C138" t="s">
        <v>165</v>
      </c>
      <c r="D138" t="s">
        <v>13</v>
      </c>
      <c r="E138" t="s">
        <v>14</v>
      </c>
      <c r="F138" s="1">
        <v>6</v>
      </c>
      <c r="G138" t="s">
        <v>16</v>
      </c>
      <c r="H138" t="s">
        <v>15</v>
      </c>
      <c r="I138" t="s">
        <v>17</v>
      </c>
      <c r="J138" t="s">
        <v>18</v>
      </c>
      <c r="K138" s="1">
        <v>61</v>
      </c>
      <c r="L138" t="s">
        <v>19</v>
      </c>
    </row>
    <row r="139" spans="1:12" x14ac:dyDescent="0.25">
      <c r="A139" t="s">
        <v>10</v>
      </c>
      <c r="B139" t="s">
        <v>11</v>
      </c>
      <c r="C139" t="s">
        <v>166</v>
      </c>
      <c r="D139" t="s">
        <v>32</v>
      </c>
      <c r="E139" t="s">
        <v>14</v>
      </c>
      <c r="F139" s="1">
        <v>6</v>
      </c>
      <c r="G139" t="s">
        <v>70</v>
      </c>
      <c r="H139" t="s">
        <v>69</v>
      </c>
      <c r="I139" t="s">
        <v>17</v>
      </c>
      <c r="J139" t="s">
        <v>18</v>
      </c>
      <c r="K139" s="1">
        <v>65</v>
      </c>
      <c r="L139" t="s">
        <v>33</v>
      </c>
    </row>
    <row r="140" spans="1:12" x14ac:dyDescent="0.25">
      <c r="A140" t="s">
        <v>10</v>
      </c>
      <c r="B140" t="s">
        <v>11</v>
      </c>
      <c r="C140" t="s">
        <v>167</v>
      </c>
      <c r="D140" t="s">
        <v>13</v>
      </c>
      <c r="E140" t="s">
        <v>14</v>
      </c>
      <c r="F140" s="1">
        <v>6</v>
      </c>
      <c r="G140" t="s">
        <v>30</v>
      </c>
      <c r="H140" t="s">
        <v>29</v>
      </c>
      <c r="I140" t="s">
        <v>17</v>
      </c>
      <c r="J140" t="s">
        <v>18</v>
      </c>
      <c r="K140" s="1">
        <v>70</v>
      </c>
      <c r="L140" t="s">
        <v>27</v>
      </c>
    </row>
    <row r="141" spans="1:12" x14ac:dyDescent="0.25">
      <c r="A141" t="s">
        <v>10</v>
      </c>
      <c r="B141" t="s">
        <v>11</v>
      </c>
      <c r="C141" t="s">
        <v>168</v>
      </c>
      <c r="D141" t="s">
        <v>13</v>
      </c>
      <c r="E141" t="s">
        <v>14</v>
      </c>
      <c r="F141" s="1">
        <v>6</v>
      </c>
      <c r="G141" t="s">
        <v>70</v>
      </c>
      <c r="H141" t="s">
        <v>69</v>
      </c>
      <c r="I141" t="s">
        <v>17</v>
      </c>
      <c r="J141" t="s">
        <v>18</v>
      </c>
      <c r="K141" s="1">
        <v>75</v>
      </c>
      <c r="L141" t="s">
        <v>16</v>
      </c>
    </row>
    <row r="142" spans="1:12" x14ac:dyDescent="0.25">
      <c r="A142" t="s">
        <v>10</v>
      </c>
      <c r="B142" t="s">
        <v>11</v>
      </c>
      <c r="C142" t="s">
        <v>169</v>
      </c>
      <c r="D142" t="s">
        <v>13</v>
      </c>
      <c r="E142" t="s">
        <v>14</v>
      </c>
      <c r="F142" s="1">
        <v>6</v>
      </c>
      <c r="G142" t="s">
        <v>70</v>
      </c>
      <c r="H142" t="s">
        <v>69</v>
      </c>
      <c r="I142" t="s">
        <v>17</v>
      </c>
      <c r="J142" t="s">
        <v>18</v>
      </c>
      <c r="K142" s="1">
        <v>55</v>
      </c>
      <c r="L142" t="s">
        <v>58</v>
      </c>
    </row>
    <row r="143" spans="1:12" x14ac:dyDescent="0.25">
      <c r="A143" t="s">
        <v>10</v>
      </c>
      <c r="B143" t="s">
        <v>11</v>
      </c>
      <c r="C143" t="s">
        <v>170</v>
      </c>
      <c r="D143" t="s">
        <v>13</v>
      </c>
      <c r="E143" t="s">
        <v>14</v>
      </c>
      <c r="F143" s="1">
        <v>6</v>
      </c>
      <c r="G143" t="s">
        <v>70</v>
      </c>
      <c r="H143" t="s">
        <v>69</v>
      </c>
      <c r="I143" t="s">
        <v>17</v>
      </c>
      <c r="J143" t="s">
        <v>18</v>
      </c>
      <c r="K143" s="1">
        <v>71</v>
      </c>
      <c r="L143" t="s">
        <v>27</v>
      </c>
    </row>
    <row r="144" spans="1:12" x14ac:dyDescent="0.25">
      <c r="A144" t="s">
        <v>10</v>
      </c>
      <c r="B144" t="s">
        <v>11</v>
      </c>
      <c r="C144" t="s">
        <v>171</v>
      </c>
      <c r="D144" t="s">
        <v>13</v>
      </c>
      <c r="E144" t="s">
        <v>14</v>
      </c>
      <c r="F144" s="1">
        <v>6</v>
      </c>
      <c r="G144" t="s">
        <v>70</v>
      </c>
      <c r="H144" t="s">
        <v>69</v>
      </c>
      <c r="I144" t="s">
        <v>17</v>
      </c>
      <c r="J144" t="s">
        <v>18</v>
      </c>
      <c r="K144" s="1">
        <v>75</v>
      </c>
      <c r="L144" t="s">
        <v>16</v>
      </c>
    </row>
    <row r="145" spans="1:12" x14ac:dyDescent="0.25">
      <c r="A145" t="s">
        <v>10</v>
      </c>
      <c r="B145" t="s">
        <v>11</v>
      </c>
      <c r="C145" t="s">
        <v>172</v>
      </c>
      <c r="D145" t="s">
        <v>13</v>
      </c>
      <c r="E145" t="s">
        <v>14</v>
      </c>
      <c r="F145" s="1">
        <v>6</v>
      </c>
      <c r="G145" t="s">
        <v>70</v>
      </c>
      <c r="H145" t="s">
        <v>69</v>
      </c>
      <c r="I145" t="s">
        <v>17</v>
      </c>
      <c r="J145" t="s">
        <v>18</v>
      </c>
      <c r="K145" s="1">
        <v>70</v>
      </c>
      <c r="L145" t="s">
        <v>27</v>
      </c>
    </row>
    <row r="146" spans="1:12" x14ac:dyDescent="0.25">
      <c r="A146" t="s">
        <v>10</v>
      </c>
      <c r="B146" t="s">
        <v>11</v>
      </c>
      <c r="C146" t="s">
        <v>173</v>
      </c>
      <c r="D146" t="s">
        <v>13</v>
      </c>
      <c r="E146" t="s">
        <v>14</v>
      </c>
      <c r="F146" s="1">
        <v>6</v>
      </c>
      <c r="G146" t="s">
        <v>70</v>
      </c>
      <c r="H146" t="s">
        <v>69</v>
      </c>
      <c r="I146" t="s">
        <v>17</v>
      </c>
      <c r="J146" t="s">
        <v>18</v>
      </c>
      <c r="K146" s="1">
        <v>75</v>
      </c>
      <c r="L146" t="s">
        <v>16</v>
      </c>
    </row>
    <row r="147" spans="1:12" x14ac:dyDescent="0.25">
      <c r="A147" t="s">
        <v>10</v>
      </c>
      <c r="B147" t="s">
        <v>11</v>
      </c>
      <c r="C147" t="s">
        <v>174</v>
      </c>
      <c r="D147" t="s">
        <v>13</v>
      </c>
      <c r="E147" t="s">
        <v>14</v>
      </c>
      <c r="F147" s="1">
        <v>6</v>
      </c>
      <c r="G147" t="s">
        <v>70</v>
      </c>
      <c r="H147" t="s">
        <v>69</v>
      </c>
      <c r="I147" t="s">
        <v>17</v>
      </c>
      <c r="J147" t="s">
        <v>18</v>
      </c>
      <c r="K147" s="1">
        <v>85</v>
      </c>
      <c r="L147" t="s">
        <v>86</v>
      </c>
    </row>
    <row r="148" spans="1:12" x14ac:dyDescent="0.25">
      <c r="A148" t="s">
        <v>10</v>
      </c>
      <c r="B148" t="s">
        <v>11</v>
      </c>
      <c r="C148" t="s">
        <v>175</v>
      </c>
      <c r="D148" t="s">
        <v>13</v>
      </c>
      <c r="E148" t="s">
        <v>14</v>
      </c>
      <c r="F148" s="1">
        <v>6</v>
      </c>
      <c r="G148" t="s">
        <v>30</v>
      </c>
      <c r="H148" t="s">
        <v>29</v>
      </c>
      <c r="I148" t="s">
        <v>17</v>
      </c>
      <c r="J148" t="s">
        <v>18</v>
      </c>
      <c r="K148" s="1">
        <v>61</v>
      </c>
      <c r="L148" t="s">
        <v>19</v>
      </c>
    </row>
    <row r="149" spans="1:12" x14ac:dyDescent="0.25">
      <c r="A149" t="s">
        <v>10</v>
      </c>
      <c r="B149" t="s">
        <v>11</v>
      </c>
      <c r="C149" t="s">
        <v>176</v>
      </c>
      <c r="D149" t="s">
        <v>13</v>
      </c>
      <c r="E149" t="s">
        <v>14</v>
      </c>
      <c r="F149" s="1">
        <v>6</v>
      </c>
      <c r="G149" t="s">
        <v>70</v>
      </c>
      <c r="H149" t="s">
        <v>69</v>
      </c>
      <c r="I149" t="s">
        <v>17</v>
      </c>
      <c r="J149" t="s">
        <v>18</v>
      </c>
      <c r="K149" s="1">
        <v>51</v>
      </c>
      <c r="L149" t="s">
        <v>22</v>
      </c>
    </row>
    <row r="150" spans="1:12" x14ac:dyDescent="0.25">
      <c r="A150" t="s">
        <v>10</v>
      </c>
      <c r="B150" t="s">
        <v>11</v>
      </c>
      <c r="C150" t="s">
        <v>177</v>
      </c>
      <c r="D150" t="s">
        <v>32</v>
      </c>
      <c r="E150" t="s">
        <v>14</v>
      </c>
      <c r="F150" s="1">
        <v>6</v>
      </c>
      <c r="G150" t="s">
        <v>70</v>
      </c>
      <c r="H150" t="s">
        <v>69</v>
      </c>
      <c r="I150" t="s">
        <v>17</v>
      </c>
      <c r="J150" t="s">
        <v>18</v>
      </c>
      <c r="K150" s="1">
        <v>70</v>
      </c>
      <c r="L150" t="s">
        <v>27</v>
      </c>
    </row>
    <row r="151" spans="1:12" x14ac:dyDescent="0.25">
      <c r="A151" t="s">
        <v>10</v>
      </c>
      <c r="B151" t="s">
        <v>11</v>
      </c>
      <c r="C151" t="s">
        <v>178</v>
      </c>
      <c r="D151" t="s">
        <v>13</v>
      </c>
      <c r="E151" t="s">
        <v>14</v>
      </c>
      <c r="F151" s="1">
        <v>6</v>
      </c>
      <c r="G151" t="s">
        <v>70</v>
      </c>
      <c r="H151" t="s">
        <v>69</v>
      </c>
      <c r="I151" t="s">
        <v>17</v>
      </c>
      <c r="J151" t="s">
        <v>18</v>
      </c>
      <c r="K151" s="1">
        <v>60</v>
      </c>
      <c r="L151" t="s">
        <v>19</v>
      </c>
    </row>
    <row r="152" spans="1:12" x14ac:dyDescent="0.25">
      <c r="A152" t="s">
        <v>10</v>
      </c>
      <c r="B152" t="s">
        <v>11</v>
      </c>
      <c r="C152" t="s">
        <v>179</v>
      </c>
      <c r="D152" t="s">
        <v>13</v>
      </c>
      <c r="E152" t="s">
        <v>14</v>
      </c>
      <c r="F152" s="1">
        <v>6</v>
      </c>
      <c r="G152" t="s">
        <v>30</v>
      </c>
      <c r="H152" t="s">
        <v>29</v>
      </c>
      <c r="I152" t="s">
        <v>17</v>
      </c>
      <c r="J152" t="s">
        <v>18</v>
      </c>
      <c r="K152" s="1">
        <v>65</v>
      </c>
      <c r="L152" t="s">
        <v>33</v>
      </c>
    </row>
    <row r="153" spans="1:12" x14ac:dyDescent="0.25">
      <c r="A153" t="s">
        <v>10</v>
      </c>
      <c r="B153" t="s">
        <v>11</v>
      </c>
      <c r="C153" t="s">
        <v>180</v>
      </c>
      <c r="D153" t="s">
        <v>13</v>
      </c>
      <c r="E153" t="s">
        <v>14</v>
      </c>
      <c r="F153" s="1">
        <v>6</v>
      </c>
      <c r="G153" t="s">
        <v>70</v>
      </c>
      <c r="H153" t="s">
        <v>69</v>
      </c>
      <c r="I153" t="s">
        <v>17</v>
      </c>
      <c r="J153" t="s">
        <v>18</v>
      </c>
      <c r="K153" s="1">
        <v>70</v>
      </c>
      <c r="L153" t="s">
        <v>27</v>
      </c>
    </row>
    <row r="154" spans="1:12" x14ac:dyDescent="0.25">
      <c r="A154" t="s">
        <v>10</v>
      </c>
      <c r="B154" t="s">
        <v>11</v>
      </c>
      <c r="C154" t="s">
        <v>181</v>
      </c>
      <c r="D154" t="s">
        <v>13</v>
      </c>
      <c r="E154" t="s">
        <v>14</v>
      </c>
      <c r="F154" s="1">
        <v>6</v>
      </c>
      <c r="G154" t="s">
        <v>70</v>
      </c>
      <c r="H154" t="s">
        <v>69</v>
      </c>
      <c r="I154" t="s">
        <v>17</v>
      </c>
      <c r="J154" t="s">
        <v>18</v>
      </c>
      <c r="K154" s="1">
        <v>65</v>
      </c>
      <c r="L154" t="s">
        <v>33</v>
      </c>
    </row>
    <row r="155" spans="1:12" x14ac:dyDescent="0.25">
      <c r="A155" t="s">
        <v>10</v>
      </c>
      <c r="B155" t="s">
        <v>11</v>
      </c>
      <c r="C155" t="s">
        <v>182</v>
      </c>
      <c r="D155" t="s">
        <v>13</v>
      </c>
      <c r="E155" t="s">
        <v>14</v>
      </c>
      <c r="F155" s="1">
        <v>6</v>
      </c>
      <c r="G155" t="s">
        <v>70</v>
      </c>
      <c r="H155" t="s">
        <v>69</v>
      </c>
      <c r="I155" t="s">
        <v>17</v>
      </c>
      <c r="J155" t="s">
        <v>18</v>
      </c>
      <c r="K155" s="1">
        <v>85</v>
      </c>
      <c r="L155" t="s">
        <v>86</v>
      </c>
    </row>
    <row r="156" spans="1:12" x14ac:dyDescent="0.25">
      <c r="A156" t="s">
        <v>10</v>
      </c>
      <c r="B156" t="s">
        <v>11</v>
      </c>
      <c r="C156" t="s">
        <v>183</v>
      </c>
      <c r="D156" t="s">
        <v>13</v>
      </c>
      <c r="E156" t="s">
        <v>14</v>
      </c>
      <c r="F156" s="1">
        <v>6</v>
      </c>
      <c r="G156" t="s">
        <v>70</v>
      </c>
      <c r="H156" t="s">
        <v>69</v>
      </c>
      <c r="I156" t="s">
        <v>17</v>
      </c>
      <c r="J156" t="s">
        <v>18</v>
      </c>
      <c r="K156" s="1">
        <v>80</v>
      </c>
      <c r="L156" t="s">
        <v>35</v>
      </c>
    </row>
    <row r="157" spans="1:12" x14ac:dyDescent="0.25">
      <c r="A157" t="s">
        <v>10</v>
      </c>
      <c r="B157" t="s">
        <v>11</v>
      </c>
      <c r="C157" t="s">
        <v>184</v>
      </c>
      <c r="D157" t="s">
        <v>13</v>
      </c>
      <c r="E157" t="s">
        <v>14</v>
      </c>
      <c r="F157" s="1">
        <v>6</v>
      </c>
      <c r="G157" t="s">
        <v>70</v>
      </c>
      <c r="H157" t="s">
        <v>69</v>
      </c>
      <c r="I157" t="s">
        <v>17</v>
      </c>
      <c r="J157" t="s">
        <v>18</v>
      </c>
      <c r="K157" s="1">
        <v>80</v>
      </c>
      <c r="L157" t="s">
        <v>35</v>
      </c>
    </row>
    <row r="158" spans="1:12" x14ac:dyDescent="0.25">
      <c r="A158" t="s">
        <v>10</v>
      </c>
      <c r="B158" t="s">
        <v>11</v>
      </c>
      <c r="C158" t="s">
        <v>185</v>
      </c>
      <c r="D158" t="s">
        <v>32</v>
      </c>
      <c r="E158" t="s">
        <v>14</v>
      </c>
      <c r="F158" s="1">
        <v>6</v>
      </c>
      <c r="G158" t="s">
        <v>70</v>
      </c>
      <c r="H158" t="s">
        <v>69</v>
      </c>
      <c r="I158" t="s">
        <v>17</v>
      </c>
      <c r="J158" t="s">
        <v>18</v>
      </c>
      <c r="K158" s="1">
        <v>70</v>
      </c>
      <c r="L158" t="s">
        <v>27</v>
      </c>
    </row>
    <row r="159" spans="1:12" x14ac:dyDescent="0.25">
      <c r="A159" t="s">
        <v>10</v>
      </c>
      <c r="B159" t="s">
        <v>11</v>
      </c>
      <c r="C159" t="s">
        <v>186</v>
      </c>
      <c r="D159" t="s">
        <v>32</v>
      </c>
      <c r="E159" t="s">
        <v>14</v>
      </c>
      <c r="F159" s="1">
        <v>6</v>
      </c>
      <c r="G159" t="s">
        <v>70</v>
      </c>
      <c r="H159" t="s">
        <v>69</v>
      </c>
      <c r="I159" t="s">
        <v>17</v>
      </c>
      <c r="J159" t="s">
        <v>18</v>
      </c>
      <c r="K159" s="1">
        <v>80</v>
      </c>
      <c r="L159" t="s">
        <v>35</v>
      </c>
    </row>
    <row r="160" spans="1:12" x14ac:dyDescent="0.25">
      <c r="A160" t="s">
        <v>10</v>
      </c>
      <c r="B160" t="s">
        <v>11</v>
      </c>
      <c r="C160" t="s">
        <v>187</v>
      </c>
      <c r="D160" t="s">
        <v>13</v>
      </c>
      <c r="E160" t="s">
        <v>14</v>
      </c>
      <c r="F160" s="1">
        <v>6</v>
      </c>
      <c r="G160" t="s">
        <v>70</v>
      </c>
      <c r="H160" t="s">
        <v>69</v>
      </c>
      <c r="I160" t="s">
        <v>17</v>
      </c>
      <c r="J160" t="s">
        <v>18</v>
      </c>
      <c r="K160" s="1">
        <v>76</v>
      </c>
      <c r="L160" t="s">
        <v>16</v>
      </c>
    </row>
    <row r="161" spans="1:12" x14ac:dyDescent="0.25">
      <c r="A161" t="s">
        <v>10</v>
      </c>
      <c r="B161" t="s">
        <v>11</v>
      </c>
      <c r="C161" t="s">
        <v>188</v>
      </c>
      <c r="D161" t="s">
        <v>13</v>
      </c>
      <c r="E161" t="s">
        <v>14</v>
      </c>
      <c r="F161" s="1">
        <v>6</v>
      </c>
      <c r="G161" t="s">
        <v>70</v>
      </c>
      <c r="H161" t="s">
        <v>69</v>
      </c>
      <c r="I161" t="s">
        <v>17</v>
      </c>
      <c r="J161" t="s">
        <v>18</v>
      </c>
      <c r="K161" s="1">
        <v>70</v>
      </c>
      <c r="L161" t="s">
        <v>27</v>
      </c>
    </row>
    <row r="162" spans="1:12" x14ac:dyDescent="0.25">
      <c r="A162" t="s">
        <v>10</v>
      </c>
      <c r="B162" t="s">
        <v>11</v>
      </c>
      <c r="C162" t="s">
        <v>189</v>
      </c>
      <c r="D162" t="s">
        <v>32</v>
      </c>
      <c r="E162" t="s">
        <v>14</v>
      </c>
      <c r="F162" s="1">
        <v>6</v>
      </c>
      <c r="G162" t="s">
        <v>70</v>
      </c>
      <c r="H162" t="s">
        <v>69</v>
      </c>
      <c r="I162" t="s">
        <v>17</v>
      </c>
      <c r="J162" t="s">
        <v>18</v>
      </c>
      <c r="K162" s="1">
        <v>80</v>
      </c>
      <c r="L162" t="s">
        <v>35</v>
      </c>
    </row>
    <row r="163" spans="1:12" x14ac:dyDescent="0.25">
      <c r="A163" t="s">
        <v>10</v>
      </c>
      <c r="B163" t="s">
        <v>11</v>
      </c>
      <c r="C163" t="s">
        <v>190</v>
      </c>
      <c r="D163" t="s">
        <v>32</v>
      </c>
      <c r="E163" t="s">
        <v>14</v>
      </c>
      <c r="F163" s="1">
        <v>6</v>
      </c>
      <c r="G163" t="s">
        <v>70</v>
      </c>
      <c r="H163" t="s">
        <v>69</v>
      </c>
      <c r="I163" t="s">
        <v>17</v>
      </c>
      <c r="J163" t="s">
        <v>18</v>
      </c>
      <c r="K163" s="1">
        <v>76</v>
      </c>
      <c r="L163" t="s">
        <v>16</v>
      </c>
    </row>
    <row r="164" spans="1:12" x14ac:dyDescent="0.25">
      <c r="A164" t="s">
        <v>10</v>
      </c>
      <c r="B164" t="s">
        <v>11</v>
      </c>
      <c r="C164" t="s">
        <v>191</v>
      </c>
      <c r="D164" t="s">
        <v>13</v>
      </c>
      <c r="E164" t="s">
        <v>14</v>
      </c>
      <c r="F164" s="1">
        <v>6</v>
      </c>
      <c r="G164" t="s">
        <v>70</v>
      </c>
      <c r="H164" t="s">
        <v>69</v>
      </c>
      <c r="I164" t="s">
        <v>17</v>
      </c>
      <c r="J164" t="s">
        <v>18</v>
      </c>
      <c r="K164" s="1">
        <v>15</v>
      </c>
      <c r="L164" t="s">
        <v>24</v>
      </c>
    </row>
    <row r="165" spans="1:12" x14ac:dyDescent="0.25">
      <c r="A165" t="s">
        <v>10</v>
      </c>
      <c r="B165" t="s">
        <v>11</v>
      </c>
      <c r="C165" t="s">
        <v>192</v>
      </c>
      <c r="D165" t="s">
        <v>32</v>
      </c>
      <c r="E165" t="s">
        <v>14</v>
      </c>
      <c r="F165" s="1">
        <v>6</v>
      </c>
      <c r="G165" t="s">
        <v>70</v>
      </c>
      <c r="H165" t="s">
        <v>69</v>
      </c>
      <c r="I165" t="s">
        <v>17</v>
      </c>
      <c r="J165" t="s">
        <v>18</v>
      </c>
      <c r="K165" s="1">
        <v>80</v>
      </c>
      <c r="L165" t="s">
        <v>35</v>
      </c>
    </row>
    <row r="166" spans="1:12" x14ac:dyDescent="0.25">
      <c r="A166" t="s">
        <v>10</v>
      </c>
      <c r="B166" t="s">
        <v>11</v>
      </c>
      <c r="C166" t="s">
        <v>193</v>
      </c>
      <c r="D166" t="s">
        <v>13</v>
      </c>
      <c r="E166" t="s">
        <v>14</v>
      </c>
      <c r="F166" s="1">
        <v>6</v>
      </c>
      <c r="G166" t="s">
        <v>70</v>
      </c>
      <c r="H166" t="s">
        <v>69</v>
      </c>
      <c r="I166" t="s">
        <v>17</v>
      </c>
      <c r="J166" t="s">
        <v>18</v>
      </c>
      <c r="K166" s="1">
        <v>65</v>
      </c>
      <c r="L166" t="s">
        <v>33</v>
      </c>
    </row>
    <row r="167" spans="1:12" x14ac:dyDescent="0.25">
      <c r="A167" t="s">
        <v>10</v>
      </c>
      <c r="B167" t="s">
        <v>11</v>
      </c>
      <c r="C167" t="s">
        <v>194</v>
      </c>
      <c r="D167" t="s">
        <v>13</v>
      </c>
      <c r="E167" t="s">
        <v>14</v>
      </c>
      <c r="F167" s="1">
        <v>6</v>
      </c>
      <c r="G167" t="s">
        <v>70</v>
      </c>
      <c r="H167" t="s">
        <v>69</v>
      </c>
      <c r="I167" t="s">
        <v>17</v>
      </c>
      <c r="J167" t="s">
        <v>18</v>
      </c>
      <c r="K167" s="1">
        <v>75</v>
      </c>
      <c r="L167" t="s">
        <v>16</v>
      </c>
    </row>
    <row r="168" spans="1:12" x14ac:dyDescent="0.25">
      <c r="A168" t="s">
        <v>10</v>
      </c>
      <c r="B168" t="s">
        <v>11</v>
      </c>
      <c r="C168" t="s">
        <v>195</v>
      </c>
      <c r="D168" t="s">
        <v>13</v>
      </c>
      <c r="E168" t="s">
        <v>14</v>
      </c>
      <c r="F168" s="1">
        <v>6</v>
      </c>
      <c r="G168" t="s">
        <v>70</v>
      </c>
      <c r="H168" t="s">
        <v>69</v>
      </c>
      <c r="I168" t="s">
        <v>17</v>
      </c>
      <c r="J168" t="s">
        <v>18</v>
      </c>
      <c r="K168" s="1">
        <v>65</v>
      </c>
      <c r="L168" t="s">
        <v>33</v>
      </c>
    </row>
    <row r="169" spans="1:12" x14ac:dyDescent="0.25">
      <c r="A169" t="s">
        <v>10</v>
      </c>
      <c r="B169" t="s">
        <v>11</v>
      </c>
      <c r="C169" t="s">
        <v>196</v>
      </c>
      <c r="D169" t="s">
        <v>13</v>
      </c>
      <c r="E169" t="s">
        <v>14</v>
      </c>
      <c r="F169" s="1">
        <v>6</v>
      </c>
      <c r="G169" t="s">
        <v>70</v>
      </c>
      <c r="H169" t="s">
        <v>69</v>
      </c>
      <c r="I169" t="s">
        <v>17</v>
      </c>
      <c r="J169" t="s">
        <v>18</v>
      </c>
      <c r="K169" s="1">
        <v>81</v>
      </c>
      <c r="L169" t="s">
        <v>35</v>
      </c>
    </row>
    <row r="170" spans="1:12" x14ac:dyDescent="0.25">
      <c r="A170" t="s">
        <v>10</v>
      </c>
      <c r="B170" t="s">
        <v>11</v>
      </c>
      <c r="C170" t="s">
        <v>197</v>
      </c>
      <c r="D170" t="s">
        <v>13</v>
      </c>
      <c r="E170" t="s">
        <v>14</v>
      </c>
      <c r="F170" s="1">
        <v>6</v>
      </c>
      <c r="G170" t="s">
        <v>19</v>
      </c>
      <c r="H170" t="s">
        <v>21</v>
      </c>
      <c r="I170" t="s">
        <v>17</v>
      </c>
      <c r="J170" t="s">
        <v>18</v>
      </c>
      <c r="K170" s="1">
        <v>76</v>
      </c>
      <c r="L170" t="s">
        <v>16</v>
      </c>
    </row>
    <row r="171" spans="1:12" x14ac:dyDescent="0.25">
      <c r="A171" t="s">
        <v>10</v>
      </c>
      <c r="B171" t="s">
        <v>11</v>
      </c>
      <c r="C171" t="s">
        <v>198</v>
      </c>
      <c r="D171" t="s">
        <v>13</v>
      </c>
      <c r="E171" t="s">
        <v>14</v>
      </c>
      <c r="F171" s="1">
        <v>6</v>
      </c>
      <c r="G171" t="s">
        <v>70</v>
      </c>
      <c r="H171" t="s">
        <v>69</v>
      </c>
      <c r="I171" t="s">
        <v>17</v>
      </c>
      <c r="J171" t="s">
        <v>18</v>
      </c>
      <c r="K171" s="1">
        <v>66</v>
      </c>
      <c r="L171" t="s">
        <v>33</v>
      </c>
    </row>
    <row r="172" spans="1:12" x14ac:dyDescent="0.25">
      <c r="A172" t="s">
        <v>10</v>
      </c>
      <c r="B172" t="s">
        <v>11</v>
      </c>
      <c r="C172" t="s">
        <v>199</v>
      </c>
      <c r="D172" t="s">
        <v>13</v>
      </c>
      <c r="E172" t="s">
        <v>14</v>
      </c>
      <c r="F172" s="1">
        <v>6</v>
      </c>
      <c r="G172" t="s">
        <v>70</v>
      </c>
      <c r="H172" t="s">
        <v>69</v>
      </c>
      <c r="I172" t="s">
        <v>17</v>
      </c>
      <c r="J172" t="s">
        <v>18</v>
      </c>
      <c r="K172" s="1">
        <v>80</v>
      </c>
      <c r="L172" t="s">
        <v>35</v>
      </c>
    </row>
    <row r="173" spans="1:12" x14ac:dyDescent="0.25">
      <c r="A173" t="s">
        <v>10</v>
      </c>
      <c r="B173" t="s">
        <v>11</v>
      </c>
      <c r="C173" t="s">
        <v>200</v>
      </c>
      <c r="D173" t="s">
        <v>32</v>
      </c>
      <c r="E173" t="s">
        <v>14</v>
      </c>
      <c r="F173" s="1">
        <v>6</v>
      </c>
      <c r="G173" t="s">
        <v>70</v>
      </c>
      <c r="H173" t="s">
        <v>69</v>
      </c>
      <c r="I173" t="s">
        <v>17</v>
      </c>
      <c r="J173" t="s">
        <v>18</v>
      </c>
      <c r="K173" s="1">
        <v>70</v>
      </c>
      <c r="L173" t="s">
        <v>27</v>
      </c>
    </row>
    <row r="174" spans="1:12" x14ac:dyDescent="0.25">
      <c r="A174" t="s">
        <v>10</v>
      </c>
      <c r="B174" t="s">
        <v>11</v>
      </c>
      <c r="C174" t="s">
        <v>201</v>
      </c>
      <c r="D174" t="s">
        <v>13</v>
      </c>
      <c r="E174" t="s">
        <v>14</v>
      </c>
      <c r="F174" s="1">
        <v>6</v>
      </c>
      <c r="G174" t="s">
        <v>70</v>
      </c>
      <c r="H174" t="s">
        <v>69</v>
      </c>
      <c r="I174" t="s">
        <v>17</v>
      </c>
      <c r="J174" t="s">
        <v>18</v>
      </c>
      <c r="K174" s="1">
        <v>85</v>
      </c>
      <c r="L174" t="s">
        <v>86</v>
      </c>
    </row>
    <row r="175" spans="1:12" x14ac:dyDescent="0.25">
      <c r="A175" t="s">
        <v>10</v>
      </c>
      <c r="B175" t="s">
        <v>11</v>
      </c>
      <c r="C175" t="s">
        <v>202</v>
      </c>
      <c r="D175" t="s">
        <v>13</v>
      </c>
      <c r="E175" t="s">
        <v>14</v>
      </c>
      <c r="F175" s="1">
        <v>6</v>
      </c>
      <c r="G175" t="s">
        <v>30</v>
      </c>
      <c r="H175" t="s">
        <v>29</v>
      </c>
      <c r="I175" t="s">
        <v>17</v>
      </c>
      <c r="J175" t="s">
        <v>18</v>
      </c>
      <c r="K175" s="1">
        <v>50</v>
      </c>
      <c r="L175" t="s">
        <v>22</v>
      </c>
    </row>
    <row r="176" spans="1:12" x14ac:dyDescent="0.25">
      <c r="A176" t="s">
        <v>10</v>
      </c>
      <c r="B176" t="s">
        <v>11</v>
      </c>
      <c r="C176" t="s">
        <v>203</v>
      </c>
      <c r="D176" t="s">
        <v>32</v>
      </c>
      <c r="E176" t="s">
        <v>14</v>
      </c>
      <c r="F176" s="1">
        <v>6</v>
      </c>
      <c r="G176" t="s">
        <v>70</v>
      </c>
      <c r="H176" t="s">
        <v>69</v>
      </c>
      <c r="I176" t="s">
        <v>17</v>
      </c>
      <c r="J176" t="s">
        <v>18</v>
      </c>
      <c r="K176" s="1">
        <v>75</v>
      </c>
      <c r="L176" t="s">
        <v>16</v>
      </c>
    </row>
    <row r="177" spans="1:12" x14ac:dyDescent="0.25">
      <c r="A177" t="s">
        <v>10</v>
      </c>
      <c r="B177" t="s">
        <v>11</v>
      </c>
      <c r="C177" t="s">
        <v>204</v>
      </c>
      <c r="D177" t="s">
        <v>13</v>
      </c>
      <c r="E177" t="s">
        <v>14</v>
      </c>
      <c r="F177" s="1">
        <v>6</v>
      </c>
      <c r="G177" t="s">
        <v>16</v>
      </c>
      <c r="H177" t="s">
        <v>15</v>
      </c>
      <c r="I177" t="s">
        <v>17</v>
      </c>
      <c r="J177" t="s">
        <v>18</v>
      </c>
      <c r="K177" s="1">
        <v>56</v>
      </c>
      <c r="L177" t="s">
        <v>58</v>
      </c>
    </row>
    <row r="178" spans="1:12" x14ac:dyDescent="0.25">
      <c r="A178" t="s">
        <v>10</v>
      </c>
      <c r="B178" t="s">
        <v>11</v>
      </c>
      <c r="C178" t="s">
        <v>205</v>
      </c>
      <c r="D178" t="s">
        <v>13</v>
      </c>
      <c r="E178" t="s">
        <v>14</v>
      </c>
      <c r="F178" s="1">
        <v>6</v>
      </c>
      <c r="G178" t="s">
        <v>30</v>
      </c>
      <c r="H178" t="s">
        <v>29</v>
      </c>
      <c r="I178" t="s">
        <v>17</v>
      </c>
      <c r="J178" t="s">
        <v>18</v>
      </c>
      <c r="K178" s="1">
        <v>60</v>
      </c>
      <c r="L178" t="s">
        <v>19</v>
      </c>
    </row>
    <row r="179" spans="1:12" x14ac:dyDescent="0.25">
      <c r="A179" t="s">
        <v>10</v>
      </c>
      <c r="B179" t="s">
        <v>11</v>
      </c>
      <c r="C179" t="s">
        <v>206</v>
      </c>
      <c r="D179" t="s">
        <v>32</v>
      </c>
      <c r="E179" t="s">
        <v>14</v>
      </c>
      <c r="F179" s="1">
        <v>6</v>
      </c>
      <c r="G179" t="s">
        <v>30</v>
      </c>
      <c r="H179" t="s">
        <v>29</v>
      </c>
      <c r="I179" t="s">
        <v>17</v>
      </c>
      <c r="J179" t="s">
        <v>18</v>
      </c>
      <c r="K179" s="1">
        <v>70</v>
      </c>
      <c r="L179" t="s">
        <v>27</v>
      </c>
    </row>
    <row r="180" spans="1:12" x14ac:dyDescent="0.25">
      <c r="A180" t="s">
        <v>10</v>
      </c>
      <c r="B180" t="s">
        <v>11</v>
      </c>
      <c r="C180" t="s">
        <v>207</v>
      </c>
      <c r="D180" t="s">
        <v>13</v>
      </c>
      <c r="E180" t="s">
        <v>14</v>
      </c>
      <c r="F180" s="1">
        <v>6</v>
      </c>
      <c r="G180" t="s">
        <v>70</v>
      </c>
      <c r="H180" t="s">
        <v>69</v>
      </c>
      <c r="I180" t="s">
        <v>17</v>
      </c>
      <c r="J180" t="s">
        <v>18</v>
      </c>
      <c r="K180" s="1">
        <v>80</v>
      </c>
      <c r="L180" t="s">
        <v>35</v>
      </c>
    </row>
    <row r="181" spans="1:12" x14ac:dyDescent="0.25">
      <c r="A181" t="s">
        <v>10</v>
      </c>
      <c r="B181" t="s">
        <v>11</v>
      </c>
      <c r="C181" t="s">
        <v>208</v>
      </c>
      <c r="D181" t="s">
        <v>13</v>
      </c>
      <c r="E181" t="s">
        <v>14</v>
      </c>
      <c r="F181" s="1">
        <v>6</v>
      </c>
      <c r="G181" t="s">
        <v>30</v>
      </c>
      <c r="H181" t="s">
        <v>29</v>
      </c>
      <c r="I181" t="s">
        <v>17</v>
      </c>
      <c r="J181" t="s">
        <v>18</v>
      </c>
      <c r="K181" s="1">
        <v>60</v>
      </c>
      <c r="L181" t="s">
        <v>19</v>
      </c>
    </row>
    <row r="182" spans="1:12" x14ac:dyDescent="0.25">
      <c r="A182" t="s">
        <v>10</v>
      </c>
      <c r="B182" t="s">
        <v>11</v>
      </c>
      <c r="C182" t="s">
        <v>209</v>
      </c>
      <c r="D182" t="s">
        <v>13</v>
      </c>
      <c r="E182" t="s">
        <v>14</v>
      </c>
      <c r="F182" s="1">
        <v>6</v>
      </c>
      <c r="G182" t="s">
        <v>70</v>
      </c>
      <c r="H182" t="s">
        <v>69</v>
      </c>
      <c r="I182" t="s">
        <v>17</v>
      </c>
      <c r="J182" t="s">
        <v>18</v>
      </c>
      <c r="K182" s="1">
        <v>75</v>
      </c>
      <c r="L182" t="s">
        <v>16</v>
      </c>
    </row>
    <row r="183" spans="1:12" x14ac:dyDescent="0.25">
      <c r="A183" t="s">
        <v>10</v>
      </c>
      <c r="B183" t="s">
        <v>11</v>
      </c>
      <c r="C183" t="s">
        <v>210</v>
      </c>
      <c r="D183" t="s">
        <v>13</v>
      </c>
      <c r="E183" t="s">
        <v>14</v>
      </c>
      <c r="F183" s="1">
        <v>6</v>
      </c>
      <c r="G183" t="s">
        <v>16</v>
      </c>
      <c r="H183" t="s">
        <v>15</v>
      </c>
      <c r="I183" t="s">
        <v>17</v>
      </c>
      <c r="J183" t="s">
        <v>18</v>
      </c>
      <c r="K183" s="1">
        <v>71</v>
      </c>
      <c r="L183" t="s">
        <v>27</v>
      </c>
    </row>
    <row r="184" spans="1:12" x14ac:dyDescent="0.25">
      <c r="A184" t="s">
        <v>10</v>
      </c>
      <c r="B184" t="s">
        <v>11</v>
      </c>
      <c r="C184" t="s">
        <v>211</v>
      </c>
      <c r="D184" t="s">
        <v>13</v>
      </c>
      <c r="E184" t="s">
        <v>14</v>
      </c>
      <c r="F184" s="1">
        <v>6</v>
      </c>
      <c r="G184" t="s">
        <v>70</v>
      </c>
      <c r="H184" t="s">
        <v>69</v>
      </c>
      <c r="I184" t="s">
        <v>17</v>
      </c>
      <c r="J184" t="s">
        <v>18</v>
      </c>
      <c r="K184" s="1">
        <v>70</v>
      </c>
      <c r="L184" t="s">
        <v>27</v>
      </c>
    </row>
    <row r="185" spans="1:12" x14ac:dyDescent="0.25">
      <c r="A185" t="s">
        <v>10</v>
      </c>
      <c r="B185" t="s">
        <v>11</v>
      </c>
      <c r="C185" t="s">
        <v>212</v>
      </c>
      <c r="D185" t="s">
        <v>13</v>
      </c>
      <c r="E185" t="s">
        <v>14</v>
      </c>
      <c r="F185" s="1">
        <v>6</v>
      </c>
      <c r="G185" t="s">
        <v>70</v>
      </c>
      <c r="H185" t="s">
        <v>69</v>
      </c>
      <c r="I185" t="s">
        <v>17</v>
      </c>
      <c r="J185" t="s">
        <v>18</v>
      </c>
      <c r="K185" s="1">
        <v>70</v>
      </c>
      <c r="L185" t="s">
        <v>27</v>
      </c>
    </row>
    <row r="186" spans="1:12" x14ac:dyDescent="0.25">
      <c r="A186" t="s">
        <v>10</v>
      </c>
      <c r="B186" t="s">
        <v>11</v>
      </c>
      <c r="C186" t="s">
        <v>213</v>
      </c>
      <c r="D186" t="s">
        <v>13</v>
      </c>
      <c r="E186" t="s">
        <v>14</v>
      </c>
      <c r="F186" s="1">
        <v>6</v>
      </c>
      <c r="G186" t="s">
        <v>16</v>
      </c>
      <c r="H186" t="s">
        <v>15</v>
      </c>
      <c r="I186" t="s">
        <v>17</v>
      </c>
      <c r="J186" t="s">
        <v>18</v>
      </c>
      <c r="K186" s="1">
        <v>50</v>
      </c>
      <c r="L186" t="s">
        <v>22</v>
      </c>
    </row>
    <row r="187" spans="1:12" x14ac:dyDescent="0.25">
      <c r="A187" t="s">
        <v>10</v>
      </c>
      <c r="B187" t="s">
        <v>11</v>
      </c>
      <c r="C187" t="s">
        <v>214</v>
      </c>
      <c r="D187" t="s">
        <v>32</v>
      </c>
      <c r="E187" t="s">
        <v>14</v>
      </c>
      <c r="F187" s="1">
        <v>6</v>
      </c>
      <c r="G187" t="s">
        <v>70</v>
      </c>
      <c r="H187" t="s">
        <v>69</v>
      </c>
      <c r="I187" t="s">
        <v>17</v>
      </c>
      <c r="J187" t="s">
        <v>18</v>
      </c>
      <c r="K187" s="1">
        <v>85</v>
      </c>
      <c r="L187" t="s">
        <v>86</v>
      </c>
    </row>
    <row r="188" spans="1:12" x14ac:dyDescent="0.25">
      <c r="A188" t="s">
        <v>10</v>
      </c>
      <c r="B188" t="s">
        <v>11</v>
      </c>
      <c r="C188" t="s">
        <v>215</v>
      </c>
      <c r="D188" t="s">
        <v>13</v>
      </c>
      <c r="E188" t="s">
        <v>14</v>
      </c>
      <c r="F188" s="1">
        <v>6</v>
      </c>
      <c r="G188" t="s">
        <v>16</v>
      </c>
      <c r="H188" t="s">
        <v>15</v>
      </c>
      <c r="I188" t="s">
        <v>17</v>
      </c>
      <c r="J188" t="s">
        <v>18</v>
      </c>
      <c r="K188" s="1">
        <v>80</v>
      </c>
      <c r="L188" t="s">
        <v>35</v>
      </c>
    </row>
    <row r="189" spans="1:12" x14ac:dyDescent="0.25">
      <c r="A189" t="s">
        <v>10</v>
      </c>
      <c r="B189" t="s">
        <v>11</v>
      </c>
      <c r="C189" t="s">
        <v>216</v>
      </c>
      <c r="D189" t="s">
        <v>32</v>
      </c>
      <c r="E189" t="s">
        <v>14</v>
      </c>
      <c r="F189" s="1">
        <v>6</v>
      </c>
      <c r="G189" t="s">
        <v>70</v>
      </c>
      <c r="H189" t="s">
        <v>69</v>
      </c>
      <c r="I189" t="s">
        <v>17</v>
      </c>
      <c r="J189" t="s">
        <v>18</v>
      </c>
      <c r="K189" s="1">
        <v>70</v>
      </c>
      <c r="L189" t="s">
        <v>27</v>
      </c>
    </row>
    <row r="190" spans="1:12" x14ac:dyDescent="0.25">
      <c r="A190" t="s">
        <v>10</v>
      </c>
      <c r="B190" t="s">
        <v>11</v>
      </c>
      <c r="C190" t="s">
        <v>217</v>
      </c>
      <c r="D190" t="s">
        <v>13</v>
      </c>
      <c r="E190" t="s">
        <v>14</v>
      </c>
      <c r="F190" s="1">
        <v>6</v>
      </c>
      <c r="G190" t="s">
        <v>70</v>
      </c>
      <c r="H190" t="s">
        <v>69</v>
      </c>
      <c r="I190" t="s">
        <v>17</v>
      </c>
      <c r="J190" t="s">
        <v>18</v>
      </c>
      <c r="K190" s="1">
        <v>56</v>
      </c>
      <c r="L190" t="s">
        <v>58</v>
      </c>
    </row>
    <row r="191" spans="1:12" x14ac:dyDescent="0.25">
      <c r="A191" t="s">
        <v>10</v>
      </c>
      <c r="B191" t="s">
        <v>11</v>
      </c>
      <c r="C191" t="s">
        <v>218</v>
      </c>
      <c r="D191" t="s">
        <v>13</v>
      </c>
      <c r="E191" t="s">
        <v>14</v>
      </c>
      <c r="F191" s="1">
        <v>6</v>
      </c>
      <c r="G191" t="s">
        <v>16</v>
      </c>
      <c r="H191" t="s">
        <v>15</v>
      </c>
      <c r="I191" t="s">
        <v>17</v>
      </c>
      <c r="J191" t="s">
        <v>18</v>
      </c>
      <c r="K191" s="1">
        <v>60</v>
      </c>
      <c r="L191" t="s">
        <v>19</v>
      </c>
    </row>
    <row r="192" spans="1:12" x14ac:dyDescent="0.25">
      <c r="A192" t="s">
        <v>10</v>
      </c>
      <c r="B192" t="s">
        <v>11</v>
      </c>
      <c r="C192" t="s">
        <v>219</v>
      </c>
      <c r="D192" t="s">
        <v>32</v>
      </c>
      <c r="E192" t="s">
        <v>14</v>
      </c>
      <c r="F192" s="1">
        <v>6</v>
      </c>
      <c r="G192" t="s">
        <v>30</v>
      </c>
      <c r="H192" t="s">
        <v>29</v>
      </c>
      <c r="I192" t="s">
        <v>17</v>
      </c>
      <c r="J192" t="s">
        <v>18</v>
      </c>
      <c r="K192" s="1">
        <v>75</v>
      </c>
      <c r="L192" t="s">
        <v>16</v>
      </c>
    </row>
    <row r="193" spans="1:12" x14ac:dyDescent="0.25">
      <c r="A193" t="s">
        <v>10</v>
      </c>
      <c r="B193" t="s">
        <v>11</v>
      </c>
      <c r="C193" t="s">
        <v>220</v>
      </c>
      <c r="D193" t="s">
        <v>13</v>
      </c>
      <c r="E193" t="s">
        <v>14</v>
      </c>
      <c r="F193" s="1">
        <v>6</v>
      </c>
      <c r="G193" t="s">
        <v>30</v>
      </c>
      <c r="H193" t="s">
        <v>29</v>
      </c>
      <c r="I193" t="s">
        <v>17</v>
      </c>
      <c r="J193" t="s">
        <v>18</v>
      </c>
      <c r="K193" s="1">
        <v>60</v>
      </c>
      <c r="L193" t="s">
        <v>19</v>
      </c>
    </row>
    <row r="194" spans="1:12" x14ac:dyDescent="0.25">
      <c r="A194" t="s">
        <v>10</v>
      </c>
      <c r="B194" t="s">
        <v>11</v>
      </c>
      <c r="C194" t="s">
        <v>221</v>
      </c>
      <c r="D194" t="s">
        <v>13</v>
      </c>
      <c r="E194" t="s">
        <v>14</v>
      </c>
      <c r="F194" s="1">
        <v>6</v>
      </c>
      <c r="G194" t="s">
        <v>16</v>
      </c>
      <c r="H194" t="s">
        <v>15</v>
      </c>
      <c r="I194" t="s">
        <v>17</v>
      </c>
      <c r="J194" t="s">
        <v>18</v>
      </c>
      <c r="K194" s="1">
        <v>51</v>
      </c>
      <c r="L194" t="s">
        <v>22</v>
      </c>
    </row>
    <row r="195" spans="1:12" x14ac:dyDescent="0.25">
      <c r="A195" t="s">
        <v>10</v>
      </c>
      <c r="B195" t="s">
        <v>11</v>
      </c>
      <c r="C195" t="s">
        <v>222</v>
      </c>
      <c r="D195" t="s">
        <v>13</v>
      </c>
      <c r="E195" t="s">
        <v>14</v>
      </c>
      <c r="F195" s="1">
        <v>6</v>
      </c>
      <c r="G195" t="s">
        <v>16</v>
      </c>
      <c r="H195" t="s">
        <v>15</v>
      </c>
      <c r="I195" t="s">
        <v>17</v>
      </c>
      <c r="J195" t="s">
        <v>18</v>
      </c>
      <c r="K195" s="1">
        <v>10</v>
      </c>
      <c r="L195" t="s">
        <v>24</v>
      </c>
    </row>
    <row r="196" spans="1:12" x14ac:dyDescent="0.25">
      <c r="A196" t="s">
        <v>10</v>
      </c>
      <c r="B196" t="s">
        <v>11</v>
      </c>
      <c r="C196" t="s">
        <v>223</v>
      </c>
      <c r="D196" t="s">
        <v>13</v>
      </c>
      <c r="E196" t="s">
        <v>14</v>
      </c>
      <c r="F196" s="1">
        <v>6</v>
      </c>
      <c r="G196" t="s">
        <v>30</v>
      </c>
      <c r="H196" t="s">
        <v>29</v>
      </c>
      <c r="I196" t="s">
        <v>17</v>
      </c>
      <c r="J196" t="s">
        <v>18</v>
      </c>
      <c r="K196" s="1">
        <v>65</v>
      </c>
      <c r="L196" t="s">
        <v>33</v>
      </c>
    </row>
    <row r="197" spans="1:12" x14ac:dyDescent="0.25">
      <c r="A197" t="s">
        <v>10</v>
      </c>
      <c r="B197" t="s">
        <v>11</v>
      </c>
      <c r="C197" t="s">
        <v>224</v>
      </c>
      <c r="D197" t="s">
        <v>13</v>
      </c>
      <c r="E197" t="s">
        <v>14</v>
      </c>
      <c r="F197" s="1">
        <v>6</v>
      </c>
      <c r="G197" t="s">
        <v>30</v>
      </c>
      <c r="H197" t="s">
        <v>29</v>
      </c>
      <c r="I197" t="s">
        <v>17</v>
      </c>
      <c r="J197" t="s">
        <v>18</v>
      </c>
      <c r="K197" s="1">
        <v>40</v>
      </c>
      <c r="L197" t="s">
        <v>24</v>
      </c>
    </row>
    <row r="198" spans="1:12" x14ac:dyDescent="0.25">
      <c r="A198" t="s">
        <v>10</v>
      </c>
      <c r="B198" t="s">
        <v>11</v>
      </c>
      <c r="C198" t="s">
        <v>225</v>
      </c>
      <c r="D198" t="s">
        <v>13</v>
      </c>
      <c r="E198" t="s">
        <v>14</v>
      </c>
      <c r="F198" s="1">
        <v>6</v>
      </c>
      <c r="G198" t="s">
        <v>30</v>
      </c>
      <c r="H198" t="s">
        <v>29</v>
      </c>
      <c r="I198" t="s">
        <v>17</v>
      </c>
      <c r="J198" t="s">
        <v>18</v>
      </c>
      <c r="K198" s="1">
        <v>36</v>
      </c>
      <c r="L198" t="s">
        <v>24</v>
      </c>
    </row>
    <row r="199" spans="1:12" x14ac:dyDescent="0.25">
      <c r="A199" t="s">
        <v>10</v>
      </c>
      <c r="B199" t="s">
        <v>11</v>
      </c>
      <c r="C199" t="s">
        <v>226</v>
      </c>
      <c r="D199" t="s">
        <v>13</v>
      </c>
      <c r="E199" t="s">
        <v>14</v>
      </c>
      <c r="F199" s="1">
        <v>6</v>
      </c>
      <c r="G199" t="s">
        <v>30</v>
      </c>
      <c r="H199" t="s">
        <v>29</v>
      </c>
      <c r="I199" t="s">
        <v>17</v>
      </c>
      <c r="J199" t="s">
        <v>18</v>
      </c>
      <c r="K199" s="1">
        <v>50</v>
      </c>
      <c r="L199" t="s">
        <v>22</v>
      </c>
    </row>
    <row r="200" spans="1:12" x14ac:dyDescent="0.25">
      <c r="A200" t="s">
        <v>10</v>
      </c>
      <c r="B200" t="s">
        <v>11</v>
      </c>
      <c r="C200" t="s">
        <v>227</v>
      </c>
      <c r="D200" t="s">
        <v>13</v>
      </c>
      <c r="E200" t="s">
        <v>14</v>
      </c>
      <c r="F200" s="1">
        <v>6</v>
      </c>
      <c r="G200" t="s">
        <v>30</v>
      </c>
      <c r="H200" t="s">
        <v>29</v>
      </c>
      <c r="I200" t="s">
        <v>17</v>
      </c>
      <c r="J200" t="s">
        <v>18</v>
      </c>
      <c r="K200" s="1">
        <v>8</v>
      </c>
      <c r="L200" t="s">
        <v>24</v>
      </c>
    </row>
    <row r="201" spans="1:12" x14ac:dyDescent="0.25">
      <c r="A201" t="s">
        <v>10</v>
      </c>
      <c r="B201" t="s">
        <v>11</v>
      </c>
      <c r="C201" t="s">
        <v>228</v>
      </c>
      <c r="D201" t="s">
        <v>13</v>
      </c>
      <c r="E201" t="s">
        <v>14</v>
      </c>
      <c r="F201" s="1">
        <v>6</v>
      </c>
      <c r="G201" t="s">
        <v>19</v>
      </c>
      <c r="H201" t="s">
        <v>21</v>
      </c>
      <c r="I201" t="s">
        <v>17</v>
      </c>
      <c r="J201" t="s">
        <v>18</v>
      </c>
      <c r="K201" s="1">
        <v>50</v>
      </c>
      <c r="L201" t="s">
        <v>22</v>
      </c>
    </row>
    <row r="202" spans="1:12" x14ac:dyDescent="0.25">
      <c r="A202" t="s">
        <v>10</v>
      </c>
      <c r="B202" t="s">
        <v>11</v>
      </c>
      <c r="C202" t="s">
        <v>229</v>
      </c>
      <c r="D202" t="s">
        <v>13</v>
      </c>
      <c r="E202" t="s">
        <v>14</v>
      </c>
      <c r="F202" s="1">
        <v>6</v>
      </c>
      <c r="G202" t="s">
        <v>16</v>
      </c>
      <c r="H202" t="s">
        <v>15</v>
      </c>
      <c r="I202" t="s">
        <v>17</v>
      </c>
      <c r="J202" t="s">
        <v>18</v>
      </c>
      <c r="K202" s="1">
        <v>60</v>
      </c>
      <c r="L202" t="s">
        <v>19</v>
      </c>
    </row>
  </sheetData>
  <dataValidations count="3">
    <dataValidation type="list" allowBlank="1" showInputMessage="1" showErrorMessage="1" sqref="N9">
      <formula1>"A,B,C,D"</formula1>
    </dataValidation>
    <dataValidation type="list" allowBlank="1" showInputMessage="1" showErrorMessage="1" sqref="R9">
      <formula1>"Male,Female"</formula1>
    </dataValidation>
    <dataValidation type="list" allowBlank="1" showInputMessage="1" showErrorMessage="1" sqref="P9">
      <formula1>"A,A-,B+,B,B-,C+,C,C-,D,F"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6"/>
  <sheetViews>
    <sheetView workbookViewId="0">
      <selection activeCell="P14" sqref="P14"/>
    </sheetView>
  </sheetViews>
  <sheetFormatPr defaultRowHeight="15" x14ac:dyDescent="0.25"/>
  <cols>
    <col min="1" max="1" width="14.42578125" customWidth="1"/>
    <col min="2" max="2" width="21.28515625" customWidth="1"/>
    <col min="3" max="3" width="19" customWidth="1"/>
    <col min="4" max="4" width="9.85546875" customWidth="1"/>
    <col min="5" max="5" width="10.5703125" customWidth="1"/>
    <col min="6" max="6" width="10.85546875" style="1" customWidth="1"/>
    <col min="7" max="7" width="9.7109375" customWidth="1"/>
    <col min="9" max="9" width="16" customWidth="1"/>
    <col min="10" max="10" width="31.7109375" customWidth="1"/>
    <col min="11" max="11" width="9.140625" style="1"/>
  </cols>
  <sheetData>
    <row r="1" spans="1:18" x14ac:dyDescent="0.25">
      <c r="C1" t="s">
        <v>577</v>
      </c>
    </row>
    <row r="4" spans="1:18" x14ac:dyDescent="0.25">
      <c r="A4" t="s">
        <v>231</v>
      </c>
      <c r="B4" t="s">
        <v>0</v>
      </c>
      <c r="C4" t="s">
        <v>1</v>
      </c>
      <c r="D4" t="s">
        <v>2</v>
      </c>
      <c r="E4" t="s">
        <v>3</v>
      </c>
      <c r="F4" s="1" t="s">
        <v>230</v>
      </c>
      <c r="G4" t="s">
        <v>5</v>
      </c>
      <c r="H4" t="s">
        <v>4</v>
      </c>
      <c r="I4" t="s">
        <v>6</v>
      </c>
      <c r="J4" t="s">
        <v>7</v>
      </c>
      <c r="K4" s="1" t="s">
        <v>8</v>
      </c>
      <c r="L4" t="s">
        <v>9</v>
      </c>
      <c r="N4" s="17" t="s">
        <v>625</v>
      </c>
      <c r="O4" s="17"/>
      <c r="P4" s="17"/>
      <c r="Q4" s="17"/>
      <c r="R4" s="17"/>
    </row>
    <row r="5" spans="1:18" x14ac:dyDescent="0.25">
      <c r="A5" t="s">
        <v>10</v>
      </c>
      <c r="B5" t="s">
        <v>11</v>
      </c>
      <c r="C5" t="s">
        <v>232</v>
      </c>
      <c r="D5" t="s">
        <v>13</v>
      </c>
      <c r="E5" t="s">
        <v>14</v>
      </c>
      <c r="F5" s="1">
        <v>3</v>
      </c>
      <c r="G5" t="s">
        <v>16</v>
      </c>
      <c r="H5" t="s">
        <v>233</v>
      </c>
      <c r="I5" t="s">
        <v>579</v>
      </c>
      <c r="J5" t="s">
        <v>234</v>
      </c>
      <c r="K5" s="1">
        <v>79</v>
      </c>
      <c r="L5" t="s">
        <v>16</v>
      </c>
    </row>
    <row r="6" spans="1:18" x14ac:dyDescent="0.25">
      <c r="A6" t="s">
        <v>10</v>
      </c>
      <c r="B6" t="s">
        <v>11</v>
      </c>
      <c r="C6" t="s">
        <v>235</v>
      </c>
      <c r="D6" t="s">
        <v>13</v>
      </c>
      <c r="E6" t="s">
        <v>14</v>
      </c>
      <c r="F6" s="1">
        <v>3</v>
      </c>
      <c r="G6" t="s">
        <v>16</v>
      </c>
      <c r="H6" t="s">
        <v>233</v>
      </c>
      <c r="I6" t="s">
        <v>579</v>
      </c>
      <c r="J6" t="s">
        <v>234</v>
      </c>
      <c r="K6" s="1">
        <v>85</v>
      </c>
      <c r="L6" t="s">
        <v>86</v>
      </c>
    </row>
    <row r="7" spans="1:18" x14ac:dyDescent="0.25">
      <c r="A7" t="s">
        <v>10</v>
      </c>
      <c r="B7" t="s">
        <v>11</v>
      </c>
      <c r="C7" t="s">
        <v>236</v>
      </c>
      <c r="D7" t="s">
        <v>13</v>
      </c>
      <c r="E7" t="s">
        <v>14</v>
      </c>
      <c r="F7" s="1">
        <v>3</v>
      </c>
      <c r="G7" t="s">
        <v>16</v>
      </c>
      <c r="H7" t="s">
        <v>233</v>
      </c>
      <c r="I7" t="s">
        <v>579</v>
      </c>
      <c r="J7" t="s">
        <v>234</v>
      </c>
      <c r="K7" s="1">
        <v>94</v>
      </c>
      <c r="L7" t="s">
        <v>30</v>
      </c>
    </row>
    <row r="8" spans="1:18" x14ac:dyDescent="0.25">
      <c r="A8" t="s">
        <v>10</v>
      </c>
      <c r="B8" t="s">
        <v>11</v>
      </c>
      <c r="C8" t="s">
        <v>237</v>
      </c>
      <c r="D8" t="s">
        <v>13</v>
      </c>
      <c r="E8" t="s">
        <v>14</v>
      </c>
      <c r="F8" s="1">
        <v>3</v>
      </c>
      <c r="G8" t="s">
        <v>16</v>
      </c>
      <c r="H8" t="s">
        <v>233</v>
      </c>
      <c r="I8" t="s">
        <v>579</v>
      </c>
      <c r="J8" t="s">
        <v>234</v>
      </c>
      <c r="K8" s="1">
        <v>80</v>
      </c>
      <c r="L8" t="s">
        <v>35</v>
      </c>
    </row>
    <row r="9" spans="1:18" x14ac:dyDescent="0.25">
      <c r="A9" t="s">
        <v>10</v>
      </c>
      <c r="B9" t="s">
        <v>11</v>
      </c>
      <c r="C9" t="s">
        <v>238</v>
      </c>
      <c r="D9" t="s">
        <v>13</v>
      </c>
      <c r="E9" t="s">
        <v>239</v>
      </c>
      <c r="F9" s="1">
        <v>2</v>
      </c>
      <c r="G9" t="s">
        <v>241</v>
      </c>
      <c r="H9" t="s">
        <v>240</v>
      </c>
      <c r="I9" t="s">
        <v>579</v>
      </c>
      <c r="J9" t="s">
        <v>234</v>
      </c>
      <c r="K9" s="1">
        <v>50</v>
      </c>
      <c r="L9" t="s">
        <v>22</v>
      </c>
    </row>
    <row r="10" spans="1:18" x14ac:dyDescent="0.25">
      <c r="A10" t="s">
        <v>10</v>
      </c>
      <c r="B10" t="s">
        <v>11</v>
      </c>
      <c r="C10" t="s">
        <v>242</v>
      </c>
      <c r="D10" t="s">
        <v>13</v>
      </c>
      <c r="E10" t="s">
        <v>239</v>
      </c>
      <c r="F10" s="1">
        <v>2</v>
      </c>
      <c r="G10" t="s">
        <v>241</v>
      </c>
      <c r="H10" t="s">
        <v>240</v>
      </c>
      <c r="I10" t="s">
        <v>579</v>
      </c>
      <c r="J10" t="s">
        <v>234</v>
      </c>
      <c r="K10" s="1">
        <v>50</v>
      </c>
      <c r="L10" t="s">
        <v>22</v>
      </c>
    </row>
    <row r="11" spans="1:18" x14ac:dyDescent="0.25">
      <c r="A11" t="s">
        <v>10</v>
      </c>
      <c r="B11" t="s">
        <v>11</v>
      </c>
      <c r="C11" t="s">
        <v>243</v>
      </c>
      <c r="D11" t="s">
        <v>13</v>
      </c>
      <c r="E11" t="s">
        <v>239</v>
      </c>
      <c r="F11" s="1">
        <v>2</v>
      </c>
      <c r="G11" t="s">
        <v>241</v>
      </c>
      <c r="H11" t="s">
        <v>240</v>
      </c>
      <c r="I11" t="s">
        <v>579</v>
      </c>
      <c r="J11" t="s">
        <v>234</v>
      </c>
      <c r="K11" s="1">
        <v>51</v>
      </c>
      <c r="L11" t="s">
        <v>22</v>
      </c>
    </row>
    <row r="12" spans="1:18" x14ac:dyDescent="0.25">
      <c r="A12" t="s">
        <v>10</v>
      </c>
      <c r="B12" t="s">
        <v>11</v>
      </c>
      <c r="C12" t="s">
        <v>244</v>
      </c>
      <c r="D12" t="s">
        <v>13</v>
      </c>
      <c r="E12" t="s">
        <v>239</v>
      </c>
      <c r="F12" s="1">
        <v>2</v>
      </c>
      <c r="G12" t="s">
        <v>241</v>
      </c>
      <c r="H12" t="s">
        <v>240</v>
      </c>
      <c r="I12" t="s">
        <v>579</v>
      </c>
      <c r="J12" t="s">
        <v>234</v>
      </c>
      <c r="K12" s="1">
        <v>3</v>
      </c>
      <c r="L12" t="s">
        <v>24</v>
      </c>
    </row>
    <row r="13" spans="1:18" x14ac:dyDescent="0.25">
      <c r="A13" t="s">
        <v>10</v>
      </c>
      <c r="B13" t="s">
        <v>11</v>
      </c>
      <c r="C13" t="s">
        <v>245</v>
      </c>
      <c r="D13" t="s">
        <v>13</v>
      </c>
      <c r="E13" t="s">
        <v>14</v>
      </c>
      <c r="F13" s="1">
        <v>3</v>
      </c>
      <c r="G13" t="s">
        <v>30</v>
      </c>
      <c r="H13" t="s">
        <v>246</v>
      </c>
      <c r="I13" t="s">
        <v>579</v>
      </c>
      <c r="J13" t="s">
        <v>234</v>
      </c>
      <c r="K13" s="1">
        <v>53</v>
      </c>
      <c r="L13" t="s">
        <v>22</v>
      </c>
    </row>
    <row r="14" spans="1:18" x14ac:dyDescent="0.25">
      <c r="A14" t="s">
        <v>10</v>
      </c>
      <c r="B14" t="s">
        <v>11</v>
      </c>
      <c r="C14" t="s">
        <v>247</v>
      </c>
      <c r="D14" t="s">
        <v>13</v>
      </c>
      <c r="E14" t="s">
        <v>239</v>
      </c>
      <c r="F14" s="1">
        <v>2</v>
      </c>
      <c r="G14" t="s">
        <v>241</v>
      </c>
      <c r="H14" t="s">
        <v>240</v>
      </c>
      <c r="I14" t="s">
        <v>579</v>
      </c>
      <c r="J14" t="s">
        <v>234</v>
      </c>
      <c r="K14" s="1">
        <v>53</v>
      </c>
      <c r="L14" t="s">
        <v>22</v>
      </c>
    </row>
    <row r="15" spans="1:18" x14ac:dyDescent="0.25">
      <c r="A15" t="s">
        <v>10</v>
      </c>
      <c r="B15" t="s">
        <v>11</v>
      </c>
      <c r="C15" t="s">
        <v>248</v>
      </c>
      <c r="D15" t="s">
        <v>32</v>
      </c>
      <c r="E15" t="s">
        <v>239</v>
      </c>
      <c r="F15" s="1">
        <v>2</v>
      </c>
      <c r="G15" t="s">
        <v>241</v>
      </c>
      <c r="H15" t="s">
        <v>240</v>
      </c>
      <c r="I15" t="s">
        <v>579</v>
      </c>
      <c r="J15" t="s">
        <v>234</v>
      </c>
      <c r="K15" s="1">
        <v>61</v>
      </c>
      <c r="L15" t="s">
        <v>19</v>
      </c>
    </row>
    <row r="16" spans="1:18" x14ac:dyDescent="0.25">
      <c r="A16" t="s">
        <v>10</v>
      </c>
      <c r="B16" t="s">
        <v>11</v>
      </c>
      <c r="C16" t="s">
        <v>249</v>
      </c>
      <c r="D16" t="s">
        <v>32</v>
      </c>
      <c r="E16" t="s">
        <v>239</v>
      </c>
      <c r="F16" s="1">
        <v>2</v>
      </c>
      <c r="G16" t="s">
        <v>241</v>
      </c>
      <c r="H16" t="s">
        <v>240</v>
      </c>
      <c r="I16" t="s">
        <v>579</v>
      </c>
      <c r="J16" t="s">
        <v>234</v>
      </c>
      <c r="K16" s="1">
        <v>52</v>
      </c>
      <c r="L16" t="s">
        <v>22</v>
      </c>
    </row>
    <row r="17" spans="1:12" x14ac:dyDescent="0.25">
      <c r="A17" t="s">
        <v>10</v>
      </c>
      <c r="B17" t="s">
        <v>11</v>
      </c>
      <c r="C17" t="s">
        <v>250</v>
      </c>
      <c r="D17" t="s">
        <v>32</v>
      </c>
      <c r="E17" t="s">
        <v>239</v>
      </c>
      <c r="F17" s="1">
        <v>2</v>
      </c>
      <c r="G17" t="s">
        <v>241</v>
      </c>
      <c r="H17" t="s">
        <v>240</v>
      </c>
      <c r="I17" t="s">
        <v>579</v>
      </c>
      <c r="J17" t="s">
        <v>234</v>
      </c>
      <c r="K17" s="1">
        <v>57</v>
      </c>
      <c r="L17" t="s">
        <v>58</v>
      </c>
    </row>
    <row r="18" spans="1:12" x14ac:dyDescent="0.25">
      <c r="A18" t="s">
        <v>10</v>
      </c>
      <c r="B18" t="s">
        <v>11</v>
      </c>
      <c r="C18" t="s">
        <v>251</v>
      </c>
      <c r="D18" t="s">
        <v>13</v>
      </c>
      <c r="E18" t="s">
        <v>239</v>
      </c>
      <c r="F18" s="1">
        <v>2</v>
      </c>
      <c r="G18" t="s">
        <v>241</v>
      </c>
      <c r="H18" t="s">
        <v>240</v>
      </c>
      <c r="I18" t="s">
        <v>579</v>
      </c>
      <c r="J18" t="s">
        <v>234</v>
      </c>
      <c r="K18" s="1">
        <v>86</v>
      </c>
      <c r="L18" t="s">
        <v>86</v>
      </c>
    </row>
    <row r="19" spans="1:12" x14ac:dyDescent="0.25">
      <c r="A19" t="s">
        <v>10</v>
      </c>
      <c r="B19" t="s">
        <v>11</v>
      </c>
      <c r="C19" t="s">
        <v>252</v>
      </c>
      <c r="D19" t="s">
        <v>13</v>
      </c>
      <c r="E19" t="s">
        <v>239</v>
      </c>
      <c r="F19" s="1">
        <v>2</v>
      </c>
      <c r="G19" t="s">
        <v>241</v>
      </c>
      <c r="H19" t="s">
        <v>240</v>
      </c>
      <c r="I19" t="s">
        <v>579</v>
      </c>
      <c r="J19" t="s">
        <v>234</v>
      </c>
      <c r="K19" s="1">
        <v>74</v>
      </c>
      <c r="L19" t="s">
        <v>27</v>
      </c>
    </row>
    <row r="20" spans="1:12" x14ac:dyDescent="0.25">
      <c r="A20" t="s">
        <v>10</v>
      </c>
      <c r="B20" t="s">
        <v>11</v>
      </c>
      <c r="C20" t="s">
        <v>253</v>
      </c>
      <c r="D20" t="s">
        <v>13</v>
      </c>
      <c r="E20" t="s">
        <v>239</v>
      </c>
      <c r="F20" s="1">
        <v>2</v>
      </c>
      <c r="G20" t="s">
        <v>241</v>
      </c>
      <c r="H20" t="s">
        <v>240</v>
      </c>
      <c r="I20" t="s">
        <v>579</v>
      </c>
      <c r="J20" t="s">
        <v>234</v>
      </c>
      <c r="K20" s="1">
        <v>4</v>
      </c>
      <c r="L20" t="s">
        <v>24</v>
      </c>
    </row>
    <row r="21" spans="1:12" x14ac:dyDescent="0.25">
      <c r="A21" t="s">
        <v>10</v>
      </c>
      <c r="B21" t="s">
        <v>11</v>
      </c>
      <c r="C21" t="s">
        <v>254</v>
      </c>
      <c r="D21" t="s">
        <v>13</v>
      </c>
      <c r="E21" t="s">
        <v>239</v>
      </c>
      <c r="F21" s="1">
        <v>2</v>
      </c>
      <c r="G21" t="s">
        <v>241</v>
      </c>
      <c r="H21" t="s">
        <v>240</v>
      </c>
      <c r="I21" t="s">
        <v>579</v>
      </c>
      <c r="J21" t="s">
        <v>234</v>
      </c>
      <c r="K21" s="1">
        <v>51</v>
      </c>
      <c r="L21" t="s">
        <v>22</v>
      </c>
    </row>
    <row r="22" spans="1:12" x14ac:dyDescent="0.25">
      <c r="A22" t="s">
        <v>10</v>
      </c>
      <c r="B22" t="s">
        <v>11</v>
      </c>
      <c r="C22" t="s">
        <v>255</v>
      </c>
      <c r="D22" t="s">
        <v>13</v>
      </c>
      <c r="E22" t="s">
        <v>239</v>
      </c>
      <c r="F22" s="1">
        <v>2</v>
      </c>
      <c r="G22" t="s">
        <v>241</v>
      </c>
      <c r="H22" t="s">
        <v>240</v>
      </c>
      <c r="I22" t="s">
        <v>579</v>
      </c>
      <c r="J22" t="s">
        <v>234</v>
      </c>
      <c r="K22" s="1">
        <v>50</v>
      </c>
      <c r="L22" t="s">
        <v>22</v>
      </c>
    </row>
    <row r="23" spans="1:12" x14ac:dyDescent="0.25">
      <c r="A23" t="s">
        <v>10</v>
      </c>
      <c r="B23" t="s">
        <v>11</v>
      </c>
      <c r="C23" t="s">
        <v>256</v>
      </c>
      <c r="D23" t="s">
        <v>13</v>
      </c>
      <c r="E23" t="s">
        <v>239</v>
      </c>
      <c r="F23" s="1">
        <v>2</v>
      </c>
      <c r="G23" t="s">
        <v>241</v>
      </c>
      <c r="H23" t="s">
        <v>240</v>
      </c>
      <c r="I23" t="s">
        <v>579</v>
      </c>
      <c r="J23" t="s">
        <v>234</v>
      </c>
      <c r="K23" s="1">
        <v>1</v>
      </c>
      <c r="L23" t="s">
        <v>24</v>
      </c>
    </row>
    <row r="24" spans="1:12" x14ac:dyDescent="0.25">
      <c r="A24" t="s">
        <v>10</v>
      </c>
      <c r="B24" t="s">
        <v>11</v>
      </c>
      <c r="C24" t="s">
        <v>257</v>
      </c>
      <c r="D24" t="s">
        <v>13</v>
      </c>
      <c r="E24" t="s">
        <v>239</v>
      </c>
      <c r="F24" s="1">
        <v>2</v>
      </c>
      <c r="G24" t="s">
        <v>241</v>
      </c>
      <c r="H24" t="s">
        <v>240</v>
      </c>
      <c r="I24" t="s">
        <v>579</v>
      </c>
      <c r="J24" t="s">
        <v>234</v>
      </c>
      <c r="K24" s="1">
        <v>62</v>
      </c>
      <c r="L24" t="s">
        <v>19</v>
      </c>
    </row>
    <row r="25" spans="1:12" x14ac:dyDescent="0.25">
      <c r="A25" t="s">
        <v>10</v>
      </c>
      <c r="B25" t="s">
        <v>11</v>
      </c>
      <c r="C25" t="s">
        <v>258</v>
      </c>
      <c r="D25" t="s">
        <v>13</v>
      </c>
      <c r="E25" t="s">
        <v>239</v>
      </c>
      <c r="F25" s="1">
        <v>2</v>
      </c>
      <c r="G25" t="s">
        <v>241</v>
      </c>
      <c r="H25" t="s">
        <v>240</v>
      </c>
      <c r="I25" t="s">
        <v>579</v>
      </c>
      <c r="J25" t="s">
        <v>234</v>
      </c>
      <c r="K25" s="1">
        <v>51</v>
      </c>
      <c r="L25" t="s">
        <v>22</v>
      </c>
    </row>
    <row r="26" spans="1:12" x14ac:dyDescent="0.25">
      <c r="A26" t="s">
        <v>10</v>
      </c>
      <c r="B26" t="s">
        <v>11</v>
      </c>
      <c r="C26" t="s">
        <v>259</v>
      </c>
      <c r="D26" t="s">
        <v>32</v>
      </c>
      <c r="E26" t="s">
        <v>239</v>
      </c>
      <c r="F26" s="1">
        <v>2</v>
      </c>
      <c r="G26" t="s">
        <v>241</v>
      </c>
      <c r="H26" t="s">
        <v>240</v>
      </c>
      <c r="I26" t="s">
        <v>579</v>
      </c>
      <c r="J26" t="s">
        <v>234</v>
      </c>
      <c r="K26" s="1">
        <v>1</v>
      </c>
      <c r="L26" t="s">
        <v>24</v>
      </c>
    </row>
    <row r="27" spans="1:12" x14ac:dyDescent="0.25">
      <c r="A27" t="s">
        <v>10</v>
      </c>
      <c r="B27" t="s">
        <v>11</v>
      </c>
      <c r="C27" t="s">
        <v>260</v>
      </c>
      <c r="D27" t="s">
        <v>13</v>
      </c>
      <c r="E27" t="s">
        <v>239</v>
      </c>
      <c r="F27" s="1">
        <v>2</v>
      </c>
      <c r="G27" t="s">
        <v>241</v>
      </c>
      <c r="H27" t="s">
        <v>240</v>
      </c>
      <c r="I27" t="s">
        <v>579</v>
      </c>
      <c r="J27" t="s">
        <v>234</v>
      </c>
      <c r="K27" s="1">
        <v>52</v>
      </c>
      <c r="L27" t="s">
        <v>22</v>
      </c>
    </row>
    <row r="28" spans="1:12" x14ac:dyDescent="0.25">
      <c r="A28" t="s">
        <v>10</v>
      </c>
      <c r="B28" t="s">
        <v>11</v>
      </c>
      <c r="C28" t="s">
        <v>261</v>
      </c>
      <c r="D28" t="s">
        <v>13</v>
      </c>
      <c r="E28" t="s">
        <v>239</v>
      </c>
      <c r="F28" s="1">
        <v>2</v>
      </c>
      <c r="G28" t="s">
        <v>241</v>
      </c>
      <c r="H28" t="s">
        <v>240</v>
      </c>
      <c r="I28" t="s">
        <v>579</v>
      </c>
      <c r="J28" t="s">
        <v>234</v>
      </c>
      <c r="K28" s="1">
        <v>50</v>
      </c>
      <c r="L28" t="s">
        <v>22</v>
      </c>
    </row>
    <row r="29" spans="1:12" x14ac:dyDescent="0.25">
      <c r="A29" t="s">
        <v>10</v>
      </c>
      <c r="B29" t="s">
        <v>11</v>
      </c>
      <c r="C29" t="s">
        <v>262</v>
      </c>
      <c r="D29" t="s">
        <v>32</v>
      </c>
      <c r="E29" t="s">
        <v>239</v>
      </c>
      <c r="F29" s="1">
        <v>2</v>
      </c>
      <c r="G29" t="s">
        <v>241</v>
      </c>
      <c r="H29" t="s">
        <v>240</v>
      </c>
      <c r="I29" t="s">
        <v>579</v>
      </c>
      <c r="J29" t="s">
        <v>234</v>
      </c>
      <c r="K29" s="1">
        <v>86</v>
      </c>
      <c r="L29" t="s">
        <v>86</v>
      </c>
    </row>
    <row r="30" spans="1:12" x14ac:dyDescent="0.25">
      <c r="A30" t="s">
        <v>10</v>
      </c>
      <c r="B30" t="s">
        <v>11</v>
      </c>
      <c r="C30" t="s">
        <v>263</v>
      </c>
      <c r="D30" t="s">
        <v>13</v>
      </c>
      <c r="E30" t="s">
        <v>239</v>
      </c>
      <c r="F30" s="1">
        <v>2</v>
      </c>
      <c r="G30" t="s">
        <v>241</v>
      </c>
      <c r="H30" t="s">
        <v>240</v>
      </c>
      <c r="I30" t="s">
        <v>579</v>
      </c>
      <c r="J30" t="s">
        <v>234</v>
      </c>
      <c r="K30" s="1">
        <v>51</v>
      </c>
      <c r="L30" t="s">
        <v>22</v>
      </c>
    </row>
    <row r="31" spans="1:12" x14ac:dyDescent="0.25">
      <c r="A31" t="s">
        <v>10</v>
      </c>
      <c r="B31" t="s">
        <v>11</v>
      </c>
      <c r="C31" t="s">
        <v>264</v>
      </c>
      <c r="D31" t="s">
        <v>13</v>
      </c>
      <c r="E31" t="s">
        <v>239</v>
      </c>
      <c r="F31" s="1">
        <v>2</v>
      </c>
      <c r="G31" t="s">
        <v>241</v>
      </c>
      <c r="H31" t="s">
        <v>240</v>
      </c>
      <c r="I31" t="s">
        <v>579</v>
      </c>
      <c r="J31" t="s">
        <v>234</v>
      </c>
      <c r="K31" s="1">
        <v>93</v>
      </c>
      <c r="L31" t="s">
        <v>30</v>
      </c>
    </row>
    <row r="32" spans="1:12" x14ac:dyDescent="0.25">
      <c r="A32" t="s">
        <v>10</v>
      </c>
      <c r="B32" t="s">
        <v>11</v>
      </c>
      <c r="C32" t="s">
        <v>265</v>
      </c>
      <c r="D32" t="s">
        <v>13</v>
      </c>
      <c r="E32" t="s">
        <v>239</v>
      </c>
      <c r="F32" s="1">
        <v>2</v>
      </c>
      <c r="G32" t="s">
        <v>241</v>
      </c>
      <c r="H32" t="s">
        <v>240</v>
      </c>
      <c r="I32" t="s">
        <v>579</v>
      </c>
      <c r="J32" t="s">
        <v>234</v>
      </c>
      <c r="K32" s="1">
        <v>68</v>
      </c>
      <c r="L32" t="s">
        <v>33</v>
      </c>
    </row>
    <row r="33" spans="1:12" x14ac:dyDescent="0.25">
      <c r="A33" t="s">
        <v>10</v>
      </c>
      <c r="B33" t="s">
        <v>11</v>
      </c>
      <c r="C33" t="s">
        <v>266</v>
      </c>
      <c r="D33" t="s">
        <v>13</v>
      </c>
      <c r="E33" t="s">
        <v>239</v>
      </c>
      <c r="F33" s="1">
        <v>2</v>
      </c>
      <c r="G33" t="s">
        <v>241</v>
      </c>
      <c r="H33" t="s">
        <v>240</v>
      </c>
      <c r="I33" t="s">
        <v>579</v>
      </c>
      <c r="J33" t="s">
        <v>234</v>
      </c>
      <c r="K33" s="1">
        <v>11</v>
      </c>
      <c r="L33" t="s">
        <v>24</v>
      </c>
    </row>
    <row r="34" spans="1:12" x14ac:dyDescent="0.25">
      <c r="A34" t="s">
        <v>10</v>
      </c>
      <c r="B34" t="s">
        <v>11</v>
      </c>
      <c r="C34" t="s">
        <v>267</v>
      </c>
      <c r="D34" t="s">
        <v>13</v>
      </c>
      <c r="E34" t="s">
        <v>239</v>
      </c>
      <c r="F34" s="1">
        <v>2</v>
      </c>
      <c r="G34" t="s">
        <v>241</v>
      </c>
      <c r="H34" t="s">
        <v>240</v>
      </c>
      <c r="I34" t="s">
        <v>579</v>
      </c>
      <c r="J34" t="s">
        <v>234</v>
      </c>
      <c r="K34" s="1">
        <v>50</v>
      </c>
      <c r="L34" t="s">
        <v>22</v>
      </c>
    </row>
    <row r="35" spans="1:12" x14ac:dyDescent="0.25">
      <c r="A35" t="s">
        <v>10</v>
      </c>
      <c r="B35" t="s">
        <v>268</v>
      </c>
      <c r="C35" t="s">
        <v>269</v>
      </c>
      <c r="D35" t="s">
        <v>13</v>
      </c>
      <c r="E35" t="s">
        <v>270</v>
      </c>
      <c r="F35" s="1">
        <v>2</v>
      </c>
      <c r="G35" t="s">
        <v>30</v>
      </c>
      <c r="H35" t="s">
        <v>271</v>
      </c>
      <c r="I35" t="s">
        <v>580</v>
      </c>
      <c r="J35" t="s">
        <v>234</v>
      </c>
      <c r="K35" s="1">
        <v>50</v>
      </c>
      <c r="L35" t="s">
        <v>22</v>
      </c>
    </row>
    <row r="36" spans="1:12" x14ac:dyDescent="0.25">
      <c r="A36" t="s">
        <v>10</v>
      </c>
      <c r="B36" t="s">
        <v>11</v>
      </c>
      <c r="C36" t="s">
        <v>272</v>
      </c>
      <c r="D36" t="s">
        <v>13</v>
      </c>
      <c r="E36" t="s">
        <v>239</v>
      </c>
      <c r="F36" s="1">
        <v>2</v>
      </c>
      <c r="G36" t="s">
        <v>241</v>
      </c>
      <c r="H36" t="s">
        <v>240</v>
      </c>
      <c r="I36" t="s">
        <v>579</v>
      </c>
      <c r="J36" t="s">
        <v>234</v>
      </c>
      <c r="K36" s="1">
        <v>72</v>
      </c>
      <c r="L36" t="s">
        <v>27</v>
      </c>
    </row>
    <row r="37" spans="1:12" x14ac:dyDescent="0.25">
      <c r="A37" t="s">
        <v>10</v>
      </c>
      <c r="B37" t="s">
        <v>11</v>
      </c>
      <c r="C37" t="s">
        <v>273</v>
      </c>
      <c r="D37" t="s">
        <v>32</v>
      </c>
      <c r="E37" t="s">
        <v>239</v>
      </c>
      <c r="F37" s="1">
        <v>1</v>
      </c>
      <c r="G37" t="s">
        <v>30</v>
      </c>
      <c r="H37" t="s">
        <v>274</v>
      </c>
      <c r="I37" t="s">
        <v>581</v>
      </c>
      <c r="J37" t="s">
        <v>234</v>
      </c>
      <c r="K37" s="1">
        <v>61</v>
      </c>
      <c r="L37" t="s">
        <v>19</v>
      </c>
    </row>
    <row r="38" spans="1:12" x14ac:dyDescent="0.25">
      <c r="A38" t="s">
        <v>10</v>
      </c>
      <c r="B38" t="s">
        <v>11</v>
      </c>
      <c r="C38" t="s">
        <v>275</v>
      </c>
      <c r="D38" t="s">
        <v>13</v>
      </c>
      <c r="E38" t="s">
        <v>239</v>
      </c>
      <c r="F38" s="1">
        <v>1</v>
      </c>
      <c r="G38" t="s">
        <v>30</v>
      </c>
      <c r="H38" t="s">
        <v>274</v>
      </c>
      <c r="I38" t="s">
        <v>581</v>
      </c>
      <c r="J38" t="s">
        <v>234</v>
      </c>
      <c r="K38" s="1">
        <v>43</v>
      </c>
      <c r="L38" t="s">
        <v>24</v>
      </c>
    </row>
    <row r="39" spans="1:12" x14ac:dyDescent="0.25">
      <c r="A39" t="s">
        <v>10</v>
      </c>
      <c r="B39" t="s">
        <v>11</v>
      </c>
      <c r="C39" t="s">
        <v>276</v>
      </c>
      <c r="D39" t="s">
        <v>13</v>
      </c>
      <c r="E39" t="s">
        <v>239</v>
      </c>
      <c r="F39" s="1">
        <v>1</v>
      </c>
      <c r="G39" t="s">
        <v>30</v>
      </c>
      <c r="H39" t="s">
        <v>274</v>
      </c>
      <c r="I39" t="s">
        <v>581</v>
      </c>
      <c r="J39" t="s">
        <v>234</v>
      </c>
      <c r="K39" s="1">
        <v>51</v>
      </c>
      <c r="L39" t="s">
        <v>22</v>
      </c>
    </row>
    <row r="40" spans="1:12" x14ac:dyDescent="0.25">
      <c r="A40" t="s">
        <v>10</v>
      </c>
      <c r="B40" t="s">
        <v>11</v>
      </c>
      <c r="C40" t="s">
        <v>277</v>
      </c>
      <c r="D40" t="s">
        <v>13</v>
      </c>
      <c r="E40" t="s">
        <v>239</v>
      </c>
      <c r="F40" s="1">
        <v>1</v>
      </c>
      <c r="G40" t="s">
        <v>30</v>
      </c>
      <c r="H40" t="s">
        <v>274</v>
      </c>
      <c r="I40" t="s">
        <v>581</v>
      </c>
      <c r="J40" t="s">
        <v>234</v>
      </c>
      <c r="K40" s="1">
        <v>61</v>
      </c>
      <c r="L40" t="s">
        <v>19</v>
      </c>
    </row>
    <row r="41" spans="1:12" x14ac:dyDescent="0.25">
      <c r="A41" t="s">
        <v>10</v>
      </c>
      <c r="B41" t="s">
        <v>11</v>
      </c>
      <c r="C41" t="s">
        <v>278</v>
      </c>
      <c r="D41" t="s">
        <v>32</v>
      </c>
      <c r="E41" t="s">
        <v>239</v>
      </c>
      <c r="F41" s="1">
        <v>1</v>
      </c>
      <c r="G41" t="s">
        <v>30</v>
      </c>
      <c r="H41" t="s">
        <v>274</v>
      </c>
      <c r="I41" t="s">
        <v>581</v>
      </c>
      <c r="J41" t="s">
        <v>234</v>
      </c>
      <c r="K41" s="1">
        <v>65</v>
      </c>
      <c r="L41" t="s">
        <v>33</v>
      </c>
    </row>
    <row r="42" spans="1:12" x14ac:dyDescent="0.25">
      <c r="A42" t="s">
        <v>10</v>
      </c>
      <c r="B42" t="s">
        <v>11</v>
      </c>
      <c r="C42" t="s">
        <v>279</v>
      </c>
      <c r="D42" t="s">
        <v>13</v>
      </c>
      <c r="E42" t="s">
        <v>239</v>
      </c>
      <c r="F42" s="1">
        <v>1</v>
      </c>
      <c r="G42" t="s">
        <v>30</v>
      </c>
      <c r="H42" t="s">
        <v>274</v>
      </c>
      <c r="I42" t="s">
        <v>581</v>
      </c>
      <c r="J42" t="s">
        <v>234</v>
      </c>
      <c r="K42" s="1">
        <v>56</v>
      </c>
      <c r="L42" t="s">
        <v>58</v>
      </c>
    </row>
    <row r="43" spans="1:12" x14ac:dyDescent="0.25">
      <c r="A43" t="s">
        <v>10</v>
      </c>
      <c r="B43" t="s">
        <v>11</v>
      </c>
      <c r="C43" t="s">
        <v>280</v>
      </c>
      <c r="D43" t="s">
        <v>13</v>
      </c>
      <c r="E43" t="s">
        <v>239</v>
      </c>
      <c r="F43" s="1">
        <v>1</v>
      </c>
      <c r="G43" t="s">
        <v>30</v>
      </c>
      <c r="H43" t="s">
        <v>274</v>
      </c>
      <c r="I43" t="s">
        <v>581</v>
      </c>
      <c r="J43" t="s">
        <v>234</v>
      </c>
      <c r="K43" s="1">
        <v>92</v>
      </c>
      <c r="L43" t="s">
        <v>30</v>
      </c>
    </row>
    <row r="44" spans="1:12" x14ac:dyDescent="0.25">
      <c r="A44" t="s">
        <v>10</v>
      </c>
      <c r="B44" t="s">
        <v>11</v>
      </c>
      <c r="C44" t="s">
        <v>281</v>
      </c>
      <c r="D44" t="s">
        <v>13</v>
      </c>
      <c r="E44" t="s">
        <v>239</v>
      </c>
      <c r="F44" s="1">
        <v>1</v>
      </c>
      <c r="G44" t="s">
        <v>30</v>
      </c>
      <c r="H44" t="s">
        <v>274</v>
      </c>
      <c r="I44" t="s">
        <v>581</v>
      </c>
      <c r="J44" t="s">
        <v>234</v>
      </c>
      <c r="K44" s="1">
        <v>97</v>
      </c>
      <c r="L44" t="s">
        <v>30</v>
      </c>
    </row>
    <row r="45" spans="1:12" x14ac:dyDescent="0.25">
      <c r="A45" t="s">
        <v>10</v>
      </c>
      <c r="B45" t="s">
        <v>11</v>
      </c>
      <c r="C45" t="s">
        <v>282</v>
      </c>
      <c r="D45" t="s">
        <v>13</v>
      </c>
      <c r="E45" t="s">
        <v>239</v>
      </c>
      <c r="F45" s="1">
        <v>1</v>
      </c>
      <c r="G45" t="s">
        <v>30</v>
      </c>
      <c r="H45" t="s">
        <v>274</v>
      </c>
      <c r="I45" t="s">
        <v>581</v>
      </c>
      <c r="J45" t="s">
        <v>234</v>
      </c>
      <c r="K45" s="1">
        <v>56</v>
      </c>
      <c r="L45" t="s">
        <v>58</v>
      </c>
    </row>
    <row r="46" spans="1:12" x14ac:dyDescent="0.25">
      <c r="A46" t="s">
        <v>10</v>
      </c>
      <c r="B46" t="s">
        <v>11</v>
      </c>
      <c r="C46" t="s">
        <v>283</v>
      </c>
      <c r="D46" t="s">
        <v>13</v>
      </c>
      <c r="E46" t="s">
        <v>239</v>
      </c>
      <c r="F46" s="1">
        <v>1</v>
      </c>
      <c r="G46" t="s">
        <v>30</v>
      </c>
      <c r="H46" t="s">
        <v>274</v>
      </c>
      <c r="I46" t="s">
        <v>581</v>
      </c>
      <c r="J46" t="s">
        <v>234</v>
      </c>
      <c r="K46" s="1">
        <v>90</v>
      </c>
      <c r="L46" t="s">
        <v>30</v>
      </c>
    </row>
    <row r="47" spans="1:12" x14ac:dyDescent="0.25">
      <c r="A47" t="s">
        <v>10</v>
      </c>
      <c r="B47" t="s">
        <v>11</v>
      </c>
      <c r="C47" t="s">
        <v>284</v>
      </c>
      <c r="D47" t="s">
        <v>13</v>
      </c>
      <c r="E47" t="s">
        <v>239</v>
      </c>
      <c r="F47" s="1">
        <v>1</v>
      </c>
      <c r="G47" t="s">
        <v>30</v>
      </c>
      <c r="H47" t="s">
        <v>274</v>
      </c>
      <c r="I47" t="s">
        <v>581</v>
      </c>
      <c r="J47" t="s">
        <v>234</v>
      </c>
      <c r="K47" s="1">
        <v>42</v>
      </c>
      <c r="L47" t="s">
        <v>24</v>
      </c>
    </row>
    <row r="48" spans="1:12" x14ac:dyDescent="0.25">
      <c r="A48" t="s">
        <v>10</v>
      </c>
      <c r="B48" t="s">
        <v>11</v>
      </c>
      <c r="C48" t="s">
        <v>285</v>
      </c>
      <c r="D48" t="s">
        <v>13</v>
      </c>
      <c r="E48" t="s">
        <v>239</v>
      </c>
      <c r="F48" s="1">
        <v>1</v>
      </c>
      <c r="G48" t="s">
        <v>30</v>
      </c>
      <c r="H48" t="s">
        <v>274</v>
      </c>
      <c r="I48" t="s">
        <v>581</v>
      </c>
      <c r="J48" t="s">
        <v>234</v>
      </c>
      <c r="K48" s="1">
        <v>55</v>
      </c>
      <c r="L48" t="s">
        <v>58</v>
      </c>
    </row>
    <row r="49" spans="1:12" x14ac:dyDescent="0.25">
      <c r="A49" t="s">
        <v>10</v>
      </c>
      <c r="B49" t="s">
        <v>11</v>
      </c>
      <c r="C49" t="s">
        <v>286</v>
      </c>
      <c r="D49" t="s">
        <v>13</v>
      </c>
      <c r="E49" t="s">
        <v>239</v>
      </c>
      <c r="F49" s="1">
        <v>1</v>
      </c>
      <c r="G49" t="s">
        <v>30</v>
      </c>
      <c r="H49" t="s">
        <v>274</v>
      </c>
      <c r="I49" t="s">
        <v>581</v>
      </c>
      <c r="J49" t="s">
        <v>234</v>
      </c>
      <c r="K49" s="1">
        <v>82</v>
      </c>
      <c r="L49" t="s">
        <v>35</v>
      </c>
    </row>
    <row r="50" spans="1:12" x14ac:dyDescent="0.25">
      <c r="A50" t="s">
        <v>10</v>
      </c>
      <c r="B50" t="s">
        <v>11</v>
      </c>
      <c r="C50" t="s">
        <v>287</v>
      </c>
      <c r="D50" t="s">
        <v>13</v>
      </c>
      <c r="E50" t="s">
        <v>239</v>
      </c>
      <c r="F50" s="1">
        <v>1</v>
      </c>
      <c r="G50" t="s">
        <v>30</v>
      </c>
      <c r="H50" t="s">
        <v>274</v>
      </c>
      <c r="I50" t="s">
        <v>581</v>
      </c>
      <c r="J50" t="s">
        <v>234</v>
      </c>
      <c r="K50" s="1">
        <v>55</v>
      </c>
      <c r="L50" t="s">
        <v>58</v>
      </c>
    </row>
    <row r="51" spans="1:12" x14ac:dyDescent="0.25">
      <c r="A51" t="s">
        <v>10</v>
      </c>
      <c r="B51" t="s">
        <v>11</v>
      </c>
      <c r="C51" t="s">
        <v>288</v>
      </c>
      <c r="D51" t="s">
        <v>32</v>
      </c>
      <c r="E51" t="s">
        <v>239</v>
      </c>
      <c r="F51" s="1">
        <v>1</v>
      </c>
      <c r="G51" t="s">
        <v>30</v>
      </c>
      <c r="H51" t="s">
        <v>274</v>
      </c>
      <c r="I51" t="s">
        <v>581</v>
      </c>
      <c r="J51" t="s">
        <v>234</v>
      </c>
      <c r="K51" s="1">
        <v>82</v>
      </c>
      <c r="L51" t="s">
        <v>35</v>
      </c>
    </row>
    <row r="52" spans="1:12" x14ac:dyDescent="0.25">
      <c r="A52" t="s">
        <v>10</v>
      </c>
      <c r="B52" t="s">
        <v>11</v>
      </c>
      <c r="C52" t="s">
        <v>289</v>
      </c>
      <c r="D52" t="s">
        <v>13</v>
      </c>
      <c r="E52" t="s">
        <v>239</v>
      </c>
      <c r="F52" s="1">
        <v>1</v>
      </c>
      <c r="G52" t="s">
        <v>30</v>
      </c>
      <c r="H52" t="s">
        <v>274</v>
      </c>
      <c r="I52" t="s">
        <v>581</v>
      </c>
      <c r="J52" t="s">
        <v>234</v>
      </c>
      <c r="K52" s="1">
        <v>80</v>
      </c>
      <c r="L52" t="s">
        <v>35</v>
      </c>
    </row>
    <row r="53" spans="1:12" x14ac:dyDescent="0.25">
      <c r="A53" t="s">
        <v>10</v>
      </c>
      <c r="B53" t="s">
        <v>11</v>
      </c>
      <c r="C53" t="s">
        <v>290</v>
      </c>
      <c r="D53" t="s">
        <v>13</v>
      </c>
      <c r="E53" t="s">
        <v>239</v>
      </c>
      <c r="F53" s="1">
        <v>1</v>
      </c>
      <c r="G53" t="s">
        <v>30</v>
      </c>
      <c r="H53" t="s">
        <v>274</v>
      </c>
      <c r="I53" t="s">
        <v>581</v>
      </c>
      <c r="J53" t="s">
        <v>234</v>
      </c>
      <c r="K53" s="1">
        <v>65</v>
      </c>
      <c r="L53" t="s">
        <v>33</v>
      </c>
    </row>
    <row r="54" spans="1:12" x14ac:dyDescent="0.25">
      <c r="A54" t="s">
        <v>10</v>
      </c>
      <c r="B54" t="s">
        <v>11</v>
      </c>
      <c r="C54" t="s">
        <v>291</v>
      </c>
      <c r="D54" t="s">
        <v>13</v>
      </c>
      <c r="E54" t="s">
        <v>239</v>
      </c>
      <c r="F54" s="1">
        <v>1</v>
      </c>
      <c r="G54" t="s">
        <v>30</v>
      </c>
      <c r="H54" t="s">
        <v>274</v>
      </c>
      <c r="I54" t="s">
        <v>581</v>
      </c>
      <c r="J54" t="s">
        <v>234</v>
      </c>
      <c r="K54" s="1">
        <v>55</v>
      </c>
      <c r="L54" t="s">
        <v>58</v>
      </c>
    </row>
    <row r="55" spans="1:12" x14ac:dyDescent="0.25">
      <c r="A55" t="s">
        <v>10</v>
      </c>
      <c r="B55" t="s">
        <v>11</v>
      </c>
      <c r="C55" t="s">
        <v>292</v>
      </c>
      <c r="D55" t="s">
        <v>32</v>
      </c>
      <c r="E55" t="s">
        <v>239</v>
      </c>
      <c r="F55" s="1">
        <v>1</v>
      </c>
      <c r="G55" t="s">
        <v>30</v>
      </c>
      <c r="H55" t="s">
        <v>274</v>
      </c>
      <c r="I55" t="s">
        <v>581</v>
      </c>
      <c r="J55" t="s">
        <v>234</v>
      </c>
      <c r="K55" s="1">
        <v>86</v>
      </c>
      <c r="L55" t="s">
        <v>86</v>
      </c>
    </row>
    <row r="56" spans="1:12" x14ac:dyDescent="0.25">
      <c r="A56" t="s">
        <v>10</v>
      </c>
      <c r="B56" t="s">
        <v>11</v>
      </c>
      <c r="C56" t="s">
        <v>293</v>
      </c>
      <c r="D56" t="s">
        <v>13</v>
      </c>
      <c r="E56" t="s">
        <v>239</v>
      </c>
      <c r="F56" s="1">
        <v>1</v>
      </c>
      <c r="G56" t="s">
        <v>30</v>
      </c>
      <c r="H56" t="s">
        <v>274</v>
      </c>
      <c r="I56" t="s">
        <v>581</v>
      </c>
      <c r="J56" t="s">
        <v>234</v>
      </c>
      <c r="K56" s="1">
        <v>75</v>
      </c>
      <c r="L56" t="s">
        <v>16</v>
      </c>
    </row>
    <row r="57" spans="1:12" x14ac:dyDescent="0.25">
      <c r="A57" t="s">
        <v>10</v>
      </c>
      <c r="B57" t="s">
        <v>11</v>
      </c>
      <c r="C57" t="s">
        <v>294</v>
      </c>
      <c r="D57" t="s">
        <v>13</v>
      </c>
      <c r="E57" t="s">
        <v>239</v>
      </c>
      <c r="F57" s="1">
        <v>1</v>
      </c>
      <c r="G57" t="s">
        <v>30</v>
      </c>
      <c r="H57" t="s">
        <v>274</v>
      </c>
      <c r="I57" t="s">
        <v>581</v>
      </c>
      <c r="J57" t="s">
        <v>234</v>
      </c>
      <c r="K57" s="1">
        <v>75</v>
      </c>
      <c r="L57" t="s">
        <v>16</v>
      </c>
    </row>
    <row r="58" spans="1:12" x14ac:dyDescent="0.25">
      <c r="A58" t="s">
        <v>10</v>
      </c>
      <c r="B58" t="s">
        <v>11</v>
      </c>
      <c r="C58" t="s">
        <v>295</v>
      </c>
      <c r="D58" t="s">
        <v>13</v>
      </c>
      <c r="E58" t="s">
        <v>239</v>
      </c>
      <c r="F58" s="1">
        <v>1</v>
      </c>
      <c r="G58" t="s">
        <v>30</v>
      </c>
      <c r="H58" t="s">
        <v>274</v>
      </c>
      <c r="I58" t="s">
        <v>581</v>
      </c>
      <c r="J58" t="s">
        <v>234</v>
      </c>
      <c r="K58" s="1">
        <v>52</v>
      </c>
      <c r="L58" t="s">
        <v>22</v>
      </c>
    </row>
    <row r="59" spans="1:12" x14ac:dyDescent="0.25">
      <c r="A59" t="s">
        <v>10</v>
      </c>
      <c r="B59" t="s">
        <v>11</v>
      </c>
      <c r="C59" t="s">
        <v>296</v>
      </c>
      <c r="D59" t="s">
        <v>13</v>
      </c>
      <c r="E59" t="s">
        <v>239</v>
      </c>
      <c r="F59" s="1">
        <v>1</v>
      </c>
      <c r="G59" t="s">
        <v>30</v>
      </c>
      <c r="H59" t="s">
        <v>274</v>
      </c>
      <c r="I59" t="s">
        <v>581</v>
      </c>
      <c r="J59" t="s">
        <v>234</v>
      </c>
      <c r="K59" s="1">
        <v>66</v>
      </c>
      <c r="L59" t="s">
        <v>33</v>
      </c>
    </row>
    <row r="60" spans="1:12" x14ac:dyDescent="0.25">
      <c r="A60" t="s">
        <v>10</v>
      </c>
      <c r="B60" t="s">
        <v>11</v>
      </c>
      <c r="C60" t="s">
        <v>297</v>
      </c>
      <c r="D60" t="s">
        <v>32</v>
      </c>
      <c r="E60" t="s">
        <v>239</v>
      </c>
      <c r="F60" s="1">
        <v>1</v>
      </c>
      <c r="G60" t="s">
        <v>30</v>
      </c>
      <c r="H60" t="s">
        <v>274</v>
      </c>
      <c r="I60" t="s">
        <v>581</v>
      </c>
      <c r="J60" t="s">
        <v>234</v>
      </c>
      <c r="K60" s="1">
        <v>75</v>
      </c>
      <c r="L60" t="s">
        <v>16</v>
      </c>
    </row>
    <row r="61" spans="1:12" x14ac:dyDescent="0.25">
      <c r="A61" t="s">
        <v>10</v>
      </c>
      <c r="B61" t="s">
        <v>11</v>
      </c>
      <c r="C61" t="s">
        <v>298</v>
      </c>
      <c r="D61" t="s">
        <v>32</v>
      </c>
      <c r="E61" t="s">
        <v>239</v>
      </c>
      <c r="F61" s="1">
        <v>1</v>
      </c>
      <c r="G61" t="s">
        <v>30</v>
      </c>
      <c r="H61" t="s">
        <v>274</v>
      </c>
      <c r="I61" t="s">
        <v>581</v>
      </c>
      <c r="J61" t="s">
        <v>234</v>
      </c>
      <c r="K61" s="1">
        <v>55</v>
      </c>
      <c r="L61" t="s">
        <v>58</v>
      </c>
    </row>
    <row r="62" spans="1:12" x14ac:dyDescent="0.25">
      <c r="A62" t="s">
        <v>10</v>
      </c>
      <c r="B62" t="s">
        <v>11</v>
      </c>
      <c r="C62" t="s">
        <v>299</v>
      </c>
      <c r="D62" t="s">
        <v>13</v>
      </c>
      <c r="E62" t="s">
        <v>239</v>
      </c>
      <c r="F62" s="1">
        <v>1</v>
      </c>
      <c r="G62" t="s">
        <v>30</v>
      </c>
      <c r="H62" t="s">
        <v>274</v>
      </c>
      <c r="I62" t="s">
        <v>581</v>
      </c>
      <c r="J62" t="s">
        <v>234</v>
      </c>
      <c r="K62" s="1">
        <v>86</v>
      </c>
      <c r="L62" t="s">
        <v>86</v>
      </c>
    </row>
    <row r="63" spans="1:12" x14ac:dyDescent="0.25">
      <c r="A63" t="s">
        <v>10</v>
      </c>
      <c r="B63" t="s">
        <v>11</v>
      </c>
      <c r="C63" t="s">
        <v>300</v>
      </c>
      <c r="D63" t="s">
        <v>13</v>
      </c>
      <c r="E63" t="s">
        <v>239</v>
      </c>
      <c r="F63" s="1">
        <v>1</v>
      </c>
      <c r="G63" t="s">
        <v>30</v>
      </c>
      <c r="H63" t="s">
        <v>274</v>
      </c>
      <c r="I63" t="s">
        <v>581</v>
      </c>
      <c r="J63" t="s">
        <v>234</v>
      </c>
      <c r="K63" s="1">
        <v>87</v>
      </c>
      <c r="L63" t="s">
        <v>86</v>
      </c>
    </row>
    <row r="64" spans="1:12" x14ac:dyDescent="0.25">
      <c r="A64" t="s">
        <v>10</v>
      </c>
      <c r="B64" t="s">
        <v>11</v>
      </c>
      <c r="C64" t="s">
        <v>301</v>
      </c>
      <c r="D64" t="s">
        <v>13</v>
      </c>
      <c r="E64" t="s">
        <v>239</v>
      </c>
      <c r="F64" s="1">
        <v>1</v>
      </c>
      <c r="G64" t="s">
        <v>30</v>
      </c>
      <c r="H64" t="s">
        <v>274</v>
      </c>
      <c r="I64" t="s">
        <v>581</v>
      </c>
      <c r="J64" t="s">
        <v>234</v>
      </c>
      <c r="K64" s="1">
        <v>50</v>
      </c>
      <c r="L64" t="s">
        <v>22</v>
      </c>
    </row>
    <row r="65" spans="1:12" x14ac:dyDescent="0.25">
      <c r="A65" t="s">
        <v>10</v>
      </c>
      <c r="B65" t="s">
        <v>11</v>
      </c>
      <c r="C65" t="s">
        <v>302</v>
      </c>
      <c r="D65" t="s">
        <v>13</v>
      </c>
      <c r="E65" t="s">
        <v>239</v>
      </c>
      <c r="F65" s="1">
        <v>1</v>
      </c>
      <c r="G65" t="s">
        <v>30</v>
      </c>
      <c r="H65" t="s">
        <v>274</v>
      </c>
      <c r="I65" t="s">
        <v>581</v>
      </c>
      <c r="J65" t="s">
        <v>234</v>
      </c>
      <c r="K65" s="1">
        <v>75</v>
      </c>
      <c r="L65" t="s">
        <v>16</v>
      </c>
    </row>
    <row r="66" spans="1:12" x14ac:dyDescent="0.25">
      <c r="A66" t="s">
        <v>10</v>
      </c>
      <c r="B66" t="s">
        <v>11</v>
      </c>
      <c r="C66" t="s">
        <v>303</v>
      </c>
      <c r="D66" t="s">
        <v>13</v>
      </c>
      <c r="E66" t="s">
        <v>239</v>
      </c>
      <c r="F66" s="1">
        <v>1</v>
      </c>
      <c r="G66" t="s">
        <v>30</v>
      </c>
      <c r="H66" t="s">
        <v>274</v>
      </c>
      <c r="I66" t="s">
        <v>581</v>
      </c>
      <c r="J66" t="s">
        <v>234</v>
      </c>
      <c r="K66" s="1">
        <v>100</v>
      </c>
      <c r="L66" t="s">
        <v>30</v>
      </c>
    </row>
    <row r="67" spans="1:12" x14ac:dyDescent="0.25">
      <c r="A67" t="s">
        <v>10</v>
      </c>
      <c r="B67" t="s">
        <v>11</v>
      </c>
      <c r="C67" t="s">
        <v>304</v>
      </c>
      <c r="D67" t="s">
        <v>32</v>
      </c>
      <c r="E67" t="s">
        <v>239</v>
      </c>
      <c r="F67" s="1">
        <v>1</v>
      </c>
      <c r="G67" t="s">
        <v>30</v>
      </c>
      <c r="H67" t="s">
        <v>274</v>
      </c>
      <c r="I67" t="s">
        <v>581</v>
      </c>
      <c r="J67" t="s">
        <v>234</v>
      </c>
      <c r="K67" s="1">
        <v>92</v>
      </c>
      <c r="L67" t="s">
        <v>30</v>
      </c>
    </row>
    <row r="68" spans="1:12" x14ac:dyDescent="0.25">
      <c r="A68" t="s">
        <v>10</v>
      </c>
      <c r="B68" t="s">
        <v>11</v>
      </c>
      <c r="C68" t="s">
        <v>305</v>
      </c>
      <c r="D68" t="s">
        <v>32</v>
      </c>
      <c r="E68" t="s">
        <v>239</v>
      </c>
      <c r="F68" s="1">
        <v>1</v>
      </c>
      <c r="G68" t="s">
        <v>30</v>
      </c>
      <c r="H68" t="s">
        <v>274</v>
      </c>
      <c r="I68" t="s">
        <v>581</v>
      </c>
      <c r="J68" t="s">
        <v>234</v>
      </c>
      <c r="K68" s="1">
        <v>99</v>
      </c>
      <c r="L68" t="s">
        <v>30</v>
      </c>
    </row>
    <row r="69" spans="1:12" x14ac:dyDescent="0.25">
      <c r="A69" t="s">
        <v>10</v>
      </c>
      <c r="B69" t="s">
        <v>11</v>
      </c>
      <c r="C69" t="s">
        <v>306</v>
      </c>
      <c r="D69" t="s">
        <v>13</v>
      </c>
      <c r="E69" t="s">
        <v>239</v>
      </c>
      <c r="F69" s="1">
        <v>1</v>
      </c>
      <c r="G69" t="s">
        <v>30</v>
      </c>
      <c r="H69" t="s">
        <v>274</v>
      </c>
      <c r="I69" t="s">
        <v>581</v>
      </c>
      <c r="J69" t="s">
        <v>234</v>
      </c>
      <c r="K69" s="1">
        <v>81</v>
      </c>
      <c r="L69" t="s">
        <v>35</v>
      </c>
    </row>
    <row r="70" spans="1:12" x14ac:dyDescent="0.25">
      <c r="A70" t="s">
        <v>10</v>
      </c>
      <c r="B70" t="s">
        <v>11</v>
      </c>
      <c r="C70" t="s">
        <v>307</v>
      </c>
      <c r="D70" t="s">
        <v>13</v>
      </c>
      <c r="E70" t="s">
        <v>239</v>
      </c>
      <c r="F70" s="1">
        <v>1</v>
      </c>
      <c r="G70" t="s">
        <v>30</v>
      </c>
      <c r="H70" t="s">
        <v>274</v>
      </c>
      <c r="I70" t="s">
        <v>581</v>
      </c>
      <c r="J70" t="s">
        <v>234</v>
      </c>
      <c r="K70" s="1">
        <v>76</v>
      </c>
      <c r="L70" t="s">
        <v>16</v>
      </c>
    </row>
    <row r="71" spans="1:12" x14ac:dyDescent="0.25">
      <c r="A71" t="s">
        <v>10</v>
      </c>
      <c r="B71" t="s">
        <v>11</v>
      </c>
      <c r="C71" t="s">
        <v>308</v>
      </c>
      <c r="D71" t="s">
        <v>13</v>
      </c>
      <c r="E71" t="s">
        <v>239</v>
      </c>
      <c r="F71" s="1">
        <v>1</v>
      </c>
      <c r="G71" t="s">
        <v>30</v>
      </c>
      <c r="H71" t="s">
        <v>274</v>
      </c>
      <c r="I71" t="s">
        <v>581</v>
      </c>
      <c r="J71" t="s">
        <v>234</v>
      </c>
      <c r="K71" s="1">
        <v>70</v>
      </c>
      <c r="L71" t="s">
        <v>27</v>
      </c>
    </row>
    <row r="72" spans="1:12" x14ac:dyDescent="0.25">
      <c r="A72" t="s">
        <v>10</v>
      </c>
      <c r="B72" t="s">
        <v>11</v>
      </c>
      <c r="C72" t="s">
        <v>309</v>
      </c>
      <c r="D72" t="s">
        <v>13</v>
      </c>
      <c r="E72" t="s">
        <v>239</v>
      </c>
      <c r="F72" s="1">
        <v>1</v>
      </c>
      <c r="G72" t="s">
        <v>30</v>
      </c>
      <c r="H72" t="s">
        <v>274</v>
      </c>
      <c r="I72" t="s">
        <v>581</v>
      </c>
      <c r="J72" t="s">
        <v>234</v>
      </c>
      <c r="K72" s="1">
        <v>77</v>
      </c>
      <c r="L72" t="s">
        <v>16</v>
      </c>
    </row>
    <row r="73" spans="1:12" x14ac:dyDescent="0.25">
      <c r="A73" t="s">
        <v>10</v>
      </c>
      <c r="B73" t="s">
        <v>11</v>
      </c>
      <c r="C73" t="s">
        <v>310</v>
      </c>
      <c r="D73" t="s">
        <v>13</v>
      </c>
      <c r="E73" t="s">
        <v>239</v>
      </c>
      <c r="F73" s="1">
        <v>1</v>
      </c>
      <c r="G73" t="s">
        <v>30</v>
      </c>
      <c r="H73" t="s">
        <v>274</v>
      </c>
      <c r="I73" t="s">
        <v>581</v>
      </c>
      <c r="J73" t="s">
        <v>234</v>
      </c>
      <c r="K73" s="1">
        <v>66</v>
      </c>
      <c r="L73" t="s">
        <v>33</v>
      </c>
    </row>
    <row r="74" spans="1:12" x14ac:dyDescent="0.25">
      <c r="A74" t="s">
        <v>10</v>
      </c>
      <c r="B74" t="s">
        <v>11</v>
      </c>
      <c r="C74" t="s">
        <v>311</v>
      </c>
      <c r="D74" t="s">
        <v>13</v>
      </c>
      <c r="E74" t="s">
        <v>239</v>
      </c>
      <c r="F74" s="1">
        <v>1</v>
      </c>
      <c r="G74" t="s">
        <v>30</v>
      </c>
      <c r="H74" t="s">
        <v>274</v>
      </c>
      <c r="I74" t="s">
        <v>581</v>
      </c>
      <c r="J74" t="s">
        <v>234</v>
      </c>
      <c r="K74" s="1">
        <v>72</v>
      </c>
      <c r="L74" t="s">
        <v>27</v>
      </c>
    </row>
    <row r="75" spans="1:12" x14ac:dyDescent="0.25">
      <c r="A75" t="s">
        <v>10</v>
      </c>
      <c r="B75" t="s">
        <v>11</v>
      </c>
      <c r="C75" t="s">
        <v>312</v>
      </c>
      <c r="D75" t="s">
        <v>13</v>
      </c>
      <c r="E75" t="s">
        <v>239</v>
      </c>
      <c r="F75" s="1">
        <v>1</v>
      </c>
      <c r="G75" t="s">
        <v>30</v>
      </c>
      <c r="H75" t="s">
        <v>274</v>
      </c>
      <c r="I75" t="s">
        <v>581</v>
      </c>
      <c r="J75" t="s">
        <v>234</v>
      </c>
      <c r="K75" s="1">
        <v>50</v>
      </c>
      <c r="L75" t="s">
        <v>22</v>
      </c>
    </row>
    <row r="76" spans="1:12" x14ac:dyDescent="0.25">
      <c r="A76" t="s">
        <v>10</v>
      </c>
      <c r="B76" t="s">
        <v>11</v>
      </c>
      <c r="C76" t="s">
        <v>313</v>
      </c>
      <c r="D76" t="s">
        <v>13</v>
      </c>
      <c r="E76" t="s">
        <v>239</v>
      </c>
      <c r="F76" s="1">
        <v>1</v>
      </c>
      <c r="G76" t="s">
        <v>30</v>
      </c>
      <c r="H76" t="s">
        <v>274</v>
      </c>
      <c r="I76" t="s">
        <v>581</v>
      </c>
      <c r="J76" t="s">
        <v>234</v>
      </c>
      <c r="K76" s="1">
        <v>96</v>
      </c>
      <c r="L76" t="s">
        <v>30</v>
      </c>
    </row>
    <row r="77" spans="1:12" x14ac:dyDescent="0.25">
      <c r="A77" t="s">
        <v>10</v>
      </c>
      <c r="B77" t="s">
        <v>11</v>
      </c>
      <c r="C77" t="s">
        <v>314</v>
      </c>
      <c r="D77" t="s">
        <v>13</v>
      </c>
      <c r="E77" t="s">
        <v>239</v>
      </c>
      <c r="F77" s="1">
        <v>1</v>
      </c>
      <c r="G77" t="s">
        <v>30</v>
      </c>
      <c r="H77" t="s">
        <v>274</v>
      </c>
      <c r="I77" t="s">
        <v>581</v>
      </c>
      <c r="J77" t="s">
        <v>234</v>
      </c>
      <c r="K77" s="1">
        <v>72</v>
      </c>
      <c r="L77" t="s">
        <v>27</v>
      </c>
    </row>
    <row r="78" spans="1:12" x14ac:dyDescent="0.25">
      <c r="A78" t="s">
        <v>10</v>
      </c>
      <c r="B78" t="s">
        <v>11</v>
      </c>
      <c r="C78" t="s">
        <v>315</v>
      </c>
      <c r="D78" t="s">
        <v>32</v>
      </c>
      <c r="E78" t="s">
        <v>239</v>
      </c>
      <c r="F78" s="1">
        <v>1</v>
      </c>
      <c r="G78" t="s">
        <v>30</v>
      </c>
      <c r="H78" t="s">
        <v>274</v>
      </c>
      <c r="I78" t="s">
        <v>581</v>
      </c>
      <c r="J78" t="s">
        <v>234</v>
      </c>
      <c r="K78" s="1">
        <v>60</v>
      </c>
      <c r="L78" t="s">
        <v>19</v>
      </c>
    </row>
    <row r="79" spans="1:12" x14ac:dyDescent="0.25">
      <c r="A79" t="s">
        <v>10</v>
      </c>
      <c r="B79" t="s">
        <v>11</v>
      </c>
      <c r="C79" t="s">
        <v>316</v>
      </c>
      <c r="D79" t="s">
        <v>13</v>
      </c>
      <c r="E79" t="s">
        <v>239</v>
      </c>
      <c r="F79" s="1">
        <v>1</v>
      </c>
      <c r="G79" t="s">
        <v>30</v>
      </c>
      <c r="H79" t="s">
        <v>274</v>
      </c>
      <c r="I79" t="s">
        <v>581</v>
      </c>
      <c r="J79" t="s">
        <v>234</v>
      </c>
      <c r="K79" s="1">
        <v>57</v>
      </c>
      <c r="L79" t="s">
        <v>58</v>
      </c>
    </row>
    <row r="80" spans="1:12" x14ac:dyDescent="0.25">
      <c r="A80" t="s">
        <v>10</v>
      </c>
      <c r="B80" t="s">
        <v>11</v>
      </c>
      <c r="C80" t="s">
        <v>317</v>
      </c>
      <c r="D80" t="s">
        <v>32</v>
      </c>
      <c r="E80" t="s">
        <v>239</v>
      </c>
      <c r="F80" s="1">
        <v>1</v>
      </c>
      <c r="G80" t="s">
        <v>30</v>
      </c>
      <c r="H80" t="s">
        <v>274</v>
      </c>
      <c r="I80" t="s">
        <v>581</v>
      </c>
      <c r="J80" t="s">
        <v>234</v>
      </c>
      <c r="K80" s="1">
        <v>92</v>
      </c>
      <c r="L80" t="s">
        <v>30</v>
      </c>
    </row>
    <row r="81" spans="1:12" x14ac:dyDescent="0.25">
      <c r="A81" t="s">
        <v>10</v>
      </c>
      <c r="B81" t="s">
        <v>11</v>
      </c>
      <c r="C81" t="s">
        <v>318</v>
      </c>
      <c r="D81" t="s">
        <v>13</v>
      </c>
      <c r="E81" t="s">
        <v>239</v>
      </c>
      <c r="F81" s="1">
        <v>1</v>
      </c>
      <c r="G81" t="s">
        <v>30</v>
      </c>
      <c r="H81" t="s">
        <v>274</v>
      </c>
      <c r="I81" t="s">
        <v>581</v>
      </c>
      <c r="J81" t="s">
        <v>234</v>
      </c>
      <c r="K81" s="1">
        <v>65</v>
      </c>
      <c r="L81" t="s">
        <v>33</v>
      </c>
    </row>
    <row r="82" spans="1:12" x14ac:dyDescent="0.25">
      <c r="A82" t="s">
        <v>10</v>
      </c>
      <c r="B82" t="s">
        <v>11</v>
      </c>
      <c r="C82" t="s">
        <v>319</v>
      </c>
      <c r="D82" t="s">
        <v>13</v>
      </c>
      <c r="E82" t="s">
        <v>239</v>
      </c>
      <c r="F82" s="1">
        <v>1</v>
      </c>
      <c r="G82" t="s">
        <v>30</v>
      </c>
      <c r="H82" t="s">
        <v>274</v>
      </c>
      <c r="I82" t="s">
        <v>581</v>
      </c>
      <c r="J82" t="s">
        <v>234</v>
      </c>
      <c r="K82" s="1">
        <v>67</v>
      </c>
      <c r="L82" t="s">
        <v>33</v>
      </c>
    </row>
    <row r="83" spans="1:12" x14ac:dyDescent="0.25">
      <c r="A83" t="s">
        <v>10</v>
      </c>
      <c r="B83" t="s">
        <v>11</v>
      </c>
      <c r="C83" t="s">
        <v>320</v>
      </c>
      <c r="D83" t="s">
        <v>13</v>
      </c>
      <c r="E83" t="s">
        <v>239</v>
      </c>
      <c r="F83" s="1">
        <v>1</v>
      </c>
      <c r="G83" t="s">
        <v>30</v>
      </c>
      <c r="H83" t="s">
        <v>274</v>
      </c>
      <c r="I83" t="s">
        <v>581</v>
      </c>
      <c r="J83" t="s">
        <v>234</v>
      </c>
      <c r="K83" s="1">
        <v>57</v>
      </c>
      <c r="L83" t="s">
        <v>58</v>
      </c>
    </row>
    <row r="84" spans="1:12" x14ac:dyDescent="0.25">
      <c r="A84" t="s">
        <v>10</v>
      </c>
      <c r="B84" t="s">
        <v>11</v>
      </c>
      <c r="C84" t="s">
        <v>321</v>
      </c>
      <c r="D84" t="s">
        <v>13</v>
      </c>
      <c r="E84" t="s">
        <v>239</v>
      </c>
      <c r="F84" s="1">
        <v>1</v>
      </c>
      <c r="G84" t="s">
        <v>30</v>
      </c>
      <c r="H84" t="s">
        <v>274</v>
      </c>
      <c r="I84" t="s">
        <v>581</v>
      </c>
      <c r="J84" t="s">
        <v>234</v>
      </c>
      <c r="K84" s="1">
        <v>60</v>
      </c>
      <c r="L84" t="s">
        <v>19</v>
      </c>
    </row>
    <row r="85" spans="1:12" x14ac:dyDescent="0.25">
      <c r="A85" t="s">
        <v>10</v>
      </c>
      <c r="B85" t="s">
        <v>11</v>
      </c>
      <c r="C85" t="s">
        <v>322</v>
      </c>
      <c r="D85" t="s">
        <v>13</v>
      </c>
      <c r="E85" t="s">
        <v>239</v>
      </c>
      <c r="F85" s="1">
        <v>1</v>
      </c>
      <c r="G85" t="s">
        <v>30</v>
      </c>
      <c r="H85" t="s">
        <v>274</v>
      </c>
      <c r="I85" t="s">
        <v>581</v>
      </c>
      <c r="J85" t="s">
        <v>234</v>
      </c>
      <c r="K85" s="1">
        <v>95</v>
      </c>
      <c r="L85" t="s">
        <v>30</v>
      </c>
    </row>
    <row r="86" spans="1:12" x14ac:dyDescent="0.25">
      <c r="A86" t="s">
        <v>10</v>
      </c>
      <c r="B86" t="s">
        <v>11</v>
      </c>
      <c r="C86" t="s">
        <v>323</v>
      </c>
      <c r="D86" t="s">
        <v>32</v>
      </c>
      <c r="E86" t="s">
        <v>239</v>
      </c>
      <c r="F86" s="1">
        <v>1</v>
      </c>
      <c r="G86" t="s">
        <v>16</v>
      </c>
      <c r="H86" t="s">
        <v>324</v>
      </c>
      <c r="I86" t="s">
        <v>581</v>
      </c>
      <c r="J86" t="s">
        <v>234</v>
      </c>
      <c r="K86" s="1">
        <v>75</v>
      </c>
      <c r="L86" t="s">
        <v>16</v>
      </c>
    </row>
    <row r="87" spans="1:12" x14ac:dyDescent="0.25">
      <c r="A87" t="s">
        <v>10</v>
      </c>
      <c r="B87" t="s">
        <v>11</v>
      </c>
      <c r="C87" t="s">
        <v>325</v>
      </c>
      <c r="D87" t="s">
        <v>13</v>
      </c>
      <c r="E87" t="s">
        <v>239</v>
      </c>
      <c r="F87" s="1">
        <v>1</v>
      </c>
      <c r="G87" t="s">
        <v>16</v>
      </c>
      <c r="H87" t="s">
        <v>324</v>
      </c>
      <c r="I87" t="s">
        <v>581</v>
      </c>
      <c r="J87" t="s">
        <v>234</v>
      </c>
      <c r="K87" s="1">
        <v>65</v>
      </c>
      <c r="L87" t="s">
        <v>33</v>
      </c>
    </row>
    <row r="88" spans="1:12" x14ac:dyDescent="0.25">
      <c r="A88" t="s">
        <v>10</v>
      </c>
      <c r="B88" t="s">
        <v>11</v>
      </c>
      <c r="C88" t="s">
        <v>326</v>
      </c>
      <c r="D88" t="s">
        <v>13</v>
      </c>
      <c r="E88" t="s">
        <v>239</v>
      </c>
      <c r="F88" s="1">
        <v>1</v>
      </c>
      <c r="G88" t="s">
        <v>16</v>
      </c>
      <c r="H88" t="s">
        <v>324</v>
      </c>
      <c r="I88" t="s">
        <v>581</v>
      </c>
      <c r="J88" t="s">
        <v>234</v>
      </c>
      <c r="K88" s="1">
        <v>80</v>
      </c>
      <c r="L88" t="s">
        <v>35</v>
      </c>
    </row>
    <row r="89" spans="1:12" x14ac:dyDescent="0.25">
      <c r="A89" t="s">
        <v>10</v>
      </c>
      <c r="B89" t="s">
        <v>11</v>
      </c>
      <c r="C89" t="s">
        <v>327</v>
      </c>
      <c r="D89" t="s">
        <v>13</v>
      </c>
      <c r="E89" t="s">
        <v>239</v>
      </c>
      <c r="F89" s="1">
        <v>1</v>
      </c>
      <c r="G89" t="s">
        <v>16</v>
      </c>
      <c r="H89" t="s">
        <v>324</v>
      </c>
      <c r="I89" t="s">
        <v>581</v>
      </c>
      <c r="J89" t="s">
        <v>234</v>
      </c>
      <c r="K89" s="1">
        <v>75</v>
      </c>
      <c r="L89" t="s">
        <v>16</v>
      </c>
    </row>
    <row r="90" spans="1:12" x14ac:dyDescent="0.25">
      <c r="A90" t="s">
        <v>10</v>
      </c>
      <c r="B90" t="s">
        <v>11</v>
      </c>
      <c r="C90" t="s">
        <v>328</v>
      </c>
      <c r="D90" t="s">
        <v>13</v>
      </c>
      <c r="E90" t="s">
        <v>239</v>
      </c>
      <c r="F90" s="1">
        <v>1</v>
      </c>
      <c r="G90" t="s">
        <v>16</v>
      </c>
      <c r="H90" t="s">
        <v>324</v>
      </c>
      <c r="I90" t="s">
        <v>581</v>
      </c>
      <c r="J90" t="s">
        <v>234</v>
      </c>
      <c r="K90" s="1">
        <v>66</v>
      </c>
      <c r="L90" t="s">
        <v>33</v>
      </c>
    </row>
    <row r="91" spans="1:12" x14ac:dyDescent="0.25">
      <c r="A91" t="s">
        <v>10</v>
      </c>
      <c r="B91" t="s">
        <v>11</v>
      </c>
      <c r="C91" t="s">
        <v>329</v>
      </c>
      <c r="D91" t="s">
        <v>13</v>
      </c>
      <c r="E91" t="s">
        <v>239</v>
      </c>
      <c r="F91" s="1">
        <v>1</v>
      </c>
      <c r="G91" t="s">
        <v>30</v>
      </c>
      <c r="H91" t="s">
        <v>274</v>
      </c>
      <c r="I91" t="s">
        <v>581</v>
      </c>
      <c r="J91" t="s">
        <v>234</v>
      </c>
      <c r="K91" s="1">
        <v>62</v>
      </c>
      <c r="L91" t="s">
        <v>19</v>
      </c>
    </row>
    <row r="92" spans="1:12" x14ac:dyDescent="0.25">
      <c r="A92" t="s">
        <v>10</v>
      </c>
      <c r="B92" t="s">
        <v>11</v>
      </c>
      <c r="C92" t="s">
        <v>330</v>
      </c>
      <c r="D92" t="s">
        <v>13</v>
      </c>
      <c r="E92" t="s">
        <v>239</v>
      </c>
      <c r="F92" s="1">
        <v>1</v>
      </c>
      <c r="G92" t="s">
        <v>16</v>
      </c>
      <c r="H92" t="s">
        <v>324</v>
      </c>
      <c r="I92" t="s">
        <v>581</v>
      </c>
      <c r="J92" t="s">
        <v>234</v>
      </c>
      <c r="K92" s="1">
        <v>62</v>
      </c>
      <c r="L92" t="s">
        <v>19</v>
      </c>
    </row>
    <row r="93" spans="1:12" x14ac:dyDescent="0.25">
      <c r="A93" t="s">
        <v>10</v>
      </c>
      <c r="B93" t="s">
        <v>11</v>
      </c>
      <c r="C93" t="s">
        <v>331</v>
      </c>
      <c r="D93" t="s">
        <v>13</v>
      </c>
      <c r="E93" t="s">
        <v>239</v>
      </c>
      <c r="F93" s="1">
        <v>1</v>
      </c>
      <c r="G93" t="s">
        <v>16</v>
      </c>
      <c r="H93" t="s">
        <v>324</v>
      </c>
      <c r="I93" t="s">
        <v>581</v>
      </c>
      <c r="J93" t="s">
        <v>234</v>
      </c>
      <c r="K93" s="1">
        <v>51</v>
      </c>
      <c r="L93" t="s">
        <v>22</v>
      </c>
    </row>
    <row r="94" spans="1:12" x14ac:dyDescent="0.25">
      <c r="A94" t="s">
        <v>10</v>
      </c>
      <c r="B94" t="s">
        <v>11</v>
      </c>
      <c r="C94" t="s">
        <v>332</v>
      </c>
      <c r="D94" t="s">
        <v>13</v>
      </c>
      <c r="E94" t="s">
        <v>239</v>
      </c>
      <c r="F94" s="1">
        <v>1</v>
      </c>
      <c r="G94" t="s">
        <v>16</v>
      </c>
      <c r="H94" t="s">
        <v>324</v>
      </c>
      <c r="I94" t="s">
        <v>581</v>
      </c>
      <c r="J94" t="s">
        <v>234</v>
      </c>
      <c r="K94" s="1">
        <v>35</v>
      </c>
      <c r="L94" t="s">
        <v>24</v>
      </c>
    </row>
    <row r="95" spans="1:12" x14ac:dyDescent="0.25">
      <c r="A95" t="s">
        <v>10</v>
      </c>
      <c r="B95" t="s">
        <v>11</v>
      </c>
      <c r="C95" t="s">
        <v>333</v>
      </c>
      <c r="D95" t="s">
        <v>13</v>
      </c>
      <c r="E95" t="s">
        <v>239</v>
      </c>
      <c r="F95" s="1">
        <v>1</v>
      </c>
      <c r="G95" t="s">
        <v>30</v>
      </c>
      <c r="H95" t="s">
        <v>274</v>
      </c>
      <c r="I95" t="s">
        <v>581</v>
      </c>
      <c r="J95" t="s">
        <v>234</v>
      </c>
      <c r="K95" s="1">
        <v>61</v>
      </c>
      <c r="L95" t="s">
        <v>19</v>
      </c>
    </row>
    <row r="96" spans="1:12" x14ac:dyDescent="0.25">
      <c r="A96" t="s">
        <v>10</v>
      </c>
      <c r="B96" t="s">
        <v>11</v>
      </c>
      <c r="C96" t="s">
        <v>334</v>
      </c>
      <c r="D96" t="s">
        <v>13</v>
      </c>
      <c r="E96" t="s">
        <v>239</v>
      </c>
      <c r="F96" s="1">
        <v>1</v>
      </c>
      <c r="G96" t="s">
        <v>16</v>
      </c>
      <c r="H96" t="s">
        <v>324</v>
      </c>
      <c r="I96" t="s">
        <v>581</v>
      </c>
      <c r="J96" t="s">
        <v>234</v>
      </c>
      <c r="K96" s="1">
        <v>77</v>
      </c>
      <c r="L96" t="s">
        <v>16</v>
      </c>
    </row>
    <row r="97" spans="1:12" x14ac:dyDescent="0.25">
      <c r="A97" t="s">
        <v>10</v>
      </c>
      <c r="B97" t="s">
        <v>11</v>
      </c>
      <c r="C97" t="s">
        <v>335</v>
      </c>
      <c r="D97" t="s">
        <v>13</v>
      </c>
      <c r="E97" t="s">
        <v>239</v>
      </c>
      <c r="F97" s="1">
        <v>1</v>
      </c>
      <c r="G97" t="s">
        <v>16</v>
      </c>
      <c r="H97" t="s">
        <v>324</v>
      </c>
      <c r="I97" t="s">
        <v>581</v>
      </c>
      <c r="J97" t="s">
        <v>234</v>
      </c>
      <c r="K97" s="1">
        <v>22</v>
      </c>
      <c r="L97" t="s">
        <v>24</v>
      </c>
    </row>
    <row r="98" spans="1:12" x14ac:dyDescent="0.25">
      <c r="A98" t="s">
        <v>10</v>
      </c>
      <c r="B98" t="s">
        <v>11</v>
      </c>
      <c r="C98" t="s">
        <v>336</v>
      </c>
      <c r="D98" t="s">
        <v>13</v>
      </c>
      <c r="E98" t="s">
        <v>239</v>
      </c>
      <c r="F98" s="1">
        <v>1</v>
      </c>
      <c r="G98" t="s">
        <v>16</v>
      </c>
      <c r="H98" t="s">
        <v>324</v>
      </c>
      <c r="I98" t="s">
        <v>581</v>
      </c>
      <c r="J98" t="s">
        <v>234</v>
      </c>
      <c r="K98" s="1">
        <v>57</v>
      </c>
      <c r="L98" t="s">
        <v>58</v>
      </c>
    </row>
    <row r="99" spans="1:12" x14ac:dyDescent="0.25">
      <c r="A99" t="s">
        <v>10</v>
      </c>
      <c r="B99" t="s">
        <v>11</v>
      </c>
      <c r="C99" t="s">
        <v>337</v>
      </c>
      <c r="D99" t="s">
        <v>13</v>
      </c>
      <c r="E99" t="s">
        <v>239</v>
      </c>
      <c r="F99" s="1">
        <v>1</v>
      </c>
      <c r="G99" t="s">
        <v>16</v>
      </c>
      <c r="H99" t="s">
        <v>324</v>
      </c>
      <c r="I99" t="s">
        <v>581</v>
      </c>
      <c r="J99" t="s">
        <v>234</v>
      </c>
      <c r="K99" s="1">
        <v>71</v>
      </c>
      <c r="L99" t="s">
        <v>27</v>
      </c>
    </row>
    <row r="100" spans="1:12" x14ac:dyDescent="0.25">
      <c r="A100" t="s">
        <v>10</v>
      </c>
      <c r="B100" t="s">
        <v>11</v>
      </c>
      <c r="C100" t="s">
        <v>338</v>
      </c>
      <c r="D100" t="s">
        <v>13</v>
      </c>
      <c r="E100" t="s">
        <v>239</v>
      </c>
      <c r="F100" s="1">
        <v>1</v>
      </c>
      <c r="G100" t="s">
        <v>30</v>
      </c>
      <c r="H100" t="s">
        <v>274</v>
      </c>
      <c r="I100" t="s">
        <v>581</v>
      </c>
      <c r="J100" t="s">
        <v>234</v>
      </c>
      <c r="K100" s="1">
        <v>80</v>
      </c>
      <c r="L100" t="s">
        <v>35</v>
      </c>
    </row>
    <row r="101" spans="1:12" x14ac:dyDescent="0.25">
      <c r="A101" t="s">
        <v>10</v>
      </c>
      <c r="B101" t="s">
        <v>11</v>
      </c>
      <c r="C101" t="s">
        <v>339</v>
      </c>
      <c r="D101" t="s">
        <v>13</v>
      </c>
      <c r="E101" t="s">
        <v>239</v>
      </c>
      <c r="F101" s="1">
        <v>1</v>
      </c>
      <c r="G101" t="s">
        <v>16</v>
      </c>
      <c r="H101" t="s">
        <v>324</v>
      </c>
      <c r="I101" t="s">
        <v>581</v>
      </c>
      <c r="J101" t="s">
        <v>234</v>
      </c>
      <c r="K101" s="1">
        <v>60</v>
      </c>
      <c r="L101" t="s">
        <v>19</v>
      </c>
    </row>
    <row r="102" spans="1:12" x14ac:dyDescent="0.25">
      <c r="A102" t="s">
        <v>10</v>
      </c>
      <c r="B102" t="s">
        <v>11</v>
      </c>
      <c r="C102" t="s">
        <v>340</v>
      </c>
      <c r="D102" t="s">
        <v>32</v>
      </c>
      <c r="E102" t="s">
        <v>239</v>
      </c>
      <c r="F102" s="1">
        <v>1</v>
      </c>
      <c r="G102" t="s">
        <v>16</v>
      </c>
      <c r="H102" t="s">
        <v>324</v>
      </c>
      <c r="I102" t="s">
        <v>581</v>
      </c>
      <c r="J102" t="s">
        <v>234</v>
      </c>
      <c r="K102" s="1">
        <v>57</v>
      </c>
      <c r="L102" t="s">
        <v>58</v>
      </c>
    </row>
    <row r="103" spans="1:12" x14ac:dyDescent="0.25">
      <c r="A103" t="s">
        <v>10</v>
      </c>
      <c r="B103" t="s">
        <v>11</v>
      </c>
      <c r="C103" t="s">
        <v>341</v>
      </c>
      <c r="D103" t="s">
        <v>13</v>
      </c>
      <c r="E103" t="s">
        <v>239</v>
      </c>
      <c r="F103" s="1">
        <v>1</v>
      </c>
      <c r="G103" t="s">
        <v>16</v>
      </c>
      <c r="H103" t="s">
        <v>324</v>
      </c>
      <c r="I103" t="s">
        <v>581</v>
      </c>
      <c r="J103" t="s">
        <v>234</v>
      </c>
      <c r="K103" s="1">
        <v>44</v>
      </c>
      <c r="L103" t="s">
        <v>24</v>
      </c>
    </row>
    <row r="104" spans="1:12" x14ac:dyDescent="0.25">
      <c r="A104" t="s">
        <v>10</v>
      </c>
      <c r="B104" t="s">
        <v>11</v>
      </c>
      <c r="C104" t="s">
        <v>342</v>
      </c>
      <c r="D104" t="s">
        <v>13</v>
      </c>
      <c r="E104" t="s">
        <v>239</v>
      </c>
      <c r="F104" s="1">
        <v>1</v>
      </c>
      <c r="G104" t="s">
        <v>16</v>
      </c>
      <c r="H104" t="s">
        <v>324</v>
      </c>
      <c r="I104" t="s">
        <v>581</v>
      </c>
      <c r="J104" t="s">
        <v>234</v>
      </c>
      <c r="K104" s="1">
        <v>57</v>
      </c>
      <c r="L104" t="s">
        <v>58</v>
      </c>
    </row>
    <row r="105" spans="1:12" x14ac:dyDescent="0.25">
      <c r="A105" t="s">
        <v>10</v>
      </c>
      <c r="B105" t="s">
        <v>11</v>
      </c>
      <c r="C105" t="s">
        <v>343</v>
      </c>
      <c r="D105" t="s">
        <v>13</v>
      </c>
      <c r="E105" t="s">
        <v>239</v>
      </c>
      <c r="F105" s="1">
        <v>1</v>
      </c>
      <c r="G105" t="s">
        <v>16</v>
      </c>
      <c r="H105" t="s">
        <v>324</v>
      </c>
      <c r="I105" t="s">
        <v>581</v>
      </c>
      <c r="J105" t="s">
        <v>234</v>
      </c>
      <c r="K105" s="1">
        <v>77</v>
      </c>
      <c r="L105" t="s">
        <v>16</v>
      </c>
    </row>
    <row r="106" spans="1:12" x14ac:dyDescent="0.25">
      <c r="A106" t="s">
        <v>10</v>
      </c>
      <c r="B106" t="s">
        <v>11</v>
      </c>
      <c r="C106" t="s">
        <v>344</v>
      </c>
      <c r="D106" t="s">
        <v>13</v>
      </c>
      <c r="E106" t="s">
        <v>239</v>
      </c>
      <c r="F106" s="1">
        <v>1</v>
      </c>
      <c r="G106" t="s">
        <v>16</v>
      </c>
      <c r="H106" t="s">
        <v>324</v>
      </c>
      <c r="I106" t="s">
        <v>581</v>
      </c>
      <c r="J106" t="s">
        <v>234</v>
      </c>
      <c r="K106" s="1">
        <v>57</v>
      </c>
      <c r="L106" t="s">
        <v>58</v>
      </c>
    </row>
    <row r="107" spans="1:12" x14ac:dyDescent="0.25">
      <c r="A107" t="s">
        <v>10</v>
      </c>
      <c r="B107" t="s">
        <v>11</v>
      </c>
      <c r="C107" t="s">
        <v>345</v>
      </c>
      <c r="D107" t="s">
        <v>13</v>
      </c>
      <c r="E107" t="s">
        <v>239</v>
      </c>
      <c r="F107" s="1">
        <v>1</v>
      </c>
      <c r="G107" t="s">
        <v>16</v>
      </c>
      <c r="H107" t="s">
        <v>324</v>
      </c>
      <c r="I107" t="s">
        <v>581</v>
      </c>
      <c r="J107" t="s">
        <v>234</v>
      </c>
      <c r="K107" s="1">
        <v>80</v>
      </c>
      <c r="L107" t="s">
        <v>35</v>
      </c>
    </row>
    <row r="108" spans="1:12" x14ac:dyDescent="0.25">
      <c r="A108" t="s">
        <v>10</v>
      </c>
      <c r="B108" t="s">
        <v>11</v>
      </c>
      <c r="C108" t="s">
        <v>346</v>
      </c>
      <c r="D108" t="s">
        <v>13</v>
      </c>
      <c r="E108" t="s">
        <v>239</v>
      </c>
      <c r="F108" s="1">
        <v>1</v>
      </c>
      <c r="G108" t="s">
        <v>16</v>
      </c>
      <c r="H108" t="s">
        <v>324</v>
      </c>
      <c r="I108" t="s">
        <v>581</v>
      </c>
      <c r="J108" t="s">
        <v>234</v>
      </c>
      <c r="K108" s="1">
        <v>55</v>
      </c>
      <c r="L108" t="s">
        <v>58</v>
      </c>
    </row>
    <row r="109" spans="1:12" x14ac:dyDescent="0.25">
      <c r="A109" t="s">
        <v>10</v>
      </c>
      <c r="B109" t="s">
        <v>11</v>
      </c>
      <c r="C109" t="s">
        <v>347</v>
      </c>
      <c r="D109" t="s">
        <v>13</v>
      </c>
      <c r="E109" t="s">
        <v>239</v>
      </c>
      <c r="F109" s="1">
        <v>1</v>
      </c>
      <c r="G109" t="s">
        <v>16</v>
      </c>
      <c r="H109" t="s">
        <v>324</v>
      </c>
      <c r="I109" t="s">
        <v>581</v>
      </c>
      <c r="J109" t="s">
        <v>234</v>
      </c>
      <c r="K109" s="1">
        <v>55</v>
      </c>
      <c r="L109" t="s">
        <v>58</v>
      </c>
    </row>
    <row r="110" spans="1:12" x14ac:dyDescent="0.25">
      <c r="A110" t="s">
        <v>10</v>
      </c>
      <c r="B110" t="s">
        <v>11</v>
      </c>
      <c r="C110" t="s">
        <v>348</v>
      </c>
      <c r="D110" t="s">
        <v>13</v>
      </c>
      <c r="E110" t="s">
        <v>239</v>
      </c>
      <c r="F110" s="1">
        <v>1</v>
      </c>
      <c r="G110" t="s">
        <v>16</v>
      </c>
      <c r="H110" t="s">
        <v>324</v>
      </c>
      <c r="I110" t="s">
        <v>581</v>
      </c>
      <c r="J110" t="s">
        <v>234</v>
      </c>
      <c r="K110" s="1">
        <v>40</v>
      </c>
      <c r="L110" t="s">
        <v>24</v>
      </c>
    </row>
    <row r="111" spans="1:12" x14ac:dyDescent="0.25">
      <c r="A111" t="s">
        <v>10</v>
      </c>
      <c r="B111" t="s">
        <v>11</v>
      </c>
      <c r="C111" t="s">
        <v>349</v>
      </c>
      <c r="D111" t="s">
        <v>13</v>
      </c>
      <c r="E111" t="s">
        <v>239</v>
      </c>
      <c r="F111" s="1">
        <v>1</v>
      </c>
      <c r="G111" t="s">
        <v>16</v>
      </c>
      <c r="H111" t="s">
        <v>324</v>
      </c>
      <c r="I111" t="s">
        <v>581</v>
      </c>
      <c r="J111" t="s">
        <v>234</v>
      </c>
      <c r="K111" s="1">
        <v>70</v>
      </c>
      <c r="L111" t="s">
        <v>27</v>
      </c>
    </row>
    <row r="112" spans="1:12" x14ac:dyDescent="0.25">
      <c r="A112" t="s">
        <v>10</v>
      </c>
      <c r="B112" t="s">
        <v>11</v>
      </c>
      <c r="C112" t="s">
        <v>350</v>
      </c>
      <c r="D112" t="s">
        <v>13</v>
      </c>
      <c r="E112" t="s">
        <v>239</v>
      </c>
      <c r="F112" s="1">
        <v>1</v>
      </c>
      <c r="G112" t="s">
        <v>16</v>
      </c>
      <c r="H112" t="s">
        <v>324</v>
      </c>
      <c r="I112" t="s">
        <v>581</v>
      </c>
      <c r="J112" t="s">
        <v>234</v>
      </c>
      <c r="K112" s="1">
        <v>76</v>
      </c>
      <c r="L112" t="s">
        <v>16</v>
      </c>
    </row>
    <row r="113" spans="1:12" x14ac:dyDescent="0.25">
      <c r="A113" t="s">
        <v>10</v>
      </c>
      <c r="B113" t="s">
        <v>11</v>
      </c>
      <c r="C113" t="s">
        <v>351</v>
      </c>
      <c r="D113" t="s">
        <v>13</v>
      </c>
      <c r="E113" t="s">
        <v>239</v>
      </c>
      <c r="F113" s="1">
        <v>1</v>
      </c>
      <c r="G113" t="s">
        <v>16</v>
      </c>
      <c r="H113" t="s">
        <v>324</v>
      </c>
      <c r="I113" t="s">
        <v>581</v>
      </c>
      <c r="J113" t="s">
        <v>234</v>
      </c>
      <c r="K113" s="1">
        <v>56</v>
      </c>
      <c r="L113" t="s">
        <v>58</v>
      </c>
    </row>
    <row r="114" spans="1:12" x14ac:dyDescent="0.25">
      <c r="A114" t="s">
        <v>10</v>
      </c>
      <c r="B114" t="s">
        <v>11</v>
      </c>
      <c r="C114" t="s">
        <v>352</v>
      </c>
      <c r="D114" t="s">
        <v>13</v>
      </c>
      <c r="E114" t="s">
        <v>239</v>
      </c>
      <c r="F114" s="1">
        <v>1</v>
      </c>
      <c r="G114" t="s">
        <v>16</v>
      </c>
      <c r="H114" t="s">
        <v>324</v>
      </c>
      <c r="I114" t="s">
        <v>581</v>
      </c>
      <c r="J114" t="s">
        <v>234</v>
      </c>
      <c r="K114" s="1">
        <v>77</v>
      </c>
      <c r="L114" t="s">
        <v>16</v>
      </c>
    </row>
    <row r="115" spans="1:12" x14ac:dyDescent="0.25">
      <c r="A115" t="s">
        <v>10</v>
      </c>
      <c r="B115" t="s">
        <v>11</v>
      </c>
      <c r="C115" t="s">
        <v>353</v>
      </c>
      <c r="D115" t="s">
        <v>13</v>
      </c>
      <c r="E115" t="s">
        <v>239</v>
      </c>
      <c r="F115" s="1">
        <v>1</v>
      </c>
      <c r="G115" t="s">
        <v>16</v>
      </c>
      <c r="H115" t="s">
        <v>324</v>
      </c>
      <c r="I115" t="s">
        <v>581</v>
      </c>
      <c r="J115" t="s">
        <v>234</v>
      </c>
      <c r="K115" s="1">
        <v>85</v>
      </c>
      <c r="L115" t="s">
        <v>86</v>
      </c>
    </row>
    <row r="116" spans="1:12" x14ac:dyDescent="0.25">
      <c r="A116" t="s">
        <v>10</v>
      </c>
      <c r="B116" t="s">
        <v>11</v>
      </c>
      <c r="C116" t="s">
        <v>354</v>
      </c>
      <c r="D116" t="s">
        <v>13</v>
      </c>
      <c r="E116" t="s">
        <v>239</v>
      </c>
      <c r="F116" s="1">
        <v>1</v>
      </c>
      <c r="G116" t="s">
        <v>16</v>
      </c>
      <c r="H116" t="s">
        <v>324</v>
      </c>
      <c r="I116" t="s">
        <v>581</v>
      </c>
      <c r="J116" t="s">
        <v>234</v>
      </c>
      <c r="K116" s="1">
        <v>40</v>
      </c>
      <c r="L116" t="s">
        <v>24</v>
      </c>
    </row>
    <row r="117" spans="1:12" x14ac:dyDescent="0.25">
      <c r="A117" t="s">
        <v>10</v>
      </c>
      <c r="B117" t="s">
        <v>11</v>
      </c>
      <c r="C117" t="s">
        <v>355</v>
      </c>
      <c r="D117" t="s">
        <v>32</v>
      </c>
      <c r="E117" t="s">
        <v>239</v>
      </c>
      <c r="F117" s="1">
        <v>1</v>
      </c>
      <c r="G117" t="s">
        <v>16</v>
      </c>
      <c r="H117" t="s">
        <v>324</v>
      </c>
      <c r="I117" t="s">
        <v>581</v>
      </c>
      <c r="J117" t="s">
        <v>234</v>
      </c>
      <c r="K117" s="1">
        <v>95</v>
      </c>
      <c r="L117" t="s">
        <v>30</v>
      </c>
    </row>
    <row r="118" spans="1:12" x14ac:dyDescent="0.25">
      <c r="A118" t="s">
        <v>10</v>
      </c>
      <c r="B118" t="s">
        <v>11</v>
      </c>
      <c r="C118" t="s">
        <v>356</v>
      </c>
      <c r="D118" t="s">
        <v>13</v>
      </c>
      <c r="E118" t="s">
        <v>239</v>
      </c>
      <c r="F118" s="1">
        <v>1</v>
      </c>
      <c r="G118" t="s">
        <v>16</v>
      </c>
      <c r="H118" t="s">
        <v>324</v>
      </c>
      <c r="I118" t="s">
        <v>581</v>
      </c>
      <c r="J118" t="s">
        <v>234</v>
      </c>
      <c r="K118" s="1">
        <v>50</v>
      </c>
      <c r="L118" t="s">
        <v>22</v>
      </c>
    </row>
    <row r="119" spans="1:12" x14ac:dyDescent="0.25">
      <c r="A119" t="s">
        <v>10</v>
      </c>
      <c r="B119" t="s">
        <v>11</v>
      </c>
      <c r="C119" t="s">
        <v>357</v>
      </c>
      <c r="D119" t="s">
        <v>13</v>
      </c>
      <c r="E119" t="s">
        <v>239</v>
      </c>
      <c r="F119" s="1">
        <v>1</v>
      </c>
      <c r="G119" t="s">
        <v>16</v>
      </c>
      <c r="H119" t="s">
        <v>324</v>
      </c>
      <c r="I119" t="s">
        <v>581</v>
      </c>
      <c r="J119" t="s">
        <v>234</v>
      </c>
      <c r="K119" s="1">
        <v>80</v>
      </c>
      <c r="L119" t="s">
        <v>35</v>
      </c>
    </row>
    <row r="120" spans="1:12" x14ac:dyDescent="0.25">
      <c r="A120" t="s">
        <v>10</v>
      </c>
      <c r="B120" t="s">
        <v>11</v>
      </c>
      <c r="C120" t="s">
        <v>358</v>
      </c>
      <c r="D120" t="s">
        <v>13</v>
      </c>
      <c r="E120" t="s">
        <v>239</v>
      </c>
      <c r="F120" s="1">
        <v>1</v>
      </c>
      <c r="G120" t="s">
        <v>16</v>
      </c>
      <c r="H120" t="s">
        <v>324</v>
      </c>
      <c r="I120" t="s">
        <v>581</v>
      </c>
      <c r="J120" t="s">
        <v>234</v>
      </c>
      <c r="K120" s="1">
        <v>43</v>
      </c>
      <c r="L120" t="s">
        <v>24</v>
      </c>
    </row>
    <row r="121" spans="1:12" x14ac:dyDescent="0.25">
      <c r="A121" t="s">
        <v>10</v>
      </c>
      <c r="B121" t="s">
        <v>11</v>
      </c>
      <c r="C121" t="s">
        <v>359</v>
      </c>
      <c r="D121" t="s">
        <v>13</v>
      </c>
      <c r="E121" t="s">
        <v>239</v>
      </c>
      <c r="F121" s="1">
        <v>1</v>
      </c>
      <c r="G121" t="s">
        <v>16</v>
      </c>
      <c r="H121" t="s">
        <v>324</v>
      </c>
      <c r="I121" t="s">
        <v>581</v>
      </c>
      <c r="J121" t="s">
        <v>234</v>
      </c>
      <c r="K121" s="1">
        <v>56</v>
      </c>
      <c r="L121" t="s">
        <v>58</v>
      </c>
    </row>
    <row r="122" spans="1:12" x14ac:dyDescent="0.25">
      <c r="A122" t="s">
        <v>10</v>
      </c>
      <c r="B122" t="s">
        <v>11</v>
      </c>
      <c r="C122" t="s">
        <v>360</v>
      </c>
      <c r="D122" t="s">
        <v>13</v>
      </c>
      <c r="E122" t="s">
        <v>239</v>
      </c>
      <c r="F122" s="1">
        <v>1</v>
      </c>
      <c r="G122" t="s">
        <v>16</v>
      </c>
      <c r="H122" t="s">
        <v>324</v>
      </c>
      <c r="I122" t="s">
        <v>581</v>
      </c>
      <c r="J122" t="s">
        <v>234</v>
      </c>
      <c r="K122" s="1">
        <v>72</v>
      </c>
      <c r="L122" t="s">
        <v>27</v>
      </c>
    </row>
    <row r="123" spans="1:12" x14ac:dyDescent="0.25">
      <c r="A123" t="s">
        <v>10</v>
      </c>
      <c r="B123" t="s">
        <v>11</v>
      </c>
      <c r="C123" t="s">
        <v>361</v>
      </c>
      <c r="D123" t="s">
        <v>13</v>
      </c>
      <c r="E123" t="s">
        <v>239</v>
      </c>
      <c r="F123" s="1">
        <v>1</v>
      </c>
      <c r="G123" t="s">
        <v>16</v>
      </c>
      <c r="H123" t="s">
        <v>324</v>
      </c>
      <c r="I123" t="s">
        <v>581</v>
      </c>
      <c r="J123" t="s">
        <v>234</v>
      </c>
      <c r="K123" s="1">
        <v>41</v>
      </c>
      <c r="L123" t="s">
        <v>24</v>
      </c>
    </row>
    <row r="124" spans="1:12" x14ac:dyDescent="0.25">
      <c r="A124" t="s">
        <v>10</v>
      </c>
      <c r="B124" t="s">
        <v>11</v>
      </c>
      <c r="C124" t="s">
        <v>362</v>
      </c>
      <c r="D124" t="s">
        <v>13</v>
      </c>
      <c r="E124" t="s">
        <v>239</v>
      </c>
      <c r="F124" s="1">
        <v>1</v>
      </c>
      <c r="G124" t="s">
        <v>16</v>
      </c>
      <c r="H124" t="s">
        <v>324</v>
      </c>
      <c r="I124" t="s">
        <v>581</v>
      </c>
      <c r="J124" t="s">
        <v>234</v>
      </c>
      <c r="K124" s="1">
        <v>80</v>
      </c>
      <c r="L124" t="s">
        <v>35</v>
      </c>
    </row>
    <row r="125" spans="1:12" x14ac:dyDescent="0.25">
      <c r="A125" t="s">
        <v>10</v>
      </c>
      <c r="B125" t="s">
        <v>11</v>
      </c>
      <c r="C125" t="s">
        <v>363</v>
      </c>
      <c r="D125" t="s">
        <v>13</v>
      </c>
      <c r="E125" t="s">
        <v>239</v>
      </c>
      <c r="F125" s="1">
        <v>1</v>
      </c>
      <c r="G125" t="s">
        <v>16</v>
      </c>
      <c r="H125" t="s">
        <v>324</v>
      </c>
      <c r="I125" t="s">
        <v>581</v>
      </c>
      <c r="J125" t="s">
        <v>234</v>
      </c>
      <c r="K125" s="1">
        <v>70</v>
      </c>
      <c r="L125" t="s">
        <v>27</v>
      </c>
    </row>
    <row r="126" spans="1:12" x14ac:dyDescent="0.25">
      <c r="A126" t="s">
        <v>10</v>
      </c>
      <c r="B126" t="s">
        <v>11</v>
      </c>
      <c r="C126" t="s">
        <v>364</v>
      </c>
      <c r="D126" t="s">
        <v>13</v>
      </c>
      <c r="E126" t="s">
        <v>239</v>
      </c>
      <c r="F126" s="1">
        <v>1</v>
      </c>
      <c r="G126" t="s">
        <v>16</v>
      </c>
      <c r="H126" t="s">
        <v>324</v>
      </c>
      <c r="I126" t="s">
        <v>581</v>
      </c>
      <c r="J126" t="s">
        <v>234</v>
      </c>
      <c r="K126" s="1">
        <v>28</v>
      </c>
      <c r="L126" t="s">
        <v>24</v>
      </c>
    </row>
    <row r="127" spans="1:12" x14ac:dyDescent="0.25">
      <c r="A127" t="s">
        <v>10</v>
      </c>
      <c r="B127" t="s">
        <v>11</v>
      </c>
      <c r="C127" t="s">
        <v>365</v>
      </c>
      <c r="D127" t="s">
        <v>13</v>
      </c>
      <c r="E127" t="s">
        <v>239</v>
      </c>
      <c r="F127" s="1">
        <v>1</v>
      </c>
      <c r="G127" t="s">
        <v>16</v>
      </c>
      <c r="H127" t="s">
        <v>324</v>
      </c>
      <c r="I127" t="s">
        <v>581</v>
      </c>
      <c r="J127" t="s">
        <v>234</v>
      </c>
      <c r="K127" s="1">
        <v>80</v>
      </c>
      <c r="L127" t="s">
        <v>35</v>
      </c>
    </row>
    <row r="128" spans="1:12" x14ac:dyDescent="0.25">
      <c r="A128" t="s">
        <v>10</v>
      </c>
      <c r="B128" t="s">
        <v>11</v>
      </c>
      <c r="C128" t="s">
        <v>366</v>
      </c>
      <c r="D128" t="s">
        <v>13</v>
      </c>
      <c r="E128" t="s">
        <v>239</v>
      </c>
      <c r="F128" s="1">
        <v>1</v>
      </c>
      <c r="G128" t="s">
        <v>16</v>
      </c>
      <c r="H128" t="s">
        <v>324</v>
      </c>
      <c r="I128" t="s">
        <v>581</v>
      </c>
      <c r="J128" t="s">
        <v>234</v>
      </c>
      <c r="K128" s="1">
        <v>90</v>
      </c>
      <c r="L128" t="s">
        <v>30</v>
      </c>
    </row>
    <row r="129" spans="1:12" x14ac:dyDescent="0.25">
      <c r="A129" t="s">
        <v>10</v>
      </c>
      <c r="B129" t="s">
        <v>11</v>
      </c>
      <c r="C129" t="s">
        <v>367</v>
      </c>
      <c r="D129" t="s">
        <v>32</v>
      </c>
      <c r="E129" t="s">
        <v>239</v>
      </c>
      <c r="F129" s="1">
        <v>1</v>
      </c>
      <c r="G129" t="s">
        <v>16</v>
      </c>
      <c r="H129" t="s">
        <v>324</v>
      </c>
      <c r="I129" t="s">
        <v>581</v>
      </c>
      <c r="J129" t="s">
        <v>234</v>
      </c>
      <c r="K129" s="1">
        <v>76</v>
      </c>
      <c r="L129" t="s">
        <v>16</v>
      </c>
    </row>
    <row r="130" spans="1:12" x14ac:dyDescent="0.25">
      <c r="A130" t="s">
        <v>10</v>
      </c>
      <c r="B130" t="s">
        <v>11</v>
      </c>
      <c r="C130" t="s">
        <v>368</v>
      </c>
      <c r="D130" t="s">
        <v>13</v>
      </c>
      <c r="E130" t="s">
        <v>239</v>
      </c>
      <c r="F130" s="1">
        <v>1</v>
      </c>
      <c r="G130" t="s">
        <v>16</v>
      </c>
      <c r="H130" t="s">
        <v>324</v>
      </c>
      <c r="I130" t="s">
        <v>581</v>
      </c>
      <c r="J130" t="s">
        <v>234</v>
      </c>
      <c r="K130" s="1">
        <v>95</v>
      </c>
      <c r="L130" t="s">
        <v>30</v>
      </c>
    </row>
    <row r="131" spans="1:12" x14ac:dyDescent="0.25">
      <c r="A131" t="s">
        <v>10</v>
      </c>
      <c r="B131" t="s">
        <v>11</v>
      </c>
      <c r="C131" t="s">
        <v>369</v>
      </c>
      <c r="D131" t="s">
        <v>13</v>
      </c>
      <c r="E131" t="s">
        <v>239</v>
      </c>
      <c r="F131" s="1">
        <v>1</v>
      </c>
      <c r="G131" t="s">
        <v>16</v>
      </c>
      <c r="H131" t="s">
        <v>324</v>
      </c>
      <c r="I131" t="s">
        <v>581</v>
      </c>
      <c r="J131" t="s">
        <v>234</v>
      </c>
      <c r="K131" s="1">
        <v>85</v>
      </c>
      <c r="L131" t="s">
        <v>86</v>
      </c>
    </row>
    <row r="132" spans="1:12" x14ac:dyDescent="0.25">
      <c r="A132" t="s">
        <v>10</v>
      </c>
      <c r="B132" t="s">
        <v>11</v>
      </c>
      <c r="C132" t="s">
        <v>370</v>
      </c>
      <c r="D132" t="s">
        <v>13</v>
      </c>
      <c r="E132" t="s">
        <v>239</v>
      </c>
      <c r="F132" s="1">
        <v>1</v>
      </c>
      <c r="G132" t="s">
        <v>16</v>
      </c>
      <c r="H132" t="s">
        <v>324</v>
      </c>
      <c r="I132" t="s">
        <v>581</v>
      </c>
      <c r="J132" t="s">
        <v>234</v>
      </c>
      <c r="K132" s="1">
        <v>80</v>
      </c>
      <c r="L132" t="s">
        <v>35</v>
      </c>
    </row>
    <row r="133" spans="1:12" x14ac:dyDescent="0.25">
      <c r="A133" t="s">
        <v>10</v>
      </c>
      <c r="B133" t="s">
        <v>11</v>
      </c>
      <c r="C133" t="s">
        <v>371</v>
      </c>
      <c r="D133" t="s">
        <v>13</v>
      </c>
      <c r="E133" t="s">
        <v>239</v>
      </c>
      <c r="F133" s="1">
        <v>1</v>
      </c>
      <c r="G133" t="s">
        <v>16</v>
      </c>
      <c r="H133" t="s">
        <v>324</v>
      </c>
      <c r="I133" t="s">
        <v>581</v>
      </c>
      <c r="J133" t="s">
        <v>234</v>
      </c>
      <c r="K133" s="1">
        <v>67</v>
      </c>
      <c r="L133" t="s">
        <v>33</v>
      </c>
    </row>
    <row r="134" spans="1:12" x14ac:dyDescent="0.25">
      <c r="A134" t="s">
        <v>10</v>
      </c>
      <c r="B134" t="s">
        <v>11</v>
      </c>
      <c r="C134" t="s">
        <v>372</v>
      </c>
      <c r="D134" t="s">
        <v>13</v>
      </c>
      <c r="E134" t="s">
        <v>239</v>
      </c>
      <c r="F134" s="1">
        <v>1</v>
      </c>
      <c r="G134" t="s">
        <v>30</v>
      </c>
      <c r="H134" t="s">
        <v>274</v>
      </c>
      <c r="I134" t="s">
        <v>581</v>
      </c>
      <c r="J134" t="s">
        <v>234</v>
      </c>
      <c r="K134" s="1">
        <v>65</v>
      </c>
      <c r="L134" t="s">
        <v>33</v>
      </c>
    </row>
    <row r="135" spans="1:12" x14ac:dyDescent="0.25">
      <c r="A135" t="s">
        <v>10</v>
      </c>
      <c r="B135" t="s">
        <v>11</v>
      </c>
      <c r="C135" t="s">
        <v>373</v>
      </c>
      <c r="D135" t="s">
        <v>13</v>
      </c>
      <c r="E135" t="s">
        <v>239</v>
      </c>
      <c r="F135" s="1">
        <v>1</v>
      </c>
      <c r="G135" t="s">
        <v>16</v>
      </c>
      <c r="H135" t="s">
        <v>324</v>
      </c>
      <c r="I135" t="s">
        <v>581</v>
      </c>
      <c r="J135" t="s">
        <v>234</v>
      </c>
      <c r="K135" s="1">
        <v>90</v>
      </c>
      <c r="L135" t="s">
        <v>30</v>
      </c>
    </row>
    <row r="136" spans="1:12" x14ac:dyDescent="0.25">
      <c r="A136" t="s">
        <v>10</v>
      </c>
      <c r="B136" t="s">
        <v>11</v>
      </c>
      <c r="C136" t="s">
        <v>374</v>
      </c>
      <c r="D136" t="s">
        <v>13</v>
      </c>
      <c r="E136" t="s">
        <v>239</v>
      </c>
      <c r="F136" s="1">
        <v>1</v>
      </c>
      <c r="G136" t="s">
        <v>16</v>
      </c>
      <c r="H136" t="s">
        <v>324</v>
      </c>
      <c r="I136" t="s">
        <v>581</v>
      </c>
      <c r="J136" t="s">
        <v>234</v>
      </c>
      <c r="K136" s="1">
        <v>80</v>
      </c>
      <c r="L136" t="s">
        <v>35</v>
      </c>
    </row>
    <row r="137" spans="1:12" x14ac:dyDescent="0.25">
      <c r="A137" t="s">
        <v>10</v>
      </c>
      <c r="B137" t="s">
        <v>11</v>
      </c>
      <c r="C137" t="s">
        <v>38</v>
      </c>
      <c r="D137" t="s">
        <v>13</v>
      </c>
      <c r="E137" t="s">
        <v>14</v>
      </c>
      <c r="F137" s="1">
        <v>3</v>
      </c>
      <c r="G137" t="s">
        <v>30</v>
      </c>
      <c r="H137" t="s">
        <v>246</v>
      </c>
      <c r="I137" t="s">
        <v>579</v>
      </c>
      <c r="J137" t="s">
        <v>234</v>
      </c>
      <c r="K137" s="1">
        <v>36</v>
      </c>
      <c r="L137" t="s">
        <v>24</v>
      </c>
    </row>
    <row r="138" spans="1:12" x14ac:dyDescent="0.25">
      <c r="A138" t="s">
        <v>10</v>
      </c>
      <c r="B138" t="s">
        <v>11</v>
      </c>
      <c r="C138" t="s">
        <v>45</v>
      </c>
      <c r="D138" t="s">
        <v>13</v>
      </c>
      <c r="E138" t="s">
        <v>239</v>
      </c>
      <c r="F138" s="1">
        <v>2</v>
      </c>
      <c r="G138" t="s">
        <v>241</v>
      </c>
      <c r="H138" t="s">
        <v>240</v>
      </c>
      <c r="I138" t="s">
        <v>579</v>
      </c>
      <c r="J138" t="s">
        <v>234</v>
      </c>
      <c r="K138" s="1">
        <v>51</v>
      </c>
      <c r="L138" t="s">
        <v>22</v>
      </c>
    </row>
    <row r="139" spans="1:12" x14ac:dyDescent="0.25">
      <c r="A139" t="s">
        <v>10</v>
      </c>
      <c r="B139" t="s">
        <v>11</v>
      </c>
      <c r="C139" t="s">
        <v>60</v>
      </c>
      <c r="D139" t="s">
        <v>13</v>
      </c>
      <c r="E139" t="s">
        <v>14</v>
      </c>
      <c r="F139" s="1">
        <v>3</v>
      </c>
      <c r="G139" t="s">
        <v>30</v>
      </c>
      <c r="H139" t="s">
        <v>246</v>
      </c>
      <c r="I139" t="s">
        <v>579</v>
      </c>
      <c r="J139" t="s">
        <v>234</v>
      </c>
      <c r="K139" s="1">
        <v>31</v>
      </c>
      <c r="L139" t="s">
        <v>24</v>
      </c>
    </row>
    <row r="140" spans="1:12" x14ac:dyDescent="0.25">
      <c r="A140" t="s">
        <v>10</v>
      </c>
      <c r="B140" t="s">
        <v>11</v>
      </c>
      <c r="C140" t="s">
        <v>64</v>
      </c>
      <c r="D140" t="s">
        <v>13</v>
      </c>
      <c r="E140" t="s">
        <v>14</v>
      </c>
      <c r="F140" s="1">
        <v>3</v>
      </c>
      <c r="G140" t="s">
        <v>30</v>
      </c>
      <c r="H140" t="s">
        <v>246</v>
      </c>
      <c r="I140" t="s">
        <v>579</v>
      </c>
      <c r="J140" t="s">
        <v>234</v>
      </c>
      <c r="K140" s="1">
        <v>83</v>
      </c>
      <c r="L140" t="s">
        <v>35</v>
      </c>
    </row>
    <row r="141" spans="1:12" x14ac:dyDescent="0.25">
      <c r="A141" t="s">
        <v>10</v>
      </c>
      <c r="B141" t="s">
        <v>11</v>
      </c>
      <c r="C141" t="s">
        <v>375</v>
      </c>
      <c r="D141" t="s">
        <v>13</v>
      </c>
      <c r="E141" t="s">
        <v>239</v>
      </c>
      <c r="F141" s="1">
        <v>2</v>
      </c>
      <c r="G141" t="s">
        <v>241</v>
      </c>
      <c r="H141" t="s">
        <v>240</v>
      </c>
      <c r="I141" t="s">
        <v>579</v>
      </c>
      <c r="J141" t="s">
        <v>234</v>
      </c>
      <c r="K141" s="1">
        <v>51</v>
      </c>
      <c r="L141" t="s">
        <v>22</v>
      </c>
    </row>
    <row r="142" spans="1:12" x14ac:dyDescent="0.25">
      <c r="A142" t="s">
        <v>10</v>
      </c>
      <c r="B142" t="s">
        <v>11</v>
      </c>
      <c r="C142" t="s">
        <v>152</v>
      </c>
      <c r="D142" t="s">
        <v>13</v>
      </c>
      <c r="E142" t="s">
        <v>239</v>
      </c>
      <c r="F142" s="1">
        <v>2</v>
      </c>
      <c r="G142" t="s">
        <v>241</v>
      </c>
      <c r="H142" t="s">
        <v>240</v>
      </c>
      <c r="I142" t="s">
        <v>579</v>
      </c>
      <c r="J142" t="s">
        <v>234</v>
      </c>
      <c r="K142" s="1">
        <v>55</v>
      </c>
      <c r="L142" t="s">
        <v>58</v>
      </c>
    </row>
    <row r="143" spans="1:12" x14ac:dyDescent="0.25">
      <c r="A143" t="s">
        <v>10</v>
      </c>
      <c r="B143" t="s">
        <v>11</v>
      </c>
      <c r="C143" t="s">
        <v>175</v>
      </c>
      <c r="D143" t="s">
        <v>13</v>
      </c>
      <c r="E143" t="s">
        <v>14</v>
      </c>
      <c r="F143" s="1">
        <v>3</v>
      </c>
      <c r="G143" t="s">
        <v>30</v>
      </c>
      <c r="H143" t="s">
        <v>246</v>
      </c>
      <c r="I143" t="s">
        <v>579</v>
      </c>
      <c r="J143" t="s">
        <v>234</v>
      </c>
      <c r="K143" s="1">
        <v>85</v>
      </c>
      <c r="L143" t="s">
        <v>86</v>
      </c>
    </row>
    <row r="144" spans="1:12" x14ac:dyDescent="0.25">
      <c r="A144" t="s">
        <v>10</v>
      </c>
      <c r="B144" t="s">
        <v>11</v>
      </c>
      <c r="C144" t="s">
        <v>376</v>
      </c>
      <c r="D144" t="s">
        <v>13</v>
      </c>
      <c r="E144" t="s">
        <v>239</v>
      </c>
      <c r="F144" s="1">
        <v>2</v>
      </c>
      <c r="G144" t="s">
        <v>241</v>
      </c>
      <c r="H144" t="s">
        <v>240</v>
      </c>
      <c r="I144" t="s">
        <v>579</v>
      </c>
      <c r="J144" t="s">
        <v>234</v>
      </c>
      <c r="K144" s="1">
        <v>62</v>
      </c>
      <c r="L144" t="s">
        <v>19</v>
      </c>
    </row>
    <row r="145" spans="1:12" x14ac:dyDescent="0.25">
      <c r="A145" t="s">
        <v>10</v>
      </c>
      <c r="B145" t="s">
        <v>11</v>
      </c>
      <c r="C145" t="s">
        <v>377</v>
      </c>
      <c r="D145" t="s">
        <v>13</v>
      </c>
      <c r="E145" t="s">
        <v>239</v>
      </c>
      <c r="F145" s="1">
        <v>2</v>
      </c>
      <c r="G145" t="s">
        <v>241</v>
      </c>
      <c r="H145" t="s">
        <v>240</v>
      </c>
      <c r="I145" t="s">
        <v>579</v>
      </c>
      <c r="J145" t="s">
        <v>234</v>
      </c>
      <c r="K145" s="1">
        <v>11</v>
      </c>
      <c r="L145" t="s">
        <v>24</v>
      </c>
    </row>
    <row r="146" spans="1:12" x14ac:dyDescent="0.25">
      <c r="A146" t="s">
        <v>10</v>
      </c>
      <c r="B146" t="s">
        <v>11</v>
      </c>
      <c r="C146" t="s">
        <v>378</v>
      </c>
      <c r="D146" t="s">
        <v>32</v>
      </c>
      <c r="E146" t="s">
        <v>239</v>
      </c>
      <c r="F146" s="1">
        <v>2</v>
      </c>
      <c r="G146" t="s">
        <v>241</v>
      </c>
      <c r="H146" t="s">
        <v>240</v>
      </c>
      <c r="I146" t="s">
        <v>579</v>
      </c>
      <c r="J146" t="s">
        <v>234</v>
      </c>
      <c r="K146" s="1">
        <v>75</v>
      </c>
      <c r="L146" t="s">
        <v>16</v>
      </c>
    </row>
    <row r="147" spans="1:12" x14ac:dyDescent="0.25">
      <c r="A147" t="s">
        <v>10</v>
      </c>
      <c r="B147" t="s">
        <v>11</v>
      </c>
      <c r="C147" t="s">
        <v>379</v>
      </c>
      <c r="D147" t="s">
        <v>32</v>
      </c>
      <c r="E147" t="s">
        <v>239</v>
      </c>
      <c r="F147" s="1">
        <v>2</v>
      </c>
      <c r="G147" t="s">
        <v>241</v>
      </c>
      <c r="H147" t="s">
        <v>240</v>
      </c>
      <c r="I147" t="s">
        <v>579</v>
      </c>
      <c r="J147" t="s">
        <v>234</v>
      </c>
      <c r="K147" s="1">
        <v>50</v>
      </c>
      <c r="L147" t="s">
        <v>22</v>
      </c>
    </row>
    <row r="148" spans="1:12" x14ac:dyDescent="0.25">
      <c r="A148" t="s">
        <v>10</v>
      </c>
      <c r="B148" t="s">
        <v>11</v>
      </c>
      <c r="C148" t="s">
        <v>380</v>
      </c>
      <c r="D148" t="s">
        <v>13</v>
      </c>
      <c r="E148" t="s">
        <v>239</v>
      </c>
      <c r="F148" s="1">
        <v>2</v>
      </c>
      <c r="G148" t="s">
        <v>241</v>
      </c>
      <c r="H148" t="s">
        <v>240</v>
      </c>
      <c r="I148" t="s">
        <v>579</v>
      </c>
      <c r="J148" t="s">
        <v>234</v>
      </c>
      <c r="K148" s="1">
        <v>61</v>
      </c>
      <c r="L148" t="s">
        <v>19</v>
      </c>
    </row>
    <row r="149" spans="1:12" x14ac:dyDescent="0.25">
      <c r="A149" t="s">
        <v>10</v>
      </c>
      <c r="B149" t="s">
        <v>11</v>
      </c>
      <c r="C149" t="s">
        <v>381</v>
      </c>
      <c r="D149" t="s">
        <v>13</v>
      </c>
      <c r="E149" t="s">
        <v>239</v>
      </c>
      <c r="F149" s="1">
        <v>2</v>
      </c>
      <c r="G149" t="s">
        <v>241</v>
      </c>
      <c r="H149" t="s">
        <v>240</v>
      </c>
      <c r="I149" t="s">
        <v>579</v>
      </c>
      <c r="J149" t="s">
        <v>234</v>
      </c>
      <c r="K149" s="1">
        <v>60</v>
      </c>
      <c r="L149" t="s">
        <v>19</v>
      </c>
    </row>
    <row r="150" spans="1:12" x14ac:dyDescent="0.25">
      <c r="A150" t="s">
        <v>10</v>
      </c>
      <c r="B150" t="s">
        <v>11</v>
      </c>
      <c r="C150" t="s">
        <v>382</v>
      </c>
      <c r="D150" t="s">
        <v>13</v>
      </c>
      <c r="E150" t="s">
        <v>239</v>
      </c>
      <c r="F150" s="1">
        <v>2</v>
      </c>
      <c r="G150" t="s">
        <v>241</v>
      </c>
      <c r="H150" t="s">
        <v>240</v>
      </c>
      <c r="I150" t="s">
        <v>579</v>
      </c>
      <c r="J150" t="s">
        <v>234</v>
      </c>
      <c r="K150" s="1">
        <v>6</v>
      </c>
      <c r="L150" t="s">
        <v>24</v>
      </c>
    </row>
    <row r="151" spans="1:12" x14ac:dyDescent="0.25">
      <c r="A151" t="s">
        <v>10</v>
      </c>
      <c r="B151" t="s">
        <v>11</v>
      </c>
      <c r="C151" t="s">
        <v>383</v>
      </c>
      <c r="D151" t="s">
        <v>13</v>
      </c>
      <c r="E151" t="s">
        <v>239</v>
      </c>
      <c r="F151" s="1">
        <v>2</v>
      </c>
      <c r="G151" t="s">
        <v>241</v>
      </c>
      <c r="H151" t="s">
        <v>240</v>
      </c>
      <c r="I151" t="s">
        <v>579</v>
      </c>
      <c r="J151" t="s">
        <v>234</v>
      </c>
      <c r="K151" s="1">
        <v>7</v>
      </c>
      <c r="L151" t="s">
        <v>24</v>
      </c>
    </row>
    <row r="152" spans="1:12" x14ac:dyDescent="0.25">
      <c r="A152" t="s">
        <v>10</v>
      </c>
      <c r="B152" t="s">
        <v>11</v>
      </c>
      <c r="C152" t="s">
        <v>384</v>
      </c>
      <c r="D152" t="s">
        <v>13</v>
      </c>
      <c r="E152" t="s">
        <v>239</v>
      </c>
      <c r="F152" s="1">
        <v>2</v>
      </c>
      <c r="G152" t="s">
        <v>241</v>
      </c>
      <c r="H152" t="s">
        <v>240</v>
      </c>
      <c r="I152" t="s">
        <v>579</v>
      </c>
      <c r="J152" t="s">
        <v>234</v>
      </c>
      <c r="K152" s="1">
        <v>3</v>
      </c>
      <c r="L152" t="s">
        <v>24</v>
      </c>
    </row>
    <row r="153" spans="1:12" x14ac:dyDescent="0.25">
      <c r="A153" t="s">
        <v>10</v>
      </c>
      <c r="B153" t="s">
        <v>11</v>
      </c>
      <c r="C153" t="s">
        <v>385</v>
      </c>
      <c r="D153" t="s">
        <v>13</v>
      </c>
      <c r="E153" t="s">
        <v>14</v>
      </c>
      <c r="F153" s="1">
        <v>3</v>
      </c>
      <c r="G153" t="s">
        <v>16</v>
      </c>
      <c r="H153" t="s">
        <v>233</v>
      </c>
      <c r="I153" t="s">
        <v>579</v>
      </c>
      <c r="J153" t="s">
        <v>234</v>
      </c>
      <c r="K153" s="1">
        <v>53</v>
      </c>
      <c r="L153" t="s">
        <v>22</v>
      </c>
    </row>
    <row r="154" spans="1:12" x14ac:dyDescent="0.25">
      <c r="A154" t="s">
        <v>10</v>
      </c>
      <c r="B154" t="s">
        <v>11</v>
      </c>
      <c r="C154" t="s">
        <v>226</v>
      </c>
      <c r="D154" t="s">
        <v>13</v>
      </c>
      <c r="E154" t="s">
        <v>239</v>
      </c>
      <c r="F154" s="1">
        <v>2</v>
      </c>
      <c r="G154" t="s">
        <v>241</v>
      </c>
      <c r="H154" t="s">
        <v>240</v>
      </c>
      <c r="I154" t="s">
        <v>579</v>
      </c>
      <c r="J154" t="s">
        <v>234</v>
      </c>
      <c r="K154" s="1">
        <v>1</v>
      </c>
      <c r="L154" t="s">
        <v>24</v>
      </c>
    </row>
    <row r="155" spans="1:12" x14ac:dyDescent="0.25">
      <c r="A155" t="s">
        <v>10</v>
      </c>
      <c r="B155" t="s">
        <v>11</v>
      </c>
      <c r="C155" t="s">
        <v>386</v>
      </c>
      <c r="D155" t="s">
        <v>13</v>
      </c>
      <c r="E155" t="s">
        <v>14</v>
      </c>
      <c r="F155" s="1">
        <v>3</v>
      </c>
      <c r="G155" t="s">
        <v>16</v>
      </c>
      <c r="H155" t="s">
        <v>233</v>
      </c>
      <c r="I155" t="s">
        <v>579</v>
      </c>
      <c r="J155" t="s">
        <v>234</v>
      </c>
      <c r="K155" s="1">
        <v>73</v>
      </c>
      <c r="L155" t="s">
        <v>27</v>
      </c>
    </row>
    <row r="156" spans="1:12" x14ac:dyDescent="0.25">
      <c r="A156" t="s">
        <v>10</v>
      </c>
      <c r="B156" t="s">
        <v>11</v>
      </c>
      <c r="C156" t="s">
        <v>387</v>
      </c>
      <c r="D156" t="s">
        <v>13</v>
      </c>
      <c r="E156" t="s">
        <v>14</v>
      </c>
      <c r="F156" s="1">
        <v>3</v>
      </c>
      <c r="G156" t="s">
        <v>30</v>
      </c>
      <c r="H156" t="s">
        <v>246</v>
      </c>
      <c r="I156" t="s">
        <v>579</v>
      </c>
      <c r="J156" t="s">
        <v>234</v>
      </c>
      <c r="K156" s="1">
        <v>60</v>
      </c>
      <c r="L156" t="s">
        <v>19</v>
      </c>
    </row>
    <row r="157" spans="1:12" x14ac:dyDescent="0.25">
      <c r="A157" t="s">
        <v>10</v>
      </c>
      <c r="B157" t="s">
        <v>11</v>
      </c>
      <c r="C157" t="s">
        <v>388</v>
      </c>
      <c r="D157" t="s">
        <v>13</v>
      </c>
      <c r="E157" t="s">
        <v>14</v>
      </c>
      <c r="F157" s="1">
        <v>3</v>
      </c>
      <c r="G157" t="s">
        <v>30</v>
      </c>
      <c r="H157" t="s">
        <v>246</v>
      </c>
      <c r="I157" t="s">
        <v>579</v>
      </c>
      <c r="J157" t="s">
        <v>234</v>
      </c>
      <c r="K157" s="1">
        <v>75</v>
      </c>
      <c r="L157" t="s">
        <v>16</v>
      </c>
    </row>
    <row r="158" spans="1:12" x14ac:dyDescent="0.25">
      <c r="A158" t="s">
        <v>10</v>
      </c>
      <c r="B158" t="s">
        <v>11</v>
      </c>
      <c r="C158" t="s">
        <v>389</v>
      </c>
      <c r="D158" t="s">
        <v>13</v>
      </c>
      <c r="E158" t="s">
        <v>14</v>
      </c>
      <c r="F158" s="1">
        <v>3</v>
      </c>
      <c r="G158" t="s">
        <v>30</v>
      </c>
      <c r="H158" t="s">
        <v>246</v>
      </c>
      <c r="I158" t="s">
        <v>579</v>
      </c>
      <c r="J158" t="s">
        <v>234</v>
      </c>
      <c r="K158" s="1">
        <v>67</v>
      </c>
      <c r="L158" t="s">
        <v>33</v>
      </c>
    </row>
    <row r="159" spans="1:12" x14ac:dyDescent="0.25">
      <c r="A159" t="s">
        <v>10</v>
      </c>
      <c r="B159" t="s">
        <v>11</v>
      </c>
      <c r="C159" t="s">
        <v>390</v>
      </c>
      <c r="D159" t="s">
        <v>13</v>
      </c>
      <c r="E159" t="s">
        <v>14</v>
      </c>
      <c r="F159" s="1">
        <v>3</v>
      </c>
      <c r="G159" t="s">
        <v>30</v>
      </c>
      <c r="H159" t="s">
        <v>246</v>
      </c>
      <c r="I159" t="s">
        <v>579</v>
      </c>
      <c r="J159" t="s">
        <v>234</v>
      </c>
      <c r="K159" s="1">
        <v>84</v>
      </c>
      <c r="L159" t="s">
        <v>35</v>
      </c>
    </row>
    <row r="160" spans="1:12" x14ac:dyDescent="0.25">
      <c r="A160" t="s">
        <v>10</v>
      </c>
      <c r="B160" t="s">
        <v>11</v>
      </c>
      <c r="C160" t="s">
        <v>391</v>
      </c>
      <c r="D160" t="s">
        <v>13</v>
      </c>
      <c r="E160" t="s">
        <v>14</v>
      </c>
      <c r="F160" s="1">
        <v>3</v>
      </c>
      <c r="G160" t="s">
        <v>30</v>
      </c>
      <c r="H160" t="s">
        <v>246</v>
      </c>
      <c r="I160" t="s">
        <v>579</v>
      </c>
      <c r="J160" t="s">
        <v>234</v>
      </c>
      <c r="K160" s="1">
        <v>69</v>
      </c>
      <c r="L160" t="s">
        <v>33</v>
      </c>
    </row>
    <row r="161" spans="1:12" x14ac:dyDescent="0.25">
      <c r="A161" t="s">
        <v>10</v>
      </c>
      <c r="B161" t="s">
        <v>11</v>
      </c>
      <c r="C161" t="s">
        <v>392</v>
      </c>
      <c r="D161" t="s">
        <v>13</v>
      </c>
      <c r="E161" t="s">
        <v>14</v>
      </c>
      <c r="F161" s="1">
        <v>3</v>
      </c>
      <c r="G161" t="s">
        <v>30</v>
      </c>
      <c r="H161" t="s">
        <v>246</v>
      </c>
      <c r="I161" t="s">
        <v>579</v>
      </c>
      <c r="J161" t="s">
        <v>234</v>
      </c>
      <c r="K161" s="1">
        <v>36</v>
      </c>
      <c r="L161" t="s">
        <v>24</v>
      </c>
    </row>
    <row r="162" spans="1:12" x14ac:dyDescent="0.25">
      <c r="A162" t="s">
        <v>10</v>
      </c>
      <c r="B162" t="s">
        <v>11</v>
      </c>
      <c r="C162" t="s">
        <v>393</v>
      </c>
      <c r="D162" t="s">
        <v>32</v>
      </c>
      <c r="E162" t="s">
        <v>14</v>
      </c>
      <c r="F162" s="1">
        <v>3</v>
      </c>
      <c r="G162" t="s">
        <v>30</v>
      </c>
      <c r="H162" t="s">
        <v>246</v>
      </c>
      <c r="I162" t="s">
        <v>579</v>
      </c>
      <c r="J162" t="s">
        <v>234</v>
      </c>
      <c r="K162" s="1">
        <v>46</v>
      </c>
      <c r="L162" t="s">
        <v>24</v>
      </c>
    </row>
    <row r="163" spans="1:12" x14ac:dyDescent="0.25">
      <c r="A163" t="s">
        <v>10</v>
      </c>
      <c r="B163" t="s">
        <v>11</v>
      </c>
      <c r="C163" t="s">
        <v>394</v>
      </c>
      <c r="D163" t="s">
        <v>32</v>
      </c>
      <c r="E163" t="s">
        <v>14</v>
      </c>
      <c r="F163" s="1">
        <v>3</v>
      </c>
      <c r="G163" t="s">
        <v>30</v>
      </c>
      <c r="H163" t="s">
        <v>246</v>
      </c>
      <c r="I163" t="s">
        <v>579</v>
      </c>
      <c r="J163" t="s">
        <v>234</v>
      </c>
      <c r="K163" s="1">
        <v>87</v>
      </c>
      <c r="L163" t="s">
        <v>86</v>
      </c>
    </row>
    <row r="164" spans="1:12" x14ac:dyDescent="0.25">
      <c r="A164" t="s">
        <v>10</v>
      </c>
      <c r="B164" t="s">
        <v>11</v>
      </c>
      <c r="C164" t="s">
        <v>395</v>
      </c>
      <c r="D164" t="s">
        <v>13</v>
      </c>
      <c r="E164" t="s">
        <v>14</v>
      </c>
      <c r="F164" s="1">
        <v>3</v>
      </c>
      <c r="G164" t="s">
        <v>30</v>
      </c>
      <c r="H164" t="s">
        <v>246</v>
      </c>
      <c r="I164" t="s">
        <v>579</v>
      </c>
      <c r="J164" t="s">
        <v>234</v>
      </c>
      <c r="K164" s="1">
        <v>49</v>
      </c>
      <c r="L164" t="s">
        <v>24</v>
      </c>
    </row>
    <row r="165" spans="1:12" x14ac:dyDescent="0.25">
      <c r="A165" t="s">
        <v>10</v>
      </c>
      <c r="B165" t="s">
        <v>11</v>
      </c>
      <c r="C165" t="s">
        <v>396</v>
      </c>
      <c r="D165" t="s">
        <v>13</v>
      </c>
      <c r="E165" t="s">
        <v>14</v>
      </c>
      <c r="F165" s="1">
        <v>3</v>
      </c>
      <c r="G165" t="s">
        <v>30</v>
      </c>
      <c r="H165" t="s">
        <v>246</v>
      </c>
      <c r="I165" t="s">
        <v>579</v>
      </c>
      <c r="J165" t="s">
        <v>234</v>
      </c>
      <c r="K165" s="1">
        <v>91</v>
      </c>
      <c r="L165" t="s">
        <v>30</v>
      </c>
    </row>
    <row r="166" spans="1:12" x14ac:dyDescent="0.25">
      <c r="A166" t="s">
        <v>10</v>
      </c>
      <c r="B166" t="s">
        <v>11</v>
      </c>
      <c r="C166" t="s">
        <v>397</v>
      </c>
      <c r="D166" t="s">
        <v>32</v>
      </c>
      <c r="E166" t="s">
        <v>14</v>
      </c>
      <c r="F166" s="1">
        <v>3</v>
      </c>
      <c r="G166" t="s">
        <v>30</v>
      </c>
      <c r="H166" t="s">
        <v>246</v>
      </c>
      <c r="I166" t="s">
        <v>579</v>
      </c>
      <c r="J166" t="s">
        <v>234</v>
      </c>
      <c r="K166" s="1">
        <v>91</v>
      </c>
      <c r="L166" t="s">
        <v>30</v>
      </c>
    </row>
    <row r="167" spans="1:12" x14ac:dyDescent="0.25">
      <c r="A167" t="s">
        <v>10</v>
      </c>
      <c r="B167" t="s">
        <v>11</v>
      </c>
      <c r="C167" t="s">
        <v>398</v>
      </c>
      <c r="D167" t="s">
        <v>13</v>
      </c>
      <c r="E167" t="s">
        <v>14</v>
      </c>
      <c r="F167" s="1">
        <v>3</v>
      </c>
      <c r="G167" t="s">
        <v>30</v>
      </c>
      <c r="H167" t="s">
        <v>246</v>
      </c>
      <c r="I167" t="s">
        <v>579</v>
      </c>
      <c r="J167" t="s">
        <v>234</v>
      </c>
      <c r="K167" s="1">
        <v>41</v>
      </c>
      <c r="L167" t="s">
        <v>24</v>
      </c>
    </row>
    <row r="168" spans="1:12" x14ac:dyDescent="0.25">
      <c r="A168" t="s">
        <v>10</v>
      </c>
      <c r="B168" t="s">
        <v>11</v>
      </c>
      <c r="C168" t="s">
        <v>399</v>
      </c>
      <c r="D168" t="s">
        <v>13</v>
      </c>
      <c r="E168" t="s">
        <v>14</v>
      </c>
      <c r="F168" s="1">
        <v>3</v>
      </c>
      <c r="G168" t="s">
        <v>30</v>
      </c>
      <c r="H168" t="s">
        <v>246</v>
      </c>
      <c r="I168" t="s">
        <v>579</v>
      </c>
      <c r="J168" t="s">
        <v>234</v>
      </c>
      <c r="K168" s="1">
        <v>40</v>
      </c>
      <c r="L168" t="s">
        <v>24</v>
      </c>
    </row>
    <row r="169" spans="1:12" x14ac:dyDescent="0.25">
      <c r="A169" t="s">
        <v>10</v>
      </c>
      <c r="B169" t="s">
        <v>11</v>
      </c>
      <c r="C169" t="s">
        <v>400</v>
      </c>
      <c r="D169" t="s">
        <v>13</v>
      </c>
      <c r="E169" t="s">
        <v>14</v>
      </c>
      <c r="F169" s="1">
        <v>3</v>
      </c>
      <c r="G169" t="s">
        <v>30</v>
      </c>
      <c r="H169" t="s">
        <v>246</v>
      </c>
      <c r="I169" t="s">
        <v>579</v>
      </c>
      <c r="J169" t="s">
        <v>234</v>
      </c>
      <c r="K169" s="1">
        <v>28</v>
      </c>
      <c r="L169" t="s">
        <v>24</v>
      </c>
    </row>
    <row r="170" spans="1:12" x14ac:dyDescent="0.25">
      <c r="A170" t="s">
        <v>10</v>
      </c>
      <c r="B170" t="s">
        <v>11</v>
      </c>
      <c r="C170" t="s">
        <v>401</v>
      </c>
      <c r="D170" t="s">
        <v>13</v>
      </c>
      <c r="E170" t="s">
        <v>14</v>
      </c>
      <c r="F170" s="1">
        <v>3</v>
      </c>
      <c r="G170" t="s">
        <v>30</v>
      </c>
      <c r="H170" t="s">
        <v>246</v>
      </c>
      <c r="I170" t="s">
        <v>579</v>
      </c>
      <c r="J170" t="s">
        <v>234</v>
      </c>
      <c r="K170" s="1">
        <v>34</v>
      </c>
      <c r="L170" t="s">
        <v>24</v>
      </c>
    </row>
    <row r="171" spans="1:12" x14ac:dyDescent="0.25">
      <c r="A171" t="s">
        <v>10</v>
      </c>
      <c r="B171" t="s">
        <v>11</v>
      </c>
      <c r="C171" t="s">
        <v>402</v>
      </c>
      <c r="D171" t="s">
        <v>32</v>
      </c>
      <c r="E171" t="s">
        <v>14</v>
      </c>
      <c r="F171" s="1">
        <v>3</v>
      </c>
      <c r="G171" t="s">
        <v>30</v>
      </c>
      <c r="H171" t="s">
        <v>246</v>
      </c>
      <c r="I171" t="s">
        <v>579</v>
      </c>
      <c r="J171" t="s">
        <v>234</v>
      </c>
      <c r="K171" s="1">
        <v>57</v>
      </c>
      <c r="L171" t="s">
        <v>58</v>
      </c>
    </row>
    <row r="172" spans="1:12" x14ac:dyDescent="0.25">
      <c r="A172" t="s">
        <v>10</v>
      </c>
      <c r="B172" t="s">
        <v>11</v>
      </c>
      <c r="C172" t="s">
        <v>403</v>
      </c>
      <c r="D172" t="s">
        <v>13</v>
      </c>
      <c r="E172" t="s">
        <v>14</v>
      </c>
      <c r="F172" s="1">
        <v>3</v>
      </c>
      <c r="G172" t="s">
        <v>30</v>
      </c>
      <c r="H172" t="s">
        <v>246</v>
      </c>
      <c r="I172" t="s">
        <v>579</v>
      </c>
      <c r="J172" t="s">
        <v>234</v>
      </c>
      <c r="K172" s="1">
        <v>61</v>
      </c>
      <c r="L172" t="s">
        <v>19</v>
      </c>
    </row>
    <row r="173" spans="1:12" x14ac:dyDescent="0.25">
      <c r="A173" t="s">
        <v>10</v>
      </c>
      <c r="B173" t="s">
        <v>11</v>
      </c>
      <c r="C173" t="s">
        <v>404</v>
      </c>
      <c r="D173" t="s">
        <v>32</v>
      </c>
      <c r="E173" t="s">
        <v>14</v>
      </c>
      <c r="F173" s="1">
        <v>3</v>
      </c>
      <c r="G173" t="s">
        <v>16</v>
      </c>
      <c r="H173" t="s">
        <v>233</v>
      </c>
      <c r="I173" t="s">
        <v>579</v>
      </c>
      <c r="J173" t="s">
        <v>234</v>
      </c>
      <c r="K173" s="1">
        <v>46</v>
      </c>
      <c r="L173" t="s">
        <v>24</v>
      </c>
    </row>
    <row r="174" spans="1:12" x14ac:dyDescent="0.25">
      <c r="A174" t="s">
        <v>10</v>
      </c>
      <c r="B174" t="s">
        <v>11</v>
      </c>
      <c r="C174" t="s">
        <v>405</v>
      </c>
      <c r="D174" t="s">
        <v>13</v>
      </c>
      <c r="E174" t="s">
        <v>14</v>
      </c>
      <c r="F174" s="1">
        <v>3</v>
      </c>
      <c r="G174" t="s">
        <v>30</v>
      </c>
      <c r="H174" t="s">
        <v>246</v>
      </c>
      <c r="I174" t="s">
        <v>579</v>
      </c>
      <c r="J174" t="s">
        <v>234</v>
      </c>
      <c r="K174" s="1">
        <v>87</v>
      </c>
      <c r="L174" t="s">
        <v>86</v>
      </c>
    </row>
    <row r="175" spans="1:12" x14ac:dyDescent="0.25">
      <c r="A175" t="s">
        <v>10</v>
      </c>
      <c r="B175" t="s">
        <v>11</v>
      </c>
      <c r="C175" t="s">
        <v>406</v>
      </c>
      <c r="D175" t="s">
        <v>13</v>
      </c>
      <c r="E175" t="s">
        <v>14</v>
      </c>
      <c r="F175" s="1">
        <v>3</v>
      </c>
      <c r="G175" t="s">
        <v>30</v>
      </c>
      <c r="H175" t="s">
        <v>246</v>
      </c>
      <c r="I175" t="s">
        <v>579</v>
      </c>
      <c r="J175" t="s">
        <v>234</v>
      </c>
      <c r="K175" s="1">
        <v>45</v>
      </c>
      <c r="L175" t="s">
        <v>24</v>
      </c>
    </row>
    <row r="176" spans="1:12" x14ac:dyDescent="0.25">
      <c r="A176" t="s">
        <v>10</v>
      </c>
      <c r="B176" t="s">
        <v>11</v>
      </c>
      <c r="C176" t="s">
        <v>407</v>
      </c>
      <c r="D176" t="s">
        <v>32</v>
      </c>
      <c r="E176" t="s">
        <v>14</v>
      </c>
      <c r="F176" s="1">
        <v>3</v>
      </c>
      <c r="G176" t="s">
        <v>30</v>
      </c>
      <c r="H176" t="s">
        <v>246</v>
      </c>
      <c r="I176" t="s">
        <v>579</v>
      </c>
      <c r="J176" t="s">
        <v>234</v>
      </c>
      <c r="K176" s="1">
        <v>37</v>
      </c>
      <c r="L176" t="s">
        <v>24</v>
      </c>
    </row>
    <row r="177" spans="1:12" x14ac:dyDescent="0.25">
      <c r="A177" t="s">
        <v>10</v>
      </c>
      <c r="B177" t="s">
        <v>11</v>
      </c>
      <c r="C177" t="s">
        <v>408</v>
      </c>
      <c r="D177" t="s">
        <v>13</v>
      </c>
      <c r="E177" t="s">
        <v>14</v>
      </c>
      <c r="F177" s="1">
        <v>3</v>
      </c>
      <c r="G177" t="s">
        <v>30</v>
      </c>
      <c r="H177" t="s">
        <v>246</v>
      </c>
      <c r="I177" t="s">
        <v>579</v>
      </c>
      <c r="J177" t="s">
        <v>234</v>
      </c>
      <c r="K177" s="1">
        <v>67</v>
      </c>
      <c r="L177" t="s">
        <v>33</v>
      </c>
    </row>
    <row r="178" spans="1:12" x14ac:dyDescent="0.25">
      <c r="A178" t="s">
        <v>10</v>
      </c>
      <c r="B178" t="s">
        <v>11</v>
      </c>
      <c r="C178" t="s">
        <v>409</v>
      </c>
      <c r="D178" t="s">
        <v>13</v>
      </c>
      <c r="E178" t="s">
        <v>14</v>
      </c>
      <c r="F178" s="1">
        <v>3</v>
      </c>
      <c r="G178" t="s">
        <v>30</v>
      </c>
      <c r="H178" t="s">
        <v>246</v>
      </c>
      <c r="I178" t="s">
        <v>579</v>
      </c>
      <c r="J178" t="s">
        <v>234</v>
      </c>
      <c r="K178" s="1">
        <v>92</v>
      </c>
      <c r="L178" t="s">
        <v>30</v>
      </c>
    </row>
    <row r="179" spans="1:12" x14ac:dyDescent="0.25">
      <c r="A179" t="s">
        <v>10</v>
      </c>
      <c r="B179" t="s">
        <v>11</v>
      </c>
      <c r="C179" t="s">
        <v>410</v>
      </c>
      <c r="D179" t="s">
        <v>32</v>
      </c>
      <c r="E179" t="s">
        <v>14</v>
      </c>
      <c r="F179" s="1">
        <v>3</v>
      </c>
      <c r="G179" t="s">
        <v>30</v>
      </c>
      <c r="H179" t="s">
        <v>246</v>
      </c>
      <c r="I179" t="s">
        <v>579</v>
      </c>
      <c r="J179" t="s">
        <v>234</v>
      </c>
      <c r="K179" s="1">
        <v>76</v>
      </c>
      <c r="L179" t="s">
        <v>16</v>
      </c>
    </row>
    <row r="180" spans="1:12" x14ac:dyDescent="0.25">
      <c r="A180" t="s">
        <v>10</v>
      </c>
      <c r="B180" t="s">
        <v>11</v>
      </c>
      <c r="C180" t="s">
        <v>411</v>
      </c>
      <c r="D180" t="s">
        <v>32</v>
      </c>
      <c r="E180" t="s">
        <v>14</v>
      </c>
      <c r="F180" s="1">
        <v>3</v>
      </c>
      <c r="G180" t="s">
        <v>30</v>
      </c>
      <c r="H180" t="s">
        <v>246</v>
      </c>
      <c r="I180" t="s">
        <v>579</v>
      </c>
      <c r="J180" t="s">
        <v>234</v>
      </c>
      <c r="K180" s="1">
        <v>58</v>
      </c>
      <c r="L180" t="s">
        <v>58</v>
      </c>
    </row>
    <row r="181" spans="1:12" x14ac:dyDescent="0.25">
      <c r="A181" t="s">
        <v>10</v>
      </c>
      <c r="B181" t="s">
        <v>11</v>
      </c>
      <c r="C181" t="s">
        <v>412</v>
      </c>
      <c r="D181" t="s">
        <v>13</v>
      </c>
      <c r="E181" t="s">
        <v>14</v>
      </c>
      <c r="F181" s="1">
        <v>3</v>
      </c>
      <c r="G181" t="s">
        <v>30</v>
      </c>
      <c r="H181" t="s">
        <v>246</v>
      </c>
      <c r="I181" t="s">
        <v>579</v>
      </c>
      <c r="J181" t="s">
        <v>234</v>
      </c>
      <c r="K181" s="1">
        <v>51</v>
      </c>
      <c r="L181" t="s">
        <v>22</v>
      </c>
    </row>
    <row r="182" spans="1:12" x14ac:dyDescent="0.25">
      <c r="A182" t="s">
        <v>10</v>
      </c>
      <c r="B182" t="s">
        <v>11</v>
      </c>
      <c r="C182" t="s">
        <v>413</v>
      </c>
      <c r="D182" t="s">
        <v>32</v>
      </c>
      <c r="E182" t="s">
        <v>14</v>
      </c>
      <c r="F182" s="1">
        <v>3</v>
      </c>
      <c r="G182" t="s">
        <v>30</v>
      </c>
      <c r="H182" t="s">
        <v>246</v>
      </c>
      <c r="I182" t="s">
        <v>579</v>
      </c>
      <c r="J182" t="s">
        <v>234</v>
      </c>
      <c r="K182" s="1">
        <v>58</v>
      </c>
      <c r="L182" t="s">
        <v>58</v>
      </c>
    </row>
    <row r="183" spans="1:12" x14ac:dyDescent="0.25">
      <c r="A183" t="s">
        <v>10</v>
      </c>
      <c r="B183" t="s">
        <v>11</v>
      </c>
      <c r="C183" t="s">
        <v>414</v>
      </c>
      <c r="D183" t="s">
        <v>13</v>
      </c>
      <c r="E183" t="s">
        <v>14</v>
      </c>
      <c r="F183" s="1">
        <v>3</v>
      </c>
      <c r="G183" t="s">
        <v>30</v>
      </c>
      <c r="H183" t="s">
        <v>246</v>
      </c>
      <c r="I183" t="s">
        <v>579</v>
      </c>
      <c r="J183" t="s">
        <v>234</v>
      </c>
      <c r="K183" s="1">
        <v>83</v>
      </c>
      <c r="L183" t="s">
        <v>35</v>
      </c>
    </row>
    <row r="184" spans="1:12" x14ac:dyDescent="0.25">
      <c r="A184" t="s">
        <v>10</v>
      </c>
      <c r="B184" t="s">
        <v>11</v>
      </c>
      <c r="C184" t="s">
        <v>415</v>
      </c>
      <c r="D184" t="s">
        <v>13</v>
      </c>
      <c r="E184" t="s">
        <v>14</v>
      </c>
      <c r="F184" s="1">
        <v>3</v>
      </c>
      <c r="G184" t="s">
        <v>30</v>
      </c>
      <c r="H184" t="s">
        <v>246</v>
      </c>
      <c r="I184" t="s">
        <v>579</v>
      </c>
      <c r="J184" t="s">
        <v>234</v>
      </c>
      <c r="K184" s="1">
        <v>75</v>
      </c>
      <c r="L184" t="s">
        <v>16</v>
      </c>
    </row>
    <row r="185" spans="1:12" x14ac:dyDescent="0.25">
      <c r="A185" t="s">
        <v>10</v>
      </c>
      <c r="B185" t="s">
        <v>11</v>
      </c>
      <c r="C185" t="s">
        <v>416</v>
      </c>
      <c r="D185" t="s">
        <v>32</v>
      </c>
      <c r="E185" t="s">
        <v>14</v>
      </c>
      <c r="F185" s="1">
        <v>3</v>
      </c>
      <c r="G185" t="s">
        <v>30</v>
      </c>
      <c r="H185" t="s">
        <v>246</v>
      </c>
      <c r="I185" t="s">
        <v>579</v>
      </c>
      <c r="J185" t="s">
        <v>234</v>
      </c>
      <c r="K185" s="1">
        <v>91</v>
      </c>
      <c r="L185" t="s">
        <v>30</v>
      </c>
    </row>
    <row r="186" spans="1:12" x14ac:dyDescent="0.25">
      <c r="A186" t="s">
        <v>10</v>
      </c>
      <c r="B186" t="s">
        <v>11</v>
      </c>
      <c r="C186" t="s">
        <v>417</v>
      </c>
      <c r="D186" t="s">
        <v>13</v>
      </c>
      <c r="E186" t="s">
        <v>14</v>
      </c>
      <c r="F186" s="1">
        <v>3</v>
      </c>
      <c r="G186" t="s">
        <v>30</v>
      </c>
      <c r="H186" t="s">
        <v>246</v>
      </c>
      <c r="I186" t="s">
        <v>579</v>
      </c>
      <c r="J186" t="s">
        <v>234</v>
      </c>
      <c r="K186" s="1">
        <v>45</v>
      </c>
      <c r="L186" t="s">
        <v>24</v>
      </c>
    </row>
    <row r="187" spans="1:12" x14ac:dyDescent="0.25">
      <c r="A187" t="s">
        <v>10</v>
      </c>
      <c r="B187" t="s">
        <v>11</v>
      </c>
      <c r="C187" t="s">
        <v>418</v>
      </c>
      <c r="D187" t="s">
        <v>13</v>
      </c>
      <c r="E187" t="s">
        <v>14</v>
      </c>
      <c r="F187" s="1">
        <v>3</v>
      </c>
      <c r="G187" t="s">
        <v>30</v>
      </c>
      <c r="H187" t="s">
        <v>246</v>
      </c>
      <c r="I187" t="s">
        <v>579</v>
      </c>
      <c r="J187" t="s">
        <v>234</v>
      </c>
      <c r="K187" s="1">
        <v>56</v>
      </c>
      <c r="L187" t="s">
        <v>58</v>
      </c>
    </row>
    <row r="188" spans="1:12" x14ac:dyDescent="0.25">
      <c r="A188" t="s">
        <v>10</v>
      </c>
      <c r="B188" t="s">
        <v>11</v>
      </c>
      <c r="C188" t="s">
        <v>419</v>
      </c>
      <c r="D188" t="s">
        <v>13</v>
      </c>
      <c r="E188" t="s">
        <v>14</v>
      </c>
      <c r="F188" s="1">
        <v>3</v>
      </c>
      <c r="G188" t="s">
        <v>30</v>
      </c>
      <c r="H188" t="s">
        <v>246</v>
      </c>
      <c r="I188" t="s">
        <v>579</v>
      </c>
      <c r="J188" t="s">
        <v>234</v>
      </c>
      <c r="K188" s="1">
        <v>50</v>
      </c>
      <c r="L188" t="s">
        <v>22</v>
      </c>
    </row>
    <row r="189" spans="1:12" x14ac:dyDescent="0.25">
      <c r="A189" t="s">
        <v>10</v>
      </c>
      <c r="B189" t="s">
        <v>11</v>
      </c>
      <c r="C189" t="s">
        <v>420</v>
      </c>
      <c r="D189" t="s">
        <v>13</v>
      </c>
      <c r="E189" t="s">
        <v>14</v>
      </c>
      <c r="F189" s="1">
        <v>3</v>
      </c>
      <c r="G189" t="s">
        <v>30</v>
      </c>
      <c r="H189" t="s">
        <v>246</v>
      </c>
      <c r="I189" t="s">
        <v>579</v>
      </c>
      <c r="J189" t="s">
        <v>234</v>
      </c>
      <c r="K189" s="1">
        <v>37</v>
      </c>
      <c r="L189" t="s">
        <v>24</v>
      </c>
    </row>
    <row r="190" spans="1:12" x14ac:dyDescent="0.25">
      <c r="A190" t="s">
        <v>10</v>
      </c>
      <c r="B190" t="s">
        <v>11</v>
      </c>
      <c r="C190" t="s">
        <v>421</v>
      </c>
      <c r="D190" t="s">
        <v>13</v>
      </c>
      <c r="E190" t="s">
        <v>14</v>
      </c>
      <c r="F190" s="1">
        <v>3</v>
      </c>
      <c r="G190" t="s">
        <v>30</v>
      </c>
      <c r="H190" t="s">
        <v>246</v>
      </c>
      <c r="I190" t="s">
        <v>579</v>
      </c>
      <c r="J190" t="s">
        <v>234</v>
      </c>
      <c r="K190" s="1">
        <v>27</v>
      </c>
      <c r="L190" t="s">
        <v>24</v>
      </c>
    </row>
    <row r="191" spans="1:12" x14ac:dyDescent="0.25">
      <c r="A191" t="s">
        <v>10</v>
      </c>
      <c r="B191" t="s">
        <v>11</v>
      </c>
      <c r="C191" t="s">
        <v>422</v>
      </c>
      <c r="D191" t="s">
        <v>13</v>
      </c>
      <c r="E191" t="s">
        <v>14</v>
      </c>
      <c r="F191" s="1">
        <v>3</v>
      </c>
      <c r="G191" t="s">
        <v>30</v>
      </c>
      <c r="H191" t="s">
        <v>246</v>
      </c>
      <c r="I191" t="s">
        <v>579</v>
      </c>
      <c r="J191" t="s">
        <v>234</v>
      </c>
      <c r="K191" s="1">
        <v>36</v>
      </c>
      <c r="L191" t="s">
        <v>24</v>
      </c>
    </row>
    <row r="192" spans="1:12" x14ac:dyDescent="0.25">
      <c r="A192" t="s">
        <v>10</v>
      </c>
      <c r="B192" t="s">
        <v>11</v>
      </c>
      <c r="C192" t="s">
        <v>423</v>
      </c>
      <c r="D192" t="s">
        <v>13</v>
      </c>
      <c r="E192" t="s">
        <v>14</v>
      </c>
      <c r="F192" s="1">
        <v>3</v>
      </c>
      <c r="G192" t="s">
        <v>30</v>
      </c>
      <c r="H192" t="s">
        <v>246</v>
      </c>
      <c r="I192" t="s">
        <v>579</v>
      </c>
      <c r="J192" t="s">
        <v>234</v>
      </c>
      <c r="K192" s="1">
        <v>64</v>
      </c>
      <c r="L192" t="s">
        <v>19</v>
      </c>
    </row>
    <row r="193" spans="1:12" x14ac:dyDescent="0.25">
      <c r="A193" t="s">
        <v>10</v>
      </c>
      <c r="B193" t="s">
        <v>11</v>
      </c>
      <c r="C193" t="s">
        <v>424</v>
      </c>
      <c r="D193" t="s">
        <v>32</v>
      </c>
      <c r="E193" t="s">
        <v>14</v>
      </c>
      <c r="F193" s="1">
        <v>3</v>
      </c>
      <c r="G193" t="s">
        <v>30</v>
      </c>
      <c r="H193" t="s">
        <v>246</v>
      </c>
      <c r="I193" t="s">
        <v>579</v>
      </c>
      <c r="J193" t="s">
        <v>234</v>
      </c>
      <c r="K193" s="1">
        <v>86</v>
      </c>
      <c r="L193" t="s">
        <v>86</v>
      </c>
    </row>
    <row r="194" spans="1:12" x14ac:dyDescent="0.25">
      <c r="A194" t="s">
        <v>10</v>
      </c>
      <c r="B194" t="s">
        <v>11</v>
      </c>
      <c r="C194" t="s">
        <v>425</v>
      </c>
      <c r="D194" t="s">
        <v>13</v>
      </c>
      <c r="E194" t="s">
        <v>14</v>
      </c>
      <c r="F194" s="1">
        <v>3</v>
      </c>
      <c r="G194" t="s">
        <v>30</v>
      </c>
      <c r="H194" t="s">
        <v>246</v>
      </c>
      <c r="I194" t="s">
        <v>579</v>
      </c>
      <c r="J194" t="s">
        <v>234</v>
      </c>
      <c r="K194" s="1">
        <v>36</v>
      </c>
      <c r="L194" t="s">
        <v>24</v>
      </c>
    </row>
    <row r="195" spans="1:12" x14ac:dyDescent="0.25">
      <c r="A195" t="s">
        <v>10</v>
      </c>
      <c r="B195" t="s">
        <v>11</v>
      </c>
      <c r="C195" t="s">
        <v>426</v>
      </c>
      <c r="D195" t="s">
        <v>32</v>
      </c>
      <c r="E195" t="s">
        <v>14</v>
      </c>
      <c r="F195" s="1">
        <v>3</v>
      </c>
      <c r="G195" t="s">
        <v>30</v>
      </c>
      <c r="H195" t="s">
        <v>246</v>
      </c>
      <c r="I195" t="s">
        <v>579</v>
      </c>
      <c r="J195" t="s">
        <v>234</v>
      </c>
      <c r="K195" s="1">
        <v>88</v>
      </c>
      <c r="L195" t="s">
        <v>86</v>
      </c>
    </row>
    <row r="196" spans="1:12" x14ac:dyDescent="0.25">
      <c r="A196" t="s">
        <v>10</v>
      </c>
      <c r="B196" t="s">
        <v>11</v>
      </c>
      <c r="C196" t="s">
        <v>427</v>
      </c>
      <c r="D196" t="s">
        <v>13</v>
      </c>
      <c r="E196" t="s">
        <v>14</v>
      </c>
      <c r="F196" s="1">
        <v>3</v>
      </c>
      <c r="G196" t="s">
        <v>30</v>
      </c>
      <c r="H196" t="s">
        <v>246</v>
      </c>
      <c r="I196" t="s">
        <v>579</v>
      </c>
      <c r="J196" t="s">
        <v>234</v>
      </c>
      <c r="K196" s="1">
        <v>43</v>
      </c>
      <c r="L196" t="s">
        <v>24</v>
      </c>
    </row>
    <row r="197" spans="1:12" x14ac:dyDescent="0.25">
      <c r="A197" t="s">
        <v>10</v>
      </c>
      <c r="B197" t="s">
        <v>11</v>
      </c>
      <c r="C197" t="s">
        <v>428</v>
      </c>
      <c r="D197" t="s">
        <v>13</v>
      </c>
      <c r="E197" t="s">
        <v>14</v>
      </c>
      <c r="F197" s="1">
        <v>3</v>
      </c>
      <c r="G197" t="s">
        <v>30</v>
      </c>
      <c r="H197" t="s">
        <v>246</v>
      </c>
      <c r="I197" t="s">
        <v>579</v>
      </c>
      <c r="J197" t="s">
        <v>234</v>
      </c>
      <c r="K197" s="1">
        <v>33</v>
      </c>
      <c r="L197" t="s">
        <v>24</v>
      </c>
    </row>
    <row r="198" spans="1:12" x14ac:dyDescent="0.25">
      <c r="A198" t="s">
        <v>10</v>
      </c>
      <c r="B198" t="s">
        <v>11</v>
      </c>
      <c r="C198" t="s">
        <v>429</v>
      </c>
      <c r="D198" t="s">
        <v>13</v>
      </c>
      <c r="E198" t="s">
        <v>14</v>
      </c>
      <c r="F198" s="1">
        <v>3</v>
      </c>
      <c r="G198" t="s">
        <v>30</v>
      </c>
      <c r="H198" t="s">
        <v>246</v>
      </c>
      <c r="I198" t="s">
        <v>579</v>
      </c>
      <c r="J198" t="s">
        <v>234</v>
      </c>
      <c r="K198" s="1">
        <v>56</v>
      </c>
      <c r="L198" t="s">
        <v>58</v>
      </c>
    </row>
    <row r="199" spans="1:12" x14ac:dyDescent="0.25">
      <c r="A199" t="s">
        <v>10</v>
      </c>
      <c r="B199" t="s">
        <v>11</v>
      </c>
      <c r="C199" t="s">
        <v>430</v>
      </c>
      <c r="D199" t="s">
        <v>13</v>
      </c>
      <c r="E199" t="s">
        <v>14</v>
      </c>
      <c r="F199" s="1">
        <v>3</v>
      </c>
      <c r="G199" t="s">
        <v>16</v>
      </c>
      <c r="H199" t="s">
        <v>233</v>
      </c>
      <c r="I199" t="s">
        <v>579</v>
      </c>
      <c r="J199" t="s">
        <v>234</v>
      </c>
      <c r="K199" s="1">
        <v>84</v>
      </c>
      <c r="L199" t="s">
        <v>35</v>
      </c>
    </row>
    <row r="200" spans="1:12" x14ac:dyDescent="0.25">
      <c r="A200" t="s">
        <v>10</v>
      </c>
      <c r="B200" t="s">
        <v>11</v>
      </c>
      <c r="C200" t="s">
        <v>431</v>
      </c>
      <c r="D200" t="s">
        <v>13</v>
      </c>
      <c r="E200" t="s">
        <v>14</v>
      </c>
      <c r="F200" s="1">
        <v>3</v>
      </c>
      <c r="G200" t="s">
        <v>16</v>
      </c>
      <c r="H200" t="s">
        <v>233</v>
      </c>
      <c r="I200" t="s">
        <v>579</v>
      </c>
      <c r="J200" t="s">
        <v>234</v>
      </c>
      <c r="K200" s="1">
        <v>32</v>
      </c>
      <c r="L200" t="s">
        <v>24</v>
      </c>
    </row>
    <row r="201" spans="1:12" x14ac:dyDescent="0.25">
      <c r="A201" t="s">
        <v>10</v>
      </c>
      <c r="B201" t="s">
        <v>11</v>
      </c>
      <c r="C201" t="s">
        <v>432</v>
      </c>
      <c r="D201" t="s">
        <v>13</v>
      </c>
      <c r="E201" t="s">
        <v>14</v>
      </c>
      <c r="F201" s="1">
        <v>3</v>
      </c>
      <c r="G201" t="s">
        <v>16</v>
      </c>
      <c r="H201" t="s">
        <v>233</v>
      </c>
      <c r="I201" t="s">
        <v>579</v>
      </c>
      <c r="J201" t="s">
        <v>234</v>
      </c>
      <c r="K201" s="1">
        <v>81</v>
      </c>
      <c r="L201" t="s">
        <v>35</v>
      </c>
    </row>
    <row r="202" spans="1:12" x14ac:dyDescent="0.25">
      <c r="A202" t="s">
        <v>10</v>
      </c>
      <c r="B202" t="s">
        <v>11</v>
      </c>
      <c r="C202" t="s">
        <v>433</v>
      </c>
      <c r="D202" t="s">
        <v>13</v>
      </c>
      <c r="E202" t="s">
        <v>14</v>
      </c>
      <c r="F202" s="1">
        <v>3</v>
      </c>
      <c r="G202" t="s">
        <v>30</v>
      </c>
      <c r="H202" t="s">
        <v>246</v>
      </c>
      <c r="I202" t="s">
        <v>579</v>
      </c>
      <c r="J202" t="s">
        <v>234</v>
      </c>
      <c r="K202" s="1">
        <v>60</v>
      </c>
      <c r="L202" t="s">
        <v>19</v>
      </c>
    </row>
    <row r="203" spans="1:12" x14ac:dyDescent="0.25">
      <c r="A203" t="s">
        <v>10</v>
      </c>
      <c r="B203" t="s">
        <v>11</v>
      </c>
      <c r="C203" t="s">
        <v>434</v>
      </c>
      <c r="D203" t="s">
        <v>13</v>
      </c>
      <c r="E203" t="s">
        <v>14</v>
      </c>
      <c r="F203" s="1">
        <v>3</v>
      </c>
      <c r="G203" t="s">
        <v>16</v>
      </c>
      <c r="H203" t="s">
        <v>233</v>
      </c>
      <c r="I203" t="s">
        <v>579</v>
      </c>
      <c r="J203" t="s">
        <v>234</v>
      </c>
      <c r="K203" s="1">
        <v>60</v>
      </c>
      <c r="L203" t="s">
        <v>19</v>
      </c>
    </row>
    <row r="204" spans="1:12" x14ac:dyDescent="0.25">
      <c r="A204" t="s">
        <v>10</v>
      </c>
      <c r="B204" t="s">
        <v>11</v>
      </c>
      <c r="C204" t="s">
        <v>435</v>
      </c>
      <c r="D204" t="s">
        <v>13</v>
      </c>
      <c r="E204" t="s">
        <v>14</v>
      </c>
      <c r="F204" s="1">
        <v>3</v>
      </c>
      <c r="G204" t="s">
        <v>16</v>
      </c>
      <c r="H204" t="s">
        <v>233</v>
      </c>
      <c r="I204" t="s">
        <v>579</v>
      </c>
      <c r="J204" t="s">
        <v>234</v>
      </c>
      <c r="K204" s="1">
        <v>64</v>
      </c>
      <c r="L204" t="s">
        <v>19</v>
      </c>
    </row>
    <row r="205" spans="1:12" x14ac:dyDescent="0.25">
      <c r="A205" t="s">
        <v>10</v>
      </c>
      <c r="B205" t="s">
        <v>11</v>
      </c>
      <c r="C205" t="s">
        <v>436</v>
      </c>
      <c r="D205" t="s">
        <v>13</v>
      </c>
      <c r="E205" t="s">
        <v>14</v>
      </c>
      <c r="F205" s="1">
        <v>3</v>
      </c>
      <c r="G205" t="s">
        <v>16</v>
      </c>
      <c r="H205" t="s">
        <v>233</v>
      </c>
      <c r="I205" t="s">
        <v>579</v>
      </c>
      <c r="J205" t="s">
        <v>234</v>
      </c>
      <c r="K205" s="1">
        <v>70</v>
      </c>
      <c r="L205" t="s">
        <v>27</v>
      </c>
    </row>
    <row r="206" spans="1:12" x14ac:dyDescent="0.25">
      <c r="A206" t="s">
        <v>10</v>
      </c>
      <c r="B206" t="s">
        <v>11</v>
      </c>
      <c r="C206" t="s">
        <v>437</v>
      </c>
      <c r="D206" t="s">
        <v>13</v>
      </c>
      <c r="E206" t="s">
        <v>14</v>
      </c>
      <c r="F206" s="1">
        <v>3</v>
      </c>
      <c r="G206" t="s">
        <v>30</v>
      </c>
      <c r="H206" t="s">
        <v>246</v>
      </c>
      <c r="I206" t="s">
        <v>579</v>
      </c>
      <c r="J206" t="s">
        <v>234</v>
      </c>
      <c r="K206" s="1">
        <v>41</v>
      </c>
      <c r="L206" t="s">
        <v>24</v>
      </c>
    </row>
    <row r="207" spans="1:12" x14ac:dyDescent="0.25">
      <c r="A207" t="s">
        <v>10</v>
      </c>
      <c r="B207" t="s">
        <v>11</v>
      </c>
      <c r="C207" t="s">
        <v>438</v>
      </c>
      <c r="D207" t="s">
        <v>13</v>
      </c>
      <c r="E207" t="s">
        <v>14</v>
      </c>
      <c r="F207" s="1">
        <v>3</v>
      </c>
      <c r="G207" t="s">
        <v>16</v>
      </c>
      <c r="H207" t="s">
        <v>233</v>
      </c>
      <c r="I207" t="s">
        <v>579</v>
      </c>
      <c r="J207" t="s">
        <v>234</v>
      </c>
      <c r="K207" s="1">
        <v>94</v>
      </c>
      <c r="L207" t="s">
        <v>30</v>
      </c>
    </row>
    <row r="208" spans="1:12" x14ac:dyDescent="0.25">
      <c r="A208" t="s">
        <v>10</v>
      </c>
      <c r="B208" t="s">
        <v>11</v>
      </c>
      <c r="C208" t="s">
        <v>439</v>
      </c>
      <c r="D208" t="s">
        <v>13</v>
      </c>
      <c r="E208" t="s">
        <v>14</v>
      </c>
      <c r="F208" s="1">
        <v>3</v>
      </c>
      <c r="G208" t="s">
        <v>16</v>
      </c>
      <c r="H208" t="s">
        <v>233</v>
      </c>
      <c r="I208" t="s">
        <v>579</v>
      </c>
      <c r="J208" t="s">
        <v>234</v>
      </c>
      <c r="K208" s="1">
        <v>50</v>
      </c>
      <c r="L208" t="s">
        <v>22</v>
      </c>
    </row>
    <row r="209" spans="1:12" x14ac:dyDescent="0.25">
      <c r="A209" t="s">
        <v>10</v>
      </c>
      <c r="B209" t="s">
        <v>11</v>
      </c>
      <c r="C209" t="s">
        <v>440</v>
      </c>
      <c r="D209" t="s">
        <v>13</v>
      </c>
      <c r="E209" t="s">
        <v>14</v>
      </c>
      <c r="F209" s="1">
        <v>3</v>
      </c>
      <c r="G209" t="s">
        <v>16</v>
      </c>
      <c r="H209" t="s">
        <v>233</v>
      </c>
      <c r="I209" t="s">
        <v>579</v>
      </c>
      <c r="J209" t="s">
        <v>234</v>
      </c>
      <c r="K209" s="1">
        <v>85</v>
      </c>
      <c r="L209" t="s">
        <v>86</v>
      </c>
    </row>
    <row r="210" spans="1:12" x14ac:dyDescent="0.25">
      <c r="A210" t="s">
        <v>10</v>
      </c>
      <c r="B210" t="s">
        <v>11</v>
      </c>
      <c r="C210" t="s">
        <v>441</v>
      </c>
      <c r="D210" t="s">
        <v>13</v>
      </c>
      <c r="E210" t="s">
        <v>14</v>
      </c>
      <c r="F210" s="1">
        <v>3</v>
      </c>
      <c r="G210" t="s">
        <v>16</v>
      </c>
      <c r="H210" t="s">
        <v>233</v>
      </c>
      <c r="I210" t="s">
        <v>579</v>
      </c>
      <c r="J210" t="s">
        <v>234</v>
      </c>
      <c r="K210" s="1">
        <v>91</v>
      </c>
      <c r="L210" t="s">
        <v>30</v>
      </c>
    </row>
    <row r="211" spans="1:12" x14ac:dyDescent="0.25">
      <c r="A211" t="s">
        <v>10</v>
      </c>
      <c r="B211" t="s">
        <v>11</v>
      </c>
      <c r="C211" t="s">
        <v>442</v>
      </c>
      <c r="D211" t="s">
        <v>32</v>
      </c>
      <c r="E211" t="s">
        <v>14</v>
      </c>
      <c r="F211" s="1">
        <v>3</v>
      </c>
      <c r="G211" t="s">
        <v>16</v>
      </c>
      <c r="H211" t="s">
        <v>233</v>
      </c>
      <c r="I211" t="s">
        <v>579</v>
      </c>
      <c r="J211" t="s">
        <v>234</v>
      </c>
      <c r="K211" s="1">
        <v>83</v>
      </c>
      <c r="L211" t="s">
        <v>35</v>
      </c>
    </row>
    <row r="212" spans="1:12" x14ac:dyDescent="0.25">
      <c r="A212" t="s">
        <v>10</v>
      </c>
      <c r="B212" t="s">
        <v>11</v>
      </c>
      <c r="C212" t="s">
        <v>443</v>
      </c>
      <c r="D212" t="s">
        <v>13</v>
      </c>
      <c r="E212" t="s">
        <v>14</v>
      </c>
      <c r="F212" s="1">
        <v>3</v>
      </c>
      <c r="G212" t="s">
        <v>16</v>
      </c>
      <c r="H212" t="s">
        <v>233</v>
      </c>
      <c r="I212" t="s">
        <v>579</v>
      </c>
      <c r="J212" t="s">
        <v>234</v>
      </c>
      <c r="K212" s="1">
        <v>70</v>
      </c>
      <c r="L212" t="s">
        <v>27</v>
      </c>
    </row>
    <row r="213" spans="1:12" x14ac:dyDescent="0.25">
      <c r="A213" t="s">
        <v>10</v>
      </c>
      <c r="B213" t="s">
        <v>11</v>
      </c>
      <c r="C213" t="s">
        <v>444</v>
      </c>
      <c r="D213" t="s">
        <v>13</v>
      </c>
      <c r="E213" t="s">
        <v>14</v>
      </c>
      <c r="F213" s="1">
        <v>3</v>
      </c>
      <c r="G213" t="s">
        <v>16</v>
      </c>
      <c r="H213" t="s">
        <v>233</v>
      </c>
      <c r="I213" t="s">
        <v>579</v>
      </c>
      <c r="J213" t="s">
        <v>234</v>
      </c>
      <c r="K213" s="1">
        <v>30</v>
      </c>
      <c r="L213" t="s">
        <v>24</v>
      </c>
    </row>
    <row r="214" spans="1:12" x14ac:dyDescent="0.25">
      <c r="A214" t="s">
        <v>10</v>
      </c>
      <c r="B214" t="s">
        <v>11</v>
      </c>
      <c r="C214" t="s">
        <v>445</v>
      </c>
      <c r="D214" t="s">
        <v>13</v>
      </c>
      <c r="E214" t="s">
        <v>14</v>
      </c>
      <c r="F214" s="1">
        <v>3</v>
      </c>
      <c r="G214" t="s">
        <v>16</v>
      </c>
      <c r="H214" t="s">
        <v>233</v>
      </c>
      <c r="I214" t="s">
        <v>579</v>
      </c>
      <c r="J214" t="s">
        <v>234</v>
      </c>
      <c r="K214" s="1">
        <v>78</v>
      </c>
      <c r="L214" t="s">
        <v>16</v>
      </c>
    </row>
    <row r="215" spans="1:12" x14ac:dyDescent="0.25">
      <c r="A215" t="s">
        <v>10</v>
      </c>
      <c r="B215" t="s">
        <v>11</v>
      </c>
      <c r="C215" t="s">
        <v>446</v>
      </c>
      <c r="D215" t="s">
        <v>32</v>
      </c>
      <c r="E215" t="s">
        <v>14</v>
      </c>
      <c r="F215" s="1">
        <v>3</v>
      </c>
      <c r="G215" t="s">
        <v>16</v>
      </c>
      <c r="H215" t="s">
        <v>233</v>
      </c>
      <c r="I215" t="s">
        <v>579</v>
      </c>
      <c r="J215" t="s">
        <v>234</v>
      </c>
      <c r="K215" s="1">
        <v>66</v>
      </c>
      <c r="L215" t="s">
        <v>33</v>
      </c>
    </row>
    <row r="216" spans="1:12" x14ac:dyDescent="0.25">
      <c r="A216" t="s">
        <v>10</v>
      </c>
      <c r="B216" t="s">
        <v>11</v>
      </c>
      <c r="C216" t="s">
        <v>447</v>
      </c>
      <c r="D216" t="s">
        <v>13</v>
      </c>
      <c r="E216" t="s">
        <v>14</v>
      </c>
      <c r="F216" s="1">
        <v>3</v>
      </c>
      <c r="G216" t="s">
        <v>16</v>
      </c>
      <c r="H216" t="s">
        <v>233</v>
      </c>
      <c r="I216" t="s">
        <v>579</v>
      </c>
      <c r="J216" t="s">
        <v>234</v>
      </c>
      <c r="K216" s="1">
        <v>59</v>
      </c>
      <c r="L216" t="s">
        <v>58</v>
      </c>
    </row>
    <row r="217" spans="1:12" x14ac:dyDescent="0.25">
      <c r="A217" t="s">
        <v>10</v>
      </c>
      <c r="B217" t="s">
        <v>11</v>
      </c>
      <c r="C217" t="s">
        <v>448</v>
      </c>
      <c r="D217" t="s">
        <v>13</v>
      </c>
      <c r="E217" t="s">
        <v>14</v>
      </c>
      <c r="F217" s="1">
        <v>3</v>
      </c>
      <c r="G217" t="s">
        <v>16</v>
      </c>
      <c r="H217" t="s">
        <v>233</v>
      </c>
      <c r="I217" t="s">
        <v>579</v>
      </c>
      <c r="J217" t="s">
        <v>234</v>
      </c>
      <c r="K217" s="1">
        <v>65</v>
      </c>
      <c r="L217" t="s">
        <v>33</v>
      </c>
    </row>
    <row r="218" spans="1:12" x14ac:dyDescent="0.25">
      <c r="A218" t="s">
        <v>10</v>
      </c>
      <c r="B218" t="s">
        <v>11</v>
      </c>
      <c r="C218" t="s">
        <v>449</v>
      </c>
      <c r="D218" t="s">
        <v>13</v>
      </c>
      <c r="E218" t="s">
        <v>14</v>
      </c>
      <c r="F218" s="1">
        <v>3</v>
      </c>
      <c r="G218" t="s">
        <v>16</v>
      </c>
      <c r="H218" t="s">
        <v>233</v>
      </c>
      <c r="I218" t="s">
        <v>579</v>
      </c>
      <c r="J218" t="s">
        <v>234</v>
      </c>
      <c r="K218" s="1">
        <v>58</v>
      </c>
      <c r="L218" t="s">
        <v>58</v>
      </c>
    </row>
    <row r="219" spans="1:12" x14ac:dyDescent="0.25">
      <c r="A219" t="s">
        <v>10</v>
      </c>
      <c r="B219" t="s">
        <v>11</v>
      </c>
      <c r="C219" t="s">
        <v>450</v>
      </c>
      <c r="D219" t="s">
        <v>13</v>
      </c>
      <c r="E219" t="s">
        <v>14</v>
      </c>
      <c r="F219" s="1">
        <v>3</v>
      </c>
      <c r="G219" t="s">
        <v>16</v>
      </c>
      <c r="H219" t="s">
        <v>233</v>
      </c>
      <c r="I219" t="s">
        <v>579</v>
      </c>
      <c r="J219" t="s">
        <v>234</v>
      </c>
      <c r="K219" s="1">
        <v>58</v>
      </c>
      <c r="L219" t="s">
        <v>58</v>
      </c>
    </row>
    <row r="220" spans="1:12" x14ac:dyDescent="0.25">
      <c r="A220" t="s">
        <v>10</v>
      </c>
      <c r="B220" t="s">
        <v>11</v>
      </c>
      <c r="C220" t="s">
        <v>451</v>
      </c>
      <c r="D220" t="s">
        <v>13</v>
      </c>
      <c r="E220" t="s">
        <v>14</v>
      </c>
      <c r="F220" s="1">
        <v>3</v>
      </c>
      <c r="G220" t="s">
        <v>16</v>
      </c>
      <c r="H220" t="s">
        <v>233</v>
      </c>
      <c r="I220" t="s">
        <v>579</v>
      </c>
      <c r="J220" t="s">
        <v>234</v>
      </c>
      <c r="K220" s="1">
        <v>38</v>
      </c>
      <c r="L220" t="s">
        <v>24</v>
      </c>
    </row>
    <row r="221" spans="1:12" x14ac:dyDescent="0.25">
      <c r="A221" t="s">
        <v>10</v>
      </c>
      <c r="B221" t="s">
        <v>11</v>
      </c>
      <c r="C221" t="s">
        <v>452</v>
      </c>
      <c r="D221" t="s">
        <v>13</v>
      </c>
      <c r="E221" t="s">
        <v>14</v>
      </c>
      <c r="F221" s="1">
        <v>3</v>
      </c>
      <c r="G221" t="s">
        <v>16</v>
      </c>
      <c r="H221" t="s">
        <v>233</v>
      </c>
      <c r="I221" t="s">
        <v>579</v>
      </c>
      <c r="J221" t="s">
        <v>234</v>
      </c>
      <c r="K221" s="1">
        <v>55</v>
      </c>
      <c r="L221" t="s">
        <v>58</v>
      </c>
    </row>
    <row r="222" spans="1:12" x14ac:dyDescent="0.25">
      <c r="A222" t="s">
        <v>10</v>
      </c>
      <c r="B222" t="s">
        <v>11</v>
      </c>
      <c r="C222" t="s">
        <v>453</v>
      </c>
      <c r="D222" t="s">
        <v>13</v>
      </c>
      <c r="E222" t="s">
        <v>14</v>
      </c>
      <c r="F222" s="1">
        <v>3</v>
      </c>
      <c r="G222" t="s">
        <v>16</v>
      </c>
      <c r="H222" t="s">
        <v>233</v>
      </c>
      <c r="I222" t="s">
        <v>579</v>
      </c>
      <c r="J222" t="s">
        <v>234</v>
      </c>
      <c r="K222" s="1">
        <v>42</v>
      </c>
      <c r="L222" t="s">
        <v>24</v>
      </c>
    </row>
    <row r="223" spans="1:12" x14ac:dyDescent="0.25">
      <c r="A223" t="s">
        <v>10</v>
      </c>
      <c r="B223" t="s">
        <v>11</v>
      </c>
      <c r="C223" t="s">
        <v>454</v>
      </c>
      <c r="D223" t="s">
        <v>13</v>
      </c>
      <c r="E223" t="s">
        <v>14</v>
      </c>
      <c r="F223" s="1">
        <v>3</v>
      </c>
      <c r="G223" t="s">
        <v>16</v>
      </c>
      <c r="H223" t="s">
        <v>233</v>
      </c>
      <c r="I223" t="s">
        <v>579</v>
      </c>
      <c r="J223" t="s">
        <v>234</v>
      </c>
      <c r="K223" s="1">
        <v>52</v>
      </c>
      <c r="L223" t="s">
        <v>22</v>
      </c>
    </row>
    <row r="224" spans="1:12" x14ac:dyDescent="0.25">
      <c r="A224" t="s">
        <v>10</v>
      </c>
      <c r="B224" t="s">
        <v>11</v>
      </c>
      <c r="C224" t="s">
        <v>455</v>
      </c>
      <c r="D224" t="s">
        <v>13</v>
      </c>
      <c r="E224" t="s">
        <v>14</v>
      </c>
      <c r="F224" s="1">
        <v>3</v>
      </c>
      <c r="G224" t="s">
        <v>16</v>
      </c>
      <c r="H224" t="s">
        <v>233</v>
      </c>
      <c r="I224" t="s">
        <v>579</v>
      </c>
      <c r="J224" t="s">
        <v>234</v>
      </c>
      <c r="K224" s="1">
        <v>29</v>
      </c>
      <c r="L224" t="s">
        <v>24</v>
      </c>
    </row>
    <row r="225" spans="1:12" x14ac:dyDescent="0.25">
      <c r="A225" t="s">
        <v>10</v>
      </c>
      <c r="B225" t="s">
        <v>11</v>
      </c>
      <c r="C225" t="s">
        <v>456</v>
      </c>
      <c r="D225" t="s">
        <v>13</v>
      </c>
      <c r="E225" t="s">
        <v>14</v>
      </c>
      <c r="F225" s="1">
        <v>3</v>
      </c>
      <c r="G225" t="s">
        <v>16</v>
      </c>
      <c r="H225" t="s">
        <v>233</v>
      </c>
      <c r="I225" t="s">
        <v>579</v>
      </c>
      <c r="J225" t="s">
        <v>234</v>
      </c>
      <c r="K225" s="1">
        <v>38</v>
      </c>
      <c r="L225" t="s">
        <v>24</v>
      </c>
    </row>
    <row r="226" spans="1:12" x14ac:dyDescent="0.25">
      <c r="A226" t="s">
        <v>10</v>
      </c>
      <c r="B226" t="s">
        <v>11</v>
      </c>
      <c r="C226" t="s">
        <v>457</v>
      </c>
      <c r="D226" t="s">
        <v>32</v>
      </c>
      <c r="E226" t="s">
        <v>14</v>
      </c>
      <c r="F226" s="1">
        <v>3</v>
      </c>
      <c r="G226" t="s">
        <v>16</v>
      </c>
      <c r="H226" t="s">
        <v>233</v>
      </c>
      <c r="I226" t="s">
        <v>579</v>
      </c>
      <c r="J226" t="s">
        <v>234</v>
      </c>
      <c r="K226" s="1">
        <v>45</v>
      </c>
      <c r="L226" t="s">
        <v>24</v>
      </c>
    </row>
    <row r="227" spans="1:12" x14ac:dyDescent="0.25">
      <c r="A227" t="s">
        <v>10</v>
      </c>
      <c r="B227" t="s">
        <v>11</v>
      </c>
      <c r="C227" t="s">
        <v>458</v>
      </c>
      <c r="D227" t="s">
        <v>13</v>
      </c>
      <c r="E227" t="s">
        <v>14</v>
      </c>
      <c r="F227" s="1">
        <v>3</v>
      </c>
      <c r="G227" t="s">
        <v>16</v>
      </c>
      <c r="H227" t="s">
        <v>233</v>
      </c>
      <c r="I227" t="s">
        <v>579</v>
      </c>
      <c r="J227" t="s">
        <v>234</v>
      </c>
      <c r="K227" s="1">
        <v>34</v>
      </c>
      <c r="L227" t="s">
        <v>24</v>
      </c>
    </row>
    <row r="228" spans="1:12" x14ac:dyDescent="0.25">
      <c r="A228" t="s">
        <v>10</v>
      </c>
      <c r="B228" t="s">
        <v>11</v>
      </c>
      <c r="C228" t="s">
        <v>459</v>
      </c>
      <c r="D228" t="s">
        <v>13</v>
      </c>
      <c r="E228" t="s">
        <v>14</v>
      </c>
      <c r="F228" s="1">
        <v>3</v>
      </c>
      <c r="G228" t="s">
        <v>16</v>
      </c>
      <c r="H228" t="s">
        <v>233</v>
      </c>
      <c r="I228" t="s">
        <v>579</v>
      </c>
      <c r="J228" t="s">
        <v>234</v>
      </c>
      <c r="K228" s="1">
        <v>44</v>
      </c>
      <c r="L228" t="s">
        <v>24</v>
      </c>
    </row>
    <row r="229" spans="1:12" x14ac:dyDescent="0.25">
      <c r="A229" t="s">
        <v>10</v>
      </c>
      <c r="B229" t="s">
        <v>11</v>
      </c>
      <c r="C229" t="s">
        <v>460</v>
      </c>
      <c r="D229" t="s">
        <v>13</v>
      </c>
      <c r="E229" t="s">
        <v>14</v>
      </c>
      <c r="F229" s="1">
        <v>3</v>
      </c>
      <c r="G229" t="s">
        <v>16</v>
      </c>
      <c r="H229" t="s">
        <v>233</v>
      </c>
      <c r="I229" t="s">
        <v>579</v>
      </c>
      <c r="J229" t="s">
        <v>234</v>
      </c>
      <c r="K229" s="1">
        <v>78</v>
      </c>
      <c r="L229" t="s">
        <v>16</v>
      </c>
    </row>
    <row r="230" spans="1:12" x14ac:dyDescent="0.25">
      <c r="A230" t="s">
        <v>10</v>
      </c>
      <c r="B230" t="s">
        <v>11</v>
      </c>
      <c r="C230" t="s">
        <v>461</v>
      </c>
      <c r="D230" t="s">
        <v>32</v>
      </c>
      <c r="E230" t="s">
        <v>14</v>
      </c>
      <c r="F230" s="1">
        <v>3</v>
      </c>
      <c r="G230" t="s">
        <v>16</v>
      </c>
      <c r="H230" t="s">
        <v>233</v>
      </c>
      <c r="I230" t="s">
        <v>579</v>
      </c>
      <c r="J230" t="s">
        <v>234</v>
      </c>
      <c r="K230" s="1">
        <v>94</v>
      </c>
      <c r="L230" t="s">
        <v>30</v>
      </c>
    </row>
    <row r="231" spans="1:12" x14ac:dyDescent="0.25">
      <c r="A231" t="s">
        <v>10</v>
      </c>
      <c r="B231" t="s">
        <v>11</v>
      </c>
      <c r="C231" t="s">
        <v>462</v>
      </c>
      <c r="D231" t="s">
        <v>13</v>
      </c>
      <c r="E231" t="s">
        <v>14</v>
      </c>
      <c r="F231" s="1">
        <v>3</v>
      </c>
      <c r="G231" t="s">
        <v>16</v>
      </c>
      <c r="H231" t="s">
        <v>233</v>
      </c>
      <c r="I231" t="s">
        <v>579</v>
      </c>
      <c r="J231" t="s">
        <v>234</v>
      </c>
      <c r="K231" s="1">
        <v>87</v>
      </c>
      <c r="L231" t="s">
        <v>86</v>
      </c>
    </row>
    <row r="232" spans="1:12" x14ac:dyDescent="0.25">
      <c r="A232" t="s">
        <v>10</v>
      </c>
      <c r="B232" t="s">
        <v>11</v>
      </c>
      <c r="C232" t="s">
        <v>463</v>
      </c>
      <c r="D232" t="s">
        <v>13</v>
      </c>
      <c r="E232" t="s">
        <v>14</v>
      </c>
      <c r="F232" s="1">
        <v>3</v>
      </c>
      <c r="G232" t="s">
        <v>16</v>
      </c>
      <c r="H232" t="s">
        <v>233</v>
      </c>
      <c r="I232" t="s">
        <v>579</v>
      </c>
      <c r="J232" t="s">
        <v>234</v>
      </c>
      <c r="K232" s="1">
        <v>94</v>
      </c>
      <c r="L232" t="s">
        <v>30</v>
      </c>
    </row>
    <row r="233" spans="1:12" x14ac:dyDescent="0.25">
      <c r="A233" t="s">
        <v>10</v>
      </c>
      <c r="B233" t="s">
        <v>11</v>
      </c>
      <c r="C233" t="s">
        <v>464</v>
      </c>
      <c r="D233" t="s">
        <v>13</v>
      </c>
      <c r="E233" t="s">
        <v>14</v>
      </c>
      <c r="F233" s="1">
        <v>3</v>
      </c>
      <c r="G233" t="s">
        <v>16</v>
      </c>
      <c r="H233" t="s">
        <v>233</v>
      </c>
      <c r="I233" t="s">
        <v>579</v>
      </c>
      <c r="J233" t="s">
        <v>234</v>
      </c>
      <c r="K233" s="1">
        <v>88</v>
      </c>
      <c r="L233" t="s">
        <v>86</v>
      </c>
    </row>
    <row r="234" spans="1:12" x14ac:dyDescent="0.25">
      <c r="A234" t="s">
        <v>10</v>
      </c>
      <c r="B234" t="s">
        <v>11</v>
      </c>
      <c r="C234" t="s">
        <v>465</v>
      </c>
      <c r="D234" t="s">
        <v>13</v>
      </c>
      <c r="E234" t="s">
        <v>14</v>
      </c>
      <c r="F234" s="1">
        <v>3</v>
      </c>
      <c r="G234" t="s">
        <v>30</v>
      </c>
      <c r="H234" t="s">
        <v>246</v>
      </c>
      <c r="I234" t="s">
        <v>579</v>
      </c>
      <c r="J234" t="s">
        <v>234</v>
      </c>
      <c r="K234" s="1">
        <v>63</v>
      </c>
      <c r="L234" t="s">
        <v>19</v>
      </c>
    </row>
    <row r="235" spans="1:12" x14ac:dyDescent="0.25">
      <c r="A235" t="s">
        <v>10</v>
      </c>
      <c r="B235" t="s">
        <v>11</v>
      </c>
      <c r="C235" t="s">
        <v>466</v>
      </c>
      <c r="D235" t="s">
        <v>13</v>
      </c>
      <c r="E235" t="s">
        <v>14</v>
      </c>
      <c r="F235" s="1">
        <v>3</v>
      </c>
      <c r="G235" t="s">
        <v>16</v>
      </c>
      <c r="H235" t="s">
        <v>233</v>
      </c>
      <c r="I235" t="s">
        <v>579</v>
      </c>
      <c r="J235" t="s">
        <v>234</v>
      </c>
      <c r="K235" s="1">
        <v>48</v>
      </c>
      <c r="L235" t="s">
        <v>24</v>
      </c>
    </row>
    <row r="236" spans="1:12" x14ac:dyDescent="0.25">
      <c r="A236" t="s">
        <v>10</v>
      </c>
      <c r="B236" t="s">
        <v>11</v>
      </c>
      <c r="C236" t="s">
        <v>467</v>
      </c>
      <c r="D236" t="s">
        <v>13</v>
      </c>
      <c r="E236" t="s">
        <v>14</v>
      </c>
      <c r="F236" s="1">
        <v>3</v>
      </c>
      <c r="G236" t="s">
        <v>16</v>
      </c>
      <c r="H236" t="s">
        <v>233</v>
      </c>
      <c r="I236" t="s">
        <v>579</v>
      </c>
      <c r="J236" t="s">
        <v>234</v>
      </c>
      <c r="K236" s="1">
        <v>37</v>
      </c>
      <c r="L236" t="s">
        <v>24</v>
      </c>
    </row>
    <row r="237" spans="1:12" x14ac:dyDescent="0.25">
      <c r="A237" t="s">
        <v>10</v>
      </c>
      <c r="B237" t="s">
        <v>11</v>
      </c>
      <c r="C237" t="s">
        <v>468</v>
      </c>
      <c r="D237" t="s">
        <v>13</v>
      </c>
      <c r="E237" t="s">
        <v>14</v>
      </c>
      <c r="F237" s="1">
        <v>3</v>
      </c>
      <c r="G237" t="s">
        <v>30</v>
      </c>
      <c r="H237" t="s">
        <v>246</v>
      </c>
      <c r="I237" t="s">
        <v>579</v>
      </c>
      <c r="J237" t="s">
        <v>234</v>
      </c>
      <c r="K237" s="1">
        <v>62</v>
      </c>
      <c r="L237" t="s">
        <v>19</v>
      </c>
    </row>
    <row r="238" spans="1:12" x14ac:dyDescent="0.25">
      <c r="A238" t="s">
        <v>10</v>
      </c>
      <c r="B238" t="s">
        <v>11</v>
      </c>
      <c r="C238" t="s">
        <v>469</v>
      </c>
      <c r="D238" t="s">
        <v>13</v>
      </c>
      <c r="E238" t="s">
        <v>14</v>
      </c>
      <c r="F238" s="1">
        <v>3</v>
      </c>
      <c r="G238" t="s">
        <v>16</v>
      </c>
      <c r="H238" t="s">
        <v>233</v>
      </c>
      <c r="I238" t="s">
        <v>579</v>
      </c>
      <c r="J238" t="s">
        <v>234</v>
      </c>
      <c r="K238" s="1">
        <v>36</v>
      </c>
      <c r="L238" t="s">
        <v>24</v>
      </c>
    </row>
    <row r="239" spans="1:12" x14ac:dyDescent="0.25">
      <c r="A239" t="s">
        <v>10</v>
      </c>
      <c r="B239" t="s">
        <v>268</v>
      </c>
      <c r="C239" t="s">
        <v>470</v>
      </c>
      <c r="D239" t="s">
        <v>13</v>
      </c>
      <c r="E239" t="s">
        <v>270</v>
      </c>
      <c r="F239" s="1">
        <v>2</v>
      </c>
      <c r="G239" t="s">
        <v>30</v>
      </c>
      <c r="H239" t="s">
        <v>271</v>
      </c>
      <c r="I239" t="s">
        <v>580</v>
      </c>
      <c r="J239" t="s">
        <v>234</v>
      </c>
      <c r="K239" s="1">
        <v>65</v>
      </c>
      <c r="L239" t="s">
        <v>33</v>
      </c>
    </row>
    <row r="240" spans="1:12" x14ac:dyDescent="0.25">
      <c r="A240" t="s">
        <v>10</v>
      </c>
      <c r="B240" t="s">
        <v>268</v>
      </c>
      <c r="C240" t="s">
        <v>471</v>
      </c>
      <c r="D240" t="s">
        <v>32</v>
      </c>
      <c r="E240" t="s">
        <v>270</v>
      </c>
      <c r="F240" s="1">
        <v>2</v>
      </c>
      <c r="G240" t="s">
        <v>30</v>
      </c>
      <c r="H240" t="s">
        <v>271</v>
      </c>
      <c r="I240" t="s">
        <v>580</v>
      </c>
      <c r="J240" t="s">
        <v>234</v>
      </c>
      <c r="K240" s="1">
        <v>72</v>
      </c>
      <c r="L240" t="s">
        <v>27</v>
      </c>
    </row>
    <row r="241" spans="1:12" x14ac:dyDescent="0.25">
      <c r="A241" t="s">
        <v>10</v>
      </c>
      <c r="B241" t="s">
        <v>268</v>
      </c>
      <c r="C241" t="s">
        <v>472</v>
      </c>
      <c r="D241" t="s">
        <v>13</v>
      </c>
      <c r="E241" t="s">
        <v>270</v>
      </c>
      <c r="F241" s="1">
        <v>2</v>
      </c>
      <c r="G241" t="s">
        <v>30</v>
      </c>
      <c r="H241" t="s">
        <v>271</v>
      </c>
      <c r="I241" t="s">
        <v>580</v>
      </c>
      <c r="J241" t="s">
        <v>234</v>
      </c>
      <c r="K241" s="1">
        <v>98</v>
      </c>
      <c r="L241" t="s">
        <v>30</v>
      </c>
    </row>
    <row r="242" spans="1:12" x14ac:dyDescent="0.25">
      <c r="A242" t="s">
        <v>10</v>
      </c>
      <c r="B242" t="s">
        <v>268</v>
      </c>
      <c r="C242" t="s">
        <v>473</v>
      </c>
      <c r="D242" t="s">
        <v>13</v>
      </c>
      <c r="E242" t="s">
        <v>270</v>
      </c>
      <c r="F242" s="1">
        <v>2</v>
      </c>
      <c r="G242" t="s">
        <v>30</v>
      </c>
      <c r="H242" t="s">
        <v>271</v>
      </c>
      <c r="I242" t="s">
        <v>580</v>
      </c>
      <c r="J242" t="s">
        <v>234</v>
      </c>
      <c r="K242" s="1">
        <v>85</v>
      </c>
      <c r="L242" t="s">
        <v>86</v>
      </c>
    </row>
    <row r="243" spans="1:12" x14ac:dyDescent="0.25">
      <c r="A243" t="s">
        <v>10</v>
      </c>
      <c r="B243" t="s">
        <v>268</v>
      </c>
      <c r="C243" t="s">
        <v>474</v>
      </c>
      <c r="D243" t="s">
        <v>13</v>
      </c>
      <c r="E243" t="s">
        <v>270</v>
      </c>
      <c r="F243" s="1">
        <v>2</v>
      </c>
      <c r="G243" t="s">
        <v>30</v>
      </c>
      <c r="H243" t="s">
        <v>271</v>
      </c>
      <c r="I243" t="s">
        <v>580</v>
      </c>
      <c r="J243" t="s">
        <v>234</v>
      </c>
      <c r="K243" s="1">
        <v>85</v>
      </c>
      <c r="L243" t="s">
        <v>86</v>
      </c>
    </row>
    <row r="244" spans="1:12" x14ac:dyDescent="0.25">
      <c r="A244" t="s">
        <v>10</v>
      </c>
      <c r="B244" t="s">
        <v>268</v>
      </c>
      <c r="C244" t="s">
        <v>475</v>
      </c>
      <c r="D244" t="s">
        <v>13</v>
      </c>
      <c r="E244" t="s">
        <v>270</v>
      </c>
      <c r="F244" s="1">
        <v>2</v>
      </c>
      <c r="G244" t="s">
        <v>30</v>
      </c>
      <c r="H244" t="s">
        <v>271</v>
      </c>
      <c r="I244" t="s">
        <v>580</v>
      </c>
      <c r="J244" t="s">
        <v>234</v>
      </c>
      <c r="K244" s="1">
        <v>80</v>
      </c>
      <c r="L244" t="s">
        <v>35</v>
      </c>
    </row>
    <row r="245" spans="1:12" x14ac:dyDescent="0.25">
      <c r="A245" t="s">
        <v>10</v>
      </c>
      <c r="B245" t="s">
        <v>268</v>
      </c>
      <c r="C245" t="s">
        <v>476</v>
      </c>
      <c r="D245" t="s">
        <v>13</v>
      </c>
      <c r="E245" t="s">
        <v>270</v>
      </c>
      <c r="F245" s="1">
        <v>2</v>
      </c>
      <c r="G245" t="s">
        <v>30</v>
      </c>
      <c r="H245" t="s">
        <v>271</v>
      </c>
      <c r="I245" t="s">
        <v>580</v>
      </c>
      <c r="J245" t="s">
        <v>234</v>
      </c>
      <c r="K245" s="1">
        <v>81</v>
      </c>
      <c r="L245" t="s">
        <v>35</v>
      </c>
    </row>
    <row r="246" spans="1:12" x14ac:dyDescent="0.25">
      <c r="A246" t="s">
        <v>10</v>
      </c>
      <c r="B246" t="s">
        <v>268</v>
      </c>
      <c r="C246" t="s">
        <v>477</v>
      </c>
      <c r="D246" t="s">
        <v>13</v>
      </c>
      <c r="E246" t="s">
        <v>270</v>
      </c>
      <c r="F246" s="1">
        <v>2</v>
      </c>
      <c r="G246" t="s">
        <v>30</v>
      </c>
      <c r="H246" t="s">
        <v>271</v>
      </c>
      <c r="I246" t="s">
        <v>580</v>
      </c>
      <c r="J246" t="s">
        <v>234</v>
      </c>
      <c r="K246" s="1">
        <v>82</v>
      </c>
      <c r="L246" t="s">
        <v>35</v>
      </c>
    </row>
    <row r="247" spans="1:12" x14ac:dyDescent="0.25">
      <c r="A247" t="s">
        <v>10</v>
      </c>
      <c r="B247" t="s">
        <v>268</v>
      </c>
      <c r="C247" t="s">
        <v>478</v>
      </c>
      <c r="D247" t="s">
        <v>13</v>
      </c>
      <c r="E247" t="s">
        <v>270</v>
      </c>
      <c r="F247" s="1">
        <v>2</v>
      </c>
      <c r="G247" t="s">
        <v>30</v>
      </c>
      <c r="H247" t="s">
        <v>271</v>
      </c>
      <c r="I247" t="s">
        <v>580</v>
      </c>
      <c r="J247" t="s">
        <v>234</v>
      </c>
      <c r="K247" s="1">
        <v>80</v>
      </c>
      <c r="L247" t="s">
        <v>35</v>
      </c>
    </row>
    <row r="248" spans="1:12" x14ac:dyDescent="0.25">
      <c r="A248" t="s">
        <v>10</v>
      </c>
      <c r="B248" t="s">
        <v>268</v>
      </c>
      <c r="C248" t="s">
        <v>479</v>
      </c>
      <c r="D248" t="s">
        <v>13</v>
      </c>
      <c r="E248" t="s">
        <v>270</v>
      </c>
      <c r="F248" s="1">
        <v>2</v>
      </c>
      <c r="G248" t="s">
        <v>30</v>
      </c>
      <c r="H248" t="s">
        <v>271</v>
      </c>
      <c r="I248" t="s">
        <v>580</v>
      </c>
      <c r="J248" t="s">
        <v>234</v>
      </c>
      <c r="K248" s="1">
        <v>70</v>
      </c>
      <c r="L248" t="s">
        <v>27</v>
      </c>
    </row>
    <row r="249" spans="1:12" x14ac:dyDescent="0.25">
      <c r="A249" t="s">
        <v>10</v>
      </c>
      <c r="B249" t="s">
        <v>268</v>
      </c>
      <c r="C249" t="s">
        <v>480</v>
      </c>
      <c r="D249" t="s">
        <v>13</v>
      </c>
      <c r="E249" t="s">
        <v>270</v>
      </c>
      <c r="F249" s="1">
        <v>2</v>
      </c>
      <c r="G249" t="s">
        <v>30</v>
      </c>
      <c r="H249" t="s">
        <v>271</v>
      </c>
      <c r="I249" t="s">
        <v>580</v>
      </c>
      <c r="J249" t="s">
        <v>234</v>
      </c>
      <c r="K249" s="1">
        <v>66</v>
      </c>
      <c r="L249" t="s">
        <v>33</v>
      </c>
    </row>
    <row r="250" spans="1:12" x14ac:dyDescent="0.25">
      <c r="A250" t="s">
        <v>10</v>
      </c>
      <c r="B250" t="s">
        <v>268</v>
      </c>
      <c r="C250" t="s">
        <v>481</v>
      </c>
      <c r="D250" t="s">
        <v>13</v>
      </c>
      <c r="E250" t="s">
        <v>270</v>
      </c>
      <c r="F250" s="1">
        <v>2</v>
      </c>
      <c r="G250" t="s">
        <v>30</v>
      </c>
      <c r="H250" t="s">
        <v>271</v>
      </c>
      <c r="I250" t="s">
        <v>580</v>
      </c>
      <c r="J250" t="s">
        <v>234</v>
      </c>
      <c r="K250" s="1">
        <v>80</v>
      </c>
      <c r="L250" t="s">
        <v>35</v>
      </c>
    </row>
    <row r="251" spans="1:12" x14ac:dyDescent="0.25">
      <c r="A251" t="s">
        <v>10</v>
      </c>
      <c r="B251" t="s">
        <v>268</v>
      </c>
      <c r="C251" t="s">
        <v>482</v>
      </c>
      <c r="D251" t="s">
        <v>13</v>
      </c>
      <c r="E251" t="s">
        <v>270</v>
      </c>
      <c r="F251" s="1">
        <v>2</v>
      </c>
      <c r="G251" t="s">
        <v>30</v>
      </c>
      <c r="H251" t="s">
        <v>271</v>
      </c>
      <c r="I251" t="s">
        <v>580</v>
      </c>
      <c r="J251" t="s">
        <v>234</v>
      </c>
      <c r="K251" s="1">
        <v>67</v>
      </c>
      <c r="L251" t="s">
        <v>33</v>
      </c>
    </row>
    <row r="252" spans="1:12" x14ac:dyDescent="0.25">
      <c r="A252" t="s">
        <v>10</v>
      </c>
      <c r="B252" t="s">
        <v>268</v>
      </c>
      <c r="C252" t="s">
        <v>483</v>
      </c>
      <c r="D252" t="s">
        <v>13</v>
      </c>
      <c r="E252" t="s">
        <v>270</v>
      </c>
      <c r="F252" s="1">
        <v>2</v>
      </c>
      <c r="G252" t="s">
        <v>30</v>
      </c>
      <c r="H252" t="s">
        <v>271</v>
      </c>
      <c r="I252" t="s">
        <v>580</v>
      </c>
      <c r="J252" t="s">
        <v>234</v>
      </c>
      <c r="K252" s="1">
        <v>80</v>
      </c>
      <c r="L252" t="s">
        <v>35</v>
      </c>
    </row>
    <row r="253" spans="1:12" x14ac:dyDescent="0.25">
      <c r="A253" t="s">
        <v>10</v>
      </c>
      <c r="B253" t="s">
        <v>268</v>
      </c>
      <c r="C253" t="s">
        <v>484</v>
      </c>
      <c r="D253" t="s">
        <v>13</v>
      </c>
      <c r="E253" t="s">
        <v>270</v>
      </c>
      <c r="F253" s="1">
        <v>2</v>
      </c>
      <c r="G253" t="s">
        <v>30</v>
      </c>
      <c r="H253" t="s">
        <v>271</v>
      </c>
      <c r="I253" t="s">
        <v>580</v>
      </c>
      <c r="J253" t="s">
        <v>234</v>
      </c>
      <c r="K253" s="1">
        <v>80</v>
      </c>
      <c r="L253" t="s">
        <v>35</v>
      </c>
    </row>
    <row r="254" spans="1:12" x14ac:dyDescent="0.25">
      <c r="A254" t="s">
        <v>10</v>
      </c>
      <c r="B254" t="s">
        <v>268</v>
      </c>
      <c r="C254" t="s">
        <v>485</v>
      </c>
      <c r="D254" t="s">
        <v>13</v>
      </c>
      <c r="E254" t="s">
        <v>270</v>
      </c>
      <c r="F254" s="1">
        <v>2</v>
      </c>
      <c r="G254" t="s">
        <v>30</v>
      </c>
      <c r="H254" t="s">
        <v>271</v>
      </c>
      <c r="I254" t="s">
        <v>580</v>
      </c>
      <c r="J254" t="s">
        <v>234</v>
      </c>
      <c r="K254" s="1">
        <v>66</v>
      </c>
      <c r="L254" t="s">
        <v>33</v>
      </c>
    </row>
    <row r="255" spans="1:12" x14ac:dyDescent="0.25">
      <c r="A255" t="s">
        <v>10</v>
      </c>
      <c r="B255" t="s">
        <v>268</v>
      </c>
      <c r="C255" t="s">
        <v>486</v>
      </c>
      <c r="D255" t="s">
        <v>13</v>
      </c>
      <c r="E255" t="s">
        <v>270</v>
      </c>
      <c r="F255" s="1">
        <v>2</v>
      </c>
      <c r="G255" t="s">
        <v>30</v>
      </c>
      <c r="H255" t="s">
        <v>271</v>
      </c>
      <c r="I255" t="s">
        <v>580</v>
      </c>
      <c r="J255" t="s">
        <v>234</v>
      </c>
      <c r="K255" s="1">
        <v>65</v>
      </c>
      <c r="L255" t="s">
        <v>33</v>
      </c>
    </row>
    <row r="256" spans="1:12" x14ac:dyDescent="0.25">
      <c r="A256" t="s">
        <v>10</v>
      </c>
      <c r="B256" t="s">
        <v>268</v>
      </c>
      <c r="C256" t="s">
        <v>487</v>
      </c>
      <c r="D256" t="s">
        <v>13</v>
      </c>
      <c r="E256" t="s">
        <v>270</v>
      </c>
      <c r="F256" s="1">
        <v>2</v>
      </c>
      <c r="G256" t="s">
        <v>30</v>
      </c>
      <c r="H256" t="s">
        <v>271</v>
      </c>
      <c r="I256" t="s">
        <v>580</v>
      </c>
      <c r="J256" t="s">
        <v>234</v>
      </c>
      <c r="K256" s="1">
        <v>71</v>
      </c>
      <c r="L256" t="s">
        <v>27</v>
      </c>
    </row>
    <row r="257" spans="1:12" x14ac:dyDescent="0.25">
      <c r="A257" t="s">
        <v>10</v>
      </c>
      <c r="B257" t="s">
        <v>268</v>
      </c>
      <c r="C257" t="s">
        <v>488</v>
      </c>
      <c r="D257" t="s">
        <v>13</v>
      </c>
      <c r="E257" t="s">
        <v>270</v>
      </c>
      <c r="F257" s="1">
        <v>2</v>
      </c>
      <c r="G257" t="s">
        <v>30</v>
      </c>
      <c r="H257" t="s">
        <v>271</v>
      </c>
      <c r="I257" t="s">
        <v>580</v>
      </c>
      <c r="J257" t="s">
        <v>234</v>
      </c>
      <c r="K257" s="1">
        <v>85</v>
      </c>
      <c r="L257" t="s">
        <v>86</v>
      </c>
    </row>
    <row r="258" spans="1:12" x14ac:dyDescent="0.25">
      <c r="A258" t="s">
        <v>10</v>
      </c>
      <c r="B258" t="s">
        <v>268</v>
      </c>
      <c r="C258" t="s">
        <v>489</v>
      </c>
      <c r="D258" t="s">
        <v>13</v>
      </c>
      <c r="E258" t="s">
        <v>270</v>
      </c>
      <c r="F258" s="1">
        <v>2</v>
      </c>
      <c r="G258" t="s">
        <v>30</v>
      </c>
      <c r="H258" t="s">
        <v>271</v>
      </c>
      <c r="I258" t="s">
        <v>580</v>
      </c>
      <c r="J258" t="s">
        <v>234</v>
      </c>
      <c r="K258" s="1">
        <v>65</v>
      </c>
      <c r="L258" t="s">
        <v>33</v>
      </c>
    </row>
    <row r="259" spans="1:12" x14ac:dyDescent="0.25">
      <c r="A259" t="s">
        <v>10</v>
      </c>
      <c r="B259" t="s">
        <v>268</v>
      </c>
      <c r="C259" t="s">
        <v>490</v>
      </c>
      <c r="D259" t="s">
        <v>13</v>
      </c>
      <c r="E259" t="s">
        <v>270</v>
      </c>
      <c r="F259" s="1">
        <v>2</v>
      </c>
      <c r="G259" t="s">
        <v>30</v>
      </c>
      <c r="H259" t="s">
        <v>271</v>
      </c>
      <c r="I259" t="s">
        <v>580</v>
      </c>
      <c r="J259" t="s">
        <v>234</v>
      </c>
      <c r="K259" s="1">
        <v>75</v>
      </c>
      <c r="L259" t="s">
        <v>16</v>
      </c>
    </row>
    <row r="260" spans="1:12" x14ac:dyDescent="0.25">
      <c r="A260" t="s">
        <v>10</v>
      </c>
      <c r="B260" t="s">
        <v>268</v>
      </c>
      <c r="C260" t="s">
        <v>491</v>
      </c>
      <c r="D260" t="s">
        <v>13</v>
      </c>
      <c r="E260" t="s">
        <v>270</v>
      </c>
      <c r="F260" s="1">
        <v>2</v>
      </c>
      <c r="G260" t="s">
        <v>30</v>
      </c>
      <c r="H260" t="s">
        <v>271</v>
      </c>
      <c r="I260" t="s">
        <v>580</v>
      </c>
      <c r="J260" t="s">
        <v>234</v>
      </c>
      <c r="K260" s="1">
        <v>80</v>
      </c>
      <c r="L260" t="s">
        <v>35</v>
      </c>
    </row>
    <row r="261" spans="1:12" x14ac:dyDescent="0.25">
      <c r="A261" t="s">
        <v>10</v>
      </c>
      <c r="B261" t="s">
        <v>268</v>
      </c>
      <c r="C261" t="s">
        <v>492</v>
      </c>
      <c r="D261" t="s">
        <v>13</v>
      </c>
      <c r="E261" t="s">
        <v>270</v>
      </c>
      <c r="F261" s="1">
        <v>2</v>
      </c>
      <c r="G261" t="s">
        <v>30</v>
      </c>
      <c r="H261" t="s">
        <v>271</v>
      </c>
      <c r="I261" t="s">
        <v>580</v>
      </c>
      <c r="J261" t="s">
        <v>234</v>
      </c>
      <c r="K261" s="1">
        <v>90</v>
      </c>
      <c r="L261" t="s">
        <v>30</v>
      </c>
    </row>
    <row r="262" spans="1:12" x14ac:dyDescent="0.25">
      <c r="A262" t="s">
        <v>10</v>
      </c>
      <c r="B262" t="s">
        <v>268</v>
      </c>
      <c r="C262" t="s">
        <v>493</v>
      </c>
      <c r="D262" t="s">
        <v>13</v>
      </c>
      <c r="E262" t="s">
        <v>270</v>
      </c>
      <c r="F262" s="1">
        <v>2</v>
      </c>
      <c r="G262" t="s">
        <v>30</v>
      </c>
      <c r="H262" t="s">
        <v>271</v>
      </c>
      <c r="I262" t="s">
        <v>580</v>
      </c>
      <c r="J262" t="s">
        <v>234</v>
      </c>
      <c r="K262" s="1">
        <v>67</v>
      </c>
      <c r="L262" t="s">
        <v>33</v>
      </c>
    </row>
    <row r="263" spans="1:12" x14ac:dyDescent="0.25">
      <c r="A263" t="s">
        <v>10</v>
      </c>
      <c r="B263" t="s">
        <v>268</v>
      </c>
      <c r="C263" t="s">
        <v>494</v>
      </c>
      <c r="D263" t="s">
        <v>13</v>
      </c>
      <c r="E263" t="s">
        <v>270</v>
      </c>
      <c r="F263" s="1">
        <v>2</v>
      </c>
      <c r="G263" t="s">
        <v>30</v>
      </c>
      <c r="H263" t="s">
        <v>271</v>
      </c>
      <c r="I263" t="s">
        <v>580</v>
      </c>
      <c r="J263" t="s">
        <v>234</v>
      </c>
      <c r="K263" s="1">
        <v>67</v>
      </c>
      <c r="L263" t="s">
        <v>33</v>
      </c>
    </row>
    <row r="264" spans="1:12" x14ac:dyDescent="0.25">
      <c r="A264" t="s">
        <v>10</v>
      </c>
      <c r="B264" t="s">
        <v>268</v>
      </c>
      <c r="C264" t="s">
        <v>495</v>
      </c>
      <c r="D264" t="s">
        <v>32</v>
      </c>
      <c r="E264" t="s">
        <v>270</v>
      </c>
      <c r="F264" s="1">
        <v>2</v>
      </c>
      <c r="G264" t="s">
        <v>30</v>
      </c>
      <c r="H264" t="s">
        <v>271</v>
      </c>
      <c r="I264" t="s">
        <v>580</v>
      </c>
      <c r="J264" t="s">
        <v>234</v>
      </c>
      <c r="K264" s="1">
        <v>67</v>
      </c>
      <c r="L264" t="s">
        <v>33</v>
      </c>
    </row>
    <row r="265" spans="1:12" x14ac:dyDescent="0.25">
      <c r="A265" t="s">
        <v>10</v>
      </c>
      <c r="B265" t="s">
        <v>268</v>
      </c>
      <c r="C265" t="s">
        <v>496</v>
      </c>
      <c r="D265" t="s">
        <v>13</v>
      </c>
      <c r="E265" t="s">
        <v>270</v>
      </c>
      <c r="F265" s="1">
        <v>2</v>
      </c>
      <c r="G265" t="s">
        <v>30</v>
      </c>
      <c r="H265" t="s">
        <v>271</v>
      </c>
      <c r="I265" t="s">
        <v>580</v>
      </c>
      <c r="J265" t="s">
        <v>234</v>
      </c>
      <c r="K265" s="1">
        <v>60</v>
      </c>
      <c r="L265" t="s">
        <v>19</v>
      </c>
    </row>
    <row r="266" spans="1:12" x14ac:dyDescent="0.25">
      <c r="A266" t="s">
        <v>10</v>
      </c>
      <c r="B266" t="s">
        <v>268</v>
      </c>
      <c r="C266" t="s">
        <v>497</v>
      </c>
      <c r="D266" t="s">
        <v>13</v>
      </c>
      <c r="E266" t="s">
        <v>270</v>
      </c>
      <c r="F266" s="1">
        <v>2</v>
      </c>
      <c r="G266" t="s">
        <v>30</v>
      </c>
      <c r="H266" t="s">
        <v>271</v>
      </c>
      <c r="I266" t="s">
        <v>580</v>
      </c>
      <c r="J266" t="s">
        <v>234</v>
      </c>
      <c r="K266" s="1">
        <v>66</v>
      </c>
      <c r="L266" t="s">
        <v>33</v>
      </c>
    </row>
    <row r="267" spans="1:12" x14ac:dyDescent="0.25">
      <c r="A267" t="s">
        <v>10</v>
      </c>
      <c r="B267" t="s">
        <v>268</v>
      </c>
      <c r="C267" t="s">
        <v>498</v>
      </c>
      <c r="D267" t="s">
        <v>13</v>
      </c>
      <c r="E267" t="s">
        <v>270</v>
      </c>
      <c r="F267" s="1">
        <v>2</v>
      </c>
      <c r="G267" t="s">
        <v>30</v>
      </c>
      <c r="H267" t="s">
        <v>271</v>
      </c>
      <c r="I267" t="s">
        <v>580</v>
      </c>
      <c r="J267" t="s">
        <v>234</v>
      </c>
      <c r="K267" s="1">
        <v>80</v>
      </c>
      <c r="L267" t="s">
        <v>35</v>
      </c>
    </row>
    <row r="268" spans="1:12" x14ac:dyDescent="0.25">
      <c r="A268" t="s">
        <v>10</v>
      </c>
      <c r="B268" t="s">
        <v>268</v>
      </c>
      <c r="C268" t="s">
        <v>499</v>
      </c>
      <c r="D268" t="s">
        <v>13</v>
      </c>
      <c r="E268" t="s">
        <v>270</v>
      </c>
      <c r="F268" s="1">
        <v>2</v>
      </c>
      <c r="G268" t="s">
        <v>30</v>
      </c>
      <c r="H268" t="s">
        <v>271</v>
      </c>
      <c r="I268" t="s">
        <v>580</v>
      </c>
      <c r="J268" t="s">
        <v>234</v>
      </c>
      <c r="K268" s="1">
        <v>75</v>
      </c>
      <c r="L268" t="s">
        <v>16</v>
      </c>
    </row>
    <row r="269" spans="1:12" x14ac:dyDescent="0.25">
      <c r="A269" t="s">
        <v>10</v>
      </c>
      <c r="B269" t="s">
        <v>268</v>
      </c>
      <c r="C269" t="s">
        <v>500</v>
      </c>
      <c r="D269" t="s">
        <v>13</v>
      </c>
      <c r="E269" t="s">
        <v>270</v>
      </c>
      <c r="F269" s="1">
        <v>2</v>
      </c>
      <c r="G269" t="s">
        <v>30</v>
      </c>
      <c r="H269" t="s">
        <v>271</v>
      </c>
      <c r="I269" t="s">
        <v>580</v>
      </c>
      <c r="J269" t="s">
        <v>234</v>
      </c>
      <c r="K269" s="1">
        <v>44</v>
      </c>
      <c r="L269" t="s">
        <v>24</v>
      </c>
    </row>
    <row r="270" spans="1:12" x14ac:dyDescent="0.25">
      <c r="A270" t="s">
        <v>10</v>
      </c>
      <c r="B270" t="s">
        <v>268</v>
      </c>
      <c r="C270" t="s">
        <v>501</v>
      </c>
      <c r="D270" t="s">
        <v>13</v>
      </c>
      <c r="E270" t="s">
        <v>270</v>
      </c>
      <c r="F270" s="1">
        <v>2</v>
      </c>
      <c r="G270" t="s">
        <v>30</v>
      </c>
      <c r="H270" t="s">
        <v>271</v>
      </c>
      <c r="I270" t="s">
        <v>580</v>
      </c>
      <c r="J270" t="s">
        <v>234</v>
      </c>
      <c r="K270" s="1">
        <v>31</v>
      </c>
      <c r="L270" t="s">
        <v>24</v>
      </c>
    </row>
    <row r="271" spans="1:12" x14ac:dyDescent="0.25">
      <c r="A271" t="s">
        <v>10</v>
      </c>
      <c r="B271" t="s">
        <v>268</v>
      </c>
      <c r="C271" t="s">
        <v>502</v>
      </c>
      <c r="D271" t="s">
        <v>13</v>
      </c>
      <c r="E271" t="s">
        <v>270</v>
      </c>
      <c r="F271" s="1">
        <v>2</v>
      </c>
      <c r="G271" t="s">
        <v>30</v>
      </c>
      <c r="H271" t="s">
        <v>271</v>
      </c>
      <c r="I271" t="s">
        <v>580</v>
      </c>
      <c r="J271" t="s">
        <v>234</v>
      </c>
      <c r="K271" s="1">
        <v>55</v>
      </c>
      <c r="L271" t="s">
        <v>58</v>
      </c>
    </row>
    <row r="272" spans="1:12" x14ac:dyDescent="0.25">
      <c r="A272" t="s">
        <v>10</v>
      </c>
      <c r="B272" t="s">
        <v>268</v>
      </c>
      <c r="C272" t="s">
        <v>503</v>
      </c>
      <c r="D272" t="s">
        <v>13</v>
      </c>
      <c r="E272" t="s">
        <v>270</v>
      </c>
      <c r="F272" s="1">
        <v>2</v>
      </c>
      <c r="G272" t="s">
        <v>30</v>
      </c>
      <c r="H272" t="s">
        <v>271</v>
      </c>
      <c r="I272" t="s">
        <v>580</v>
      </c>
      <c r="J272" t="s">
        <v>234</v>
      </c>
      <c r="K272" s="1">
        <v>61</v>
      </c>
      <c r="L272" t="s">
        <v>19</v>
      </c>
    </row>
    <row r="273" spans="1:12" x14ac:dyDescent="0.25">
      <c r="A273" t="s">
        <v>10</v>
      </c>
      <c r="B273" t="s">
        <v>268</v>
      </c>
      <c r="C273" t="s">
        <v>504</v>
      </c>
      <c r="D273" t="s">
        <v>13</v>
      </c>
      <c r="E273" t="s">
        <v>270</v>
      </c>
      <c r="F273" s="1">
        <v>2</v>
      </c>
      <c r="G273" t="s">
        <v>30</v>
      </c>
      <c r="H273" t="s">
        <v>271</v>
      </c>
      <c r="I273" t="s">
        <v>580</v>
      </c>
      <c r="J273" t="s">
        <v>234</v>
      </c>
      <c r="K273" s="1">
        <v>44</v>
      </c>
      <c r="L273" t="s">
        <v>24</v>
      </c>
    </row>
    <row r="274" spans="1:12" x14ac:dyDescent="0.25">
      <c r="A274" t="s">
        <v>10</v>
      </c>
      <c r="B274" t="s">
        <v>505</v>
      </c>
      <c r="C274" t="s">
        <v>506</v>
      </c>
      <c r="D274" t="s">
        <v>13</v>
      </c>
      <c r="E274" t="s">
        <v>507</v>
      </c>
      <c r="F274" s="1">
        <v>8</v>
      </c>
      <c r="G274" t="s">
        <v>30</v>
      </c>
      <c r="H274" t="s">
        <v>508</v>
      </c>
      <c r="I274" t="s">
        <v>580</v>
      </c>
      <c r="J274" t="s">
        <v>234</v>
      </c>
      <c r="K274" s="1">
        <v>12</v>
      </c>
      <c r="L274" t="s">
        <v>24</v>
      </c>
    </row>
    <row r="275" spans="1:12" x14ac:dyDescent="0.25">
      <c r="A275" t="s">
        <v>10</v>
      </c>
      <c r="B275" t="s">
        <v>505</v>
      </c>
      <c r="C275" t="s">
        <v>509</v>
      </c>
      <c r="D275" t="s">
        <v>13</v>
      </c>
      <c r="E275" t="s">
        <v>507</v>
      </c>
      <c r="F275" s="1">
        <v>8</v>
      </c>
      <c r="G275" t="s">
        <v>30</v>
      </c>
      <c r="H275" t="s">
        <v>508</v>
      </c>
      <c r="I275" t="s">
        <v>580</v>
      </c>
      <c r="J275" t="s">
        <v>234</v>
      </c>
      <c r="K275" s="1">
        <v>15</v>
      </c>
      <c r="L275" t="s">
        <v>24</v>
      </c>
    </row>
    <row r="276" spans="1:12" x14ac:dyDescent="0.25">
      <c r="A276" t="s">
        <v>10</v>
      </c>
      <c r="B276" t="s">
        <v>505</v>
      </c>
      <c r="C276" t="s">
        <v>510</v>
      </c>
      <c r="D276" t="s">
        <v>13</v>
      </c>
      <c r="E276" t="s">
        <v>507</v>
      </c>
      <c r="F276" s="1">
        <v>2</v>
      </c>
      <c r="G276" t="s">
        <v>16</v>
      </c>
      <c r="H276" t="s">
        <v>511</v>
      </c>
      <c r="I276" t="s">
        <v>579</v>
      </c>
      <c r="J276" t="s">
        <v>234</v>
      </c>
      <c r="K276" s="1">
        <v>65</v>
      </c>
      <c r="L276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 Usman</dc:creator>
  <cp:lastModifiedBy>Ammar Zafar</cp:lastModifiedBy>
  <dcterms:created xsi:type="dcterms:W3CDTF">2019-07-21T09:23:02Z</dcterms:created>
  <dcterms:modified xsi:type="dcterms:W3CDTF">2019-09-17T05:13:33Z</dcterms:modified>
</cp:coreProperties>
</file>