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/>
  <mc:AlternateContent xmlns:mc="http://schemas.openxmlformats.org/markup-compatibility/2006">
    <mc:Choice Requires="x15">
      <x15ac:absPath xmlns:x15ac="http://schemas.microsoft.com/office/spreadsheetml/2010/11/ac" url="https://udksa-my.sharepoint.com/personal/2200002895_iau_edu_sa/Documents/Desktop/"/>
    </mc:Choice>
  </mc:AlternateContent>
  <xr:revisionPtr revIDLastSave="0" documentId="10_ncr:8_{C2E0096D-6A2C-4B9F-ABAE-D5DB81CA8AA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ask#1" sheetId="2" r:id="rId1"/>
    <sheet name="Task2TickerSymbols" sheetId="6" state="hidden" r:id="rId2"/>
    <sheet name="Task#2" sheetId="7" r:id="rId3"/>
    <sheet name="Task#3" sheetId="8" r:id="rId4"/>
    <sheet name="Forecast" sheetId="9" r:id="rId5"/>
  </sheets>
  <externalReferences>
    <externalReference r:id="rId6"/>
  </externalReferences>
  <definedNames>
    <definedName name="CostOfGoodsSold">'[1]projectdata-nyse'!$F:$F</definedName>
    <definedName name="GrossProfit">'[1]projectdata-nyse'!$L:$L</definedName>
    <definedName name="OtherOperatingItems">'[1]projectdata-nyse'!$I:$I</definedName>
    <definedName name="ResearchAndDevelopment">'[1]projectdata-nyse'!$H:$H</definedName>
    <definedName name="SalesGeneralAndAdmin">'[1]projectdata-nyse'!$G:$G</definedName>
    <definedName name="TickerSymbol">'[1]projectdata-nyse'!$B:$B</definedName>
    <definedName name="TotalRevenue">'[1]projectdata-nyse'!$E:$E</definedName>
    <definedName name="Years">'[1]projectdata-nyse'!$C:$C</definedName>
  </definedNames>
  <calcPr calcId="191029"/>
  <pivotCaches>
    <pivotCache cacheId="0" r:id="rId7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9" i="2" l="1"/>
  <c r="G14" i="8" a="1"/>
  <c r="G14" i="8" s="1"/>
  <c r="F14" i="8" a="1"/>
  <c r="F14" i="8" s="1"/>
  <c r="E14" i="8" a="1"/>
  <c r="E14" i="8" s="1"/>
  <c r="D14" i="8" a="1"/>
  <c r="D14" i="8" s="1"/>
  <c r="G13" i="8" a="1"/>
  <c r="G13" i="8" s="1"/>
  <c r="F13" i="8" a="1"/>
  <c r="F13" i="8" s="1"/>
  <c r="E13" i="8" a="1"/>
  <c r="E13" i="8" s="1"/>
  <c r="D13" i="8" a="1"/>
  <c r="D13" i="8" s="1"/>
  <c r="G12" i="8" a="1"/>
  <c r="G12" i="8" s="1"/>
  <c r="F12" i="8" a="1"/>
  <c r="F12" i="8" s="1"/>
  <c r="E12" i="8" a="1"/>
  <c r="E12" i="8" s="1"/>
  <c r="D12" i="8" a="1"/>
  <c r="D12" i="8" s="1"/>
  <c r="G11" i="8" a="1"/>
  <c r="G11" i="8" s="1"/>
  <c r="F11" i="8" a="1"/>
  <c r="F11" i="8" s="1"/>
  <c r="E11" i="8" a="1"/>
  <c r="E11" i="8" s="1"/>
  <c r="D11" i="8" a="1"/>
  <c r="D11" i="8" s="1"/>
  <c r="G10" i="8" a="1"/>
  <c r="G10" i="8" s="1"/>
  <c r="F10" i="8" a="1"/>
  <c r="F10" i="8" s="1"/>
  <c r="E10" i="8" a="1"/>
  <c r="E10" i="8" s="1"/>
  <c r="D10" i="8" a="1"/>
  <c r="D10" i="8" s="1"/>
  <c r="G9" i="8" a="1"/>
  <c r="G9" i="8" s="1"/>
  <c r="F9" i="8" a="1"/>
  <c r="F9" i="8" s="1"/>
  <c r="E9" i="8" a="1"/>
  <c r="E9" i="8" s="1"/>
  <c r="D9" i="8" a="1"/>
  <c r="D9" i="8" s="1"/>
  <c r="G14" i="7" a="1"/>
  <c r="G14" i="7" s="1"/>
  <c r="F14" i="7" a="1"/>
  <c r="F14" i="7" s="1"/>
  <c r="E14" i="7" a="1"/>
  <c r="E14" i="7" s="1"/>
  <c r="D14" i="7" a="1"/>
  <c r="D14" i="7" s="1"/>
  <c r="G13" i="7" a="1"/>
  <c r="G13" i="7" s="1"/>
  <c r="F13" i="7" a="1"/>
  <c r="F13" i="7" s="1"/>
  <c r="E13" i="7" a="1"/>
  <c r="E13" i="7" s="1"/>
  <c r="D13" i="7" a="1"/>
  <c r="D13" i="7" s="1"/>
  <c r="G12" i="7" a="1"/>
  <c r="G12" i="7" s="1"/>
  <c r="F12" i="7" a="1"/>
  <c r="F12" i="7" s="1"/>
  <c r="E12" i="7" a="1"/>
  <c r="E12" i="7" s="1"/>
  <c r="D12" i="7" a="1"/>
  <c r="D12" i="7" s="1"/>
  <c r="G11" i="7" a="1"/>
  <c r="G11" i="7" s="1"/>
  <c r="F11" i="7" a="1"/>
  <c r="F11" i="7" s="1"/>
  <c r="E11" i="7" a="1"/>
  <c r="E11" i="7" s="1"/>
  <c r="D11" i="7" a="1"/>
  <c r="D11" i="7" s="1"/>
  <c r="G10" i="7" a="1"/>
  <c r="G10" i="7" s="1"/>
  <c r="F10" i="7" a="1"/>
  <c r="F10" i="7" s="1"/>
  <c r="E10" i="7" a="1"/>
  <c r="E10" i="7" s="1"/>
  <c r="D10" i="7" a="1"/>
  <c r="D10" i="7" s="1"/>
  <c r="G9" i="7" a="1"/>
  <c r="G9" i="7" s="1"/>
  <c r="F9" i="7" a="1"/>
  <c r="F9" i="7" s="1"/>
  <c r="E9" i="7" a="1"/>
  <c r="E9" i="7" s="1"/>
  <c r="D9" i="7" a="1"/>
  <c r="D9" i="7" s="1"/>
  <c r="G15" i="7" l="1"/>
  <c r="G16" i="7" s="1"/>
  <c r="E17" i="8"/>
  <c r="F17" i="8"/>
  <c r="D15" i="8"/>
  <c r="E15" i="8"/>
  <c r="E16" i="8" s="1"/>
  <c r="E19" i="8" s="1"/>
  <c r="F15" i="8"/>
  <c r="F16" i="8" s="1"/>
  <c r="F19" i="8" s="1"/>
  <c r="G15" i="8"/>
  <c r="G16" i="8" s="1"/>
  <c r="G19" i="8" s="1"/>
  <c r="G17" i="8"/>
  <c r="D18" i="8"/>
  <c r="D16" i="8"/>
  <c r="D19" i="8" s="1"/>
  <c r="E18" i="8"/>
  <c r="F18" i="8"/>
  <c r="G18" i="8"/>
  <c r="F15" i="7"/>
  <c r="F16" i="7" s="1"/>
  <c r="D15" i="7"/>
  <c r="D16" i="7" s="1"/>
  <c r="E15" i="7"/>
  <c r="E16" i="7" s="1"/>
  <c r="F28" i="8" l="1"/>
  <c r="F27" i="8" s="1"/>
  <c r="F32" i="8"/>
  <c r="F36" i="8"/>
  <c r="F29" i="8" l="1"/>
  <c r="H17" i="8" s="1"/>
  <c r="H9" i="8" s="1"/>
  <c r="G28" i="8"/>
  <c r="G29" i="8" s="1"/>
  <c r="I17" i="8" s="1"/>
  <c r="G36" i="8"/>
  <c r="F35" i="8"/>
  <c r="F37" i="8"/>
  <c r="G32" i="8"/>
  <c r="F33" i="8"/>
  <c r="F31" i="8"/>
  <c r="H18" i="8"/>
  <c r="H19" i="8"/>
  <c r="G27" i="8" l="1"/>
  <c r="H11" i="8"/>
  <c r="H16" i="8"/>
  <c r="I9" i="8"/>
  <c r="G33" i="8"/>
  <c r="G31" i="8"/>
  <c r="G37" i="8"/>
  <c r="G35" i="8"/>
  <c r="I19" i="8"/>
  <c r="I18" i="8"/>
  <c r="I11" i="8" l="1"/>
  <c r="I16" i="8"/>
  <c r="L17" i="2"/>
  <c r="L16" i="2"/>
  <c r="L15" i="2"/>
  <c r="L13" i="2"/>
  <c r="L12" i="2"/>
  <c r="L11" i="2"/>
  <c r="L10" i="2"/>
  <c r="L9" i="2"/>
  <c r="L8" i="2"/>
  <c r="L7" i="2"/>
  <c r="H17" i="2"/>
  <c r="H16" i="2"/>
  <c r="H15" i="2"/>
  <c r="H13" i="2"/>
  <c r="H12" i="2"/>
  <c r="H11" i="2" l="1"/>
  <c r="H10" i="2"/>
  <c r="H8" i="2"/>
  <c r="H7" i="2"/>
</calcChain>
</file>

<file path=xl/sharedStrings.xml><?xml version="1.0" encoding="utf-8"?>
<sst xmlns="http://purl.oclc.org/ooxml/spreadsheetml/main" count="967" uniqueCount="483">
  <si>
    <t>AAL</t>
  </si>
  <si>
    <t>Year 1</t>
  </si>
  <si>
    <t>Year 2</t>
  </si>
  <si>
    <t>Year 3</t>
  </si>
  <si>
    <t>Year 4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</si>
  <si>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</si>
  <si>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</si>
  <si>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</si>
  <si>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</si>
  <si>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</si>
  <si>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</si>
  <si>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</si>
  <si>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</si>
  <si>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</si>
  <si>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</si>
  <si>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</si>
  <si>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</si>
  <si>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</si>
  <si>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</si>
  <si>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</si>
  <si>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</si>
  <si>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</si>
  <si>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</si>
  <si>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</si>
  <si>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</si>
  <si>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</si>
  <si>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</si>
  <si>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</si>
  <si>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</si>
  <si>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</si>
  <si>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</si>
  <si>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</si>
  <si>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</si>
  <si>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</si>
  <si>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</si>
  <si>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</si>
  <si>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</si>
  <si>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</si>
  <si>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</si>
  <si>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</si>
  <si>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</si>
  <si>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</si>
  <si>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</si>
  <si>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</si>
  <si>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</si>
  <si>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</si>
  <si>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</si>
  <si>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</si>
  <si>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</si>
  <si>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</si>
  <si>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</si>
  <si>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</si>
  <si>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</si>
  <si>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</si>
  <si>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</si>
  <si>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</si>
  <si>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</si>
  <si>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</si>
  <si>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</si>
  <si>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</si>
  <si>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</si>
  <si>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</si>
  <si>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</si>
  <si>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</si>
  <si>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</si>
  <si>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</si>
  <si>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</si>
  <si>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</si>
  <si>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</si>
  <si>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</si>
  <si>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</si>
  <si>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</si>
  <si>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</si>
  <si>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</si>
  <si>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</si>
  <si>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</si>
  <si>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</si>
  <si>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</si>
  <si>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</si>
  <si>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</si>
  <si>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</si>
  <si>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</si>
  <si>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</si>
  <si>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</si>
  <si>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</si>
  <si>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</si>
  <si>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</si>
  <si>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</si>
  <si>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</si>
  <si>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</si>
  <si>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</si>
  <si>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</si>
  <si>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</si>
  <si>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</si>
  <si>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</si>
  <si>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</si>
  <si>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</si>
  <si>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</si>
  <si>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</si>
  <si>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</si>
  <si>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</si>
  <si>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</si>
  <si>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</si>
  <si>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</si>
  <si>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</si>
  <si>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</si>
  <si>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</si>
  <si>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</si>
  <si>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</si>
  <si>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</si>
  <si>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</si>
  <si>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</si>
  <si>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</si>
  <si>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</si>
  <si>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</si>
  <si>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</si>
  <si>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</si>
  <si>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</si>
  <si>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</si>
  <si>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</si>
  <si>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</si>
  <si>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</si>
  <si>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</si>
  <si>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</si>
  <si>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</si>
  <si>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</si>
  <si>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</si>
  <si>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</si>
  <si>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</si>
  <si>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</si>
  <si>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</si>
  <si>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</si>
  <si>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</si>
  <si>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</si>
  <si>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</si>
  <si>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</si>
  <si>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</si>
  <si>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</si>
  <si>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</si>
  <si>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</si>
  <si>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</si>
  <si>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</si>
  <si>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</si>
  <si>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</si>
  <si>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</si>
  <si>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</si>
  <si>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</si>
  <si>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</si>
  <si>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</si>
  <si>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</si>
  <si>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</si>
  <si>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</si>
  <si>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</si>
  <si>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</si>
  <si>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</si>
  <si>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</si>
  <si>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</si>
  <si>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</si>
  <si>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</si>
  <si>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</si>
  <si>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</si>
  <si>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</si>
  <si>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</si>
  <si>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</si>
  <si>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</si>
  <si>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</si>
  <si>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</si>
  <si>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</si>
  <si>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</si>
  <si>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</si>
  <si>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</si>
  <si>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</si>
  <si>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</si>
  <si>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</si>
  <si>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</si>
  <si>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</si>
  <si>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</si>
  <si>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</si>
  <si>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</si>
  <si>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</si>
  <si>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</si>
  <si>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</si>
  <si>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</si>
  <si>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</si>
  <si>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</si>
  <si>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</si>
  <si>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</si>
  <si>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</si>
  <si>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</si>
  <si>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</si>
  <si>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</si>
  <si>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</si>
  <si>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</si>
  <si>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</si>
  <si>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</si>
  <si>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</si>
  <si>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</si>
  <si>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</si>
  <si>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</si>
  <si>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</si>
  <si>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</si>
  <si>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</si>
  <si>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</si>
  <si>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</si>
  <si>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</si>
  <si>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</si>
  <si>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</si>
  <si>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</si>
  <si>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</si>
  <si>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</si>
  <si>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</si>
  <si>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</si>
  <si>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</si>
  <si>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</si>
  <si>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</si>
  <si>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</si>
  <si>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</si>
  <si>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</si>
  <si>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</si>
  <si>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</si>
  <si>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</si>
  <si>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</si>
  <si>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</si>
  <si>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</si>
  <si>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</si>
  <si>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</si>
  <si>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</si>
  <si>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</si>
  <si>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</si>
  <si>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</si>
  <si>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</si>
  <si>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</si>
  <si>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</si>
  <si>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</si>
  <si>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</si>
  <si>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</si>
  <si>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</si>
  <si>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</si>
  <si>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</si>
  <si>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</si>
  <si>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</si>
  <si>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</si>
  <si>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</si>
  <si>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</si>
  <si>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</si>
  <si>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</si>
  <si>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</si>
  <si>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</si>
  <si>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</si>
  <si>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</si>
  <si>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</si>
  <si>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</si>
  <si>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</si>
  <si>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</si>
  <si>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</si>
  <si>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</si>
  <si>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</si>
  <si>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</si>
  <si>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</si>
  <si>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</si>
  <si>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</si>
  <si>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</si>
  <si>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</si>
  <si>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</si>
  <si>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</si>
  <si>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</si>
  <si>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</si>
  <si>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</si>
  <si>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</si>
  <si>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</si>
  <si>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</si>
  <si>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</si>
  <si>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</si>
  <si>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</si>
  <si>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</si>
  <si>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</si>
  <si>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</si>
  <si>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</si>
  <si>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</si>
  <si>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</si>
  <si>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</si>
  <si>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</si>
  <si>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</si>
  <si>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</si>
  <si>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</si>
  <si>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</si>
  <si>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</si>
  <si>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</si>
  <si>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</si>
  <si>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</si>
  <si>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</si>
  <si>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</si>
  <si>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</si>
  <si>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</si>
  <si>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</si>
  <si>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</si>
  <si>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</si>
  <si>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</si>
  <si>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</si>
  <si>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</si>
  <si>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</si>
  <si>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</si>
  <si>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</si>
  <si>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</si>
  <si>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</si>
  <si>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</si>
  <si>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</si>
  <si>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</si>
  <si>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</si>
  <si>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</si>
  <si>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</si>
  <si>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</si>
  <si>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</si>
  <si>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</si>
  <si>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</si>
  <si>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</si>
  <si>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</si>
  <si>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</si>
  <si>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</si>
  <si>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</si>
  <si>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</si>
  <si>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</si>
  <si>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</si>
  <si>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</si>
  <si>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</si>
  <si>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</si>
  <si>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</si>
  <si>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</si>
  <si>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</si>
  <si>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</si>
  <si>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</si>
  <si>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</si>
  <si>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</si>
  <si>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</si>
  <si>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</si>
  <si>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</si>
  <si>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</si>
  <si>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</si>
  <si>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</si>
  <si>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</si>
  <si>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</si>
  <si>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</si>
  <si>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</si>
  <si>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</si>
  <si>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</si>
  <si>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</si>
  <si>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</si>
  <si>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</si>
  <si>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</si>
  <si>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</si>
  <si>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</si>
  <si>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</si>
  <si>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</si>
  <si>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</si>
  <si>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</si>
  <si>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</si>
  <si>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</si>
  <si>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</si>
  <si>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</si>
  <si>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</si>
  <si>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</si>
  <si>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</si>
  <si>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</si>
  <si>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</si>
  <si>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</si>
  <si>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</si>
  <si>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</si>
  <si>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</si>
  <si>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</si>
  <si>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</si>
  <si>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</si>
  <si>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</si>
  <si>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</si>
  <si>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</si>
  <si>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</si>
  <si>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</si>
  <si>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</si>
  <si>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</si>
  <si>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</si>
  <si>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</si>
  <si>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</si>
  <si>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</si>
  <si>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</si>
  <si>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</si>
  <si>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</si>
  <si>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</si>
  <si>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</si>
  <si>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</si>
  <si>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</si>
  <si>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</si>
  <si>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</si>
  <si>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</si>
  <si>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</si>
  <si>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</si>
  <si>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</si>
  <si>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</si>
  <si>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</si>
  <si>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</si>
  <si>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</si>
  <si>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</si>
  <si>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</si>
  <si>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</si>
  <si>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</si>
  <si>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</si>
  <si>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</si>
  <si>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</si>
  <si>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</si>
  <si>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</si>
  <si>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</si>
  <si>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</si>
  <si>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</si>
  <si>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</si>
  <si>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</si>
  <si>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</si>
  <si>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</si>
  <si>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</si>
  <si>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</si>
  <si>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</si>
  <si>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</si>
  <si>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</si>
  <si>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</si>
  <si>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</si>
  <si>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</si>
  <si>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</si>
  <si>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</si>
  <si>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</si>
  <si>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</si>
  <si>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</si>
  <si>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</si>
  <si>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</si>
  <si>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</si>
  <si>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</si>
  <si>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</si>
  <si>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</si>
  <si>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Compare "Information Technology research and development" of the second Vs the thrird year</t>
  </si>
  <si>
    <t>First Year</t>
  </si>
  <si>
    <t>Second Year</t>
  </si>
  <si>
    <t>Research and Development of Health Care</t>
  </si>
  <si>
    <t>Summary Statistics of First Year</t>
  </si>
  <si>
    <t>Mean</t>
  </si>
  <si>
    <t>Standard Error</t>
  </si>
  <si>
    <t>Median</t>
  </si>
  <si>
    <t>Mode</t>
  </si>
  <si>
    <t>Standard Deviation</t>
  </si>
  <si>
    <t>Sample Variance</t>
  </si>
  <si>
    <t>Range</t>
  </si>
  <si>
    <t>Minimum</t>
  </si>
  <si>
    <t>Maximum</t>
  </si>
  <si>
    <t>Sum</t>
  </si>
  <si>
    <t>Count</t>
  </si>
  <si>
    <t>Summary Statistics of Second Year</t>
  </si>
  <si>
    <t>Row Labels</t>
  </si>
  <si>
    <t>(blank)</t>
  </si>
  <si>
    <t>Grand Total</t>
  </si>
  <si>
    <t>Choose Ticker Symbol From Right List</t>
  </si>
  <si>
    <t>Profit &amp; Loss Statement</t>
  </si>
  <si>
    <t>Historical</t>
  </si>
  <si>
    <t>Revenue</t>
  </si>
  <si>
    <t>COGS</t>
  </si>
  <si>
    <t>Gross Profit</t>
  </si>
  <si>
    <t>Sales, General and Admin</t>
  </si>
  <si>
    <t>Other operating expenses</t>
  </si>
  <si>
    <t>R&amp;D</t>
  </si>
  <si>
    <t>Total operating expenses</t>
  </si>
  <si>
    <t>Operating income/ EBIT</t>
  </si>
  <si>
    <t>Forecast</t>
  </si>
  <si>
    <t>Year 5</t>
  </si>
  <si>
    <t>Year 6</t>
  </si>
  <si>
    <t>Best Case</t>
  </si>
  <si>
    <t>Base Case</t>
  </si>
  <si>
    <t>Weak Case</t>
  </si>
  <si>
    <t>Revenue Growth</t>
  </si>
  <si>
    <t>Gross Margin</t>
  </si>
  <si>
    <t>Operating Margin</t>
  </si>
  <si>
    <t>Choose Ticker Symbol From List</t>
  </si>
  <si>
    <t>Choose Scenario From List</t>
  </si>
  <si>
    <t>Revenue growth (%)</t>
  </si>
  <si>
    <t>Gross Margin (%)</t>
  </si>
  <si>
    <t>Operating Margin (%)</t>
  </si>
  <si>
    <t>Operating Scenarios</t>
  </si>
  <si>
    <t>&lt;-------</t>
  </si>
  <si>
    <t>company</t>
  </si>
  <si>
    <t>title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</si>
</sst>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;[Red]#,##0"/>
    <numFmt numFmtId="165" formatCode="_(* #,##0_);_(* \(#,##0\);_(* &quot;-&quot;??_);_(@_)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name val="Avenir Next LT Pro"/>
      <family val="2"/>
    </font>
    <font>
      <sz val="11"/>
      <color theme="1"/>
      <name val="Avenir Next LT Pro"/>
      <family val="2"/>
    </font>
    <font>
      <b/>
      <sz val="12"/>
      <color theme="1"/>
      <name val="Avenir Next LT Pro"/>
      <family val="2"/>
    </font>
    <font>
      <b/>
      <sz val="11"/>
      <color theme="1"/>
      <name val="Avenir Next LT Pro"/>
      <family val="2"/>
    </font>
    <font>
      <b/>
      <sz val="12"/>
      <color theme="2"/>
      <name val="Avenir Next LT Pro Demi"/>
      <family val="2"/>
    </font>
    <font>
      <sz val="12"/>
      <color theme="2"/>
      <name val="Avenir Next LT Pro Demi"/>
      <family val="2"/>
    </font>
    <font>
      <sz val="11"/>
      <color theme="1"/>
      <name val="Avenir Next LT Pro Demi"/>
      <family val="2"/>
    </font>
    <font>
      <b/>
      <sz val="16"/>
      <color theme="1"/>
      <name val="Avenir Next LT Pro Demi"/>
      <family val="2"/>
    </font>
    <font>
      <b/>
      <sz val="11"/>
      <color theme="1"/>
      <name val="Avenir Next LT Pro Demi"/>
      <family val="2"/>
    </font>
    <font>
      <sz val="11"/>
      <color theme="0"/>
      <name val="Avenir Next LT Pro Demi"/>
      <family val="2"/>
    </font>
    <font>
      <sz val="12"/>
      <color theme="1"/>
      <name val="Avenir Next LT Pro"/>
      <family val="2"/>
    </font>
    <font>
      <b/>
      <sz val="16"/>
      <color theme="1"/>
      <name val="Avenir Next LT Pro"/>
      <family val="2"/>
    </font>
    <font>
      <b/>
      <sz val="12"/>
      <color rgb="FF000000"/>
      <name val="Avenir Next LT Pro"/>
      <family val="2"/>
    </font>
    <font>
      <sz val="12"/>
      <color rgb="FF000000"/>
      <name val="Avenir Next LT Pro"/>
      <family val="2"/>
    </font>
    <font>
      <i/>
      <sz val="11"/>
      <color theme="1"/>
      <name val="Avenir Next LT Pro"/>
      <family val="2"/>
    </font>
    <font>
      <b/>
      <sz val="12"/>
      <color rgb="FF4F4F4F"/>
      <name val="Avenir Next LT Pro"/>
      <family val="2"/>
    </font>
    <font>
      <i/>
      <sz val="12"/>
      <color rgb="FF000000"/>
      <name val="Avenir Next LT Pro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165" fontId="0" fillId="40" borderId="10" xfId="1" applyNumberFormat="1" applyFont="1" applyFill="1" applyBorder="1" applyAlignment="1">
      <alignment horizontal="center" vertical="center"/>
    </xf>
    <xf numFmtId="165" fontId="0" fillId="33" borderId="10" xfId="1" applyNumberFormat="1" applyFont="1" applyFill="1" applyBorder="1" applyAlignment="1">
      <alignment horizontal="center" vertical="center"/>
    </xf>
    <xf numFmtId="43" fontId="0" fillId="33" borderId="10" xfId="1" applyFont="1" applyFill="1" applyBorder="1" applyAlignment="1">
      <alignment horizontal="center" vertical="center"/>
    </xf>
    <xf numFmtId="43" fontId="0" fillId="40" borderId="10" xfId="1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1" fillId="0" borderId="0" xfId="0" applyFont="1"/>
    <xf numFmtId="0" fontId="23" fillId="44" borderId="10" xfId="0" applyFont="1" applyFill="1" applyBorder="1" applyAlignment="1">
      <alignment horizontal="center"/>
    </xf>
    <xf numFmtId="0" fontId="23" fillId="37" borderId="10" xfId="0" applyFont="1" applyFill="1" applyBorder="1"/>
    <xf numFmtId="39" fontId="21" fillId="37" borderId="10" xfId="1" applyNumberFormat="1" applyFont="1" applyFill="1" applyBorder="1"/>
    <xf numFmtId="164" fontId="21" fillId="35" borderId="10" xfId="0" applyNumberFormat="1" applyFont="1" applyFill="1" applyBorder="1" applyAlignment="1">
      <alignment horizontal="center"/>
    </xf>
    <xf numFmtId="164" fontId="21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3" fillId="43" borderId="10" xfId="0" applyFont="1" applyFill="1" applyBorder="1"/>
    <xf numFmtId="39" fontId="21" fillId="43" borderId="10" xfId="1" applyNumberFormat="1" applyFont="1" applyFill="1" applyBorder="1"/>
    <xf numFmtId="0" fontId="24" fillId="41" borderId="21" xfId="0" applyFont="1" applyFill="1" applyBorder="1" applyAlignment="1">
      <alignment horizontal="center" vertical="center"/>
    </xf>
    <xf numFmtId="0" fontId="26" fillId="0" borderId="0" xfId="0" applyFont="1"/>
    <xf numFmtId="0" fontId="26" fillId="40" borderId="10" xfId="0" applyFont="1" applyFill="1" applyBorder="1" applyAlignment="1">
      <alignment horizontal="center"/>
    </xf>
    <xf numFmtId="0" fontId="26" fillId="40" borderId="10" xfId="0" applyFont="1" applyFill="1" applyBorder="1"/>
    <xf numFmtId="0" fontId="28" fillId="40" borderId="10" xfId="0" applyFont="1" applyFill="1" applyBorder="1"/>
    <xf numFmtId="165" fontId="21" fillId="33" borderId="10" xfId="1" applyNumberFormat="1" applyFont="1" applyFill="1" applyBorder="1" applyAlignment="1">
      <alignment horizontal="center"/>
    </xf>
    <xf numFmtId="165" fontId="21" fillId="33" borderId="10" xfId="1" applyNumberFormat="1" applyFont="1" applyFill="1" applyBorder="1"/>
    <xf numFmtId="0" fontId="25" fillId="41" borderId="23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11" borderId="20" xfId="21" applyFont="1" applyBorder="1" applyAlignment="1">
      <alignment horizontal="center" vertical="center"/>
    </xf>
    <xf numFmtId="0" fontId="29" fillId="9" borderId="22" xfId="19" applyFont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40" borderId="10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40" borderId="10" xfId="0" applyFont="1" applyFill="1" applyBorder="1" applyAlignment="1">
      <alignment horizontal="center" vertical="center"/>
    </xf>
    <xf numFmtId="165" fontId="21" fillId="33" borderId="10" xfId="1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3" fillId="42" borderId="10" xfId="0" applyFont="1" applyFill="1" applyBorder="1" applyAlignment="1">
      <alignment horizontal="center" vertical="center"/>
    </xf>
    <xf numFmtId="0" fontId="36" fillId="42" borderId="10" xfId="0" applyFont="1" applyFill="1" applyBorder="1" applyAlignment="1">
      <alignment horizontal="center" vertical="center"/>
    </xf>
    <xf numFmtId="0" fontId="33" fillId="43" borderId="10" xfId="0" applyFont="1" applyFill="1" applyBorder="1" applyAlignment="1">
      <alignment horizontal="center" vertical="center"/>
    </xf>
    <xf numFmtId="9" fontId="21" fillId="43" borderId="10" xfId="0" applyNumberFormat="1" applyFont="1" applyFill="1" applyBorder="1" applyAlignment="1">
      <alignment horizontal="center" vertical="center"/>
    </xf>
    <xf numFmtId="9" fontId="21" fillId="43" borderId="10" xfId="43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3" fillId="40" borderId="10" xfId="0" applyFont="1" applyFill="1" applyBorder="1" applyAlignment="1">
      <alignment horizontal="left" vertical="center"/>
    </xf>
    <xf numFmtId="0" fontId="23" fillId="36" borderId="10" xfId="0" applyFont="1" applyFill="1" applyBorder="1" applyAlignment="1">
      <alignment horizontal="left" vertical="center"/>
    </xf>
    <xf numFmtId="0" fontId="34" fillId="40" borderId="12" xfId="0" applyFont="1" applyFill="1" applyBorder="1" applyAlignment="1">
      <alignment horizontal="center" vertical="center"/>
    </xf>
    <xf numFmtId="165" fontId="21" fillId="33" borderId="12" xfId="1" applyNumberFormat="1" applyFont="1" applyFill="1" applyBorder="1" applyAlignment="1">
      <alignment horizontal="center" vertical="center"/>
    </xf>
    <xf numFmtId="0" fontId="21" fillId="40" borderId="12" xfId="0" applyFont="1" applyFill="1" applyBorder="1" applyAlignment="1">
      <alignment horizontal="center" vertical="center"/>
    </xf>
    <xf numFmtId="0" fontId="36" fillId="42" borderId="24" xfId="0" applyFont="1" applyFill="1" applyBorder="1" applyAlignment="1">
      <alignment horizontal="center" vertical="center"/>
    </xf>
    <xf numFmtId="0" fontId="36" fillId="42" borderId="25" xfId="0" applyFont="1" applyFill="1" applyBorder="1" applyAlignment="1">
      <alignment horizontal="center" vertical="center"/>
    </xf>
    <xf numFmtId="9" fontId="21" fillId="43" borderId="26" xfId="0" applyNumberFormat="1" applyFont="1" applyFill="1" applyBorder="1" applyAlignment="1">
      <alignment horizontal="center" vertical="center"/>
    </xf>
    <xf numFmtId="9" fontId="21" fillId="43" borderId="27" xfId="0" applyNumberFormat="1" applyFont="1" applyFill="1" applyBorder="1" applyAlignment="1">
      <alignment horizontal="center" vertical="center"/>
    </xf>
    <xf numFmtId="0" fontId="33" fillId="42" borderId="26" xfId="0" applyFont="1" applyFill="1" applyBorder="1" applyAlignment="1">
      <alignment horizontal="center" vertical="center"/>
    </xf>
    <xf numFmtId="0" fontId="33" fillId="42" borderId="27" xfId="0" applyFont="1" applyFill="1" applyBorder="1" applyAlignment="1">
      <alignment horizontal="center" vertical="center"/>
    </xf>
    <xf numFmtId="0" fontId="33" fillId="42" borderId="28" xfId="0" applyFont="1" applyFill="1" applyBorder="1" applyAlignment="1">
      <alignment horizontal="center" vertical="center"/>
    </xf>
    <xf numFmtId="0" fontId="33" fillId="42" borderId="29" xfId="0" applyFont="1" applyFill="1" applyBorder="1" applyAlignment="1">
      <alignment horizontal="center" vertical="center"/>
    </xf>
    <xf numFmtId="0" fontId="22" fillId="44" borderId="10" xfId="0" applyFont="1" applyFill="1" applyBorder="1" applyAlignment="1">
      <alignment horizontal="center"/>
    </xf>
    <xf numFmtId="0" fontId="23" fillId="45" borderId="10" xfId="0" applyFont="1" applyFill="1" applyBorder="1" applyAlignment="1">
      <alignment horizontal="center"/>
    </xf>
    <xf numFmtId="0" fontId="23" fillId="46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vertical="center"/>
    </xf>
    <xf numFmtId="0" fontId="27" fillId="36" borderId="14" xfId="0" applyFont="1" applyFill="1" applyBorder="1" applyAlignment="1">
      <alignment horizontal="center"/>
    </xf>
    <xf numFmtId="0" fontId="27" fillId="36" borderId="15" xfId="0" applyFont="1" applyFill="1" applyBorder="1" applyAlignment="1">
      <alignment horizontal="center"/>
    </xf>
    <xf numFmtId="0" fontId="27" fillId="36" borderId="16" xfId="0" applyFont="1" applyFill="1" applyBorder="1" applyAlignment="1">
      <alignment horizontal="center"/>
    </xf>
    <xf numFmtId="0" fontId="26" fillId="40" borderId="13" xfId="0" applyFont="1" applyFill="1" applyBorder="1" applyAlignment="1">
      <alignment horizontal="center"/>
    </xf>
    <xf numFmtId="0" fontId="26" fillId="40" borderId="10" xfId="0" applyFont="1" applyFill="1" applyBorder="1" applyAlignment="1">
      <alignment horizontal="center"/>
    </xf>
    <xf numFmtId="0" fontId="26" fillId="33" borderId="13" xfId="0" applyFont="1" applyFill="1" applyBorder="1" applyAlignment="1">
      <alignment horizontal="center" vertical="center"/>
    </xf>
    <xf numFmtId="0" fontId="31" fillId="36" borderId="10" xfId="0" applyFont="1" applyFill="1" applyBorder="1" applyAlignment="1">
      <alignment horizontal="center" vertical="center"/>
    </xf>
    <xf numFmtId="0" fontId="31" fillId="36" borderId="18" xfId="0" applyFont="1" applyFill="1" applyBorder="1" applyAlignment="1">
      <alignment horizontal="center" vertical="center"/>
    </xf>
    <xf numFmtId="0" fontId="21" fillId="40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47" borderId="30" xfId="0" applyFont="1" applyFill="1" applyBorder="1" applyAlignment="1">
      <alignment horizontal="center" vertical="center"/>
    </xf>
    <xf numFmtId="0" fontId="21" fillId="47" borderId="31" xfId="0" applyFont="1" applyFill="1" applyBorder="1" applyAlignment="1">
      <alignment horizontal="center" vertical="center"/>
    </xf>
    <xf numFmtId="0" fontId="33" fillId="42" borderId="12" xfId="0" applyFont="1" applyFill="1" applyBorder="1" applyAlignment="1">
      <alignment horizontal="center" vertical="center"/>
    </xf>
    <xf numFmtId="0" fontId="33" fillId="42" borderId="17" xfId="0" applyFont="1" applyFill="1" applyBorder="1" applyAlignment="1">
      <alignment horizontal="center" vertical="center"/>
    </xf>
    <xf numFmtId="0" fontId="33" fillId="42" borderId="11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18" fillId="36" borderId="17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0" fillId="40" borderId="18" xfId="0" applyFill="1" applyBorder="1" applyAlignment="1">
      <alignment horizontal="center" vertical="center"/>
    </xf>
    <xf numFmtId="0" fontId="0" fillId="40" borderId="19" xfId="0" applyFill="1" applyBorder="1" applyAlignment="1">
      <alignment horizontal="center" vertical="center"/>
    </xf>
    <xf numFmtId="0" fontId="0" fillId="40" borderId="13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40" borderId="12" xfId="0" applyFill="1" applyBorder="1" applyAlignment="1">
      <alignment horizontal="center" vertical="center"/>
    </xf>
    <xf numFmtId="0" fontId="0" fillId="40" borderId="17" xfId="0" applyFill="1" applyBorder="1" applyAlignment="1">
      <alignment horizontal="center" vertical="center"/>
    </xf>
    <xf numFmtId="0" fontId="0" fillId="40" borderId="11" xfId="0" applyFill="1" applyBorder="1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7">
    <dxf>
      <font>
        <strike val="0"/>
        <outline val="0"/>
        <shadow val="0"/>
        <u val="none"/>
        <vertAlign val="baseline"/>
        <sz val="11"/>
        <name val="Avenir Next LT Pro Dem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start/>
        <end style="medium">
          <color indexed="64"/>
        </end>
        <top/>
        <bottom/>
      </border>
    </dxf>
    <dxf>
      <font>
        <strike val="0"/>
        <outline val="0"/>
        <shadow val="0"/>
        <u val="none"/>
        <vertAlign val="baseline"/>
        <sz val="11"/>
        <name val="Avenir Next LT Pro Dem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start/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venir Next LT Pro Demi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2"/>
        <name val="Avenir Next LT Pro Dem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start style="thin">
          <color indexed="64"/>
        </start>
        <end style="thin">
          <color indexed="64"/>
        </end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12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1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%">
                <a:solidFill>
                  <a:schemeClr val="tx1">
                    <a:lumMod val="50%"/>
                    <a:lumOff val="50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Avenir Next LT Pro Demi" panose="020B0704020202020204" pitchFamily="34" charset="0"/>
              </a:rPr>
              <a:t>Visual Representation of First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%">
              <a:solidFill>
                <a:schemeClr val="tx1">
                  <a:lumMod val="50%"/>
                  <a:lumOff val="50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flat" cmpd="dbl" algn="ctr">
              <a:solidFill>
                <a:schemeClr val="accent5"/>
              </a:solidFill>
              <a:miter lim="800%"/>
            </a:ln>
            <a:effectLst/>
          </c:spPr>
          <c:marker>
            <c:symbol val="none"/>
          </c:marker>
          <c:val>
            <c:numRef>
              <c:f>'Task#1'!$D$8:$D$55</c:f>
              <c:numCache>
                <c:formatCode>#,##0;[Red]#,##0</c:formatCode>
                <c:ptCount val="48"/>
                <c:pt idx="0">
                  <c:v>2778000000</c:v>
                </c:pt>
                <c:pt idx="1">
                  <c:v>0</c:v>
                </c:pt>
                <c:pt idx="2">
                  <c:v>1461000000</c:v>
                </c:pt>
                <c:pt idx="3">
                  <c:v>317093000</c:v>
                </c:pt>
                <c:pt idx="4">
                  <c:v>4083000000</c:v>
                </c:pt>
                <c:pt idx="5">
                  <c:v>0</c:v>
                </c:pt>
                <c:pt idx="6">
                  <c:v>1081000000</c:v>
                </c:pt>
                <c:pt idx="7">
                  <c:v>295700000</c:v>
                </c:pt>
                <c:pt idx="8">
                  <c:v>494000000</c:v>
                </c:pt>
                <c:pt idx="9">
                  <c:v>1444100000</c:v>
                </c:pt>
                <c:pt idx="10">
                  <c:v>3904000000</c:v>
                </c:pt>
                <c:pt idx="11">
                  <c:v>886000000</c:v>
                </c:pt>
                <c:pt idx="12">
                  <c:v>0</c:v>
                </c:pt>
                <c:pt idx="13">
                  <c:v>2226200000</c:v>
                </c:pt>
                <c:pt idx="14">
                  <c:v>338786000</c:v>
                </c:pt>
                <c:pt idx="15">
                  <c:v>0</c:v>
                </c:pt>
                <c:pt idx="16">
                  <c:v>0</c:v>
                </c:pt>
                <c:pt idx="17">
                  <c:v>58827000</c:v>
                </c:pt>
                <c:pt idx="18">
                  <c:v>0</c:v>
                </c:pt>
                <c:pt idx="19">
                  <c:v>0</c:v>
                </c:pt>
                <c:pt idx="20">
                  <c:v>291300000</c:v>
                </c:pt>
                <c:pt idx="21">
                  <c:v>1760000000</c:v>
                </c:pt>
                <c:pt idx="22">
                  <c:v>0</c:v>
                </c:pt>
                <c:pt idx="23">
                  <c:v>197600000</c:v>
                </c:pt>
                <c:pt idx="24">
                  <c:v>0</c:v>
                </c:pt>
                <c:pt idx="25">
                  <c:v>0</c:v>
                </c:pt>
                <c:pt idx="26">
                  <c:v>82014000</c:v>
                </c:pt>
                <c:pt idx="27">
                  <c:v>276743000</c:v>
                </c:pt>
                <c:pt idx="28">
                  <c:v>167700000</c:v>
                </c:pt>
                <c:pt idx="29">
                  <c:v>0</c:v>
                </c:pt>
                <c:pt idx="30">
                  <c:v>5278100000</c:v>
                </c:pt>
                <c:pt idx="31">
                  <c:v>433000000</c:v>
                </c:pt>
                <c:pt idx="32">
                  <c:v>8168000000</c:v>
                </c:pt>
                <c:pt idx="33">
                  <c:v>116346000</c:v>
                </c:pt>
                <c:pt idx="34">
                  <c:v>581800000</c:v>
                </c:pt>
                <c:pt idx="35">
                  <c:v>0</c:v>
                </c:pt>
                <c:pt idx="36">
                  <c:v>7482000000</c:v>
                </c:pt>
                <c:pt idx="37">
                  <c:v>131835000</c:v>
                </c:pt>
                <c:pt idx="38">
                  <c:v>859947000</c:v>
                </c:pt>
                <c:pt idx="39">
                  <c:v>536000000</c:v>
                </c:pt>
                <c:pt idx="40">
                  <c:v>376400000</c:v>
                </c:pt>
                <c:pt idx="41">
                  <c:v>0</c:v>
                </c:pt>
                <c:pt idx="42">
                  <c:v>208208000</c:v>
                </c:pt>
                <c:pt idx="43">
                  <c:v>765905000</c:v>
                </c:pt>
                <c:pt idx="44">
                  <c:v>96004000</c:v>
                </c:pt>
                <c:pt idx="45">
                  <c:v>0</c:v>
                </c:pt>
                <c:pt idx="46">
                  <c:v>225600000</c:v>
                </c:pt>
                <c:pt idx="47">
                  <c:v>399000000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9-4768-9B6F-0C915A51A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3692016"/>
        <c:axId val="953699920"/>
      </c:lineChart>
      <c:catAx>
        <c:axId val="95369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  <a:alpha val="32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%"/>
                <a:lumOff val="85%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699920"/>
        <c:crosses val="autoZero"/>
        <c:auto val="1"/>
        <c:lblAlgn val="ctr"/>
        <c:lblOffset val="100"/>
        <c:noMultiLvlLbl val="0"/>
      </c:catAx>
      <c:valAx>
        <c:axId val="95369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  <a:alpha val="32%"/>
                </a:schemeClr>
              </a:solidFill>
              <a:round/>
            </a:ln>
            <a:effectLst/>
          </c:spPr>
        </c:majorGridlines>
        <c:numFmt formatCode="#,##0;[Red]#,##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%"/>
                <a:lumOff val="85%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69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200" b="1" i="0" u="none" strike="noStrike" kern="1200" cap="all" spc="150" baseline="0%">
                <a:solidFill>
                  <a:sysClr val="windowText" lastClr="000000">
                    <a:lumMod val="50%"/>
                    <a:lumOff val="50%"/>
                  </a:sysClr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r>
              <a:rPr lang="en-US" sz="1200" b="1" i="0" u="none" strike="noStrike" kern="1200" cap="all" spc="150" baseline="0%">
                <a:solidFill>
                  <a:sysClr val="windowText" lastClr="000000">
                    <a:lumMod val="50%"/>
                    <a:lumOff val="50%"/>
                  </a:sysClr>
                </a:solidFill>
                <a:latin typeface="Avenir Next LT Pro Demi" panose="020B0704020202020204" pitchFamily="34" charset="0"/>
                <a:ea typeface="+mn-ea"/>
                <a:cs typeface="+mn-cs"/>
              </a:rPr>
              <a:t>Visual Representation of second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200" b="1" i="0" u="none" strike="noStrike" kern="1200" cap="all" spc="150" baseline="0%">
              <a:solidFill>
                <a:sysClr val="windowText" lastClr="000000">
                  <a:lumMod val="50%"/>
                  <a:lumOff val="50%"/>
                </a:sysClr>
              </a:solidFill>
              <a:latin typeface="Avenir Next LT Pro Demi" panose="020B07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 cap="flat" cmpd="dbl" algn="ctr">
              <a:solidFill>
                <a:schemeClr val="accent4"/>
              </a:solidFill>
              <a:miter lim="800%"/>
            </a:ln>
            <a:effectLst/>
          </c:spPr>
          <c:marker>
            <c:symbol val="none"/>
          </c:marker>
          <c:val>
            <c:numRef>
              <c:f>'Task#1'!$E$8:$E$55</c:f>
              <c:numCache>
                <c:formatCode>#,##0;[Red]#,##0</c:formatCode>
                <c:ptCount val="48"/>
                <c:pt idx="0">
                  <c:v>2855000000</c:v>
                </c:pt>
                <c:pt idx="1">
                  <c:v>0</c:v>
                </c:pt>
                <c:pt idx="2">
                  <c:v>1371000000</c:v>
                </c:pt>
                <c:pt idx="3">
                  <c:v>514000000</c:v>
                </c:pt>
                <c:pt idx="4">
                  <c:v>4297000000</c:v>
                </c:pt>
                <c:pt idx="5">
                  <c:v>0</c:v>
                </c:pt>
                <c:pt idx="6">
                  <c:v>582000000</c:v>
                </c:pt>
                <c:pt idx="7">
                  <c:v>302000000</c:v>
                </c:pt>
                <c:pt idx="8">
                  <c:v>550000000</c:v>
                </c:pt>
                <c:pt idx="9">
                  <c:v>1893400000</c:v>
                </c:pt>
                <c:pt idx="10">
                  <c:v>3731000000</c:v>
                </c:pt>
                <c:pt idx="11">
                  <c:v>861000000</c:v>
                </c:pt>
                <c:pt idx="12">
                  <c:v>0</c:v>
                </c:pt>
                <c:pt idx="13">
                  <c:v>2430600000</c:v>
                </c:pt>
                <c:pt idx="14">
                  <c:v>392805000</c:v>
                </c:pt>
                <c:pt idx="15">
                  <c:v>0</c:v>
                </c:pt>
                <c:pt idx="16">
                  <c:v>0</c:v>
                </c:pt>
                <c:pt idx="17">
                  <c:v>66259000</c:v>
                </c:pt>
                <c:pt idx="18">
                  <c:v>0</c:v>
                </c:pt>
                <c:pt idx="19">
                  <c:v>0</c:v>
                </c:pt>
                <c:pt idx="20">
                  <c:v>323000000</c:v>
                </c:pt>
                <c:pt idx="21">
                  <c:v>2120000000</c:v>
                </c:pt>
                <c:pt idx="22">
                  <c:v>0</c:v>
                </c:pt>
                <c:pt idx="23">
                  <c:v>203200000</c:v>
                </c:pt>
                <c:pt idx="24">
                  <c:v>0</c:v>
                </c:pt>
                <c:pt idx="25">
                  <c:v>0</c:v>
                </c:pt>
                <c:pt idx="26">
                  <c:v>88003000</c:v>
                </c:pt>
                <c:pt idx="27">
                  <c:v>388055000</c:v>
                </c:pt>
                <c:pt idx="28">
                  <c:v>178000000</c:v>
                </c:pt>
                <c:pt idx="29">
                  <c:v>0</c:v>
                </c:pt>
                <c:pt idx="30">
                  <c:v>5531300000</c:v>
                </c:pt>
                <c:pt idx="31">
                  <c:v>457000000</c:v>
                </c:pt>
                <c:pt idx="32">
                  <c:v>7503000000</c:v>
                </c:pt>
                <c:pt idx="33">
                  <c:v>123297000</c:v>
                </c:pt>
                <c:pt idx="34">
                  <c:v>671900000</c:v>
                </c:pt>
                <c:pt idx="35">
                  <c:v>0</c:v>
                </c:pt>
                <c:pt idx="36">
                  <c:v>6678000000</c:v>
                </c:pt>
                <c:pt idx="37">
                  <c:v>132400000</c:v>
                </c:pt>
                <c:pt idx="38">
                  <c:v>1271353000</c:v>
                </c:pt>
                <c:pt idx="39">
                  <c:v>614000000</c:v>
                </c:pt>
                <c:pt idx="40">
                  <c:v>395500000</c:v>
                </c:pt>
                <c:pt idx="41">
                  <c:v>0</c:v>
                </c:pt>
                <c:pt idx="42">
                  <c:v>234800000</c:v>
                </c:pt>
                <c:pt idx="43">
                  <c:v>882097000</c:v>
                </c:pt>
                <c:pt idx="44">
                  <c:v>100536000</c:v>
                </c:pt>
                <c:pt idx="45">
                  <c:v>0</c:v>
                </c:pt>
                <c:pt idx="46">
                  <c:v>203000000</c:v>
                </c:pt>
                <c:pt idx="47">
                  <c:v>396000000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BD-48D9-9749-0D7B7EEE2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994128"/>
        <c:axId val="799990800"/>
      </c:lineChart>
      <c:catAx>
        <c:axId val="79999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  <a:alpha val="32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%"/>
                <a:lumOff val="85%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990800"/>
        <c:crosses val="autoZero"/>
        <c:auto val="1"/>
        <c:lblAlgn val="ctr"/>
        <c:lblOffset val="100"/>
        <c:noMultiLvlLbl val="0"/>
      </c:catAx>
      <c:valAx>
        <c:axId val="79999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  <a:alpha val="32%"/>
                </a:schemeClr>
              </a:solidFill>
              <a:round/>
            </a:ln>
            <a:effectLst/>
          </c:spPr>
        </c:majorGridlines>
        <c:numFmt formatCode="#,##0;[Red]#,##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%"/>
                <a:lumOff val="85%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99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200" b="1" i="0" u="none" strike="noStrike" kern="1200" cap="all" spc="150" baseline="0%">
                <a:solidFill>
                  <a:sysClr val="windowText" lastClr="000000">
                    <a:lumMod val="50%"/>
                    <a:lumOff val="50%"/>
                  </a:sysClr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r>
              <a:rPr lang="en-US" sz="1200" b="1" i="0" u="none" strike="noStrike" kern="1200" cap="all" spc="150" baseline="0%">
                <a:solidFill>
                  <a:sysClr val="windowText" lastClr="000000">
                    <a:lumMod val="50%"/>
                    <a:lumOff val="50%"/>
                  </a:sysClr>
                </a:solidFill>
                <a:latin typeface="Avenir Next LT Pro Demi" panose="020B0704020202020204" pitchFamily="34" charset="0"/>
                <a:ea typeface="+mn-ea"/>
                <a:cs typeface="+mn-cs"/>
              </a:rPr>
              <a:t>Visual Representation of First Year &amp; second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200" b="1" i="0" u="none" strike="noStrike" kern="1200" cap="all" spc="150" baseline="0%">
              <a:solidFill>
                <a:sysClr val="windowText" lastClr="000000">
                  <a:lumMod val="50%"/>
                  <a:lumOff val="50%"/>
                </a:sysClr>
              </a:solidFill>
              <a:latin typeface="Avenir Next LT Pro Demi" panose="020B07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540048118985125"/>
          <c:y val="0.29606481481481484"/>
          <c:w val="0.75928237095363083"/>
          <c:h val="0.49063247302420532"/>
        </c:manualLayout>
      </c:layout>
      <c:lineChart>
        <c:grouping val="stacked"/>
        <c:varyColors val="0"/>
        <c:ser>
          <c:idx val="0"/>
          <c:order val="0"/>
          <c:tx>
            <c:strRef>
              <c:f>'Task#1'!$D$7</c:f>
              <c:strCache>
                <c:ptCount val="1"/>
                <c:pt idx="0">
                  <c:v>First Year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'Task#1'!$D$8:$D$55</c:f>
              <c:numCache>
                <c:formatCode>#,##0;[Red]#,##0</c:formatCode>
                <c:ptCount val="48"/>
                <c:pt idx="0">
                  <c:v>2778000000</c:v>
                </c:pt>
                <c:pt idx="1">
                  <c:v>0</c:v>
                </c:pt>
                <c:pt idx="2">
                  <c:v>1461000000</c:v>
                </c:pt>
                <c:pt idx="3">
                  <c:v>317093000</c:v>
                </c:pt>
                <c:pt idx="4">
                  <c:v>4083000000</c:v>
                </c:pt>
                <c:pt idx="5">
                  <c:v>0</c:v>
                </c:pt>
                <c:pt idx="6">
                  <c:v>1081000000</c:v>
                </c:pt>
                <c:pt idx="7">
                  <c:v>295700000</c:v>
                </c:pt>
                <c:pt idx="8">
                  <c:v>494000000</c:v>
                </c:pt>
                <c:pt idx="9">
                  <c:v>1444100000</c:v>
                </c:pt>
                <c:pt idx="10">
                  <c:v>3904000000</c:v>
                </c:pt>
                <c:pt idx="11">
                  <c:v>886000000</c:v>
                </c:pt>
                <c:pt idx="12">
                  <c:v>0</c:v>
                </c:pt>
                <c:pt idx="13">
                  <c:v>2226200000</c:v>
                </c:pt>
                <c:pt idx="14">
                  <c:v>338786000</c:v>
                </c:pt>
                <c:pt idx="15">
                  <c:v>0</c:v>
                </c:pt>
                <c:pt idx="16">
                  <c:v>0</c:v>
                </c:pt>
                <c:pt idx="17">
                  <c:v>58827000</c:v>
                </c:pt>
                <c:pt idx="18">
                  <c:v>0</c:v>
                </c:pt>
                <c:pt idx="19">
                  <c:v>0</c:v>
                </c:pt>
                <c:pt idx="20">
                  <c:v>291300000</c:v>
                </c:pt>
                <c:pt idx="21">
                  <c:v>1760000000</c:v>
                </c:pt>
                <c:pt idx="22">
                  <c:v>0</c:v>
                </c:pt>
                <c:pt idx="23">
                  <c:v>197600000</c:v>
                </c:pt>
                <c:pt idx="24">
                  <c:v>0</c:v>
                </c:pt>
                <c:pt idx="25">
                  <c:v>0</c:v>
                </c:pt>
                <c:pt idx="26">
                  <c:v>82014000</c:v>
                </c:pt>
                <c:pt idx="27">
                  <c:v>276743000</c:v>
                </c:pt>
                <c:pt idx="28">
                  <c:v>167700000</c:v>
                </c:pt>
                <c:pt idx="29">
                  <c:v>0</c:v>
                </c:pt>
                <c:pt idx="30">
                  <c:v>5278100000</c:v>
                </c:pt>
                <c:pt idx="31">
                  <c:v>433000000</c:v>
                </c:pt>
                <c:pt idx="32">
                  <c:v>8168000000</c:v>
                </c:pt>
                <c:pt idx="33">
                  <c:v>116346000</c:v>
                </c:pt>
                <c:pt idx="34">
                  <c:v>581800000</c:v>
                </c:pt>
                <c:pt idx="35">
                  <c:v>0</c:v>
                </c:pt>
                <c:pt idx="36">
                  <c:v>7482000000</c:v>
                </c:pt>
                <c:pt idx="37">
                  <c:v>131835000</c:v>
                </c:pt>
                <c:pt idx="38">
                  <c:v>859947000</c:v>
                </c:pt>
                <c:pt idx="39">
                  <c:v>536000000</c:v>
                </c:pt>
                <c:pt idx="40">
                  <c:v>376400000</c:v>
                </c:pt>
                <c:pt idx="41">
                  <c:v>0</c:v>
                </c:pt>
                <c:pt idx="42">
                  <c:v>208208000</c:v>
                </c:pt>
                <c:pt idx="43">
                  <c:v>765905000</c:v>
                </c:pt>
                <c:pt idx="44">
                  <c:v>96004000</c:v>
                </c:pt>
                <c:pt idx="45">
                  <c:v>0</c:v>
                </c:pt>
                <c:pt idx="46">
                  <c:v>225600000</c:v>
                </c:pt>
                <c:pt idx="47">
                  <c:v>399000000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D-417B-A876-60DFB1AD53A4}"/>
            </c:ext>
          </c:extLst>
        </c:ser>
        <c:ser>
          <c:idx val="1"/>
          <c:order val="1"/>
          <c:tx>
            <c:strRef>
              <c:f>'Task#1'!$E$7</c:f>
              <c:strCache>
                <c:ptCount val="1"/>
                <c:pt idx="0">
                  <c:v>Second Year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'Task#1'!$E$8:$E$55</c:f>
              <c:numCache>
                <c:formatCode>#,##0;[Red]#,##0</c:formatCode>
                <c:ptCount val="48"/>
                <c:pt idx="0">
                  <c:v>2855000000</c:v>
                </c:pt>
                <c:pt idx="1">
                  <c:v>0</c:v>
                </c:pt>
                <c:pt idx="2">
                  <c:v>1371000000</c:v>
                </c:pt>
                <c:pt idx="3">
                  <c:v>514000000</c:v>
                </c:pt>
                <c:pt idx="4">
                  <c:v>4297000000</c:v>
                </c:pt>
                <c:pt idx="5">
                  <c:v>0</c:v>
                </c:pt>
                <c:pt idx="6">
                  <c:v>582000000</c:v>
                </c:pt>
                <c:pt idx="7">
                  <c:v>302000000</c:v>
                </c:pt>
                <c:pt idx="8">
                  <c:v>550000000</c:v>
                </c:pt>
                <c:pt idx="9">
                  <c:v>1893400000</c:v>
                </c:pt>
                <c:pt idx="10">
                  <c:v>3731000000</c:v>
                </c:pt>
                <c:pt idx="11">
                  <c:v>861000000</c:v>
                </c:pt>
                <c:pt idx="12">
                  <c:v>0</c:v>
                </c:pt>
                <c:pt idx="13">
                  <c:v>2430600000</c:v>
                </c:pt>
                <c:pt idx="14">
                  <c:v>392805000</c:v>
                </c:pt>
                <c:pt idx="15">
                  <c:v>0</c:v>
                </c:pt>
                <c:pt idx="16">
                  <c:v>0</c:v>
                </c:pt>
                <c:pt idx="17">
                  <c:v>66259000</c:v>
                </c:pt>
                <c:pt idx="18">
                  <c:v>0</c:v>
                </c:pt>
                <c:pt idx="19">
                  <c:v>0</c:v>
                </c:pt>
                <c:pt idx="20">
                  <c:v>323000000</c:v>
                </c:pt>
                <c:pt idx="21">
                  <c:v>2120000000</c:v>
                </c:pt>
                <c:pt idx="22">
                  <c:v>0</c:v>
                </c:pt>
                <c:pt idx="23">
                  <c:v>203200000</c:v>
                </c:pt>
                <c:pt idx="24">
                  <c:v>0</c:v>
                </c:pt>
                <c:pt idx="25">
                  <c:v>0</c:v>
                </c:pt>
                <c:pt idx="26">
                  <c:v>88003000</c:v>
                </c:pt>
                <c:pt idx="27">
                  <c:v>388055000</c:v>
                </c:pt>
                <c:pt idx="28">
                  <c:v>178000000</c:v>
                </c:pt>
                <c:pt idx="29">
                  <c:v>0</c:v>
                </c:pt>
                <c:pt idx="30">
                  <c:v>5531300000</c:v>
                </c:pt>
                <c:pt idx="31">
                  <c:v>457000000</c:v>
                </c:pt>
                <c:pt idx="32">
                  <c:v>7503000000</c:v>
                </c:pt>
                <c:pt idx="33">
                  <c:v>123297000</c:v>
                </c:pt>
                <c:pt idx="34">
                  <c:v>671900000</c:v>
                </c:pt>
                <c:pt idx="35">
                  <c:v>0</c:v>
                </c:pt>
                <c:pt idx="36">
                  <c:v>6678000000</c:v>
                </c:pt>
                <c:pt idx="37">
                  <c:v>132400000</c:v>
                </c:pt>
                <c:pt idx="38">
                  <c:v>1271353000</c:v>
                </c:pt>
                <c:pt idx="39">
                  <c:v>614000000</c:v>
                </c:pt>
                <c:pt idx="40">
                  <c:v>395500000</c:v>
                </c:pt>
                <c:pt idx="41">
                  <c:v>0</c:v>
                </c:pt>
                <c:pt idx="42">
                  <c:v>234800000</c:v>
                </c:pt>
                <c:pt idx="43">
                  <c:v>882097000</c:v>
                </c:pt>
                <c:pt idx="44">
                  <c:v>100536000</c:v>
                </c:pt>
                <c:pt idx="45">
                  <c:v>0</c:v>
                </c:pt>
                <c:pt idx="46">
                  <c:v>203000000</c:v>
                </c:pt>
                <c:pt idx="47">
                  <c:v>396000000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D-417B-A876-60DFB1AD5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%"/>
                  <a:lumOff val="65%"/>
                  <a:alpha val="33%"/>
                </a:schemeClr>
              </a:solidFill>
              <a:round/>
            </a:ln>
            <a:effectLst/>
          </c:spPr>
        </c:dropLines>
        <c:smooth val="0"/>
        <c:axId val="1111380464"/>
        <c:axId val="130545264"/>
      </c:lineChart>
      <c:catAx>
        <c:axId val="1111380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45264"/>
        <c:crosses val="autoZero"/>
        <c:auto val="1"/>
        <c:lblAlgn val="ctr"/>
        <c:lblOffset val="100"/>
        <c:noMultiLvlLbl val="0"/>
      </c:catAx>
      <c:valAx>
        <c:axId val="130545264"/>
        <c:scaling>
          <c:orientation val="minMax"/>
        </c:scaling>
        <c:delete val="0"/>
        <c:axPos val="l"/>
        <c:numFmt formatCode="#,##0;[Red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380464"/>
        <c:crosses val="autoZero"/>
        <c:crossBetween val="between"/>
      </c:valAx>
      <c:spPr>
        <a:gradFill>
          <a:gsLst>
            <a:gs pos="100%">
              <a:schemeClr val="lt1">
                <a:lumMod val="95%"/>
              </a:schemeClr>
            </a:gs>
            <a:gs pos="0%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withinLinearReversed" id="25">
  <a:schemeClr val="accent5"/>
</cs:colorStyle>
</file>

<file path=xl/charts/colors2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3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7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%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%"/>
            <a:lumOff val="35%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  <a:alpha val="32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%"/>
            <a:lumOff val="95%"/>
            <a:alpha val="32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37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%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%"/>
            <a:lumOff val="35%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  <a:alpha val="32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%"/>
            <a:lumOff val="95%"/>
            <a:alpha val="32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%"/>
            <a:lumOff val="65%"/>
          </a:schemeClr>
        </a:solidFill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3175" cap="flat" cmpd="sng" algn="ctr">
        <a:solidFill>
          <a:schemeClr val="tx1">
            <a:lumMod val="15%"/>
            <a:lumOff val="85%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30">
  <cs:axisTitle>
    <cs:lnRef idx="0"/>
    <cs:fillRef idx="0"/>
    <cs:effectRef idx="0"/>
    <cs:fontRef idx="minor">
      <a:schemeClr val="dk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b="0" kern="1200" spc="20" baseline="0%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%"/>
        <a:lumOff val="35%"/>
      </a:schemeClr>
    </cs:fontRef>
    <cs:spPr>
      <a:ln w="9525">
        <a:solidFill>
          <a:schemeClr val="dk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%"/>
            <a:lumOff val="65%"/>
            <a:alpha val="33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%">
            <a:schemeClr val="lt1">
              <a:lumMod val="95%"/>
            </a:schemeClr>
          </a:gs>
          <a:gs pos="0%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65%"/>
        <a:lumOff val="35%"/>
      </a:schemeClr>
    </cs:fontRef>
    <cs:defRPr sz="900" kern="1200" spc="20" baseline="0%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582707</xdr:colOff>
      <xdr:row>18</xdr:row>
      <xdr:rowOff>146796</xdr:rowOff>
    </xdr:from>
    <xdr:to>
      <xdr:col>7</xdr:col>
      <xdr:colOff>2209801</xdr:colOff>
      <xdr:row>33</xdr:row>
      <xdr:rowOff>32496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A58EAA-2AE3-CC13-F0F7-B4B29B42E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6724</xdr:colOff>
      <xdr:row>18</xdr:row>
      <xdr:rowOff>156322</xdr:rowOff>
    </xdr:from>
    <xdr:to>
      <xdr:col>11</xdr:col>
      <xdr:colOff>2222686</xdr:colOff>
      <xdr:row>33</xdr:row>
      <xdr:rowOff>42022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58D8B3-500C-CE8E-641C-F80E44D16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582707</xdr:colOff>
      <xdr:row>34</xdr:row>
      <xdr:rowOff>68355</xdr:rowOff>
    </xdr:from>
    <xdr:to>
      <xdr:col>12</xdr:col>
      <xdr:colOff>22411</xdr:colOff>
      <xdr:row>54</xdr:row>
      <xdr:rowOff>112059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F56CD43-8998-62F5-FCA6-B52D54340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D:\kfupm\projectdata-nyse_Abdulaziz_Alqahtani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projectdata-nyse"/>
      <sheetName val="Task_1"/>
      <sheetName val="Activte_Task_2"/>
      <sheetName val="Task_2"/>
      <sheetName val="Task_3"/>
      <sheetName val="Activte_Task_3"/>
    </sheetNames>
    <sheetDataSet>
      <sheetData sheetId="0">
        <row r="1">
          <cell r="B1" t="str">
            <v>TickerSymbol</v>
          </cell>
          <cell r="C1" t="str">
            <v>Years</v>
          </cell>
          <cell r="E1" t="str">
            <v>TotalRevenue</v>
          </cell>
          <cell r="F1" t="str">
            <v>CostOfGoodsSold</v>
          </cell>
          <cell r="G1" t="str">
            <v>SalesGeneralAndAdmin</v>
          </cell>
          <cell r="H1" t="str">
            <v>ResearchAndDevelopment</v>
          </cell>
          <cell r="I1" t="str">
            <v>OtherOperatingItems</v>
          </cell>
          <cell r="L1" t="str">
            <v>GrossProfit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14356000000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15724000000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27030000000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29894000000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3098036000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3252146000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4453613000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4422772000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64304000000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70537000000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93626000000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84263000000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13872000000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14209000000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15534000000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18359000000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2507819000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2982366000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3529313000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4272606000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10151000000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10464000000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11029000000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11658000000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3468683000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3524985000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4051194000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5034522000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1692411000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1830188000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2259262000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2227173000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3623000000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3889000000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4768000000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4020000000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1249299000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1424146000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1658961000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1957046000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2073700000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1999600000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2170100000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2133400000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2304000000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2348000000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2467000000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2597000000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8550000000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8091200000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8692900000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9019700000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8290000000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8598000000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8355000000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7823000000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33469000000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34214000000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30795000000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21746000000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572156000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594002000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603399000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616062000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2337721000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2288090000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1658870000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2280552000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844047000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1066835000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1352931000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1471828000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898843000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850471000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770848000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1196872000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2338000000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2801000000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3043000000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3663000000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11697000000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14679000000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14046000000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12816000000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861500000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853700000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869100000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985300000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1373790000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2060000000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2371000000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2826000000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2991000000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3843000000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3952000000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4511000000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1180081000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1270494000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1424947000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1425015000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15330000000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15641000000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17435000000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18829000000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8360000000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9276000000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10314000000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9939000000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2153481000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2501534000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3005783000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3462648000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20271000000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26236000000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35355000000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47722000000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2759900000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2988700000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3261500000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3313200000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13283600000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14786400000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17019200000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18039600000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13349000000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11833000000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10180000000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4318000000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11639000000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15153000000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5513000000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4969000000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2708300000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2809100000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2955900000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3121700000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1343200000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1450800000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1693800000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1779500000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3299000000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3746000000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4769000000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4465000000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3194000000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3052000000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2883000000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3079000000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3553000000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5940000000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1528200000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1637700000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1651200000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1645800000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1524426000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1590000000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1661000000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1755000000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33301000000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34386000000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35522000000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33966000000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837600000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979200000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1145600000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1436200000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4740935000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4934907000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5327031000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5608736000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13355000000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14010000000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14026000000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13781000000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96325000000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98663000000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92525000000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90852000000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7134000000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4162000000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4581000000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4146000000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4388755000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4565582000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4619779000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4620310000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10308000000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10242000000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9759000000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10113000000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10984000000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9399000000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9047000000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9191000000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1855100000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2065000000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2114800000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2342300000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4171000000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4301000000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4695000000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5991000000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3811000000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4805000000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1327000000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-132000000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6074500000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8532300000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9523400000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9970100000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1561700000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1592700000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1666500000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1536700000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13011000000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11766000000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11947000000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12651000000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4900000000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4969000000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5170000000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5304000000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1557500000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1756400000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1703100000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1933100000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1179978000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1364136000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1532472000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1586485000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3364900000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2927400000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2875600000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3090800000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4921000000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5161000000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5712000000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6543000000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14202000000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13842000000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12878000000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9632000000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6000000</v>
          </cell>
          <cell r="L244">
            <v>5316000000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6739000000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82000000</v>
          </cell>
          <cell r="L246">
            <v>5930000000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6019000000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768671000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891095000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999696000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1139269000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1703691000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1874734000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2232150000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2342425000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4811000000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5463000000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6267000000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7006000000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6153500000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7284500000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8835900000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10791200000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2396026000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2798326000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3674486000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4017357000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3113300000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2520200000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1778500000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1547100000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5138000000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4917000000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5182000000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5039000000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1291400000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1438000000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1452900000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1511800000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5235000000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6150000000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7076000000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2469000000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1717571000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1836095000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2007652000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2268480000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2810000000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3135000000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3328000000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10348000000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11219000000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11515000000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13580000000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14586000000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634000000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783000000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788000000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947000000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9932000000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10201000000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10109000000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9399000000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2391000000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2356000000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2465000000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2598000000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2611000000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2562000000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2776000000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2920000000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854769000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1117756000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1174287000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498214000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4280000000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4861000000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4947000000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4452000000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2004000000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2089000000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2175000000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2389000000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1329000000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1868000000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3882000000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5518000000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2705000000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2351000000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2336000000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2277000000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22368000000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22935000000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22781000000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23947000000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914492000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1345997000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1648131000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776156000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1371000000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1510000000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1614000000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1617000000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1026808000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1091570000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1070262000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1173079000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13208000000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14182000000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15134000000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15818000000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1319000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1372000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4054000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15165000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2912000000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2971000000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2782000000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2780000000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2366616000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3102575000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4084316000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5012668000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29440000000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27769000000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29681000000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30960000000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787445000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674816000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8095000000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8569000000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8518000000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8287000000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1753309000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1749759000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1921337000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2129870000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10737000000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10588000000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10185000000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10122000000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3068231000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3577700000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4121600000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4975800000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2415639000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2522637000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2661230000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2858724000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67254000000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60833000000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55538000000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37140000000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1476071000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1864483000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2121773000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1262214000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4535000000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5087000000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4555000000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5482000000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16809000000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17395000000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23608000000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23699000000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11356000000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11383000000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10018000000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10125000000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12128100000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11291100000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8719600000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8395100000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8139000000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8672000000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8997000000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9379000000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5085401000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5435742000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5802507000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6306091000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3018000000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2820000000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2798000000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2836000000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1405800000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1756300000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2288300000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2654800000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9414300000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9342000000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9892600000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10762500000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20007000000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22393000000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24101000000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25639000000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3846000000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4141000000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4051000000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4065000000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3846000000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4141000000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4051000000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4065000000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2777000000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3028000000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3010000000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3554000000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817169000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926599000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1013117000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1112054000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2652700000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2789800000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3034000000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4656700000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1663000000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1558400000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1584500000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1637100000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2778591000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2974249000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2568144000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2471969000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3498000000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3630000000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3723000000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3858000000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1304400000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1295100000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1422500000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1541100000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6677000000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9211000000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9602000000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9731000000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2602731000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3565673000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3675801000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3957003000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8129000000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18306000000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11041000000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10615000000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2409000000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2228000000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3086000000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3042000000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6765000000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7127000000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6821000000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6972000000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5453300000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6092200000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6601400000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6321600000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5163000000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5112000000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5494000000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5718000000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1313500000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1516600000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1591700000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1776200000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4115000000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4217000000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4671000000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4268000000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8155800000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8810600000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8679800000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9081200000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1762000000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2776000000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2221000000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2580000000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9952000000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7762000000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7008000000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6262000000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9983208000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12420225000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15500951000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6579671000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942759000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1088363000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1245891000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1434361000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1121995000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1553474000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1731184000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1839797000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1504616000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1944794000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1430957000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1243430000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2606353000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3303264000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3292717000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3538633000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362986000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413254000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658392000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830899000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1365000000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1466000000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1665000000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1403000000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4863000000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6677000000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6906000000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6563000000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3718452000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3802062000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4368734000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4063978000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1408600000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1528900000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1697300000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1876500000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6894000000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5858000000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8041000000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8672000000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1835370000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1882853000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1981427000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2187777000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3733225000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4584404000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5362758000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7176866000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295368000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380601000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474739000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578305000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23867000000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12174000000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18149000000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16312000000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1719445000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1897402000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1948934000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1964777000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5997000000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10313000000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15061000000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23849000000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1041600000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1295100000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1366900000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1581900000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6449000000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6284000000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1934000000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-12647000000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27839000000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28515000000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30469000000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33038000000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8538000000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8433000000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8053000000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8853000000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1228267000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1422087000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1587562000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1657829000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1839600000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1970700000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2085500000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2202000000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1872000000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2038000000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2185000000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2345000000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2034000000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2133000000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2374000000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2505000000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735184000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737010000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750373000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753561000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1365191000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1399033000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1094696000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790316000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1688095000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1714617000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1487318000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1231554000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1268300000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1200900000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1210900000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1075400000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446959000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474167000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510595000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547979000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852749000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864632000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824941000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919267000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5011853000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4762000000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4772000000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5576000000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5728000000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5873000000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6130000000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6249000000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1625965000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1670922000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1751957000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1656630000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7231000000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8343000000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21102000000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28633000000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6423900000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6369800000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5949200000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5829500000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3324000000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4052000000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3653000000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3746000000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18054000000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13808000000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18302000000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21255000000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3778091000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4219920000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4593761000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4555852000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1513848000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1602011000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1751611000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1750511000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1438480000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1407300000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1604412000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1538704000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4118000000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4232000000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4279000000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4186000000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3916160000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4136483000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4314242000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4231428000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4471000000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5536000000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2520000000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864000000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1104120000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1456667000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1817104000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2093091000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2417003000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2409256000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2578835000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2770476000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2874417000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2756592000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2869188000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3071076000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1611693000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1904407000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2136332000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2276048000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27296000000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28212000000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30656000000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33040000000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1197990000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1641132000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1902521000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2153428000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2013719000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1563210000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1828305000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2040486000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25842000000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26915000000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28389000000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30265000000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8710000000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7936000000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6984000000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3313000000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8891000000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9625000000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7809000000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7602000000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2139883000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2278455000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2440485000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2375790000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1161400000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1245500000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1432700000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1563300000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10691000000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11349000000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11834000000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12152000000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1534846000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1709253000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1458226000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725427000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15637000000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14939000000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14616000000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25918000000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11220000000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9939000000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8998000000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1683341000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1844890000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1847554000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1787833000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1412816000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1564983000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1808581000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2158175000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1727000000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1702000000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1735000000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2335000000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2507513000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2656014000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2911315000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3012259000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3174000000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3177000000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3321000000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3375000000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2859882000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3280848000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3336166000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3382675000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8749000000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10334000000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10020000000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9372000000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50361000000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48684000000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46407000000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40684000000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699148000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756118000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816116000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890270000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1175534000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1284205000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1362150000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1351599000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911887000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1297710000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1549290000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1666448000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31521000000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35609000000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34679000000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36191000000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3419000000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3640000000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3497000000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3964000000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6565000000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7201000000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7363000000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6897000000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6956200000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7122300000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7537100000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7613800000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1726842000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1735745000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1773057000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1717951000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1594200000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1413800000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1577900000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1890100000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5581000000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5811000000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5517000000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5703000000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4050400000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4644600000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5147100000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5122900000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1824123000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2013770000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2267038000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2522068000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1842319000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2073784000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1968338000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1767831000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2708800000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2941400000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2858200000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3078600000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93646000000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97142000000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91973000000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89716000000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4702000000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4803000000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5100000000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5269000000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5434000000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6103000000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5063000000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4681000000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214130000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263459000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272444000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297207000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586399000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640029000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735280000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862292000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1605329000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1696446000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1598820000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1821102000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6609000000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6683000000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6624000000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6651000000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6705000000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7791000000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7951000000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7257000000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1464362000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1648701000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1887527000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2018760000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28964000000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28433000000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28109000000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26812000000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1306566000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2016100000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2647700000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2797200000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19893000000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20237000000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22953000000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24334000000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6990000000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6944000000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6925000000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6939000000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1564000000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1699200000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1659600000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1643100000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4386000000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4429000000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4808000000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5204000000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695600000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709900000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790400000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923200000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1014431000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1443540000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1716437000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2026480000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2249700000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2223200000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2203100000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2903300000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1724140000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2075402000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2651913000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2833529000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959720000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1049806000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1119412000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1080135000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17806900000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18205000000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14683100000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14921500000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318000000</v>
          </cell>
          <cell r="H945">
            <v>0</v>
          </cell>
          <cell r="I945">
            <v>0</v>
          </cell>
          <cell r="L945">
            <v>4187000000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329000000</v>
          </cell>
          <cell r="H946">
            <v>0</v>
          </cell>
          <cell r="I946">
            <v>0</v>
          </cell>
          <cell r="L946">
            <v>4683000000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220000000</v>
          </cell>
          <cell r="H947">
            <v>0</v>
          </cell>
          <cell r="I947">
            <v>0</v>
          </cell>
          <cell r="L947">
            <v>4492000000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487000000</v>
          </cell>
          <cell r="H948">
            <v>0</v>
          </cell>
          <cell r="I948">
            <v>0</v>
          </cell>
          <cell r="L948">
            <v>5062000000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950300000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1004400000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1032800000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1082000000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17327000000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18476000000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19558000000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20570000000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1403059000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2007481000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2284336000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2618922000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330864000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1964071000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2657611000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2439269000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9392000000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10928000000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13795000000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14293000000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2525000000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2628000000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3002000000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3964000000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5757000000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6122000000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6669000000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7052000000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11148000000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11206000000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11242000000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10583000000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8312000000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9441000000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9667000000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10776000000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358613000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463440000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716953000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761878000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459984000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606219000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663318000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790790000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1624000000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1764000000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1966000000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2123000000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1959000000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2060000000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2253000000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2456000000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3409197000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3478883000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3001022000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2806358000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10816300000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10902700000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10455700000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9789200000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838459000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1128743000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1229564000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1205464000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6881000000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8352000000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11411000000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11416000000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1935300000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2150100000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2404000000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2508200000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13076000000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13110000000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12597000000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11512000000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30163000000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30092000000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34214000000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31237000000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1490058000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1920809000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2154192000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2410686000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2397500000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2672200000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2708700000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2616000000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1665800000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1730200000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1737300000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1831700000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327134000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363957000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522360000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721767000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11924000000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12261000000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12951000000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12893000000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14765000000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15374000000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14891000000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15069000000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9563000000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10457000000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10160000000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11114000000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7653000000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8574000000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8182000000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7017000000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2760200000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1926600000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1717900000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810000000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13295000000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12402000000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13542000000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16160000000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30821000000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27079000000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25469000000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24564000000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9887000000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9169000000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8600000000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3828000000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57464000000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59755000000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60542000000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52540000000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4492369000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4738847000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4673067000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4922067000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1281931000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1358750000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1351993000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1435587000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1847000000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5437000000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5215000000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2505000000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3529427000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4059874000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4199045000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1954810000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3528000000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4216100000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4171000000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4170000000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2204000000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2408000000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1577000000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1784000000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1950000000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1979000000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5980000000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6984000000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8270000000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8890000000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5630000000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3115000000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2835000000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3417000000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1257359000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1751896000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2188035000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2800768000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1149000000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1446000000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1803000000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1060000000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11034000000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12446000000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14067000000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14971000000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3305000000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3668000000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3633000000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3702000000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5043000000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5104000000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5809000000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3063000000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7175000000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7423000000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6849000000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6843000000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3761100000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3919000000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3833000000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3373000000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1513538000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1410625000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1906526000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1581262000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2226343000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2268000000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2599000000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2811000000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2094100000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2124900000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2203400000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2304600000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463275000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741358000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879634000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967933000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1643802000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1649666000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2106543000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2122154000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2715700000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2643000000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2745700000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3097418000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3369001000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3708901000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4162643000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13570000000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13673000000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12509000000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6676000000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1264500000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1265000000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1300500000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1325800000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2241315000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2140713000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2140713000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2019469000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2688500000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2760300000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3052800000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3379200000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3839000000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4883000000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4120000000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4932000000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4083681000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5715886000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7584130000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8591807000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3430000000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3545000000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3850000000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4176000000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35172000000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35445000000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34325000000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34590000000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44836000000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41998000000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40028000000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39203000000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4605900000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5246600000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5266700000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5480900000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1949390000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2614539000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3711019000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4560733000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1493000000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1895800000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2094100000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2147900000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2929029000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3027744000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3056499000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2537369000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1172399000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1577884000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1628114000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1939814000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961529000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976142000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1004608000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1024500000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20807000000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19331000000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17429000000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17294000000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16220000000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16528000000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15956000000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15867000000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1265900000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2370100000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2463000000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2185800000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1422245000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1434192000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1403778000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1525768000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5951000000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6443000000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6560000000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6688000000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7256000000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5512000000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5963000000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5951000000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18212000000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14488000000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20545000000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24372000000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20844000000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19145000000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21029000000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21282000000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3249200000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4219300000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4326700000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4161600000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937707000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986933000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1168794000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923665000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4828000000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5181000000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5311000000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4816000000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15046000000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15801000000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14903000000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13805000000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404927000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689308000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1049553000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1319801000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1385734000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1485444000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1501416000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2530590000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2654624000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2767574000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3199681000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1949390000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2614539000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3711019000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4560733000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1723092000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1922916000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2114471000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2160676000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1128217000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1302015000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1516290000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1742601000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4156000000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4310000000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4378000000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4187000000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2573800000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2753900000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2703100000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2475500000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1671717000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1882928000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2101899000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2164646000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2709637000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2869429000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3103721000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3363126000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1038351000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1316134000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1436785000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532736000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3182500000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3160200000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3596400000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3623700000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8484500000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9589000000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11375200000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12804800000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1422000000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1508000000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1620000000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1666000000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2658000000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2811000000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3113000000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2899000000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2589900000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2687600000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2586600000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2531600000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4206226000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4616566000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5164484000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5559226000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1537400000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1580500000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2074200000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2440400000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2027600000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2031000000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1968700000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2967800000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819809000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891400000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1019852000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1128503000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1598600000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1733400000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1818500000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1908300000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1696346000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1831515000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1886560000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2030870000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7164000000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7270000000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7436000000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7678000000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3455777000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3705903000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3988015000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4305911000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6491261000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6032000000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5801000000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5514000000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857305000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964634000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1094411000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1266185000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3001000000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3371000000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3346000000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3583000000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10811000000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8311000000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8472000000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8314000000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3940000000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3846000000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3809000000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2615000000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1108300000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1991700000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2578600000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2942300000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3903700000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4102700000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4072000000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4267200000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766600000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1022700000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1554500000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1665200000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2485000000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3043000000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3611000000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2444000000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10431000000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11439000000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12257000000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13013000000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6019000000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6356000000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6602000000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7495000000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5731000000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3392000000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3229000000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2985000000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7996607000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72206000000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77561000000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72302000000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79755000000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1660500000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1653000000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1404000000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1881900000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1491000000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1473000000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1479000000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1276000000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1049562000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1267874000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1449845000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1728063000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3651000000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3972000000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4087000000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4033000000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2409350000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940354000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1671151000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2127609000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22733000000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21240000000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21340000000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21788000000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2163284000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2340400000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2537200000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2491300000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7356972000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7817659000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8301885000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8910415000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1633834000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1655487000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1716711000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1749853000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5295500000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5529100000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7492000000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7755900000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751000000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927000000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1206000000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1434000000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12884000000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13304000000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13092000000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12555000000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1566054000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1753609000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1950415000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2143174000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2358000000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2685000000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3917000000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4697000000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3764000000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3516000000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4960000000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6245000000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604216000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694867000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777985000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924360000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6368000000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6364000000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7427000000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7560000000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2218000000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1973000000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2457000000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2444000000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879297000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1136670000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1512206000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1905547000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879297000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1136670000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1512206000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1905547000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19332000000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21087000000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22290000000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25734000000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471296000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500314000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547305000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612601000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783674000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941248000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1136787000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1384333000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32830000000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36841000000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53232000000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67802000000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3343300000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3330200000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2802400000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3521900000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16114000000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17891000000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17379000000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16194000000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40553000000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41735000000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43474000000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45416000000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1031531000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1161342000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1174930000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1201902000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847127000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877800000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808600000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754800000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16132000000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17002000000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15667000000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15784000000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9846000000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10827000000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11801000000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12856000000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1249687000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1301700000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1282700000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1361300000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5061975000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5488179000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5993971000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5982944000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6995000000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7241000000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6400000000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5804000000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11908000000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10758000000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12703000000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13153000000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334026000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426880000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587582000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857533000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1370611000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1358901000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1491018000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1481866000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891140000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973180000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1030128000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1264736000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705992000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778074000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821692000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866578000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1247157000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1081698000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519428000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907824000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1396355000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1560070000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1875141000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2000573000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69571000000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75663000000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77148000000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79063000000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1106027000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1120762000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1164431000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1199660000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4363000000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4360000000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4221000000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3435000000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1485900000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1536900000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1625300000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1976700000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89520000000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86732000000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87276000000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89070000000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4629000000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5044000000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5416000000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5411000000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3298000000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3395000000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3690000000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3682000000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4871000000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4994000000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4730000000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5123000000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2963000000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2736000000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3129000000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3926000000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116354000000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118225000000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120565000000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121146000000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1933600000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2138300000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2758600000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2470600000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2307000000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2309800000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2284300000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996000000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1538000000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1640000000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1388000000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2441000000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2615000000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2777000000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2836000000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1902709000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2142114000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2117350000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1545509000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1286035000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1591853000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1851345000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932745000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3418187000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3506644000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3734783000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3990853000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2067228000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2434745000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2362793000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3109281000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1431446000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1639278000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1668521000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1541974000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149453000000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136155000000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127274000000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93898000000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1556387000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1577400000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1599800000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1517200000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6787000000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6485000000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6246000000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5263000000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1502000000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1499000000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1513000000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1404000000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3366000000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3331000000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3230758000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2890553000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3781000000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3583000000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3597000000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3746000000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3346500000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3356700000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3430500000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4197200000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2378446000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72761000</v>
          </cell>
          <cell r="L1705">
            <v>2219899000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87159000</v>
          </cell>
          <cell r="L1706">
            <v>2311895000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2161247000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2892000000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3068000000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3027000000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3222000000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purl.oclc.org/ooxml/officeDocument/relationships/externalLinkPath" Target="file:///D:\kfupm\projectdata-nyse_Abdulaziz_Alqahtani.xlsx" TargetMode="External"/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bdulaziz" refreshedDateIso="2019-04-08T18:06:41.57799997832626275" createdVersion="6" refreshedVersion="6" minRefreshableVersion="3" recordCount="1711" xr:uid="{9B842103-0899-43C7-BD9C-A4165FF65BC7}">
  <cacheSource type="worksheet">
    <worksheetSource ref="B1:B1048576" sheet="projectdata-nyse" r:id="rId2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2F90B82-F730-45E3-BC56-40D224B42153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D03C5F38-E56C-48E8-A946-A2B9D45B57A5}" name="Table2" displayName="Table2" ref="A2:B3" totalsRowShown="0" headerRowDxfId="6" dataDxfId="4" headerRowBorderDxfId="5" tableBorderDxfId="3" totalsRowBorderDxfId="2">
  <tableColumns count="2">
    <tableColumn id="1" xr3:uid="{F0AEA4D2-032B-4BE3-9CCD-6D5C7DD80F14}" name="title" dataDxfId="1" dataCellStyle="Accent1"/>
    <tableColumn id="2" xr3:uid="{096BC6B8-F500-434E-B8A1-ABD363D358A9}" name="company" dataDxfId="0" dataCellStyle="40% - Accent1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8149-A0E7-4532-9CBD-C188E50271B2}">
  <dimension ref="D2:L55"/>
  <sheetViews>
    <sheetView topLeftCell="A32" zoomScaleNormal="100" workbookViewId="0">
      <selection activeCell="I16" sqref="I16"/>
    </sheetView>
  </sheetViews>
  <sheetFormatPr defaultRowHeight="14.25" x14ac:dyDescent="0.2"/>
  <cols>
    <col min="1" max="1" width="9.140625" style="11"/>
    <col min="2" max="2" width="9.140625" style="11" customWidth="1"/>
    <col min="3" max="3" width="7" style="11" customWidth="1"/>
    <col min="4" max="4" width="30.5703125" style="17" customWidth="1"/>
    <col min="5" max="5" width="32.5703125" style="17" customWidth="1"/>
    <col min="6" max="6" width="9.140625" style="11"/>
    <col min="7" max="7" width="21.42578125" style="11" customWidth="1"/>
    <col min="8" max="8" width="33.5703125" style="11" bestFit="1" customWidth="1"/>
    <col min="9" max="10" width="9.140625" style="11"/>
    <col min="11" max="11" width="18.140625" style="11" bestFit="1" customWidth="1"/>
    <col min="12" max="12" width="33.5703125" style="11" bestFit="1" customWidth="1"/>
    <col min="13" max="14" width="9.140625" style="11"/>
    <col min="15" max="15" width="12.140625" style="11" customWidth="1"/>
    <col min="16" max="16384" width="9.140625" style="11"/>
  </cols>
  <sheetData>
    <row r="2" spans="4:12" ht="37.5" customHeight="1" x14ac:dyDescent="0.2">
      <c r="D2" s="62" t="s">
        <v>434</v>
      </c>
      <c r="E2" s="62"/>
      <c r="F2" s="62"/>
      <c r="G2" s="62"/>
      <c r="H2" s="62"/>
      <c r="I2" s="62"/>
      <c r="J2" s="62"/>
      <c r="K2" s="62"/>
      <c r="L2" s="62"/>
    </row>
    <row r="6" spans="4:12" ht="15.75" x14ac:dyDescent="0.25">
      <c r="D6" s="59" t="s">
        <v>437</v>
      </c>
      <c r="E6" s="59"/>
      <c r="G6" s="60" t="s">
        <v>438</v>
      </c>
      <c r="H6" s="60"/>
      <c r="K6" s="61" t="s">
        <v>450</v>
      </c>
      <c r="L6" s="61"/>
    </row>
    <row r="7" spans="4:12" ht="15" x14ac:dyDescent="0.25">
      <c r="D7" s="12" t="s">
        <v>435</v>
      </c>
      <c r="E7" s="12" t="s">
        <v>436</v>
      </c>
      <c r="G7" s="13" t="s">
        <v>439</v>
      </c>
      <c r="H7" s="14">
        <f>AVERAGE(D8:D55)</f>
        <v>995858500</v>
      </c>
      <c r="K7" s="18" t="s">
        <v>439</v>
      </c>
      <c r="L7" s="19">
        <f>AVERAGE(E8:E55)</f>
        <v>1007093854.1666666</v>
      </c>
    </row>
    <row r="8" spans="4:12" ht="15" x14ac:dyDescent="0.25">
      <c r="D8" s="15">
        <v>2778000000</v>
      </c>
      <c r="E8" s="15">
        <v>2855000000</v>
      </c>
      <c r="G8" s="13" t="s">
        <v>440</v>
      </c>
      <c r="H8" s="14">
        <f>STDEV(D8:D55)/SQRT(COUNT(D8:D55))</f>
        <v>266451894.10837144</v>
      </c>
      <c r="K8" s="18" t="s">
        <v>440</v>
      </c>
      <c r="L8" s="19">
        <f>STDEV(E8:E55)/SQRT(COUNT(E8:E55))</f>
        <v>253802092.14179868</v>
      </c>
    </row>
    <row r="9" spans="4:12" ht="15" x14ac:dyDescent="0.25">
      <c r="D9" s="16">
        <v>0</v>
      </c>
      <c r="E9" s="16">
        <v>0</v>
      </c>
      <c r="G9" s="13" t="s">
        <v>441</v>
      </c>
      <c r="H9" s="14">
        <f>MEDIAN(D8:D55)</f>
        <v>284021500</v>
      </c>
      <c r="K9" s="18" t="s">
        <v>441</v>
      </c>
      <c r="L9" s="19">
        <f>MEDIAN(E8:E55)</f>
        <v>312500000</v>
      </c>
    </row>
    <row r="10" spans="4:12" ht="15" x14ac:dyDescent="0.25">
      <c r="D10" s="15">
        <v>1461000000</v>
      </c>
      <c r="E10" s="15">
        <v>1371000000</v>
      </c>
      <c r="G10" s="13" t="s">
        <v>442</v>
      </c>
      <c r="H10" s="14">
        <f>MODE(D8:D55)</f>
        <v>0</v>
      </c>
      <c r="K10" s="18" t="s">
        <v>442</v>
      </c>
      <c r="L10" s="19">
        <f>MODE(E8:E55)</f>
        <v>0</v>
      </c>
    </row>
    <row r="11" spans="4:12" ht="15" x14ac:dyDescent="0.25">
      <c r="D11" s="16">
        <v>317093000</v>
      </c>
      <c r="E11" s="16">
        <v>514000000</v>
      </c>
      <c r="G11" s="13" t="s">
        <v>443</v>
      </c>
      <c r="H11" s="14">
        <f>_xlfn.STDEV.S(D8:D55)</f>
        <v>1846032873.4746468</v>
      </c>
      <c r="K11" s="18" t="s">
        <v>443</v>
      </c>
      <c r="L11" s="19">
        <f>_xlfn.STDEV.S(E8:E55)</f>
        <v>1758392474.627492</v>
      </c>
    </row>
    <row r="12" spans="4:12" ht="15" x14ac:dyDescent="0.25">
      <c r="D12" s="15">
        <v>4083000000</v>
      </c>
      <c r="E12" s="15">
        <v>4297000000</v>
      </c>
      <c r="G12" s="13" t="s">
        <v>444</v>
      </c>
      <c r="H12" s="14">
        <f>VAR(D8:D55)</f>
        <v>3.4078373699490616E+18</v>
      </c>
      <c r="K12" s="18" t="s">
        <v>444</v>
      </c>
      <c r="L12" s="19">
        <f>VAR(E8:E55)</f>
        <v>3.0919440948265948E+18</v>
      </c>
    </row>
    <row r="13" spans="4:12" ht="15" x14ac:dyDescent="0.25">
      <c r="D13" s="16">
        <v>0</v>
      </c>
      <c r="E13" s="16">
        <v>0</v>
      </c>
      <c r="G13" s="13" t="s">
        <v>445</v>
      </c>
      <c r="H13" s="14">
        <f>MAX(D8:D55)</f>
        <v>8168000000</v>
      </c>
      <c r="K13" s="18" t="s">
        <v>445</v>
      </c>
      <c r="L13" s="19">
        <f>MAX(E8:E55)</f>
        <v>7503000000</v>
      </c>
    </row>
    <row r="14" spans="4:12" ht="15" x14ac:dyDescent="0.25">
      <c r="D14" s="15">
        <v>1081000000</v>
      </c>
      <c r="E14" s="15">
        <v>582000000</v>
      </c>
      <c r="G14" s="13" t="s">
        <v>446</v>
      </c>
      <c r="H14" s="14">
        <v>0</v>
      </c>
      <c r="K14" s="18" t="s">
        <v>446</v>
      </c>
      <c r="L14" s="19">
        <v>0</v>
      </c>
    </row>
    <row r="15" spans="4:12" ht="15" x14ac:dyDescent="0.25">
      <c r="D15" s="16">
        <v>295700000</v>
      </c>
      <c r="E15" s="16">
        <v>302000000</v>
      </c>
      <c r="G15" s="13" t="s">
        <v>447</v>
      </c>
      <c r="H15" s="14">
        <f>MAX(D10:D57)</f>
        <v>8168000000</v>
      </c>
      <c r="K15" s="18" t="s">
        <v>447</v>
      </c>
      <c r="L15" s="19">
        <f>MAX(E8:E55)</f>
        <v>7503000000</v>
      </c>
    </row>
    <row r="16" spans="4:12" ht="15" x14ac:dyDescent="0.25">
      <c r="D16" s="15">
        <v>494000000</v>
      </c>
      <c r="E16" s="15">
        <v>550000000</v>
      </c>
      <c r="G16" s="13" t="s">
        <v>448</v>
      </c>
      <c r="H16" s="14">
        <f>SUM(D8:D56)</f>
        <v>47801208000</v>
      </c>
      <c r="K16" s="18" t="s">
        <v>448</v>
      </c>
      <c r="L16" s="19">
        <f>SUM(E8:E55)</f>
        <v>48340505000</v>
      </c>
    </row>
    <row r="17" spans="4:12" ht="15" x14ac:dyDescent="0.25">
      <c r="D17" s="16">
        <v>1444100000</v>
      </c>
      <c r="E17" s="16">
        <v>1893400000</v>
      </c>
      <c r="G17" s="13" t="s">
        <v>449</v>
      </c>
      <c r="H17" s="14">
        <f>COUNT(D8:D56)</f>
        <v>48</v>
      </c>
      <c r="K17" s="18" t="s">
        <v>449</v>
      </c>
      <c r="L17" s="19">
        <f>COUNT(E8:E55)</f>
        <v>48</v>
      </c>
    </row>
    <row r="18" spans="4:12" x14ac:dyDescent="0.2">
      <c r="D18" s="15">
        <v>3904000000</v>
      </c>
      <c r="E18" s="15">
        <v>3731000000</v>
      </c>
    </row>
    <row r="19" spans="4:12" x14ac:dyDescent="0.2">
      <c r="D19" s="16">
        <v>886000000</v>
      </c>
      <c r="E19" s="16">
        <v>861000000</v>
      </c>
    </row>
    <row r="20" spans="4:12" x14ac:dyDescent="0.2">
      <c r="D20" s="15">
        <v>0</v>
      </c>
      <c r="E20" s="15">
        <v>0</v>
      </c>
    </row>
    <row r="21" spans="4:12" x14ac:dyDescent="0.2">
      <c r="D21" s="16">
        <v>2226200000</v>
      </c>
      <c r="E21" s="16">
        <v>2430600000</v>
      </c>
    </row>
    <row r="22" spans="4:12" x14ac:dyDescent="0.2">
      <c r="D22" s="15">
        <v>338786000</v>
      </c>
      <c r="E22" s="15">
        <v>392805000</v>
      </c>
    </row>
    <row r="23" spans="4:12" x14ac:dyDescent="0.2">
      <c r="D23" s="16">
        <v>0</v>
      </c>
      <c r="E23" s="16">
        <v>0</v>
      </c>
    </row>
    <row r="24" spans="4:12" x14ac:dyDescent="0.2">
      <c r="D24" s="15">
        <v>0</v>
      </c>
      <c r="E24" s="15">
        <v>0</v>
      </c>
    </row>
    <row r="25" spans="4:12" x14ac:dyDescent="0.2">
      <c r="D25" s="16">
        <v>58827000</v>
      </c>
      <c r="E25" s="16">
        <v>66259000</v>
      </c>
    </row>
    <row r="26" spans="4:12" x14ac:dyDescent="0.2">
      <c r="D26" s="15">
        <v>0</v>
      </c>
      <c r="E26" s="15">
        <v>0</v>
      </c>
    </row>
    <row r="27" spans="4:12" x14ac:dyDescent="0.2">
      <c r="D27" s="16">
        <v>0</v>
      </c>
      <c r="E27" s="16">
        <v>0</v>
      </c>
    </row>
    <row r="28" spans="4:12" x14ac:dyDescent="0.2">
      <c r="D28" s="15">
        <v>291300000</v>
      </c>
      <c r="E28" s="15">
        <v>323000000</v>
      </c>
    </row>
    <row r="29" spans="4:12" x14ac:dyDescent="0.2">
      <c r="D29" s="16">
        <v>1760000000</v>
      </c>
      <c r="E29" s="16">
        <v>2120000000</v>
      </c>
    </row>
    <row r="30" spans="4:12" x14ac:dyDescent="0.2">
      <c r="D30" s="15">
        <v>0</v>
      </c>
      <c r="E30" s="15">
        <v>0</v>
      </c>
    </row>
    <row r="31" spans="4:12" x14ac:dyDescent="0.2">
      <c r="D31" s="16">
        <v>197600000</v>
      </c>
      <c r="E31" s="16">
        <v>203200000</v>
      </c>
    </row>
    <row r="32" spans="4:12" x14ac:dyDescent="0.2">
      <c r="D32" s="15">
        <v>0</v>
      </c>
      <c r="E32" s="15">
        <v>0</v>
      </c>
    </row>
    <row r="33" spans="4:5" x14ac:dyDescent="0.2">
      <c r="D33" s="16">
        <v>0</v>
      </c>
      <c r="E33" s="16">
        <v>0</v>
      </c>
    </row>
    <row r="34" spans="4:5" x14ac:dyDescent="0.2">
      <c r="D34" s="15">
        <v>82014000</v>
      </c>
      <c r="E34" s="15">
        <v>88003000</v>
      </c>
    </row>
    <row r="35" spans="4:5" x14ac:dyDescent="0.2">
      <c r="D35" s="16">
        <v>276743000</v>
      </c>
      <c r="E35" s="16">
        <v>388055000</v>
      </c>
    </row>
    <row r="36" spans="4:5" x14ac:dyDescent="0.2">
      <c r="D36" s="15">
        <v>167700000</v>
      </c>
      <c r="E36" s="15">
        <v>178000000</v>
      </c>
    </row>
    <row r="37" spans="4:5" x14ac:dyDescent="0.2">
      <c r="D37" s="16">
        <v>0</v>
      </c>
      <c r="E37" s="16">
        <v>0</v>
      </c>
    </row>
    <row r="38" spans="4:5" x14ac:dyDescent="0.2">
      <c r="D38" s="15">
        <v>5278100000</v>
      </c>
      <c r="E38" s="15">
        <v>5531300000</v>
      </c>
    </row>
    <row r="39" spans="4:5" x14ac:dyDescent="0.2">
      <c r="D39" s="16">
        <v>433000000</v>
      </c>
      <c r="E39" s="16">
        <v>457000000</v>
      </c>
    </row>
    <row r="40" spans="4:5" x14ac:dyDescent="0.2">
      <c r="D40" s="15">
        <v>8168000000</v>
      </c>
      <c r="E40" s="15">
        <v>7503000000</v>
      </c>
    </row>
    <row r="41" spans="4:5" x14ac:dyDescent="0.2">
      <c r="D41" s="16">
        <v>116346000</v>
      </c>
      <c r="E41" s="16">
        <v>123297000</v>
      </c>
    </row>
    <row r="42" spans="4:5" x14ac:dyDescent="0.2">
      <c r="D42" s="15">
        <v>581800000</v>
      </c>
      <c r="E42" s="15">
        <v>671900000</v>
      </c>
    </row>
    <row r="43" spans="4:5" x14ac:dyDescent="0.2">
      <c r="D43" s="16">
        <v>0</v>
      </c>
      <c r="E43" s="16">
        <v>0</v>
      </c>
    </row>
    <row r="44" spans="4:5" x14ac:dyDescent="0.2">
      <c r="D44" s="15">
        <v>7482000000</v>
      </c>
      <c r="E44" s="15">
        <v>6678000000</v>
      </c>
    </row>
    <row r="45" spans="4:5" x14ac:dyDescent="0.2">
      <c r="D45" s="16">
        <v>131835000</v>
      </c>
      <c r="E45" s="16">
        <v>132400000</v>
      </c>
    </row>
    <row r="46" spans="4:5" x14ac:dyDescent="0.2">
      <c r="D46" s="15">
        <v>859947000</v>
      </c>
      <c r="E46" s="15">
        <v>1271353000</v>
      </c>
    </row>
    <row r="47" spans="4:5" x14ac:dyDescent="0.2">
      <c r="D47" s="16">
        <v>536000000</v>
      </c>
      <c r="E47" s="16">
        <v>614000000</v>
      </c>
    </row>
    <row r="48" spans="4:5" x14ac:dyDescent="0.2">
      <c r="D48" s="15">
        <v>376400000</v>
      </c>
      <c r="E48" s="15">
        <v>395500000</v>
      </c>
    </row>
    <row r="49" spans="4:5" x14ac:dyDescent="0.2">
      <c r="D49" s="16">
        <v>0</v>
      </c>
      <c r="E49" s="16">
        <v>0</v>
      </c>
    </row>
    <row r="50" spans="4:5" x14ac:dyDescent="0.2">
      <c r="D50" s="15">
        <v>208208000</v>
      </c>
      <c r="E50" s="15">
        <v>234800000</v>
      </c>
    </row>
    <row r="51" spans="4:5" x14ac:dyDescent="0.2">
      <c r="D51" s="16">
        <v>765905000</v>
      </c>
      <c r="E51" s="16">
        <v>882097000</v>
      </c>
    </row>
    <row r="52" spans="4:5" x14ac:dyDescent="0.2">
      <c r="D52" s="15">
        <v>96004000</v>
      </c>
      <c r="E52" s="15">
        <v>100536000</v>
      </c>
    </row>
    <row r="53" spans="4:5" x14ac:dyDescent="0.2">
      <c r="D53" s="16">
        <v>0</v>
      </c>
      <c r="E53" s="16">
        <v>0</v>
      </c>
    </row>
    <row r="54" spans="4:5" x14ac:dyDescent="0.2">
      <c r="D54" s="15">
        <v>225600000</v>
      </c>
      <c r="E54" s="15">
        <v>203000000</v>
      </c>
    </row>
    <row r="55" spans="4:5" x14ac:dyDescent="0.2">
      <c r="D55" s="16">
        <v>399000000</v>
      </c>
      <c r="E55" s="16">
        <v>396000000</v>
      </c>
    </row>
  </sheetData>
  <mergeCells count="4">
    <mergeCell ref="D6:E6"/>
    <mergeCell ref="G6:H6"/>
    <mergeCell ref="K6:L6"/>
    <mergeCell ref="D2:L2"/>
  </mergeCells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6327-5A39-4F61-8DE8-43279C49CCFB}">
  <dimension ref="A3:C435"/>
  <sheetViews>
    <sheetView topLeftCell="A398" workbookViewId="0">
      <selection activeCell="I25" sqref="I25"/>
    </sheetView>
  </sheetViews>
  <sheetFormatPr defaultRowHeight="15" x14ac:dyDescent="0.25"/>
  <cols>
    <col min="1" max="1" width="13.140625" bestFit="1" customWidth="1"/>
  </cols>
  <sheetData>
    <row r="3" spans="1:3" x14ac:dyDescent="0.25">
      <c r="A3" s="2" t="s">
        <v>451</v>
      </c>
    </row>
    <row r="4" spans="1:3" x14ac:dyDescent="0.25">
      <c r="A4" s="1" t="s">
        <v>270</v>
      </c>
      <c r="C4" s="1" t="s">
        <v>270</v>
      </c>
    </row>
    <row r="5" spans="1:3" x14ac:dyDescent="0.25">
      <c r="A5" s="1" t="s">
        <v>253</v>
      </c>
      <c r="C5" s="1" t="s">
        <v>253</v>
      </c>
    </row>
    <row r="6" spans="1:3" x14ac:dyDescent="0.25">
      <c r="A6" s="1" t="s">
        <v>289</v>
      </c>
      <c r="C6" s="1" t="s">
        <v>289</v>
      </c>
    </row>
    <row r="7" spans="1:3" x14ac:dyDescent="0.25">
      <c r="A7" s="1" t="s">
        <v>0</v>
      </c>
      <c r="C7" s="1" t="s">
        <v>0</v>
      </c>
    </row>
    <row r="8" spans="1:3" x14ac:dyDescent="0.25">
      <c r="A8" s="1" t="s">
        <v>5</v>
      </c>
      <c r="C8" s="1" t="s">
        <v>5</v>
      </c>
    </row>
    <row r="9" spans="1:3" x14ac:dyDescent="0.25">
      <c r="A9" s="1" t="s">
        <v>6</v>
      </c>
      <c r="C9" s="1" t="s">
        <v>6</v>
      </c>
    </row>
    <row r="10" spans="1:3" x14ac:dyDescent="0.25">
      <c r="A10" s="1" t="s">
        <v>7</v>
      </c>
      <c r="C10" s="1" t="s">
        <v>7</v>
      </c>
    </row>
    <row r="11" spans="1:3" x14ac:dyDescent="0.25">
      <c r="A11" s="1" t="s">
        <v>8</v>
      </c>
      <c r="C11" s="1" t="s">
        <v>8</v>
      </c>
    </row>
    <row r="12" spans="1:3" x14ac:dyDescent="0.25">
      <c r="A12" s="1" t="s">
        <v>9</v>
      </c>
      <c r="C12" s="1" t="s">
        <v>9</v>
      </c>
    </row>
    <row r="13" spans="1:3" x14ac:dyDescent="0.25">
      <c r="A13" s="1" t="s">
        <v>10</v>
      </c>
      <c r="C13" s="1" t="s">
        <v>10</v>
      </c>
    </row>
    <row r="14" spans="1:3" x14ac:dyDescent="0.25">
      <c r="A14" s="1" t="s">
        <v>11</v>
      </c>
      <c r="C14" s="1" t="s">
        <v>11</v>
      </c>
    </row>
    <row r="15" spans="1:3" x14ac:dyDescent="0.25">
      <c r="A15" s="1" t="s">
        <v>12</v>
      </c>
      <c r="C15" s="1" t="s">
        <v>12</v>
      </c>
    </row>
    <row r="16" spans="1:3" x14ac:dyDescent="0.25">
      <c r="A16" s="1" t="s">
        <v>13</v>
      </c>
      <c r="C16" s="1" t="s">
        <v>13</v>
      </c>
    </row>
    <row r="17" spans="1:3" x14ac:dyDescent="0.25">
      <c r="A17" s="1" t="s">
        <v>14</v>
      </c>
      <c r="C17" s="1" t="s">
        <v>14</v>
      </c>
    </row>
    <row r="18" spans="1:3" x14ac:dyDescent="0.25">
      <c r="A18" s="1" t="s">
        <v>15</v>
      </c>
      <c r="C18" s="1" t="s">
        <v>15</v>
      </c>
    </row>
    <row r="19" spans="1:3" x14ac:dyDescent="0.25">
      <c r="A19" s="1" t="s">
        <v>16</v>
      </c>
      <c r="C19" s="1" t="s">
        <v>16</v>
      </c>
    </row>
    <row r="20" spans="1:3" x14ac:dyDescent="0.25">
      <c r="A20" s="1" t="s">
        <v>17</v>
      </c>
      <c r="C20" s="1" t="s">
        <v>17</v>
      </c>
    </row>
    <row r="21" spans="1:3" x14ac:dyDescent="0.25">
      <c r="A21" s="1" t="s">
        <v>18</v>
      </c>
      <c r="C21" s="1" t="s">
        <v>18</v>
      </c>
    </row>
    <row r="22" spans="1:3" x14ac:dyDescent="0.25">
      <c r="A22" s="1" t="s">
        <v>19</v>
      </c>
      <c r="C22" s="1" t="s">
        <v>19</v>
      </c>
    </row>
    <row r="23" spans="1:3" x14ac:dyDescent="0.25">
      <c r="A23" s="1" t="s">
        <v>20</v>
      </c>
      <c r="C23" s="1" t="s">
        <v>20</v>
      </c>
    </row>
    <row r="24" spans="1:3" x14ac:dyDescent="0.25">
      <c r="A24" s="1" t="s">
        <v>21</v>
      </c>
      <c r="C24" s="1" t="s">
        <v>21</v>
      </c>
    </row>
    <row r="25" spans="1:3" x14ac:dyDescent="0.25">
      <c r="A25" s="1" t="s">
        <v>22</v>
      </c>
      <c r="C25" s="1" t="s">
        <v>22</v>
      </c>
    </row>
    <row r="26" spans="1:3" x14ac:dyDescent="0.25">
      <c r="A26" s="1" t="s">
        <v>23</v>
      </c>
      <c r="C26" s="1" t="s">
        <v>23</v>
      </c>
    </row>
    <row r="27" spans="1:3" x14ac:dyDescent="0.25">
      <c r="A27" s="1" t="s">
        <v>24</v>
      </c>
      <c r="C27" s="1" t="s">
        <v>24</v>
      </c>
    </row>
    <row r="28" spans="1:3" x14ac:dyDescent="0.25">
      <c r="A28" s="1" t="s">
        <v>25</v>
      </c>
      <c r="C28" s="1" t="s">
        <v>25</v>
      </c>
    </row>
    <row r="29" spans="1:3" x14ac:dyDescent="0.25">
      <c r="A29" s="1" t="s">
        <v>26</v>
      </c>
      <c r="C29" s="1" t="s">
        <v>26</v>
      </c>
    </row>
    <row r="30" spans="1:3" x14ac:dyDescent="0.25">
      <c r="A30" s="1" t="s">
        <v>27</v>
      </c>
      <c r="C30" s="1" t="s">
        <v>27</v>
      </c>
    </row>
    <row r="31" spans="1:3" x14ac:dyDescent="0.25">
      <c r="A31" s="1" t="s">
        <v>28</v>
      </c>
      <c r="C31" s="1" t="s">
        <v>28</v>
      </c>
    </row>
    <row r="32" spans="1:3" x14ac:dyDescent="0.25">
      <c r="A32" s="1" t="s">
        <v>29</v>
      </c>
      <c r="C32" s="1" t="s">
        <v>29</v>
      </c>
    </row>
    <row r="33" spans="1:3" x14ac:dyDescent="0.25">
      <c r="A33" s="1" t="s">
        <v>30</v>
      </c>
      <c r="C33" s="1" t="s">
        <v>30</v>
      </c>
    </row>
    <row r="34" spans="1:3" x14ac:dyDescent="0.25">
      <c r="A34" s="1" t="s">
        <v>31</v>
      </c>
      <c r="C34" s="1" t="s">
        <v>31</v>
      </c>
    </row>
    <row r="35" spans="1:3" x14ac:dyDescent="0.25">
      <c r="A35" s="1" t="s">
        <v>32</v>
      </c>
      <c r="C35" s="1" t="s">
        <v>32</v>
      </c>
    </row>
    <row r="36" spans="1:3" x14ac:dyDescent="0.25">
      <c r="A36" s="1" t="s">
        <v>33</v>
      </c>
      <c r="C36" s="1" t="s">
        <v>33</v>
      </c>
    </row>
    <row r="37" spans="1:3" x14ac:dyDescent="0.25">
      <c r="A37" s="1" t="s">
        <v>34</v>
      </c>
      <c r="C37" s="1" t="s">
        <v>34</v>
      </c>
    </row>
    <row r="38" spans="1:3" x14ac:dyDescent="0.25">
      <c r="A38" s="1" t="s">
        <v>35</v>
      </c>
      <c r="C38" s="1" t="s">
        <v>35</v>
      </c>
    </row>
    <row r="39" spans="1:3" x14ac:dyDescent="0.25">
      <c r="A39" s="1" t="s">
        <v>36</v>
      </c>
      <c r="C39" s="1" t="s">
        <v>36</v>
      </c>
    </row>
    <row r="40" spans="1:3" x14ac:dyDescent="0.25">
      <c r="A40" s="1" t="s">
        <v>37</v>
      </c>
      <c r="C40" s="1" t="s">
        <v>37</v>
      </c>
    </row>
    <row r="41" spans="1:3" x14ac:dyDescent="0.25">
      <c r="A41" s="1" t="s">
        <v>38</v>
      </c>
      <c r="C41" s="1" t="s">
        <v>38</v>
      </c>
    </row>
    <row r="42" spans="1:3" x14ac:dyDescent="0.25">
      <c r="A42" s="1" t="s">
        <v>39</v>
      </c>
      <c r="C42" s="1" t="s">
        <v>39</v>
      </c>
    </row>
    <row r="43" spans="1:3" x14ac:dyDescent="0.25">
      <c r="A43" s="1" t="s">
        <v>40</v>
      </c>
      <c r="C43" s="1" t="s">
        <v>40</v>
      </c>
    </row>
    <row r="44" spans="1:3" x14ac:dyDescent="0.25">
      <c r="A44" s="1" t="s">
        <v>41</v>
      </c>
      <c r="C44" s="1" t="s">
        <v>41</v>
      </c>
    </row>
    <row r="45" spans="1:3" x14ac:dyDescent="0.25">
      <c r="A45" s="1" t="s">
        <v>42</v>
      </c>
      <c r="C45" s="1" t="s">
        <v>42</v>
      </c>
    </row>
    <row r="46" spans="1:3" x14ac:dyDescent="0.25">
      <c r="A46" s="1" t="s">
        <v>43</v>
      </c>
      <c r="C46" s="1" t="s">
        <v>43</v>
      </c>
    </row>
    <row r="47" spans="1:3" x14ac:dyDescent="0.25">
      <c r="A47" s="1" t="s">
        <v>44</v>
      </c>
      <c r="C47" s="1" t="s">
        <v>44</v>
      </c>
    </row>
    <row r="48" spans="1:3" x14ac:dyDescent="0.25">
      <c r="A48" s="1" t="s">
        <v>45</v>
      </c>
      <c r="C48" s="1" t="s">
        <v>45</v>
      </c>
    </row>
    <row r="49" spans="1:3" x14ac:dyDescent="0.25">
      <c r="A49" s="1" t="s">
        <v>46</v>
      </c>
      <c r="C49" s="1" t="s">
        <v>46</v>
      </c>
    </row>
    <row r="50" spans="1:3" x14ac:dyDescent="0.25">
      <c r="A50" s="1" t="s">
        <v>47</v>
      </c>
      <c r="C50" s="1" t="s">
        <v>47</v>
      </c>
    </row>
    <row r="51" spans="1:3" x14ac:dyDescent="0.25">
      <c r="A51" s="1" t="s">
        <v>48</v>
      </c>
      <c r="C51" s="1" t="s">
        <v>48</v>
      </c>
    </row>
    <row r="52" spans="1:3" x14ac:dyDescent="0.25">
      <c r="A52" s="1" t="s">
        <v>49</v>
      </c>
      <c r="C52" s="1" t="s">
        <v>49</v>
      </c>
    </row>
    <row r="53" spans="1:3" x14ac:dyDescent="0.25">
      <c r="A53" s="1" t="s">
        <v>50</v>
      </c>
      <c r="C53" s="1" t="s">
        <v>50</v>
      </c>
    </row>
    <row r="54" spans="1:3" x14ac:dyDescent="0.25">
      <c r="A54" s="1" t="s">
        <v>51</v>
      </c>
      <c r="C54" s="1" t="s">
        <v>51</v>
      </c>
    </row>
    <row r="55" spans="1:3" x14ac:dyDescent="0.25">
      <c r="A55" s="1" t="s">
        <v>52</v>
      </c>
      <c r="C55" s="1" t="s">
        <v>52</v>
      </c>
    </row>
    <row r="56" spans="1:3" x14ac:dyDescent="0.25">
      <c r="A56" s="1" t="s">
        <v>53</v>
      </c>
      <c r="C56" s="1" t="s">
        <v>53</v>
      </c>
    </row>
    <row r="57" spans="1:3" x14ac:dyDescent="0.25">
      <c r="A57" s="1" t="s">
        <v>54</v>
      </c>
      <c r="C57" s="1" t="s">
        <v>54</v>
      </c>
    </row>
    <row r="58" spans="1:3" x14ac:dyDescent="0.25">
      <c r="A58" s="1" t="s">
        <v>55</v>
      </c>
      <c r="C58" s="1" t="s">
        <v>55</v>
      </c>
    </row>
    <row r="59" spans="1:3" x14ac:dyDescent="0.25">
      <c r="A59" s="1" t="s">
        <v>56</v>
      </c>
      <c r="C59" s="1" t="s">
        <v>56</v>
      </c>
    </row>
    <row r="60" spans="1:3" x14ac:dyDescent="0.25">
      <c r="A60" s="1" t="s">
        <v>57</v>
      </c>
      <c r="C60" s="1" t="s">
        <v>57</v>
      </c>
    </row>
    <row r="61" spans="1:3" x14ac:dyDescent="0.25">
      <c r="A61" s="1" t="s">
        <v>58</v>
      </c>
      <c r="C61" s="1" t="s">
        <v>58</v>
      </c>
    </row>
    <row r="62" spans="1:3" x14ac:dyDescent="0.25">
      <c r="A62" s="1" t="s">
        <v>59</v>
      </c>
      <c r="C62" s="1" t="s">
        <v>59</v>
      </c>
    </row>
    <row r="63" spans="1:3" x14ac:dyDescent="0.25">
      <c r="A63" s="1" t="s">
        <v>60</v>
      </c>
      <c r="C63" s="1" t="s">
        <v>60</v>
      </c>
    </row>
    <row r="64" spans="1:3" x14ac:dyDescent="0.25">
      <c r="A64" s="1" t="s">
        <v>61</v>
      </c>
      <c r="C64" s="1" t="s">
        <v>61</v>
      </c>
    </row>
    <row r="65" spans="1:3" x14ac:dyDescent="0.25">
      <c r="A65" s="1" t="s">
        <v>62</v>
      </c>
      <c r="C65" s="1" t="s">
        <v>62</v>
      </c>
    </row>
    <row r="66" spans="1:3" x14ac:dyDescent="0.25">
      <c r="A66" s="1" t="s">
        <v>63</v>
      </c>
      <c r="C66" s="1" t="s">
        <v>63</v>
      </c>
    </row>
    <row r="67" spans="1:3" x14ac:dyDescent="0.25">
      <c r="A67" s="1" t="s">
        <v>64</v>
      </c>
      <c r="C67" s="1" t="s">
        <v>64</v>
      </c>
    </row>
    <row r="68" spans="1:3" x14ac:dyDescent="0.25">
      <c r="A68" s="1" t="s">
        <v>65</v>
      </c>
      <c r="C68" s="1" t="s">
        <v>65</v>
      </c>
    </row>
    <row r="69" spans="1:3" x14ac:dyDescent="0.25">
      <c r="A69" s="1" t="s">
        <v>66</v>
      </c>
      <c r="C69" s="1" t="s">
        <v>66</v>
      </c>
    </row>
    <row r="70" spans="1:3" x14ac:dyDescent="0.25">
      <c r="A70" s="1" t="s">
        <v>67</v>
      </c>
      <c r="C70" s="1" t="s">
        <v>67</v>
      </c>
    </row>
    <row r="71" spans="1:3" x14ac:dyDescent="0.25">
      <c r="A71" s="1" t="s">
        <v>68</v>
      </c>
      <c r="C71" s="1" t="s">
        <v>68</v>
      </c>
    </row>
    <row r="72" spans="1:3" x14ac:dyDescent="0.25">
      <c r="A72" s="1" t="s">
        <v>69</v>
      </c>
      <c r="C72" s="1" t="s">
        <v>69</v>
      </c>
    </row>
    <row r="73" spans="1:3" x14ac:dyDescent="0.25">
      <c r="A73" s="1" t="s">
        <v>70</v>
      </c>
      <c r="C73" s="1" t="s">
        <v>70</v>
      </c>
    </row>
    <row r="74" spans="1:3" x14ac:dyDescent="0.25">
      <c r="A74" s="1" t="s">
        <v>71</v>
      </c>
      <c r="C74" s="1" t="s">
        <v>71</v>
      </c>
    </row>
    <row r="75" spans="1:3" x14ac:dyDescent="0.25">
      <c r="A75" s="1" t="s">
        <v>72</v>
      </c>
      <c r="C75" s="1" t="s">
        <v>72</v>
      </c>
    </row>
    <row r="76" spans="1:3" x14ac:dyDescent="0.25">
      <c r="A76" s="1" t="s">
        <v>73</v>
      </c>
      <c r="C76" s="1" t="s">
        <v>73</v>
      </c>
    </row>
    <row r="77" spans="1:3" x14ac:dyDescent="0.25">
      <c r="A77" s="1" t="s">
        <v>74</v>
      </c>
      <c r="C77" s="1" t="s">
        <v>74</v>
      </c>
    </row>
    <row r="78" spans="1:3" x14ac:dyDescent="0.25">
      <c r="A78" s="1" t="s">
        <v>75</v>
      </c>
      <c r="C78" s="1" t="s">
        <v>75</v>
      </c>
    </row>
    <row r="79" spans="1:3" x14ac:dyDescent="0.25">
      <c r="A79" s="1" t="s">
        <v>76</v>
      </c>
      <c r="C79" s="1" t="s">
        <v>76</v>
      </c>
    </row>
    <row r="80" spans="1:3" x14ac:dyDescent="0.25">
      <c r="A80" s="1" t="s">
        <v>77</v>
      </c>
      <c r="C80" s="1" t="s">
        <v>77</v>
      </c>
    </row>
    <row r="81" spans="1:3" x14ac:dyDescent="0.25">
      <c r="A81" s="1" t="s">
        <v>78</v>
      </c>
      <c r="C81" s="1" t="s">
        <v>78</v>
      </c>
    </row>
    <row r="82" spans="1:3" x14ac:dyDescent="0.25">
      <c r="A82" s="1" t="s">
        <v>79</v>
      </c>
      <c r="C82" s="1" t="s">
        <v>79</v>
      </c>
    </row>
    <row r="83" spans="1:3" x14ac:dyDescent="0.25">
      <c r="A83" s="1" t="s">
        <v>80</v>
      </c>
      <c r="C83" s="1" t="s">
        <v>80</v>
      </c>
    </row>
    <row r="84" spans="1:3" x14ac:dyDescent="0.25">
      <c r="A84" s="1" t="s">
        <v>81</v>
      </c>
      <c r="C84" s="1" t="s">
        <v>81</v>
      </c>
    </row>
    <row r="85" spans="1:3" x14ac:dyDescent="0.25">
      <c r="A85" s="1" t="s">
        <v>82</v>
      </c>
      <c r="C85" s="1" t="s">
        <v>82</v>
      </c>
    </row>
    <row r="86" spans="1:3" x14ac:dyDescent="0.25">
      <c r="A86" s="1" t="s">
        <v>83</v>
      </c>
      <c r="C86" s="1" t="s">
        <v>83</v>
      </c>
    </row>
    <row r="87" spans="1:3" x14ac:dyDescent="0.25">
      <c r="A87" s="1" t="s">
        <v>84</v>
      </c>
      <c r="C87" s="1" t="s">
        <v>84</v>
      </c>
    </row>
    <row r="88" spans="1:3" x14ac:dyDescent="0.25">
      <c r="A88" s="1" t="s">
        <v>85</v>
      </c>
      <c r="C88" s="1" t="s">
        <v>85</v>
      </c>
    </row>
    <row r="89" spans="1:3" x14ac:dyDescent="0.25">
      <c r="A89" s="1" t="s">
        <v>86</v>
      </c>
      <c r="C89" s="1" t="s">
        <v>86</v>
      </c>
    </row>
    <row r="90" spans="1:3" x14ac:dyDescent="0.25">
      <c r="A90" s="1" t="s">
        <v>87</v>
      </c>
      <c r="C90" s="1" t="s">
        <v>87</v>
      </c>
    </row>
    <row r="91" spans="1:3" x14ac:dyDescent="0.25">
      <c r="A91" s="1" t="s">
        <v>88</v>
      </c>
      <c r="C91" s="1" t="s">
        <v>88</v>
      </c>
    </row>
    <row r="92" spans="1:3" x14ac:dyDescent="0.25">
      <c r="A92" s="1" t="s">
        <v>89</v>
      </c>
      <c r="C92" s="1" t="s">
        <v>89</v>
      </c>
    </row>
    <row r="93" spans="1:3" x14ac:dyDescent="0.25">
      <c r="A93" s="1" t="s">
        <v>90</v>
      </c>
      <c r="C93" s="1" t="s">
        <v>90</v>
      </c>
    </row>
    <row r="94" spans="1:3" x14ac:dyDescent="0.25">
      <c r="A94" s="1" t="s">
        <v>91</v>
      </c>
      <c r="C94" s="1" t="s">
        <v>91</v>
      </c>
    </row>
    <row r="95" spans="1:3" x14ac:dyDescent="0.25">
      <c r="A95" s="1" t="s">
        <v>92</v>
      </c>
      <c r="C95" s="1" t="s">
        <v>92</v>
      </c>
    </row>
    <row r="96" spans="1:3" x14ac:dyDescent="0.25">
      <c r="A96" s="1" t="s">
        <v>93</v>
      </c>
      <c r="C96" s="1" t="s">
        <v>93</v>
      </c>
    </row>
    <row r="97" spans="1:3" x14ac:dyDescent="0.25">
      <c r="A97" s="1" t="s">
        <v>94</v>
      </c>
      <c r="C97" s="1" t="s">
        <v>94</v>
      </c>
    </row>
    <row r="98" spans="1:3" x14ac:dyDescent="0.25">
      <c r="A98" s="1" t="s">
        <v>95</v>
      </c>
      <c r="C98" s="1" t="s">
        <v>95</v>
      </c>
    </row>
    <row r="99" spans="1:3" x14ac:dyDescent="0.25">
      <c r="A99" s="1" t="s">
        <v>96</v>
      </c>
      <c r="C99" s="1" t="s">
        <v>96</v>
      </c>
    </row>
    <row r="100" spans="1:3" x14ac:dyDescent="0.25">
      <c r="A100" s="1" t="s">
        <v>97</v>
      </c>
      <c r="C100" s="1" t="s">
        <v>97</v>
      </c>
    </row>
    <row r="101" spans="1:3" x14ac:dyDescent="0.25">
      <c r="A101" s="1" t="s">
        <v>98</v>
      </c>
      <c r="C101" s="1" t="s">
        <v>98</v>
      </c>
    </row>
    <row r="102" spans="1:3" x14ac:dyDescent="0.25">
      <c r="A102" s="1" t="s">
        <v>99</v>
      </c>
      <c r="C102" s="1" t="s">
        <v>99</v>
      </c>
    </row>
    <row r="103" spans="1:3" x14ac:dyDescent="0.25">
      <c r="A103" s="1" t="s">
        <v>100</v>
      </c>
      <c r="C103" s="1" t="s">
        <v>100</v>
      </c>
    </row>
    <row r="104" spans="1:3" x14ac:dyDescent="0.25">
      <c r="A104" s="1" t="s">
        <v>101</v>
      </c>
      <c r="C104" s="1" t="s">
        <v>101</v>
      </c>
    </row>
    <row r="105" spans="1:3" x14ac:dyDescent="0.25">
      <c r="A105" s="1" t="s">
        <v>102</v>
      </c>
      <c r="C105" s="1" t="s">
        <v>102</v>
      </c>
    </row>
    <row r="106" spans="1:3" x14ac:dyDescent="0.25">
      <c r="A106" s="1" t="s">
        <v>103</v>
      </c>
      <c r="C106" s="1" t="s">
        <v>103</v>
      </c>
    </row>
    <row r="107" spans="1:3" x14ac:dyDescent="0.25">
      <c r="A107" s="1" t="s">
        <v>104</v>
      </c>
      <c r="C107" s="1" t="s">
        <v>104</v>
      </c>
    </row>
    <row r="108" spans="1:3" x14ac:dyDescent="0.25">
      <c r="A108" s="1" t="s">
        <v>105</v>
      </c>
      <c r="C108" s="1" t="s">
        <v>105</v>
      </c>
    </row>
    <row r="109" spans="1:3" x14ac:dyDescent="0.25">
      <c r="A109" s="1" t="s">
        <v>106</v>
      </c>
      <c r="C109" s="1" t="s">
        <v>106</v>
      </c>
    </row>
    <row r="110" spans="1:3" x14ac:dyDescent="0.25">
      <c r="A110" s="1" t="s">
        <v>107</v>
      </c>
      <c r="C110" s="1" t="s">
        <v>107</v>
      </c>
    </row>
    <row r="111" spans="1:3" x14ac:dyDescent="0.25">
      <c r="A111" s="1" t="s">
        <v>108</v>
      </c>
      <c r="C111" s="1" t="s">
        <v>108</v>
      </c>
    </row>
    <row r="112" spans="1:3" x14ac:dyDescent="0.25">
      <c r="A112" s="1" t="s">
        <v>109</v>
      </c>
      <c r="C112" s="1" t="s">
        <v>109</v>
      </c>
    </row>
    <row r="113" spans="1:3" x14ac:dyDescent="0.25">
      <c r="A113" s="1" t="s">
        <v>110</v>
      </c>
      <c r="C113" s="1" t="s">
        <v>110</v>
      </c>
    </row>
    <row r="114" spans="1:3" x14ac:dyDescent="0.25">
      <c r="A114" s="1" t="s">
        <v>111</v>
      </c>
      <c r="C114" s="1" t="s">
        <v>111</v>
      </c>
    </row>
    <row r="115" spans="1:3" x14ac:dyDescent="0.25">
      <c r="A115" s="1" t="s">
        <v>112</v>
      </c>
      <c r="C115" s="1" t="s">
        <v>112</v>
      </c>
    </row>
    <row r="116" spans="1:3" x14ac:dyDescent="0.25">
      <c r="A116" s="1" t="s">
        <v>113</v>
      </c>
      <c r="C116" s="1" t="s">
        <v>113</v>
      </c>
    </row>
    <row r="117" spans="1:3" x14ac:dyDescent="0.25">
      <c r="A117" s="1" t="s">
        <v>114</v>
      </c>
      <c r="C117" s="1" t="s">
        <v>114</v>
      </c>
    </row>
    <row r="118" spans="1:3" x14ac:dyDescent="0.25">
      <c r="A118" s="1" t="s">
        <v>115</v>
      </c>
      <c r="C118" s="1" t="s">
        <v>115</v>
      </c>
    </row>
    <row r="119" spans="1:3" x14ac:dyDescent="0.25">
      <c r="A119" s="1" t="s">
        <v>116</v>
      </c>
      <c r="C119" s="1" t="s">
        <v>116</v>
      </c>
    </row>
    <row r="120" spans="1:3" x14ac:dyDescent="0.25">
      <c r="A120" s="1" t="s">
        <v>117</v>
      </c>
      <c r="C120" s="1" t="s">
        <v>117</v>
      </c>
    </row>
    <row r="121" spans="1:3" x14ac:dyDescent="0.25">
      <c r="A121" s="1" t="s">
        <v>118</v>
      </c>
      <c r="C121" s="1" t="s">
        <v>118</v>
      </c>
    </row>
    <row r="122" spans="1:3" x14ac:dyDescent="0.25">
      <c r="A122" s="1" t="s">
        <v>119</v>
      </c>
      <c r="C122" s="1" t="s">
        <v>119</v>
      </c>
    </row>
    <row r="123" spans="1:3" x14ac:dyDescent="0.25">
      <c r="A123" s="1" t="s">
        <v>120</v>
      </c>
      <c r="C123" s="1" t="s">
        <v>120</v>
      </c>
    </row>
    <row r="124" spans="1:3" x14ac:dyDescent="0.25">
      <c r="A124" s="1" t="s">
        <v>121</v>
      </c>
      <c r="C124" s="1" t="s">
        <v>121</v>
      </c>
    </row>
    <row r="125" spans="1:3" x14ac:dyDescent="0.25">
      <c r="A125" s="1" t="s">
        <v>122</v>
      </c>
      <c r="C125" s="1" t="s">
        <v>122</v>
      </c>
    </row>
    <row r="126" spans="1:3" x14ac:dyDescent="0.25">
      <c r="A126" s="1" t="s">
        <v>123</v>
      </c>
      <c r="C126" s="1" t="s">
        <v>123</v>
      </c>
    </row>
    <row r="127" spans="1:3" x14ac:dyDescent="0.25">
      <c r="A127" s="1" t="s">
        <v>124</v>
      </c>
      <c r="C127" s="1" t="s">
        <v>124</v>
      </c>
    </row>
    <row r="128" spans="1:3" x14ac:dyDescent="0.25">
      <c r="A128" s="1" t="s">
        <v>125</v>
      </c>
      <c r="C128" s="1" t="s">
        <v>125</v>
      </c>
    </row>
    <row r="129" spans="1:3" x14ac:dyDescent="0.25">
      <c r="A129" s="1" t="s">
        <v>126</v>
      </c>
      <c r="C129" s="1" t="s">
        <v>126</v>
      </c>
    </row>
    <row r="130" spans="1:3" x14ac:dyDescent="0.25">
      <c r="A130" s="1" t="s">
        <v>127</v>
      </c>
      <c r="C130" s="1" t="s">
        <v>127</v>
      </c>
    </row>
    <row r="131" spans="1:3" x14ac:dyDescent="0.25">
      <c r="A131" s="1" t="s">
        <v>128</v>
      </c>
      <c r="C131" s="1" t="s">
        <v>128</v>
      </c>
    </row>
    <row r="132" spans="1:3" x14ac:dyDescent="0.25">
      <c r="A132" s="1" t="s">
        <v>129</v>
      </c>
      <c r="C132" s="1" t="s">
        <v>129</v>
      </c>
    </row>
    <row r="133" spans="1:3" x14ac:dyDescent="0.25">
      <c r="A133" s="1" t="s">
        <v>130</v>
      </c>
      <c r="C133" s="1" t="s">
        <v>130</v>
      </c>
    </row>
    <row r="134" spans="1:3" x14ac:dyDescent="0.25">
      <c r="A134" s="1" t="s">
        <v>131</v>
      </c>
      <c r="C134" s="1" t="s">
        <v>131</v>
      </c>
    </row>
    <row r="135" spans="1:3" x14ac:dyDescent="0.25">
      <c r="A135" s="1" t="s">
        <v>132</v>
      </c>
      <c r="C135" s="1" t="s">
        <v>132</v>
      </c>
    </row>
    <row r="136" spans="1:3" x14ac:dyDescent="0.25">
      <c r="A136" s="1" t="s">
        <v>133</v>
      </c>
      <c r="C136" s="1" t="s">
        <v>133</v>
      </c>
    </row>
    <row r="137" spans="1:3" x14ac:dyDescent="0.25">
      <c r="A137" s="1" t="s">
        <v>134</v>
      </c>
      <c r="C137" s="1" t="s">
        <v>134</v>
      </c>
    </row>
    <row r="138" spans="1:3" x14ac:dyDescent="0.25">
      <c r="A138" s="1" t="s">
        <v>135</v>
      </c>
      <c r="C138" s="1" t="s">
        <v>135</v>
      </c>
    </row>
    <row r="139" spans="1:3" x14ac:dyDescent="0.25">
      <c r="A139" s="1" t="s">
        <v>136</v>
      </c>
      <c r="C139" s="1" t="s">
        <v>136</v>
      </c>
    </row>
    <row r="140" spans="1:3" x14ac:dyDescent="0.25">
      <c r="A140" s="1" t="s">
        <v>137</v>
      </c>
      <c r="C140" s="1" t="s">
        <v>137</v>
      </c>
    </row>
    <row r="141" spans="1:3" x14ac:dyDescent="0.25">
      <c r="A141" s="1" t="s">
        <v>138</v>
      </c>
      <c r="C141" s="1" t="s">
        <v>138</v>
      </c>
    </row>
    <row r="142" spans="1:3" x14ac:dyDescent="0.25">
      <c r="A142" s="1" t="s">
        <v>139</v>
      </c>
      <c r="C142" s="1" t="s">
        <v>139</v>
      </c>
    </row>
    <row r="143" spans="1:3" x14ac:dyDescent="0.25">
      <c r="A143" s="1" t="s">
        <v>140</v>
      </c>
      <c r="C143" s="1" t="s">
        <v>140</v>
      </c>
    </row>
    <row r="144" spans="1:3" x14ac:dyDescent="0.25">
      <c r="A144" s="1" t="s">
        <v>141</v>
      </c>
      <c r="C144" s="1" t="s">
        <v>141</v>
      </c>
    </row>
    <row r="145" spans="1:3" x14ac:dyDescent="0.25">
      <c r="A145" s="1" t="s">
        <v>142</v>
      </c>
      <c r="C145" s="1" t="s">
        <v>142</v>
      </c>
    </row>
    <row r="146" spans="1:3" x14ac:dyDescent="0.25">
      <c r="A146" s="1" t="s">
        <v>143</v>
      </c>
      <c r="C146" s="1" t="s">
        <v>143</v>
      </c>
    </row>
    <row r="147" spans="1:3" x14ac:dyDescent="0.25">
      <c r="A147" s="1" t="s">
        <v>144</v>
      </c>
      <c r="C147" s="1" t="s">
        <v>144</v>
      </c>
    </row>
    <row r="148" spans="1:3" x14ac:dyDescent="0.25">
      <c r="A148" s="1" t="s">
        <v>145</v>
      </c>
      <c r="C148" s="1" t="s">
        <v>145</v>
      </c>
    </row>
    <row r="149" spans="1:3" x14ac:dyDescent="0.25">
      <c r="A149" s="1" t="s">
        <v>146</v>
      </c>
      <c r="C149" s="1" t="s">
        <v>146</v>
      </c>
    </row>
    <row r="150" spans="1:3" x14ac:dyDescent="0.25">
      <c r="A150" s="1" t="s">
        <v>147</v>
      </c>
      <c r="C150" s="1" t="s">
        <v>147</v>
      </c>
    </row>
    <row r="151" spans="1:3" x14ac:dyDescent="0.25">
      <c r="A151" s="1" t="s">
        <v>148</v>
      </c>
      <c r="C151" s="1" t="s">
        <v>148</v>
      </c>
    </row>
    <row r="152" spans="1:3" x14ac:dyDescent="0.25">
      <c r="A152" s="1" t="s">
        <v>149</v>
      </c>
      <c r="C152" s="1" t="s">
        <v>149</v>
      </c>
    </row>
    <row r="153" spans="1:3" x14ac:dyDescent="0.25">
      <c r="A153" s="1" t="s">
        <v>150</v>
      </c>
      <c r="C153" s="1" t="s">
        <v>150</v>
      </c>
    </row>
    <row r="154" spans="1:3" x14ac:dyDescent="0.25">
      <c r="A154" s="1" t="s">
        <v>151</v>
      </c>
      <c r="C154" s="1" t="s">
        <v>151</v>
      </c>
    </row>
    <row r="155" spans="1:3" x14ac:dyDescent="0.25">
      <c r="A155" s="1" t="s">
        <v>152</v>
      </c>
      <c r="C155" s="1" t="s">
        <v>152</v>
      </c>
    </row>
    <row r="156" spans="1:3" x14ac:dyDescent="0.25">
      <c r="A156" s="1" t="s">
        <v>153</v>
      </c>
      <c r="C156" s="1" t="s">
        <v>153</v>
      </c>
    </row>
    <row r="157" spans="1:3" x14ac:dyDescent="0.25">
      <c r="A157" s="1" t="s">
        <v>154</v>
      </c>
      <c r="C157" s="1" t="s">
        <v>154</v>
      </c>
    </row>
    <row r="158" spans="1:3" x14ac:dyDescent="0.25">
      <c r="A158" s="1" t="s">
        <v>155</v>
      </c>
      <c r="C158" s="1" t="s">
        <v>155</v>
      </c>
    </row>
    <row r="159" spans="1:3" x14ac:dyDescent="0.25">
      <c r="A159" s="1" t="s">
        <v>156</v>
      </c>
      <c r="C159" s="1" t="s">
        <v>156</v>
      </c>
    </row>
    <row r="160" spans="1:3" x14ac:dyDescent="0.25">
      <c r="A160" s="1" t="s">
        <v>157</v>
      </c>
      <c r="C160" s="1" t="s">
        <v>157</v>
      </c>
    </row>
    <row r="161" spans="1:3" x14ac:dyDescent="0.25">
      <c r="A161" s="1" t="s">
        <v>158</v>
      </c>
      <c r="C161" s="1" t="s">
        <v>158</v>
      </c>
    </row>
    <row r="162" spans="1:3" x14ac:dyDescent="0.25">
      <c r="A162" s="1" t="s">
        <v>159</v>
      </c>
      <c r="C162" s="1" t="s">
        <v>159</v>
      </c>
    </row>
    <row r="163" spans="1:3" x14ac:dyDescent="0.25">
      <c r="A163" s="1" t="s">
        <v>160</v>
      </c>
      <c r="C163" s="1" t="s">
        <v>160</v>
      </c>
    </row>
    <row r="164" spans="1:3" x14ac:dyDescent="0.25">
      <c r="A164" s="1" t="s">
        <v>161</v>
      </c>
      <c r="C164" s="1" t="s">
        <v>161</v>
      </c>
    </row>
    <row r="165" spans="1:3" x14ac:dyDescent="0.25">
      <c r="A165" s="1" t="s">
        <v>162</v>
      </c>
      <c r="C165" s="1" t="s">
        <v>162</v>
      </c>
    </row>
    <row r="166" spans="1:3" x14ac:dyDescent="0.25">
      <c r="A166" s="1" t="s">
        <v>163</v>
      </c>
      <c r="C166" s="1" t="s">
        <v>163</v>
      </c>
    </row>
    <row r="167" spans="1:3" x14ac:dyDescent="0.25">
      <c r="A167" s="1" t="s">
        <v>164</v>
      </c>
      <c r="C167" s="1" t="s">
        <v>164</v>
      </c>
    </row>
    <row r="168" spans="1:3" x14ac:dyDescent="0.25">
      <c r="A168" s="1" t="s">
        <v>165</v>
      </c>
      <c r="C168" s="1" t="s">
        <v>165</v>
      </c>
    </row>
    <row r="169" spans="1:3" x14ac:dyDescent="0.25">
      <c r="A169" s="1" t="s">
        <v>166</v>
      </c>
      <c r="C169" s="1" t="s">
        <v>166</v>
      </c>
    </row>
    <row r="170" spans="1:3" x14ac:dyDescent="0.25">
      <c r="A170" s="1" t="s">
        <v>167</v>
      </c>
      <c r="C170" s="1" t="s">
        <v>167</v>
      </c>
    </row>
    <row r="171" spans="1:3" x14ac:dyDescent="0.25">
      <c r="A171" s="1" t="s">
        <v>168</v>
      </c>
      <c r="C171" s="1" t="s">
        <v>168</v>
      </c>
    </row>
    <row r="172" spans="1:3" x14ac:dyDescent="0.25">
      <c r="A172" s="1" t="s">
        <v>169</v>
      </c>
      <c r="C172" s="1" t="s">
        <v>169</v>
      </c>
    </row>
    <row r="173" spans="1:3" x14ac:dyDescent="0.25">
      <c r="A173" s="1" t="s">
        <v>170</v>
      </c>
      <c r="C173" s="1" t="s">
        <v>170</v>
      </c>
    </row>
    <row r="174" spans="1:3" x14ac:dyDescent="0.25">
      <c r="A174" s="1" t="s">
        <v>171</v>
      </c>
      <c r="C174" s="1" t="s">
        <v>171</v>
      </c>
    </row>
    <row r="175" spans="1:3" x14ac:dyDescent="0.25">
      <c r="A175" s="1" t="s">
        <v>172</v>
      </c>
      <c r="C175" s="1" t="s">
        <v>172</v>
      </c>
    </row>
    <row r="176" spans="1:3" x14ac:dyDescent="0.25">
      <c r="A176" s="1" t="s">
        <v>173</v>
      </c>
      <c r="C176" s="1" t="s">
        <v>173</v>
      </c>
    </row>
    <row r="177" spans="1:3" x14ac:dyDescent="0.25">
      <c r="A177" s="1" t="s">
        <v>174</v>
      </c>
      <c r="C177" s="1" t="s">
        <v>174</v>
      </c>
    </row>
    <row r="178" spans="1:3" x14ac:dyDescent="0.25">
      <c r="A178" s="1" t="s">
        <v>175</v>
      </c>
      <c r="C178" s="1" t="s">
        <v>175</v>
      </c>
    </row>
    <row r="179" spans="1:3" x14ac:dyDescent="0.25">
      <c r="A179" s="1" t="s">
        <v>176</v>
      </c>
      <c r="C179" s="1" t="s">
        <v>176</v>
      </c>
    </row>
    <row r="180" spans="1:3" x14ac:dyDescent="0.25">
      <c r="A180" s="1" t="s">
        <v>177</v>
      </c>
      <c r="C180" s="1" t="s">
        <v>177</v>
      </c>
    </row>
    <row r="181" spans="1:3" x14ac:dyDescent="0.25">
      <c r="A181" s="1" t="s">
        <v>178</v>
      </c>
      <c r="C181" s="1" t="s">
        <v>178</v>
      </c>
    </row>
    <row r="182" spans="1:3" x14ac:dyDescent="0.25">
      <c r="A182" s="1" t="s">
        <v>179</v>
      </c>
      <c r="C182" s="1" t="s">
        <v>179</v>
      </c>
    </row>
    <row r="183" spans="1:3" x14ac:dyDescent="0.25">
      <c r="A183" s="1" t="s">
        <v>180</v>
      </c>
      <c r="C183" s="1" t="s">
        <v>180</v>
      </c>
    </row>
    <row r="184" spans="1:3" x14ac:dyDescent="0.25">
      <c r="A184" s="1" t="s">
        <v>181</v>
      </c>
      <c r="C184" s="1" t="s">
        <v>181</v>
      </c>
    </row>
    <row r="185" spans="1:3" x14ac:dyDescent="0.25">
      <c r="A185" s="1" t="s">
        <v>182</v>
      </c>
      <c r="C185" s="1" t="s">
        <v>182</v>
      </c>
    </row>
    <row r="186" spans="1:3" x14ac:dyDescent="0.25">
      <c r="A186" s="1" t="s">
        <v>183</v>
      </c>
      <c r="C186" s="1" t="s">
        <v>183</v>
      </c>
    </row>
    <row r="187" spans="1:3" x14ac:dyDescent="0.25">
      <c r="A187" s="1" t="s">
        <v>184</v>
      </c>
      <c r="C187" s="1" t="s">
        <v>184</v>
      </c>
    </row>
    <row r="188" spans="1:3" x14ac:dyDescent="0.25">
      <c r="A188" s="1" t="s">
        <v>185</v>
      </c>
      <c r="C188" s="1" t="s">
        <v>185</v>
      </c>
    </row>
    <row r="189" spans="1:3" x14ac:dyDescent="0.25">
      <c r="A189" s="1" t="s">
        <v>186</v>
      </c>
      <c r="C189" s="1" t="s">
        <v>186</v>
      </c>
    </row>
    <row r="190" spans="1:3" x14ac:dyDescent="0.25">
      <c r="A190" s="1" t="s">
        <v>187</v>
      </c>
      <c r="C190" s="1" t="s">
        <v>187</v>
      </c>
    </row>
    <row r="191" spans="1:3" x14ac:dyDescent="0.25">
      <c r="A191" s="1" t="s">
        <v>188</v>
      </c>
      <c r="C191" s="1" t="s">
        <v>188</v>
      </c>
    </row>
    <row r="192" spans="1:3" x14ac:dyDescent="0.25">
      <c r="A192" s="1" t="s">
        <v>189</v>
      </c>
      <c r="C192" s="1" t="s">
        <v>189</v>
      </c>
    </row>
    <row r="193" spans="1:3" x14ac:dyDescent="0.25">
      <c r="A193" s="1" t="s">
        <v>190</v>
      </c>
      <c r="C193" s="1" t="s">
        <v>190</v>
      </c>
    </row>
    <row r="194" spans="1:3" x14ac:dyDescent="0.25">
      <c r="A194" s="1" t="s">
        <v>191</v>
      </c>
      <c r="C194" s="1" t="s">
        <v>191</v>
      </c>
    </row>
    <row r="195" spans="1:3" x14ac:dyDescent="0.25">
      <c r="A195" s="1" t="s">
        <v>192</v>
      </c>
      <c r="C195" s="1" t="s">
        <v>192</v>
      </c>
    </row>
    <row r="196" spans="1:3" x14ac:dyDescent="0.25">
      <c r="A196" s="1" t="s">
        <v>193</v>
      </c>
      <c r="C196" s="1" t="s">
        <v>193</v>
      </c>
    </row>
    <row r="197" spans="1:3" x14ac:dyDescent="0.25">
      <c r="A197" s="1" t="s">
        <v>194</v>
      </c>
      <c r="C197" s="1" t="s">
        <v>194</v>
      </c>
    </row>
    <row r="198" spans="1:3" x14ac:dyDescent="0.25">
      <c r="A198" s="1" t="s">
        <v>195</v>
      </c>
      <c r="C198" s="1" t="s">
        <v>195</v>
      </c>
    </row>
    <row r="199" spans="1:3" x14ac:dyDescent="0.25">
      <c r="A199" s="1" t="s">
        <v>196</v>
      </c>
      <c r="C199" s="1" t="s">
        <v>196</v>
      </c>
    </row>
    <row r="200" spans="1:3" x14ac:dyDescent="0.25">
      <c r="A200" s="1" t="s">
        <v>197</v>
      </c>
      <c r="C200" s="1" t="s">
        <v>197</v>
      </c>
    </row>
    <row r="201" spans="1:3" x14ac:dyDescent="0.25">
      <c r="A201" s="1" t="s">
        <v>198</v>
      </c>
      <c r="C201" s="1" t="s">
        <v>198</v>
      </c>
    </row>
    <row r="202" spans="1:3" x14ac:dyDescent="0.25">
      <c r="A202" s="1" t="s">
        <v>199</v>
      </c>
      <c r="C202" s="1" t="s">
        <v>199</v>
      </c>
    </row>
    <row r="203" spans="1:3" x14ac:dyDescent="0.25">
      <c r="A203" s="1" t="s">
        <v>200</v>
      </c>
      <c r="C203" s="1" t="s">
        <v>200</v>
      </c>
    </row>
    <row r="204" spans="1:3" x14ac:dyDescent="0.25">
      <c r="A204" s="1" t="s">
        <v>201</v>
      </c>
      <c r="C204" s="1" t="s">
        <v>201</v>
      </c>
    </row>
    <row r="205" spans="1:3" x14ac:dyDescent="0.25">
      <c r="A205" s="1" t="s">
        <v>202</v>
      </c>
      <c r="C205" s="1" t="s">
        <v>202</v>
      </c>
    </row>
    <row r="206" spans="1:3" x14ac:dyDescent="0.25">
      <c r="A206" s="1" t="s">
        <v>203</v>
      </c>
      <c r="C206" s="1" t="s">
        <v>203</v>
      </c>
    </row>
    <row r="207" spans="1:3" x14ac:dyDescent="0.25">
      <c r="A207" s="1" t="s">
        <v>204</v>
      </c>
      <c r="C207" s="1" t="s">
        <v>204</v>
      </c>
    </row>
    <row r="208" spans="1:3" x14ac:dyDescent="0.25">
      <c r="A208" s="1" t="s">
        <v>205</v>
      </c>
      <c r="C208" s="1" t="s">
        <v>205</v>
      </c>
    </row>
    <row r="209" spans="1:3" x14ac:dyDescent="0.25">
      <c r="A209" s="1" t="s">
        <v>206</v>
      </c>
      <c r="C209" s="1" t="s">
        <v>206</v>
      </c>
    </row>
    <row r="210" spans="1:3" x14ac:dyDescent="0.25">
      <c r="A210" s="1" t="s">
        <v>207</v>
      </c>
      <c r="C210" s="1" t="s">
        <v>207</v>
      </c>
    </row>
    <row r="211" spans="1:3" x14ac:dyDescent="0.25">
      <c r="A211" s="1" t="s">
        <v>208</v>
      </c>
      <c r="C211" s="1" t="s">
        <v>208</v>
      </c>
    </row>
    <row r="212" spans="1:3" x14ac:dyDescent="0.25">
      <c r="A212" s="1" t="s">
        <v>209</v>
      </c>
      <c r="C212" s="1" t="s">
        <v>209</v>
      </c>
    </row>
    <row r="213" spans="1:3" x14ac:dyDescent="0.25">
      <c r="A213" s="1" t="s">
        <v>210</v>
      </c>
      <c r="C213" s="1" t="s">
        <v>210</v>
      </c>
    </row>
    <row r="214" spans="1:3" x14ac:dyDescent="0.25">
      <c r="A214" s="1" t="s">
        <v>211</v>
      </c>
      <c r="C214" s="1" t="s">
        <v>211</v>
      </c>
    </row>
    <row r="215" spans="1:3" x14ac:dyDescent="0.25">
      <c r="A215" s="1" t="s">
        <v>212</v>
      </c>
      <c r="C215" s="1" t="s">
        <v>212</v>
      </c>
    </row>
    <row r="216" spans="1:3" x14ac:dyDescent="0.25">
      <c r="A216" s="1" t="s">
        <v>213</v>
      </c>
      <c r="C216" s="1" t="s">
        <v>213</v>
      </c>
    </row>
    <row r="217" spans="1:3" x14ac:dyDescent="0.25">
      <c r="A217" s="1" t="s">
        <v>214</v>
      </c>
      <c r="C217" s="1" t="s">
        <v>214</v>
      </c>
    </row>
    <row r="218" spans="1:3" x14ac:dyDescent="0.25">
      <c r="A218" s="1" t="s">
        <v>215</v>
      </c>
      <c r="C218" s="1" t="s">
        <v>215</v>
      </c>
    </row>
    <row r="219" spans="1:3" x14ac:dyDescent="0.25">
      <c r="A219" s="1" t="s">
        <v>216</v>
      </c>
      <c r="C219" s="1" t="s">
        <v>216</v>
      </c>
    </row>
    <row r="220" spans="1:3" x14ac:dyDescent="0.25">
      <c r="A220" s="1" t="s">
        <v>217</v>
      </c>
      <c r="C220" s="1" t="s">
        <v>217</v>
      </c>
    </row>
    <row r="221" spans="1:3" x14ac:dyDescent="0.25">
      <c r="A221" s="1" t="s">
        <v>218</v>
      </c>
      <c r="C221" s="1" t="s">
        <v>218</v>
      </c>
    </row>
    <row r="222" spans="1:3" x14ac:dyDescent="0.25">
      <c r="A222" s="1" t="s">
        <v>219</v>
      </c>
      <c r="C222" s="1" t="s">
        <v>219</v>
      </c>
    </row>
    <row r="223" spans="1:3" x14ac:dyDescent="0.25">
      <c r="A223" s="1" t="s">
        <v>220</v>
      </c>
      <c r="C223" s="1" t="s">
        <v>220</v>
      </c>
    </row>
    <row r="224" spans="1:3" x14ac:dyDescent="0.25">
      <c r="A224" s="1" t="s">
        <v>221</v>
      </c>
      <c r="C224" s="1" t="s">
        <v>221</v>
      </c>
    </row>
    <row r="225" spans="1:3" x14ac:dyDescent="0.25">
      <c r="A225" s="1" t="s">
        <v>222</v>
      </c>
      <c r="C225" s="1" t="s">
        <v>222</v>
      </c>
    </row>
    <row r="226" spans="1:3" x14ac:dyDescent="0.25">
      <c r="A226" s="1" t="s">
        <v>223</v>
      </c>
      <c r="C226" s="1" t="s">
        <v>223</v>
      </c>
    </row>
    <row r="227" spans="1:3" x14ac:dyDescent="0.25">
      <c r="A227" s="1" t="s">
        <v>224</v>
      </c>
      <c r="C227" s="1" t="s">
        <v>224</v>
      </c>
    </row>
    <row r="228" spans="1:3" x14ac:dyDescent="0.25">
      <c r="A228" s="1" t="s">
        <v>225</v>
      </c>
      <c r="C228" s="1" t="s">
        <v>225</v>
      </c>
    </row>
    <row r="229" spans="1:3" x14ac:dyDescent="0.25">
      <c r="A229" s="1" t="s">
        <v>226</v>
      </c>
      <c r="C229" s="1" t="s">
        <v>226</v>
      </c>
    </row>
    <row r="230" spans="1:3" x14ac:dyDescent="0.25">
      <c r="A230" s="1" t="s">
        <v>227</v>
      </c>
      <c r="C230" s="1" t="s">
        <v>227</v>
      </c>
    </row>
    <row r="231" spans="1:3" x14ac:dyDescent="0.25">
      <c r="A231" s="1" t="s">
        <v>228</v>
      </c>
      <c r="C231" s="1" t="s">
        <v>228</v>
      </c>
    </row>
    <row r="232" spans="1:3" x14ac:dyDescent="0.25">
      <c r="A232" s="1" t="s">
        <v>229</v>
      </c>
      <c r="C232" s="1" t="s">
        <v>229</v>
      </c>
    </row>
    <row r="233" spans="1:3" x14ac:dyDescent="0.25">
      <c r="A233" s="1" t="s">
        <v>230</v>
      </c>
      <c r="C233" s="1" t="s">
        <v>230</v>
      </c>
    </row>
    <row r="234" spans="1:3" x14ac:dyDescent="0.25">
      <c r="A234" s="1" t="s">
        <v>231</v>
      </c>
      <c r="C234" s="1" t="s">
        <v>231</v>
      </c>
    </row>
    <row r="235" spans="1:3" x14ac:dyDescent="0.25">
      <c r="A235" s="1" t="s">
        <v>232</v>
      </c>
      <c r="C235" s="1" t="s">
        <v>232</v>
      </c>
    </row>
    <row r="236" spans="1:3" x14ac:dyDescent="0.25">
      <c r="A236" s="1" t="s">
        <v>233</v>
      </c>
      <c r="C236" s="1" t="s">
        <v>233</v>
      </c>
    </row>
    <row r="237" spans="1:3" x14ac:dyDescent="0.25">
      <c r="A237" s="1" t="s">
        <v>234</v>
      </c>
      <c r="C237" s="1" t="s">
        <v>234</v>
      </c>
    </row>
    <row r="238" spans="1:3" x14ac:dyDescent="0.25">
      <c r="A238" s="1" t="s">
        <v>235</v>
      </c>
      <c r="C238" s="1" t="s">
        <v>235</v>
      </c>
    </row>
    <row r="239" spans="1:3" x14ac:dyDescent="0.25">
      <c r="A239" s="1" t="s">
        <v>236</v>
      </c>
      <c r="C239" s="1" t="s">
        <v>236</v>
      </c>
    </row>
    <row r="240" spans="1:3" x14ac:dyDescent="0.25">
      <c r="A240" s="1" t="s">
        <v>237</v>
      </c>
      <c r="C240" s="1" t="s">
        <v>237</v>
      </c>
    </row>
    <row r="241" spans="1:3" x14ac:dyDescent="0.25">
      <c r="A241" s="1" t="s">
        <v>238</v>
      </c>
      <c r="C241" s="1" t="s">
        <v>238</v>
      </c>
    </row>
    <row r="242" spans="1:3" x14ac:dyDescent="0.25">
      <c r="A242" s="1" t="s">
        <v>239</v>
      </c>
      <c r="C242" s="1" t="s">
        <v>239</v>
      </c>
    </row>
    <row r="243" spans="1:3" x14ac:dyDescent="0.25">
      <c r="A243" s="1" t="s">
        <v>240</v>
      </c>
      <c r="C243" s="1" t="s">
        <v>240</v>
      </c>
    </row>
    <row r="244" spans="1:3" x14ac:dyDescent="0.25">
      <c r="A244" s="1" t="s">
        <v>241</v>
      </c>
      <c r="C244" s="1" t="s">
        <v>241</v>
      </c>
    </row>
    <row r="245" spans="1:3" x14ac:dyDescent="0.25">
      <c r="A245" s="1" t="s">
        <v>242</v>
      </c>
      <c r="C245" s="1" t="s">
        <v>242</v>
      </c>
    </row>
    <row r="246" spans="1:3" x14ac:dyDescent="0.25">
      <c r="A246" s="1" t="s">
        <v>243</v>
      </c>
      <c r="C246" s="1" t="s">
        <v>243</v>
      </c>
    </row>
    <row r="247" spans="1:3" x14ac:dyDescent="0.25">
      <c r="A247" s="1" t="s">
        <v>244</v>
      </c>
      <c r="C247" s="1" t="s">
        <v>244</v>
      </c>
    </row>
    <row r="248" spans="1:3" x14ac:dyDescent="0.25">
      <c r="A248" s="1" t="s">
        <v>245</v>
      </c>
      <c r="C248" s="1" t="s">
        <v>245</v>
      </c>
    </row>
    <row r="249" spans="1:3" x14ac:dyDescent="0.25">
      <c r="A249" s="1" t="s">
        <v>246</v>
      </c>
      <c r="C249" s="1" t="s">
        <v>246</v>
      </c>
    </row>
    <row r="250" spans="1:3" x14ac:dyDescent="0.25">
      <c r="A250" s="1" t="s">
        <v>247</v>
      </c>
      <c r="C250" s="1" t="s">
        <v>247</v>
      </c>
    </row>
    <row r="251" spans="1:3" x14ac:dyDescent="0.25">
      <c r="A251" s="1" t="s">
        <v>248</v>
      </c>
      <c r="C251" s="1" t="s">
        <v>248</v>
      </c>
    </row>
    <row r="252" spans="1:3" x14ac:dyDescent="0.25">
      <c r="A252" s="1" t="s">
        <v>249</v>
      </c>
      <c r="C252" s="1" t="s">
        <v>249</v>
      </c>
    </row>
    <row r="253" spans="1:3" x14ac:dyDescent="0.25">
      <c r="A253" s="1" t="s">
        <v>250</v>
      </c>
      <c r="C253" s="1" t="s">
        <v>250</v>
      </c>
    </row>
    <row r="254" spans="1:3" x14ac:dyDescent="0.25">
      <c r="A254" s="1" t="s">
        <v>251</v>
      </c>
      <c r="C254" s="1" t="s">
        <v>251</v>
      </c>
    </row>
    <row r="255" spans="1:3" x14ac:dyDescent="0.25">
      <c r="A255" s="1" t="s">
        <v>252</v>
      </c>
      <c r="C255" s="1" t="s">
        <v>252</v>
      </c>
    </row>
    <row r="256" spans="1:3" x14ac:dyDescent="0.25">
      <c r="A256" s="1" t="s">
        <v>254</v>
      </c>
      <c r="C256" s="1" t="s">
        <v>254</v>
      </c>
    </row>
    <row r="257" spans="1:3" x14ac:dyDescent="0.25">
      <c r="A257" s="1" t="s">
        <v>255</v>
      </c>
      <c r="C257" s="1" t="s">
        <v>255</v>
      </c>
    </row>
    <row r="258" spans="1:3" x14ac:dyDescent="0.25">
      <c r="A258" s="1" t="s">
        <v>256</v>
      </c>
      <c r="C258" s="1" t="s">
        <v>256</v>
      </c>
    </row>
    <row r="259" spans="1:3" x14ac:dyDescent="0.25">
      <c r="A259" s="1" t="s">
        <v>257</v>
      </c>
      <c r="C259" s="1" t="s">
        <v>257</v>
      </c>
    </row>
    <row r="260" spans="1:3" x14ac:dyDescent="0.25">
      <c r="A260" s="1" t="s">
        <v>258</v>
      </c>
      <c r="C260" s="1" t="s">
        <v>258</v>
      </c>
    </row>
    <row r="261" spans="1:3" x14ac:dyDescent="0.25">
      <c r="A261" s="1" t="s">
        <v>259</v>
      </c>
      <c r="C261" s="1" t="s">
        <v>259</v>
      </c>
    </row>
    <row r="262" spans="1:3" x14ac:dyDescent="0.25">
      <c r="A262" s="1" t="s">
        <v>260</v>
      </c>
      <c r="C262" s="1" t="s">
        <v>260</v>
      </c>
    </row>
    <row r="263" spans="1:3" x14ac:dyDescent="0.25">
      <c r="A263" s="1" t="s">
        <v>261</v>
      </c>
      <c r="C263" s="1" t="s">
        <v>261</v>
      </c>
    </row>
    <row r="264" spans="1:3" x14ac:dyDescent="0.25">
      <c r="A264" s="1" t="s">
        <v>262</v>
      </c>
      <c r="C264" s="1" t="s">
        <v>262</v>
      </c>
    </row>
    <row r="265" spans="1:3" x14ac:dyDescent="0.25">
      <c r="A265" s="1" t="s">
        <v>263</v>
      </c>
      <c r="C265" s="1" t="s">
        <v>263</v>
      </c>
    </row>
    <row r="266" spans="1:3" x14ac:dyDescent="0.25">
      <c r="A266" s="1" t="s">
        <v>264</v>
      </c>
      <c r="C266" s="1" t="s">
        <v>264</v>
      </c>
    </row>
    <row r="267" spans="1:3" x14ac:dyDescent="0.25">
      <c r="A267" s="1" t="s">
        <v>265</v>
      </c>
      <c r="C267" s="1" t="s">
        <v>265</v>
      </c>
    </row>
    <row r="268" spans="1:3" x14ac:dyDescent="0.25">
      <c r="A268" s="1" t="s">
        <v>266</v>
      </c>
      <c r="C268" s="1" t="s">
        <v>266</v>
      </c>
    </row>
    <row r="269" spans="1:3" x14ac:dyDescent="0.25">
      <c r="A269" s="1" t="s">
        <v>267</v>
      </c>
      <c r="C269" s="1" t="s">
        <v>267</v>
      </c>
    </row>
    <row r="270" spans="1:3" x14ac:dyDescent="0.25">
      <c r="A270" s="1" t="s">
        <v>268</v>
      </c>
      <c r="C270" s="1" t="s">
        <v>268</v>
      </c>
    </row>
    <row r="271" spans="1:3" x14ac:dyDescent="0.25">
      <c r="A271" s="1" t="s">
        <v>269</v>
      </c>
      <c r="C271" s="1" t="s">
        <v>269</v>
      </c>
    </row>
    <row r="272" spans="1:3" x14ac:dyDescent="0.25">
      <c r="A272" s="1" t="s">
        <v>271</v>
      </c>
      <c r="C272" s="1" t="s">
        <v>271</v>
      </c>
    </row>
    <row r="273" spans="1:3" x14ac:dyDescent="0.25">
      <c r="A273" s="1" t="s">
        <v>272</v>
      </c>
      <c r="C273" s="1" t="s">
        <v>272</v>
      </c>
    </row>
    <row r="274" spans="1:3" x14ac:dyDescent="0.25">
      <c r="A274" s="1" t="s">
        <v>273</v>
      </c>
      <c r="C274" s="1" t="s">
        <v>273</v>
      </c>
    </row>
    <row r="275" spans="1:3" x14ac:dyDescent="0.25">
      <c r="A275" s="1" t="s">
        <v>274</v>
      </c>
      <c r="C275" s="1" t="s">
        <v>274</v>
      </c>
    </row>
    <row r="276" spans="1:3" x14ac:dyDescent="0.25">
      <c r="A276" s="1" t="s">
        <v>275</v>
      </c>
      <c r="C276" s="1" t="s">
        <v>275</v>
      </c>
    </row>
    <row r="277" spans="1:3" x14ac:dyDescent="0.25">
      <c r="A277" s="1" t="s">
        <v>276</v>
      </c>
      <c r="C277" s="1" t="s">
        <v>276</v>
      </c>
    </row>
    <row r="278" spans="1:3" x14ac:dyDescent="0.25">
      <c r="A278" s="1" t="s">
        <v>277</v>
      </c>
      <c r="C278" s="1" t="s">
        <v>277</v>
      </c>
    </row>
    <row r="279" spans="1:3" x14ac:dyDescent="0.25">
      <c r="A279" s="1" t="s">
        <v>278</v>
      </c>
      <c r="C279" s="1" t="s">
        <v>278</v>
      </c>
    </row>
    <row r="280" spans="1:3" x14ac:dyDescent="0.25">
      <c r="A280" s="1" t="s">
        <v>279</v>
      </c>
      <c r="C280" s="1" t="s">
        <v>279</v>
      </c>
    </row>
    <row r="281" spans="1:3" x14ac:dyDescent="0.25">
      <c r="A281" s="1" t="s">
        <v>280</v>
      </c>
      <c r="C281" s="1" t="s">
        <v>280</v>
      </c>
    </row>
    <row r="282" spans="1:3" x14ac:dyDescent="0.25">
      <c r="A282" s="1" t="s">
        <v>281</v>
      </c>
      <c r="C282" s="1" t="s">
        <v>281</v>
      </c>
    </row>
    <row r="283" spans="1:3" x14ac:dyDescent="0.25">
      <c r="A283" s="1" t="s">
        <v>282</v>
      </c>
      <c r="C283" s="1" t="s">
        <v>282</v>
      </c>
    </row>
    <row r="284" spans="1:3" x14ac:dyDescent="0.25">
      <c r="A284" s="1" t="s">
        <v>283</v>
      </c>
      <c r="C284" s="1" t="s">
        <v>283</v>
      </c>
    </row>
    <row r="285" spans="1:3" x14ac:dyDescent="0.25">
      <c r="A285" s="1" t="s">
        <v>284</v>
      </c>
      <c r="C285" s="1" t="s">
        <v>284</v>
      </c>
    </row>
    <row r="286" spans="1:3" x14ac:dyDescent="0.25">
      <c r="A286" s="1" t="s">
        <v>285</v>
      </c>
      <c r="C286" s="1" t="s">
        <v>285</v>
      </c>
    </row>
    <row r="287" spans="1:3" x14ac:dyDescent="0.25">
      <c r="A287" s="1" t="s">
        <v>286</v>
      </c>
      <c r="C287" s="1" t="s">
        <v>286</v>
      </c>
    </row>
    <row r="288" spans="1:3" x14ac:dyDescent="0.25">
      <c r="A288" s="1" t="s">
        <v>287</v>
      </c>
      <c r="C288" s="1" t="s">
        <v>287</v>
      </c>
    </row>
    <row r="289" spans="1:3" x14ac:dyDescent="0.25">
      <c r="A289" s="1" t="s">
        <v>288</v>
      </c>
      <c r="C289" s="1" t="s">
        <v>288</v>
      </c>
    </row>
    <row r="290" spans="1:3" x14ac:dyDescent="0.25">
      <c r="A290" s="1" t="s">
        <v>290</v>
      </c>
      <c r="C290" s="1" t="s">
        <v>290</v>
      </c>
    </row>
    <row r="291" spans="1:3" x14ac:dyDescent="0.25">
      <c r="A291" s="1" t="s">
        <v>291</v>
      </c>
      <c r="C291" s="1" t="s">
        <v>291</v>
      </c>
    </row>
    <row r="292" spans="1:3" x14ac:dyDescent="0.25">
      <c r="A292" s="1" t="s">
        <v>292</v>
      </c>
      <c r="C292" s="1" t="s">
        <v>292</v>
      </c>
    </row>
    <row r="293" spans="1:3" x14ac:dyDescent="0.25">
      <c r="A293" s="1" t="s">
        <v>293</v>
      </c>
      <c r="C293" s="1" t="s">
        <v>293</v>
      </c>
    </row>
    <row r="294" spans="1:3" x14ac:dyDescent="0.25">
      <c r="A294" s="1" t="s">
        <v>294</v>
      </c>
      <c r="C294" s="1" t="s">
        <v>294</v>
      </c>
    </row>
    <row r="295" spans="1:3" x14ac:dyDescent="0.25">
      <c r="A295" s="1" t="s">
        <v>295</v>
      </c>
      <c r="C295" s="1" t="s">
        <v>295</v>
      </c>
    </row>
    <row r="296" spans="1:3" x14ac:dyDescent="0.25">
      <c r="A296" s="1" t="s">
        <v>296</v>
      </c>
      <c r="C296" s="1" t="s">
        <v>296</v>
      </c>
    </row>
    <row r="297" spans="1:3" x14ac:dyDescent="0.25">
      <c r="A297" s="1" t="s">
        <v>297</v>
      </c>
      <c r="C297" s="1" t="s">
        <v>297</v>
      </c>
    </row>
    <row r="298" spans="1:3" x14ac:dyDescent="0.25">
      <c r="A298" s="1" t="s">
        <v>298</v>
      </c>
      <c r="C298" s="1" t="s">
        <v>298</v>
      </c>
    </row>
    <row r="299" spans="1:3" x14ac:dyDescent="0.25">
      <c r="A299" s="1" t="s">
        <v>299</v>
      </c>
      <c r="C299" s="1" t="s">
        <v>299</v>
      </c>
    </row>
    <row r="300" spans="1:3" x14ac:dyDescent="0.25">
      <c r="A300" s="1" t="s">
        <v>300</v>
      </c>
      <c r="C300" s="1" t="s">
        <v>300</v>
      </c>
    </row>
    <row r="301" spans="1:3" x14ac:dyDescent="0.25">
      <c r="A301" s="1" t="s">
        <v>301</v>
      </c>
      <c r="C301" s="1" t="s">
        <v>301</v>
      </c>
    </row>
    <row r="302" spans="1:3" x14ac:dyDescent="0.25">
      <c r="A302" s="1" t="s">
        <v>302</v>
      </c>
      <c r="C302" s="1" t="s">
        <v>302</v>
      </c>
    </row>
    <row r="303" spans="1:3" x14ac:dyDescent="0.25">
      <c r="A303" s="1" t="s">
        <v>303</v>
      </c>
      <c r="C303" s="1" t="s">
        <v>303</v>
      </c>
    </row>
    <row r="304" spans="1:3" x14ac:dyDescent="0.25">
      <c r="A304" s="1" t="s">
        <v>304</v>
      </c>
      <c r="C304" s="1" t="s">
        <v>304</v>
      </c>
    </row>
    <row r="305" spans="1:3" x14ac:dyDescent="0.25">
      <c r="A305" s="1" t="s">
        <v>305</v>
      </c>
      <c r="C305" s="1" t="s">
        <v>305</v>
      </c>
    </row>
    <row r="306" spans="1:3" x14ac:dyDescent="0.25">
      <c r="A306" s="1" t="s">
        <v>306</v>
      </c>
      <c r="C306" s="1" t="s">
        <v>306</v>
      </c>
    </row>
    <row r="307" spans="1:3" x14ac:dyDescent="0.25">
      <c r="A307" s="1" t="s">
        <v>307</v>
      </c>
      <c r="C307" s="1" t="s">
        <v>307</v>
      </c>
    </row>
    <row r="308" spans="1:3" x14ac:dyDescent="0.25">
      <c r="A308" s="1" t="s">
        <v>308</v>
      </c>
      <c r="C308" s="1" t="s">
        <v>308</v>
      </c>
    </row>
    <row r="309" spans="1:3" x14ac:dyDescent="0.25">
      <c r="A309" s="1" t="s">
        <v>309</v>
      </c>
      <c r="C309" s="1" t="s">
        <v>309</v>
      </c>
    </row>
    <row r="310" spans="1:3" x14ac:dyDescent="0.25">
      <c r="A310" s="1" t="s">
        <v>310</v>
      </c>
      <c r="C310" s="1" t="s">
        <v>310</v>
      </c>
    </row>
    <row r="311" spans="1:3" x14ac:dyDescent="0.25">
      <c r="A311" s="1" t="s">
        <v>311</v>
      </c>
      <c r="C311" s="1" t="s">
        <v>311</v>
      </c>
    </row>
    <row r="312" spans="1:3" x14ac:dyDescent="0.25">
      <c r="A312" s="1" t="s">
        <v>312</v>
      </c>
      <c r="C312" s="1" t="s">
        <v>312</v>
      </c>
    </row>
    <row r="313" spans="1:3" x14ac:dyDescent="0.25">
      <c r="A313" s="1" t="s">
        <v>313</v>
      </c>
      <c r="C313" s="1" t="s">
        <v>313</v>
      </c>
    </row>
    <row r="314" spans="1:3" x14ac:dyDescent="0.25">
      <c r="A314" s="1" t="s">
        <v>314</v>
      </c>
      <c r="C314" s="1" t="s">
        <v>314</v>
      </c>
    </row>
    <row r="315" spans="1:3" x14ac:dyDescent="0.25">
      <c r="A315" s="1" t="s">
        <v>315</v>
      </c>
      <c r="C315" s="1" t="s">
        <v>315</v>
      </c>
    </row>
    <row r="316" spans="1:3" x14ac:dyDescent="0.25">
      <c r="A316" s="1" t="s">
        <v>316</v>
      </c>
      <c r="C316" s="1" t="s">
        <v>316</v>
      </c>
    </row>
    <row r="317" spans="1:3" x14ac:dyDescent="0.25">
      <c r="A317" s="1" t="s">
        <v>317</v>
      </c>
      <c r="C317" s="1" t="s">
        <v>317</v>
      </c>
    </row>
    <row r="318" spans="1:3" x14ac:dyDescent="0.25">
      <c r="A318" s="1" t="s">
        <v>318</v>
      </c>
      <c r="C318" s="1" t="s">
        <v>318</v>
      </c>
    </row>
    <row r="319" spans="1:3" x14ac:dyDescent="0.25">
      <c r="A319" s="1" t="s">
        <v>319</v>
      </c>
      <c r="C319" s="1" t="s">
        <v>319</v>
      </c>
    </row>
    <row r="320" spans="1:3" x14ac:dyDescent="0.25">
      <c r="A320" s="1" t="s">
        <v>320</v>
      </c>
      <c r="C320" s="1" t="s">
        <v>320</v>
      </c>
    </row>
    <row r="321" spans="1:3" x14ac:dyDescent="0.25">
      <c r="A321" s="1" t="s">
        <v>321</v>
      </c>
      <c r="C321" s="1" t="s">
        <v>321</v>
      </c>
    </row>
    <row r="322" spans="1:3" x14ac:dyDescent="0.25">
      <c r="A322" s="1" t="s">
        <v>322</v>
      </c>
      <c r="C322" s="1" t="s">
        <v>322</v>
      </c>
    </row>
    <row r="323" spans="1:3" x14ac:dyDescent="0.25">
      <c r="A323" s="1" t="s">
        <v>323</v>
      </c>
      <c r="C323" s="1" t="s">
        <v>323</v>
      </c>
    </row>
    <row r="324" spans="1:3" x14ac:dyDescent="0.25">
      <c r="A324" s="1" t="s">
        <v>324</v>
      </c>
      <c r="C324" s="1" t="s">
        <v>324</v>
      </c>
    </row>
    <row r="325" spans="1:3" x14ac:dyDescent="0.25">
      <c r="A325" s="1" t="s">
        <v>325</v>
      </c>
      <c r="C325" s="1" t="s">
        <v>325</v>
      </c>
    </row>
    <row r="326" spans="1:3" x14ac:dyDescent="0.25">
      <c r="A326" s="1" t="s">
        <v>326</v>
      </c>
      <c r="C326" s="1" t="s">
        <v>326</v>
      </c>
    </row>
    <row r="327" spans="1:3" x14ac:dyDescent="0.25">
      <c r="A327" s="1" t="s">
        <v>327</v>
      </c>
      <c r="C327" s="1" t="s">
        <v>327</v>
      </c>
    </row>
    <row r="328" spans="1:3" x14ac:dyDescent="0.25">
      <c r="A328" s="1" t="s">
        <v>328</v>
      </c>
      <c r="C328" s="1" t="s">
        <v>328</v>
      </c>
    </row>
    <row r="329" spans="1:3" x14ac:dyDescent="0.25">
      <c r="A329" s="1" t="s">
        <v>329</v>
      </c>
      <c r="C329" s="1" t="s">
        <v>329</v>
      </c>
    </row>
    <row r="330" spans="1:3" x14ac:dyDescent="0.25">
      <c r="A330" s="1" t="s">
        <v>330</v>
      </c>
      <c r="C330" s="1" t="s">
        <v>330</v>
      </c>
    </row>
    <row r="331" spans="1:3" x14ac:dyDescent="0.25">
      <c r="A331" s="1" t="s">
        <v>331</v>
      </c>
      <c r="C331" s="1" t="s">
        <v>331</v>
      </c>
    </row>
    <row r="332" spans="1:3" x14ac:dyDescent="0.25">
      <c r="A332" s="1" t="s">
        <v>332</v>
      </c>
      <c r="C332" s="1" t="s">
        <v>332</v>
      </c>
    </row>
    <row r="333" spans="1:3" x14ac:dyDescent="0.25">
      <c r="A333" s="1" t="s">
        <v>333</v>
      </c>
      <c r="C333" s="1" t="s">
        <v>333</v>
      </c>
    </row>
    <row r="334" spans="1:3" x14ac:dyDescent="0.25">
      <c r="A334" s="1" t="s">
        <v>334</v>
      </c>
      <c r="C334" s="1" t="s">
        <v>334</v>
      </c>
    </row>
    <row r="335" spans="1:3" x14ac:dyDescent="0.25">
      <c r="A335" s="1" t="s">
        <v>335</v>
      </c>
      <c r="C335" s="1" t="s">
        <v>335</v>
      </c>
    </row>
    <row r="336" spans="1:3" x14ac:dyDescent="0.25">
      <c r="A336" s="1" t="s">
        <v>336</v>
      </c>
      <c r="C336" s="1" t="s">
        <v>336</v>
      </c>
    </row>
    <row r="337" spans="1:3" x14ac:dyDescent="0.25">
      <c r="A337" s="1" t="s">
        <v>337</v>
      </c>
      <c r="C337" s="1" t="s">
        <v>337</v>
      </c>
    </row>
    <row r="338" spans="1:3" x14ac:dyDescent="0.25">
      <c r="A338" s="1" t="s">
        <v>338</v>
      </c>
      <c r="C338" s="1" t="s">
        <v>338</v>
      </c>
    </row>
    <row r="339" spans="1:3" x14ac:dyDescent="0.25">
      <c r="A339" s="1" t="s">
        <v>339</v>
      </c>
      <c r="C339" s="1" t="s">
        <v>339</v>
      </c>
    </row>
    <row r="340" spans="1:3" x14ac:dyDescent="0.25">
      <c r="A340" s="1" t="s">
        <v>340</v>
      </c>
      <c r="C340" s="1" t="s">
        <v>340</v>
      </c>
    </row>
    <row r="341" spans="1:3" x14ac:dyDescent="0.25">
      <c r="A341" s="1" t="s">
        <v>341</v>
      </c>
      <c r="C341" s="1" t="s">
        <v>341</v>
      </c>
    </row>
    <row r="342" spans="1:3" x14ac:dyDescent="0.25">
      <c r="A342" s="1" t="s">
        <v>342</v>
      </c>
      <c r="C342" s="1" t="s">
        <v>342</v>
      </c>
    </row>
    <row r="343" spans="1:3" x14ac:dyDescent="0.25">
      <c r="A343" s="1" t="s">
        <v>343</v>
      </c>
      <c r="C343" s="1" t="s">
        <v>343</v>
      </c>
    </row>
    <row r="344" spans="1:3" x14ac:dyDescent="0.25">
      <c r="A344" s="1" t="s">
        <v>344</v>
      </c>
      <c r="C344" s="1" t="s">
        <v>344</v>
      </c>
    </row>
    <row r="345" spans="1:3" x14ac:dyDescent="0.25">
      <c r="A345" s="1" t="s">
        <v>345</v>
      </c>
      <c r="C345" s="1" t="s">
        <v>345</v>
      </c>
    </row>
    <row r="346" spans="1:3" x14ac:dyDescent="0.25">
      <c r="A346" s="1" t="s">
        <v>346</v>
      </c>
      <c r="C346" s="1" t="s">
        <v>346</v>
      </c>
    </row>
    <row r="347" spans="1:3" x14ac:dyDescent="0.25">
      <c r="A347" s="1" t="s">
        <v>347</v>
      </c>
      <c r="C347" s="1" t="s">
        <v>347</v>
      </c>
    </row>
    <row r="348" spans="1:3" x14ac:dyDescent="0.25">
      <c r="A348" s="1" t="s">
        <v>348</v>
      </c>
      <c r="C348" s="1" t="s">
        <v>348</v>
      </c>
    </row>
    <row r="349" spans="1:3" x14ac:dyDescent="0.25">
      <c r="A349" s="1" t="s">
        <v>349</v>
      </c>
      <c r="C349" s="1" t="s">
        <v>349</v>
      </c>
    </row>
    <row r="350" spans="1:3" x14ac:dyDescent="0.25">
      <c r="A350" s="1" t="s">
        <v>350</v>
      </c>
      <c r="C350" s="1" t="s">
        <v>350</v>
      </c>
    </row>
    <row r="351" spans="1:3" x14ac:dyDescent="0.25">
      <c r="A351" s="1" t="s">
        <v>351</v>
      </c>
      <c r="C351" s="1" t="s">
        <v>351</v>
      </c>
    </row>
    <row r="352" spans="1:3" x14ac:dyDescent="0.25">
      <c r="A352" s="1" t="s">
        <v>352</v>
      </c>
      <c r="C352" s="1" t="s">
        <v>352</v>
      </c>
    </row>
    <row r="353" spans="1:3" x14ac:dyDescent="0.25">
      <c r="A353" s="1" t="s">
        <v>353</v>
      </c>
      <c r="C353" s="1" t="s">
        <v>353</v>
      </c>
    </row>
    <row r="354" spans="1:3" x14ac:dyDescent="0.25">
      <c r="A354" s="1" t="s">
        <v>354</v>
      </c>
      <c r="C354" s="1" t="s">
        <v>354</v>
      </c>
    </row>
    <row r="355" spans="1:3" x14ac:dyDescent="0.25">
      <c r="A355" s="1" t="s">
        <v>355</v>
      </c>
      <c r="C355" s="1" t="s">
        <v>355</v>
      </c>
    </row>
    <row r="356" spans="1:3" x14ac:dyDescent="0.25">
      <c r="A356" s="1" t="s">
        <v>356</v>
      </c>
      <c r="C356" s="1" t="s">
        <v>356</v>
      </c>
    </row>
    <row r="357" spans="1:3" x14ac:dyDescent="0.25">
      <c r="A357" s="1" t="s">
        <v>357</v>
      </c>
      <c r="C357" s="1" t="s">
        <v>357</v>
      </c>
    </row>
    <row r="358" spans="1:3" x14ac:dyDescent="0.25">
      <c r="A358" s="1" t="s">
        <v>358</v>
      </c>
      <c r="C358" s="1" t="s">
        <v>358</v>
      </c>
    </row>
    <row r="359" spans="1:3" x14ac:dyDescent="0.25">
      <c r="A359" s="1" t="s">
        <v>359</v>
      </c>
      <c r="C359" s="1" t="s">
        <v>359</v>
      </c>
    </row>
    <row r="360" spans="1:3" x14ac:dyDescent="0.25">
      <c r="A360" s="1" t="s">
        <v>360</v>
      </c>
      <c r="C360" s="1" t="s">
        <v>360</v>
      </c>
    </row>
    <row r="361" spans="1:3" x14ac:dyDescent="0.25">
      <c r="A361" s="1" t="s">
        <v>361</v>
      </c>
      <c r="C361" s="1" t="s">
        <v>361</v>
      </c>
    </row>
    <row r="362" spans="1:3" x14ac:dyDescent="0.25">
      <c r="A362" s="1" t="s">
        <v>362</v>
      </c>
      <c r="C362" s="1" t="s">
        <v>362</v>
      </c>
    </row>
    <row r="363" spans="1:3" x14ac:dyDescent="0.25">
      <c r="A363" s="1" t="s">
        <v>363</v>
      </c>
      <c r="C363" s="1" t="s">
        <v>363</v>
      </c>
    </row>
    <row r="364" spans="1:3" x14ac:dyDescent="0.25">
      <c r="A364" s="1" t="s">
        <v>364</v>
      </c>
      <c r="C364" s="1" t="s">
        <v>364</v>
      </c>
    </row>
    <row r="365" spans="1:3" x14ac:dyDescent="0.25">
      <c r="A365" s="1" t="s">
        <v>365</v>
      </c>
      <c r="C365" s="1" t="s">
        <v>365</v>
      </c>
    </row>
    <row r="366" spans="1:3" x14ac:dyDescent="0.25">
      <c r="A366" s="1" t="s">
        <v>366</v>
      </c>
      <c r="C366" s="1" t="s">
        <v>366</v>
      </c>
    </row>
    <row r="367" spans="1:3" x14ac:dyDescent="0.25">
      <c r="A367" s="1" t="s">
        <v>367</v>
      </c>
      <c r="C367" s="1" t="s">
        <v>367</v>
      </c>
    </row>
    <row r="368" spans="1:3" x14ac:dyDescent="0.25">
      <c r="A368" s="1" t="s">
        <v>368</v>
      </c>
      <c r="C368" s="1" t="s">
        <v>368</v>
      </c>
    </row>
    <row r="369" spans="1:3" x14ac:dyDescent="0.25">
      <c r="A369" s="1" t="s">
        <v>369</v>
      </c>
      <c r="C369" s="1" t="s">
        <v>369</v>
      </c>
    </row>
    <row r="370" spans="1:3" x14ac:dyDescent="0.25">
      <c r="A370" s="1" t="s">
        <v>370</v>
      </c>
      <c r="C370" s="1" t="s">
        <v>370</v>
      </c>
    </row>
    <row r="371" spans="1:3" x14ac:dyDescent="0.25">
      <c r="A371" s="1" t="s">
        <v>371</v>
      </c>
      <c r="C371" s="1" t="s">
        <v>371</v>
      </c>
    </row>
    <row r="372" spans="1:3" x14ac:dyDescent="0.25">
      <c r="A372" s="1" t="s">
        <v>372</v>
      </c>
      <c r="C372" s="1" t="s">
        <v>372</v>
      </c>
    </row>
    <row r="373" spans="1:3" x14ac:dyDescent="0.25">
      <c r="A373" s="1" t="s">
        <v>373</v>
      </c>
      <c r="C373" s="1" t="s">
        <v>373</v>
      </c>
    </row>
    <row r="374" spans="1:3" x14ac:dyDescent="0.25">
      <c r="A374" s="1" t="s">
        <v>374</v>
      </c>
      <c r="C374" s="1" t="s">
        <v>374</v>
      </c>
    </row>
    <row r="375" spans="1:3" x14ac:dyDescent="0.25">
      <c r="A375" s="1" t="s">
        <v>375</v>
      </c>
      <c r="C375" s="1" t="s">
        <v>375</v>
      </c>
    </row>
    <row r="376" spans="1:3" x14ac:dyDescent="0.25">
      <c r="A376" s="1" t="s">
        <v>376</v>
      </c>
      <c r="C376" s="1" t="s">
        <v>376</v>
      </c>
    </row>
    <row r="377" spans="1:3" x14ac:dyDescent="0.25">
      <c r="A377" s="1" t="s">
        <v>377</v>
      </c>
      <c r="C377" s="1" t="s">
        <v>377</v>
      </c>
    </row>
    <row r="378" spans="1:3" x14ac:dyDescent="0.25">
      <c r="A378" s="1" t="s">
        <v>378</v>
      </c>
      <c r="C378" s="1" t="s">
        <v>378</v>
      </c>
    </row>
    <row r="379" spans="1:3" x14ac:dyDescent="0.25">
      <c r="A379" s="1" t="s">
        <v>379</v>
      </c>
      <c r="C379" s="1" t="s">
        <v>379</v>
      </c>
    </row>
    <row r="380" spans="1:3" x14ac:dyDescent="0.25">
      <c r="A380" s="1" t="s">
        <v>380</v>
      </c>
      <c r="C380" s="1" t="s">
        <v>380</v>
      </c>
    </row>
    <row r="381" spans="1:3" x14ac:dyDescent="0.25">
      <c r="A381" s="1" t="s">
        <v>381</v>
      </c>
      <c r="C381" s="1" t="s">
        <v>381</v>
      </c>
    </row>
    <row r="382" spans="1:3" x14ac:dyDescent="0.25">
      <c r="A382" s="1" t="s">
        <v>382</v>
      </c>
      <c r="C382" s="1" t="s">
        <v>382</v>
      </c>
    </row>
    <row r="383" spans="1:3" x14ac:dyDescent="0.25">
      <c r="A383" s="1" t="s">
        <v>383</v>
      </c>
      <c r="C383" s="1" t="s">
        <v>383</v>
      </c>
    </row>
    <row r="384" spans="1:3" x14ac:dyDescent="0.25">
      <c r="A384" s="1" t="s">
        <v>384</v>
      </c>
      <c r="C384" s="1" t="s">
        <v>384</v>
      </c>
    </row>
    <row r="385" spans="1:3" x14ac:dyDescent="0.25">
      <c r="A385" s="1" t="s">
        <v>385</v>
      </c>
      <c r="C385" s="1" t="s">
        <v>385</v>
      </c>
    </row>
    <row r="386" spans="1:3" x14ac:dyDescent="0.25">
      <c r="A386" s="1" t="s">
        <v>386</v>
      </c>
      <c r="C386" s="1" t="s">
        <v>386</v>
      </c>
    </row>
    <row r="387" spans="1:3" x14ac:dyDescent="0.25">
      <c r="A387" s="1" t="s">
        <v>387</v>
      </c>
      <c r="C387" s="1" t="s">
        <v>387</v>
      </c>
    </row>
    <row r="388" spans="1:3" x14ac:dyDescent="0.25">
      <c r="A388" s="1" t="s">
        <v>388</v>
      </c>
      <c r="C388" s="1" t="s">
        <v>388</v>
      </c>
    </row>
    <row r="389" spans="1:3" x14ac:dyDescent="0.25">
      <c r="A389" s="1" t="s">
        <v>389</v>
      </c>
      <c r="C389" s="1" t="s">
        <v>389</v>
      </c>
    </row>
    <row r="390" spans="1:3" x14ac:dyDescent="0.25">
      <c r="A390" s="1" t="s">
        <v>390</v>
      </c>
      <c r="C390" s="1" t="s">
        <v>390</v>
      </c>
    </row>
    <row r="391" spans="1:3" x14ac:dyDescent="0.25">
      <c r="A391" s="1" t="s">
        <v>391</v>
      </c>
      <c r="C391" s="1" t="s">
        <v>391</v>
      </c>
    </row>
    <row r="392" spans="1:3" x14ac:dyDescent="0.25">
      <c r="A392" s="1" t="s">
        <v>392</v>
      </c>
      <c r="C392" s="1" t="s">
        <v>392</v>
      </c>
    </row>
    <row r="393" spans="1:3" x14ac:dyDescent="0.25">
      <c r="A393" s="1" t="s">
        <v>393</v>
      </c>
      <c r="C393" s="1" t="s">
        <v>393</v>
      </c>
    </row>
    <row r="394" spans="1:3" x14ac:dyDescent="0.25">
      <c r="A394" s="1" t="s">
        <v>394</v>
      </c>
      <c r="C394" s="1" t="s">
        <v>394</v>
      </c>
    </row>
    <row r="395" spans="1:3" x14ac:dyDescent="0.25">
      <c r="A395" s="1" t="s">
        <v>395</v>
      </c>
      <c r="C395" s="1" t="s">
        <v>395</v>
      </c>
    </row>
    <row r="396" spans="1:3" x14ac:dyDescent="0.25">
      <c r="A396" s="1" t="s">
        <v>396</v>
      </c>
      <c r="C396" s="1" t="s">
        <v>396</v>
      </c>
    </row>
    <row r="397" spans="1:3" x14ac:dyDescent="0.25">
      <c r="A397" s="1" t="s">
        <v>397</v>
      </c>
      <c r="C397" s="1" t="s">
        <v>397</v>
      </c>
    </row>
    <row r="398" spans="1:3" x14ac:dyDescent="0.25">
      <c r="A398" s="1" t="s">
        <v>398</v>
      </c>
      <c r="C398" s="1" t="s">
        <v>398</v>
      </c>
    </row>
    <row r="399" spans="1:3" x14ac:dyDescent="0.25">
      <c r="A399" s="1" t="s">
        <v>399</v>
      </c>
      <c r="C399" s="1" t="s">
        <v>399</v>
      </c>
    </row>
    <row r="400" spans="1:3" x14ac:dyDescent="0.25">
      <c r="A400" s="1" t="s">
        <v>400</v>
      </c>
      <c r="C400" s="1" t="s">
        <v>400</v>
      </c>
    </row>
    <row r="401" spans="1:3" x14ac:dyDescent="0.25">
      <c r="A401" s="1" t="s">
        <v>401</v>
      </c>
      <c r="C401" s="1" t="s">
        <v>401</v>
      </c>
    </row>
    <row r="402" spans="1:3" x14ac:dyDescent="0.25">
      <c r="A402" s="1" t="s">
        <v>402</v>
      </c>
      <c r="C402" s="1" t="s">
        <v>402</v>
      </c>
    </row>
    <row r="403" spans="1:3" x14ac:dyDescent="0.25">
      <c r="A403" s="1" t="s">
        <v>403</v>
      </c>
      <c r="C403" s="1" t="s">
        <v>403</v>
      </c>
    </row>
    <row r="404" spans="1:3" x14ac:dyDescent="0.25">
      <c r="A404" s="1" t="s">
        <v>404</v>
      </c>
      <c r="C404" s="1" t="s">
        <v>404</v>
      </c>
    </row>
    <row r="405" spans="1:3" x14ac:dyDescent="0.25">
      <c r="A405" s="1" t="s">
        <v>405</v>
      </c>
      <c r="C405" s="1" t="s">
        <v>405</v>
      </c>
    </row>
    <row r="406" spans="1:3" x14ac:dyDescent="0.25">
      <c r="A406" s="1" t="s">
        <v>406</v>
      </c>
      <c r="C406" s="1" t="s">
        <v>406</v>
      </c>
    </row>
    <row r="407" spans="1:3" x14ac:dyDescent="0.25">
      <c r="A407" s="1" t="s">
        <v>407</v>
      </c>
      <c r="C407" s="1" t="s">
        <v>407</v>
      </c>
    </row>
    <row r="408" spans="1:3" x14ac:dyDescent="0.25">
      <c r="A408" s="1" t="s">
        <v>408</v>
      </c>
      <c r="C408" s="1" t="s">
        <v>408</v>
      </c>
    </row>
    <row r="409" spans="1:3" x14ac:dyDescent="0.25">
      <c r="A409" s="1" t="s">
        <v>409</v>
      </c>
      <c r="C409" s="1" t="s">
        <v>409</v>
      </c>
    </row>
    <row r="410" spans="1:3" x14ac:dyDescent="0.25">
      <c r="A410" s="1" t="s">
        <v>410</v>
      </c>
      <c r="C410" s="1" t="s">
        <v>410</v>
      </c>
    </row>
    <row r="411" spans="1:3" x14ac:dyDescent="0.25">
      <c r="A411" s="1" t="s">
        <v>411</v>
      </c>
      <c r="C411" s="1" t="s">
        <v>411</v>
      </c>
    </row>
    <row r="412" spans="1:3" x14ac:dyDescent="0.25">
      <c r="A412" s="1" t="s">
        <v>412</v>
      </c>
      <c r="C412" s="1" t="s">
        <v>412</v>
      </c>
    </row>
    <row r="413" spans="1:3" x14ac:dyDescent="0.25">
      <c r="A413" s="1" t="s">
        <v>413</v>
      </c>
      <c r="C413" s="1" t="s">
        <v>413</v>
      </c>
    </row>
    <row r="414" spans="1:3" x14ac:dyDescent="0.25">
      <c r="A414" s="1" t="s">
        <v>414</v>
      </c>
      <c r="C414" s="1" t="s">
        <v>414</v>
      </c>
    </row>
    <row r="415" spans="1:3" x14ac:dyDescent="0.25">
      <c r="A415" s="1" t="s">
        <v>415</v>
      </c>
      <c r="C415" s="1" t="s">
        <v>415</v>
      </c>
    </row>
    <row r="416" spans="1:3" x14ac:dyDescent="0.25">
      <c r="A416" s="1" t="s">
        <v>416</v>
      </c>
      <c r="C416" s="1" t="s">
        <v>416</v>
      </c>
    </row>
    <row r="417" spans="1:3" x14ac:dyDescent="0.25">
      <c r="A417" s="1" t="s">
        <v>417</v>
      </c>
      <c r="C417" s="1" t="s">
        <v>417</v>
      </c>
    </row>
    <row r="418" spans="1:3" x14ac:dyDescent="0.25">
      <c r="A418" s="1" t="s">
        <v>418</v>
      </c>
      <c r="C418" s="1" t="s">
        <v>418</v>
      </c>
    </row>
    <row r="419" spans="1:3" x14ac:dyDescent="0.25">
      <c r="A419" s="1" t="s">
        <v>419</v>
      </c>
      <c r="C419" s="1" t="s">
        <v>419</v>
      </c>
    </row>
    <row r="420" spans="1:3" x14ac:dyDescent="0.25">
      <c r="A420" s="1" t="s">
        <v>420</v>
      </c>
      <c r="C420" s="1" t="s">
        <v>420</v>
      </c>
    </row>
    <row r="421" spans="1:3" x14ac:dyDescent="0.25">
      <c r="A421" s="1" t="s">
        <v>421</v>
      </c>
      <c r="C421" s="1" t="s">
        <v>421</v>
      </c>
    </row>
    <row r="422" spans="1:3" x14ac:dyDescent="0.25">
      <c r="A422" s="1" t="s">
        <v>422</v>
      </c>
      <c r="C422" s="1" t="s">
        <v>422</v>
      </c>
    </row>
    <row r="423" spans="1:3" x14ac:dyDescent="0.25">
      <c r="A423" s="1" t="s">
        <v>423</v>
      </c>
      <c r="C423" s="1" t="s">
        <v>423</v>
      </c>
    </row>
    <row r="424" spans="1:3" x14ac:dyDescent="0.25">
      <c r="A424" s="1" t="s">
        <v>424</v>
      </c>
      <c r="C424" s="1" t="s">
        <v>424</v>
      </c>
    </row>
    <row r="425" spans="1:3" x14ac:dyDescent="0.25">
      <c r="A425" s="1" t="s">
        <v>425</v>
      </c>
      <c r="C425" s="1" t="s">
        <v>425</v>
      </c>
    </row>
    <row r="426" spans="1:3" x14ac:dyDescent="0.25">
      <c r="A426" s="1" t="s">
        <v>426</v>
      </c>
      <c r="C426" s="1" t="s">
        <v>426</v>
      </c>
    </row>
    <row r="427" spans="1:3" x14ac:dyDescent="0.25">
      <c r="A427" s="1" t="s">
        <v>427</v>
      </c>
      <c r="C427" s="1" t="s">
        <v>427</v>
      </c>
    </row>
    <row r="428" spans="1:3" x14ac:dyDescent="0.25">
      <c r="A428" s="1" t="s">
        <v>428</v>
      </c>
      <c r="C428" s="1" t="s">
        <v>428</v>
      </c>
    </row>
    <row r="429" spans="1:3" x14ac:dyDescent="0.25">
      <c r="A429" s="1" t="s">
        <v>429</v>
      </c>
      <c r="C429" s="1" t="s">
        <v>429</v>
      </c>
    </row>
    <row r="430" spans="1:3" x14ac:dyDescent="0.25">
      <c r="A430" s="1" t="s">
        <v>430</v>
      </c>
      <c r="C430" s="1" t="s">
        <v>430</v>
      </c>
    </row>
    <row r="431" spans="1:3" x14ac:dyDescent="0.25">
      <c r="A431" s="1" t="s">
        <v>431</v>
      </c>
      <c r="C431" s="1" t="s">
        <v>431</v>
      </c>
    </row>
    <row r="432" spans="1:3" x14ac:dyDescent="0.25">
      <c r="A432" s="1" t="s">
        <v>432</v>
      </c>
      <c r="C432" s="1" t="s">
        <v>432</v>
      </c>
    </row>
    <row r="433" spans="1:3" x14ac:dyDescent="0.25">
      <c r="A433" s="1" t="s">
        <v>433</v>
      </c>
      <c r="C433" s="1" t="s">
        <v>433</v>
      </c>
    </row>
    <row r="434" spans="1:3" x14ac:dyDescent="0.25">
      <c r="A434" s="1" t="s">
        <v>452</v>
      </c>
    </row>
    <row r="435" spans="1:3" x14ac:dyDescent="0.25">
      <c r="A435" s="1" t="s">
        <v>453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D40A-4478-47B1-A0C7-B3D18B5D5329}">
  <dimension ref="A2:G16"/>
  <sheetViews>
    <sheetView workbookViewId="0">
      <selection activeCell="C3" sqref="C3"/>
    </sheetView>
  </sheetViews>
  <sheetFormatPr defaultRowHeight="14.25" x14ac:dyDescent="0.2"/>
  <cols>
    <col min="1" max="1" width="47" style="21" customWidth="1"/>
    <col min="2" max="2" width="13" style="21" customWidth="1"/>
    <col min="3" max="3" width="29" style="21" customWidth="1"/>
    <col min="4" max="5" width="18.85546875" style="21" bestFit="1" customWidth="1"/>
    <col min="6" max="7" width="18.28515625" style="21" bestFit="1" customWidth="1"/>
    <col min="8" max="16384" width="9.140625" style="21"/>
  </cols>
  <sheetData>
    <row r="2" spans="1:7" ht="16.5" thickBot="1" x14ac:dyDescent="0.25">
      <c r="A2" s="20" t="s">
        <v>482</v>
      </c>
      <c r="B2" s="27" t="s">
        <v>481</v>
      </c>
    </row>
    <row r="3" spans="1:7" ht="29.25" customHeight="1" thickBot="1" x14ac:dyDescent="0.25">
      <c r="A3" s="30" t="s">
        <v>454</v>
      </c>
      <c r="B3" s="29" t="s">
        <v>40</v>
      </c>
      <c r="C3" s="28" t="s">
        <v>480</v>
      </c>
    </row>
    <row r="5" spans="1:7" ht="15" thickBot="1" x14ac:dyDescent="0.25"/>
    <row r="6" spans="1:7" ht="21" thickBot="1" x14ac:dyDescent="0.35">
      <c r="C6" s="63" t="s">
        <v>455</v>
      </c>
      <c r="D6" s="64"/>
      <c r="E6" s="64"/>
      <c r="F6" s="64"/>
      <c r="G6" s="65"/>
    </row>
    <row r="7" spans="1:7" ht="21" customHeight="1" x14ac:dyDescent="0.2">
      <c r="C7" s="66"/>
      <c r="D7" s="68" t="s">
        <v>456</v>
      </c>
      <c r="E7" s="68"/>
      <c r="F7" s="68"/>
      <c r="G7" s="68"/>
    </row>
    <row r="8" spans="1:7" x14ac:dyDescent="0.2">
      <c r="C8" s="67"/>
      <c r="D8" s="22" t="s">
        <v>1</v>
      </c>
      <c r="E8" s="22" t="s">
        <v>2</v>
      </c>
      <c r="F8" s="22" t="s">
        <v>3</v>
      </c>
      <c r="G8" s="22" t="s">
        <v>4</v>
      </c>
    </row>
    <row r="9" spans="1:7" x14ac:dyDescent="0.2">
      <c r="C9" s="23" t="s">
        <v>457</v>
      </c>
      <c r="D9" s="25">
        <f t="array" ref="D9">INDEX(TotalRevenue,MATCH(1,($B$3=TickerSymbol)*(D8=Years),0))</f>
        <v>4856000000</v>
      </c>
      <c r="E9" s="25">
        <f t="array" ref="E9">INDEX(TotalRevenue,MATCH(1,($B$3=TickerSymbol)*(E8=Years),0))</f>
        <v>4583000000</v>
      </c>
      <c r="F9" s="25">
        <f t="array" ref="F9">INDEX(TotalRevenue,MATCH(1,($B$3=TickerSymbol)*(F8=Years),0))</f>
        <v>4408000000</v>
      </c>
      <c r="G9" s="25">
        <f t="array" ref="G9">INDEX(TotalRevenue,MATCH(1,($B$3=TickerSymbol)*(G8=Years),0))</f>
        <v>4664000000</v>
      </c>
    </row>
    <row r="10" spans="1:7" x14ac:dyDescent="0.2">
      <c r="C10" s="23" t="s">
        <v>458</v>
      </c>
      <c r="D10" s="25">
        <f t="array" ref="D10">INDEX(CostOfGoodsSold,MATCH(1,($B$3=TickerSymbol)*(D8=Years),0))</f>
        <v>1662000000</v>
      </c>
      <c r="E10" s="25">
        <f t="array" ref="E10">INDEX(CostOfGoodsSold,MATCH(1,($B$3=TickerSymbol)*(E8=Years),0))</f>
        <v>1531000000</v>
      </c>
      <c r="F10" s="25">
        <f t="array" ref="F10">INDEX(CostOfGoodsSold,MATCH(1,($B$3=TickerSymbol)*(F8=Years),0))</f>
        <v>1525000000</v>
      </c>
      <c r="G10" s="25">
        <f t="array" ref="G10">INDEX(CostOfGoodsSold,MATCH(1,($B$3=TickerSymbol)*(G8=Years),0))</f>
        <v>1585000000</v>
      </c>
    </row>
    <row r="11" spans="1:7" x14ac:dyDescent="0.2">
      <c r="C11" s="23" t="s">
        <v>459</v>
      </c>
      <c r="D11" s="25">
        <f t="array" ref="D11">INDEX(GrossProfit,MATCH(1,($B$3=TickerSymbol)*(D8=Years),0))</f>
        <v>3194000000</v>
      </c>
      <c r="E11" s="25">
        <f t="array" ref="E11">INDEX(GrossProfit,MATCH(1,($B$3=TickerSymbol)*(E8=Years),0))</f>
        <v>3052000000</v>
      </c>
      <c r="F11" s="25">
        <f t="array" ref="F11">INDEX(GrossProfit,MATCH(1,($B$3=TickerSymbol)*(F8=Years),0))</f>
        <v>2883000000</v>
      </c>
      <c r="G11" s="25">
        <f t="array" ref="G11">INDEX(GrossProfit,MATCH(1,($B$3=TickerSymbol)*(G8=Years),0))</f>
        <v>3079000000</v>
      </c>
    </row>
    <row r="12" spans="1:7" ht="15" x14ac:dyDescent="0.25">
      <c r="C12" s="24" t="s">
        <v>460</v>
      </c>
      <c r="D12" s="26">
        <f t="array" ref="D12">INDEX(SalesGeneralAndAdmin,MATCH(1,($B$3=TickerSymbol)*(D8=Years),0))</f>
        <v>1139000000</v>
      </c>
      <c r="E12" s="26">
        <f t="array" ref="E12">INDEX(SalesGeneralAndAdmin,MATCH(1,($B$3=TickerSymbol)*(E8=Years),0))</f>
        <v>1096000000</v>
      </c>
      <c r="F12" s="26">
        <f t="array" ref="F12">INDEX(SalesGeneralAndAdmin,MATCH(1,($B$3=TickerSymbol)*(F8=Years),0))</f>
        <v>1129000000</v>
      </c>
      <c r="G12" s="26">
        <f t="array" ref="G12">INDEX(SalesGeneralAndAdmin,MATCH(1,($B$3=TickerSymbol)*(G8=Years),0))</f>
        <v>1114000000</v>
      </c>
    </row>
    <row r="13" spans="1:7" ht="15" x14ac:dyDescent="0.25">
      <c r="C13" s="24" t="s">
        <v>461</v>
      </c>
      <c r="D13" s="26">
        <f t="array" ref="D13">INDEX(OtherOperatingItems,MATCH(1,($B$3=TickerSymbol)*(D8=Years),0))</f>
        <v>0</v>
      </c>
      <c r="E13" s="26">
        <f t="array" ref="E13">INDEX(OtherOperatingItems,MATCH(1,($B$3=TickerSymbol)*(E8=Years),0))</f>
        <v>0</v>
      </c>
      <c r="F13" s="26">
        <f t="array" ref="F13">INDEX(OtherOperatingItems,MATCH(1,($B$3=TickerSymbol)*(F8=Years),0))</f>
        <v>0</v>
      </c>
      <c r="G13" s="26">
        <f t="array" ref="G13">INDEX(OtherOperatingItems,MATCH(1,($B$3=TickerSymbol)*(G8=Years),0))</f>
        <v>0</v>
      </c>
    </row>
    <row r="14" spans="1:7" ht="15" x14ac:dyDescent="0.25">
      <c r="C14" s="24" t="s">
        <v>462</v>
      </c>
      <c r="D14" s="26">
        <f t="array" ref="D14">INDEX(ResearchAndDevelopment,MATCH(1,($B$3=TickerSymbol)*(D8=Years),0))</f>
        <v>604000000</v>
      </c>
      <c r="E14" s="26">
        <f t="array" ref="E14">INDEX(ResearchAndDevelopment,MATCH(1,($B$3=TickerSymbol)*(E8=Years),0))</f>
        <v>584000000</v>
      </c>
      <c r="F14" s="26">
        <f t="array" ref="F14">INDEX(ResearchAndDevelopment,MATCH(1,($B$3=TickerSymbol)*(F8=Years),0))</f>
        <v>571000000</v>
      </c>
      <c r="G14" s="26">
        <f t="array" ref="G14">INDEX(ResearchAndDevelopment,MATCH(1,($B$3=TickerSymbol)*(G8=Years),0))</f>
        <v>646000000</v>
      </c>
    </row>
    <row r="15" spans="1:7" ht="15" x14ac:dyDescent="0.25">
      <c r="C15" s="24" t="s">
        <v>463</v>
      </c>
      <c r="D15" s="26">
        <f>D12+D13+D14</f>
        <v>1743000000</v>
      </c>
      <c r="E15" s="26">
        <f t="shared" ref="E15:G15" si="0">E12+E13+E14</f>
        <v>1680000000</v>
      </c>
      <c r="F15" s="26">
        <f t="shared" si="0"/>
        <v>1700000000</v>
      </c>
      <c r="G15" s="26">
        <f t="shared" si="0"/>
        <v>1760000000</v>
      </c>
    </row>
    <row r="16" spans="1:7" ht="15" x14ac:dyDescent="0.25">
      <c r="C16" s="24" t="s">
        <v>464</v>
      </c>
      <c r="D16" s="26">
        <f>D11-D15</f>
        <v>1451000000</v>
      </c>
      <c r="E16" s="26">
        <f t="shared" ref="E16:G16" si="1">E11-E15</f>
        <v>1372000000</v>
      </c>
      <c r="F16" s="26">
        <f t="shared" si="1"/>
        <v>1183000000</v>
      </c>
      <c r="G16" s="26">
        <f t="shared" si="1"/>
        <v>1319000000</v>
      </c>
    </row>
  </sheetData>
  <mergeCells count="3">
    <mergeCell ref="C6:G6"/>
    <mergeCell ref="C7:C8"/>
    <mergeCell ref="D7:G7"/>
  </mergeCells>
  <phoneticPr fontId="19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2F44E2-03D5-4831-8E3F-3D397D86BE95}">
          <x14:formula1>
            <xm:f>Task2TickerSymbols!$C$4:$C$433</xm:f>
          </x14:formula1>
          <xm:sqref>B3</xm:sqref>
        </x14:dataValidation>
      </x14:dataValidation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3134-6D82-48D7-83BC-629CC62B0A30}">
  <dimension ref="A2:I37"/>
  <sheetViews>
    <sheetView tabSelected="1" zoomScale="91" zoomScaleNormal="100" workbookViewId="0">
      <selection activeCell="C6" sqref="C6:I6"/>
    </sheetView>
  </sheetViews>
  <sheetFormatPr defaultRowHeight="14.25" x14ac:dyDescent="0.25"/>
  <cols>
    <col min="1" max="1" width="41.140625" style="33" customWidth="1"/>
    <col min="2" max="2" width="18.85546875" style="33" customWidth="1"/>
    <col min="3" max="3" width="38.42578125" style="33" customWidth="1"/>
    <col min="4" max="4" width="19.7109375" style="33" bestFit="1" customWidth="1"/>
    <col min="5" max="5" width="24.42578125" style="33" bestFit="1" customWidth="1"/>
    <col min="6" max="6" width="19" style="33" customWidth="1"/>
    <col min="7" max="7" width="19.140625" style="33" bestFit="1" customWidth="1"/>
    <col min="8" max="9" width="20.42578125" style="33" bestFit="1" customWidth="1"/>
    <col min="10" max="10" width="19.42578125" style="33" bestFit="1" customWidth="1"/>
    <col min="11" max="12" width="21.140625" style="33" bestFit="1" customWidth="1"/>
    <col min="13" max="13" width="20.85546875" style="33" bestFit="1" customWidth="1"/>
    <col min="14" max="16384" width="9.140625" style="33"/>
  </cols>
  <sheetData>
    <row r="2" spans="1:9" ht="40.5" customHeight="1" x14ac:dyDescent="0.25">
      <c r="A2" s="32" t="s">
        <v>474</v>
      </c>
      <c r="B2" s="31" t="s">
        <v>263</v>
      </c>
      <c r="C2" s="33" t="s">
        <v>480</v>
      </c>
    </row>
    <row r="4" spans="1:9" ht="53.25" customHeight="1" x14ac:dyDescent="0.25">
      <c r="A4" s="32" t="s">
        <v>475</v>
      </c>
      <c r="B4" s="31" t="s">
        <v>470</v>
      </c>
      <c r="C4" s="33" t="s">
        <v>480</v>
      </c>
    </row>
    <row r="6" spans="1:9" ht="21" thickBot="1" x14ac:dyDescent="0.3">
      <c r="C6" s="69" t="s">
        <v>455</v>
      </c>
      <c r="D6" s="69"/>
      <c r="E6" s="69"/>
      <c r="F6" s="69"/>
      <c r="G6" s="69"/>
      <c r="H6" s="70"/>
      <c r="I6" s="70"/>
    </row>
    <row r="7" spans="1:9" ht="15" thickBot="1" x14ac:dyDescent="0.3">
      <c r="C7" s="71"/>
      <c r="D7" s="72" t="s">
        <v>456</v>
      </c>
      <c r="E7" s="72"/>
      <c r="F7" s="72"/>
      <c r="G7" s="73"/>
      <c r="H7" s="74" t="s">
        <v>465</v>
      </c>
      <c r="I7" s="75"/>
    </row>
    <row r="8" spans="1:9" ht="15.75" x14ac:dyDescent="0.25">
      <c r="A8" s="35"/>
      <c r="B8" s="36"/>
      <c r="C8" s="71"/>
      <c r="D8" s="37" t="s">
        <v>1</v>
      </c>
      <c r="E8" s="37" t="s">
        <v>2</v>
      </c>
      <c r="F8" s="37" t="s">
        <v>3</v>
      </c>
      <c r="G8" s="48" t="s">
        <v>4</v>
      </c>
      <c r="H8" s="51" t="s">
        <v>466</v>
      </c>
      <c r="I8" s="52" t="s">
        <v>467</v>
      </c>
    </row>
    <row r="9" spans="1:9" ht="15.75" x14ac:dyDescent="0.25">
      <c r="A9" s="35"/>
      <c r="B9" s="35"/>
      <c r="C9" s="46" t="s">
        <v>457</v>
      </c>
      <c r="D9" s="38">
        <f t="array" ref="D9">INDEX(TotalRevenue,MATCH(1,($B$2=TickerSymbol)*(D8=Years),0))</f>
        <v>3901300000</v>
      </c>
      <c r="E9" s="38">
        <f t="array" ref="E9">INDEX(TotalRevenue,MATCH(1,($B$2=TickerSymbol)*(E8=Years),0))</f>
        <v>4200700000</v>
      </c>
      <c r="F9" s="38">
        <f t="array" ref="F9">INDEX(TotalRevenue,MATCH(1,($B$2=TickerSymbol)*(F8=Years),0))</f>
        <v>4409300000</v>
      </c>
      <c r="G9" s="49">
        <f t="array" ref="G9">INDEX(TotalRevenue,MATCH(1,($B$2=TickerSymbol)*(G8=Years),0))</f>
        <v>4071300000</v>
      </c>
      <c r="H9" s="53">
        <f ca="1">G9*(1+H17)</f>
        <v>4098097135.4404106</v>
      </c>
      <c r="I9" s="54">
        <f ca="1">H9*(1+I17)</f>
        <v>4166051619.9199471</v>
      </c>
    </row>
    <row r="10" spans="1:9" ht="15.75" x14ac:dyDescent="0.25">
      <c r="A10" s="35"/>
      <c r="B10" s="35"/>
      <c r="C10" s="46" t="s">
        <v>458</v>
      </c>
      <c r="D10" s="38">
        <f t="array" ref="D10">INDEX(CostOfGoodsSold,MATCH(1,($B$2=TickerSymbol)*(D8=Years),0))</f>
        <v>1503800000</v>
      </c>
      <c r="E10" s="38">
        <f t="array" ref="E10">INDEX(CostOfGoodsSold,MATCH(1,($B$2=TickerSymbol)*(E8=Years),0))</f>
        <v>1528500000</v>
      </c>
      <c r="F10" s="38">
        <f t="array" ref="F10">INDEX(CostOfGoodsSold,MATCH(1,($B$2=TickerSymbol)*(F8=Years),0))</f>
        <v>1700600000</v>
      </c>
      <c r="G10" s="49">
        <f t="array" ref="G10">INDEX(CostOfGoodsSold,MATCH(1,($B$2=TickerSymbol)*(G8=Years),0))</f>
        <v>1455300000</v>
      </c>
      <c r="H10" s="53"/>
      <c r="I10" s="54"/>
    </row>
    <row r="11" spans="1:9" ht="15.75" x14ac:dyDescent="0.25">
      <c r="A11" s="35"/>
      <c r="B11" s="35"/>
      <c r="C11" s="46" t="s">
        <v>459</v>
      </c>
      <c r="D11" s="38">
        <f t="array" ref="D11">INDEX(GrossProfit,MATCH(1,($B$2=TickerSymbol)*(D8=Years),0))</f>
        <v>2397500000</v>
      </c>
      <c r="E11" s="38">
        <f t="array" ref="E11">INDEX(GrossProfit,MATCH(1,($B$2=TickerSymbol)*(E8=Years),0))</f>
        <v>2672200000</v>
      </c>
      <c r="F11" s="38">
        <f t="array" ref="F11">INDEX(GrossProfit,MATCH(1,($B$2=TickerSymbol)*(F8=Years),0))</f>
        <v>2708700000</v>
      </c>
      <c r="G11" s="49">
        <f t="array" ref="G11">INDEX(GrossProfit,MATCH(1,($B$2=TickerSymbol)*(G8=Years),0))</f>
        <v>2616000000</v>
      </c>
      <c r="H11" s="53">
        <f ca="1">H9*H18</f>
        <v>2528047091.3087554</v>
      </c>
      <c r="I11" s="54">
        <f ca="1">I9*I18</f>
        <v>2611627584.3050437</v>
      </c>
    </row>
    <row r="12" spans="1:9" ht="15.75" x14ac:dyDescent="0.25">
      <c r="A12" s="35"/>
      <c r="B12" s="35"/>
      <c r="C12" s="46" t="s">
        <v>460</v>
      </c>
      <c r="D12" s="38">
        <f t="array" ref="D12">INDEX(SalesGeneralAndAdmin,MATCH(1,($B$2=TickerSymbol)*(D8=Years),0))</f>
        <v>1457300000</v>
      </c>
      <c r="E12" s="38">
        <f t="array" ref="E12">INDEX(SalesGeneralAndAdmin,MATCH(1,($B$2=TickerSymbol)*(E8=Years),0))</f>
        <v>1548600000</v>
      </c>
      <c r="F12" s="38">
        <f t="array" ref="F12">INDEX(SalesGeneralAndAdmin,MATCH(1,($B$2=TickerSymbol)*(F8=Years),0))</f>
        <v>1617600000</v>
      </c>
      <c r="G12" s="49">
        <f t="array" ref="G12">INDEX(SalesGeneralAndAdmin,MATCH(1,($B$2=TickerSymbol)*(G8=Years),0))</f>
        <v>1532400000</v>
      </c>
      <c r="H12" s="53"/>
      <c r="I12" s="54"/>
    </row>
    <row r="13" spans="1:9" ht="15.75" x14ac:dyDescent="0.25">
      <c r="A13" s="35"/>
      <c r="B13" s="35"/>
      <c r="C13" s="46" t="s">
        <v>461</v>
      </c>
      <c r="D13" s="38">
        <f t="array" ref="D13">INDEX(OtherOperatingItems,MATCH(1,($B$2=TickerSymbol)*(D8=Years),0))</f>
        <v>0</v>
      </c>
      <c r="E13" s="38">
        <f t="array" ref="E13">INDEX(OtherOperatingItems,MATCH(1,($B$2=TickerSymbol)*(E8=Years),0))</f>
        <v>0</v>
      </c>
      <c r="F13" s="38">
        <f t="array" ref="F13">INDEX(OtherOperatingItems,MATCH(1,($B$2=TickerSymbol)*(F8=Years),0))</f>
        <v>0</v>
      </c>
      <c r="G13" s="49">
        <f t="array" ref="G13">INDEX(OtherOperatingItems,MATCH(1,($B$2=TickerSymbol)*(G8=Years),0))</f>
        <v>0</v>
      </c>
      <c r="H13" s="53"/>
      <c r="I13" s="54"/>
    </row>
    <row r="14" spans="1:9" ht="15.75" x14ac:dyDescent="0.25">
      <c r="A14" s="35"/>
      <c r="B14" s="35"/>
      <c r="C14" s="46" t="s">
        <v>462</v>
      </c>
      <c r="D14" s="38">
        <f t="array" ref="D14">INDEX(ResearchAndDevelopment,MATCH(1,($B$2=TickerSymbol)*(D8=Years),0))</f>
        <v>100100000</v>
      </c>
      <c r="E14" s="38">
        <f t="array" ref="E14">INDEX(ResearchAndDevelopment,MATCH(1,($B$2=TickerSymbol)*(E8=Years),0))</f>
        <v>100200000</v>
      </c>
      <c r="F14" s="38">
        <f t="array" ref="F14">INDEX(ResearchAndDevelopment,MATCH(1,($B$2=TickerSymbol)*(F8=Years),0))</f>
        <v>115100000</v>
      </c>
      <c r="G14" s="49">
        <f t="array" ref="G14">INDEX(ResearchAndDevelopment,MATCH(1,($B$2=TickerSymbol)*(G8=Years),0))</f>
        <v>108400000</v>
      </c>
      <c r="H14" s="53"/>
      <c r="I14" s="54"/>
    </row>
    <row r="15" spans="1:9" ht="15.75" x14ac:dyDescent="0.25">
      <c r="A15" s="35"/>
      <c r="B15" s="35"/>
      <c r="C15" s="46" t="s">
        <v>463</v>
      </c>
      <c r="D15" s="38">
        <f>D12+D13+D14</f>
        <v>1557400000</v>
      </c>
      <c r="E15" s="38">
        <f t="shared" ref="E15:G15" si="0">E12+E13+E14</f>
        <v>1648800000</v>
      </c>
      <c r="F15" s="38">
        <f t="shared" si="0"/>
        <v>1732700000</v>
      </c>
      <c r="G15" s="49">
        <f t="shared" si="0"/>
        <v>1640800000</v>
      </c>
      <c r="H15" s="53"/>
      <c r="I15" s="54"/>
    </row>
    <row r="16" spans="1:9" ht="15.75" x14ac:dyDescent="0.25">
      <c r="A16" s="35"/>
      <c r="B16" s="35"/>
      <c r="C16" s="46" t="s">
        <v>464</v>
      </c>
      <c r="D16" s="38">
        <f>D11-D15</f>
        <v>840100000</v>
      </c>
      <c r="E16" s="38">
        <f t="shared" ref="E16:G16" si="1">E11-E15</f>
        <v>1023400000</v>
      </c>
      <c r="F16" s="38">
        <f t="shared" si="1"/>
        <v>976000000</v>
      </c>
      <c r="G16" s="49">
        <f t="shared" si="1"/>
        <v>975200000</v>
      </c>
      <c r="H16" s="53">
        <f ca="1">H9*H19</f>
        <v>901422812.46376514</v>
      </c>
      <c r="I16" s="54">
        <f ca="1">I9*I19</f>
        <v>958030686.05704117</v>
      </c>
    </row>
    <row r="17" spans="1:9" ht="15.75" x14ac:dyDescent="0.25">
      <c r="A17" s="35"/>
      <c r="B17" s="35"/>
      <c r="C17" s="47" t="s">
        <v>471</v>
      </c>
      <c r="D17" s="34"/>
      <c r="E17" s="34">
        <f>(E9/D9)-1</f>
        <v>7.6743649552713178E-2</v>
      </c>
      <c r="F17" s="34">
        <f t="shared" ref="F17:G17" si="2">(F9/E9)-1</f>
        <v>4.9658390268288555E-2</v>
      </c>
      <c r="G17" s="50">
        <f t="shared" si="2"/>
        <v>-7.6656158573923272E-2</v>
      </c>
      <c r="H17" s="55">
        <f ca="1">OFFSET(F26,MATCH($B$4,$E$27:$E$29,0),0)</f>
        <v>6.58196041569282E-3</v>
      </c>
      <c r="I17" s="56">
        <f ca="1">OFFSET(G26,MATCH($B$4,$E$27:$E$29,0),0)</f>
        <v>1.658196041569282E-2</v>
      </c>
    </row>
    <row r="18" spans="1:9" ht="15.75" x14ac:dyDescent="0.25">
      <c r="C18" s="47" t="s">
        <v>472</v>
      </c>
      <c r="D18" s="34">
        <f>(D11/D9)</f>
        <v>0.61453874349575788</v>
      </c>
      <c r="E18" s="34">
        <f t="shared" ref="E18:G18" si="3">(E11/E9)</f>
        <v>0.63613207322589094</v>
      </c>
      <c r="F18" s="34">
        <f t="shared" si="3"/>
        <v>0.61431519742362728</v>
      </c>
      <c r="G18" s="50">
        <f t="shared" si="3"/>
        <v>0.64254660673494957</v>
      </c>
      <c r="H18" s="55">
        <f ca="1">OFFSET(F30,MATCH($B$4,$E$31:$E$33,0),0)</f>
        <v>0.61688315522005643</v>
      </c>
      <c r="I18" s="56">
        <f ca="1">OFFSET(G30,MATCH($B$4,$E$31:$E$33,0),0)</f>
        <v>0.62688315522005644</v>
      </c>
    </row>
    <row r="19" spans="1:9" ht="16.5" thickBot="1" x14ac:dyDescent="0.3">
      <c r="C19" s="47" t="s">
        <v>473</v>
      </c>
      <c r="D19" s="34">
        <f>D16/D9</f>
        <v>0.21533847691795044</v>
      </c>
      <c r="E19" s="34">
        <f t="shared" ref="E19:G19" si="4">E16/E9</f>
        <v>0.24362606232294617</v>
      </c>
      <c r="F19" s="34">
        <f t="shared" si="4"/>
        <v>0.22135032771641758</v>
      </c>
      <c r="G19" s="50">
        <f t="shared" si="4"/>
        <v>0.23953037113452705</v>
      </c>
      <c r="H19" s="57">
        <f ca="1">OFFSET(F34,MATCH($B$4,$E$35:$E$37,0),0)</f>
        <v>0.21996130952296031</v>
      </c>
      <c r="I19" s="58">
        <f ca="1">OFFSET(G34,MATCH($B$4,$E$35:$E$37,0),0)</f>
        <v>0.22996130952296032</v>
      </c>
    </row>
    <row r="20" spans="1:9" ht="15.75" x14ac:dyDescent="0.25">
      <c r="A20" s="39"/>
    </row>
    <row r="25" spans="1:9" ht="15.75" x14ac:dyDescent="0.25">
      <c r="E25" s="76" t="s">
        <v>479</v>
      </c>
      <c r="F25" s="77"/>
      <c r="G25" s="78"/>
    </row>
    <row r="26" spans="1:9" ht="15.75" x14ac:dyDescent="0.25">
      <c r="E26" s="40" t="s">
        <v>476</v>
      </c>
      <c r="F26" s="41" t="s">
        <v>466</v>
      </c>
      <c r="G26" s="41" t="s">
        <v>467</v>
      </c>
    </row>
    <row r="27" spans="1:9" ht="15.75" x14ac:dyDescent="0.25">
      <c r="E27" s="42" t="s">
        <v>468</v>
      </c>
      <c r="F27" s="43">
        <f>F28+0.01</f>
        <v>2.6581960415692822E-2</v>
      </c>
      <c r="G27" s="43">
        <f>G28+0.01</f>
        <v>3.6581960415692824E-2</v>
      </c>
    </row>
    <row r="28" spans="1:9" ht="15.75" x14ac:dyDescent="0.25">
      <c r="E28" s="42" t="s">
        <v>469</v>
      </c>
      <c r="F28" s="44">
        <f>AVERAGE(E17:G17)</f>
        <v>1.658196041569282E-2</v>
      </c>
      <c r="G28" s="44">
        <f>F28+0.01</f>
        <v>2.6581960415692822E-2</v>
      </c>
    </row>
    <row r="29" spans="1:9" ht="15.75" x14ac:dyDescent="0.25">
      <c r="E29" s="42" t="s">
        <v>470</v>
      </c>
      <c r="F29" s="43">
        <f>F28-0.01</f>
        <v>6.58196041569282E-3</v>
      </c>
      <c r="G29" s="43">
        <f>G28-0.01</f>
        <v>1.658196041569282E-2</v>
      </c>
    </row>
    <row r="30" spans="1:9" ht="15.75" x14ac:dyDescent="0.25">
      <c r="E30" s="40" t="s">
        <v>477</v>
      </c>
      <c r="F30" s="45"/>
      <c r="G30" s="45"/>
    </row>
    <row r="31" spans="1:9" ht="15" x14ac:dyDescent="0.25">
      <c r="E31" s="42" t="s">
        <v>468</v>
      </c>
      <c r="F31" s="44">
        <f>F32+0.01</f>
        <v>0.63688315522005645</v>
      </c>
      <c r="G31" s="44">
        <f>G32+0.01</f>
        <v>0.64688315522005646</v>
      </c>
    </row>
    <row r="32" spans="1:9" ht="15" x14ac:dyDescent="0.25">
      <c r="E32" s="42" t="s">
        <v>469</v>
      </c>
      <c r="F32" s="44">
        <f>AVERAGE(D18:G18)</f>
        <v>0.62688315522005644</v>
      </c>
      <c r="G32" s="44">
        <f>F32+0.01</f>
        <v>0.63688315522005645</v>
      </c>
    </row>
    <row r="33" spans="5:7" ht="15" x14ac:dyDescent="0.25">
      <c r="E33" s="42" t="s">
        <v>470</v>
      </c>
      <c r="F33" s="44">
        <f>F32-0.01</f>
        <v>0.61688315522005643</v>
      </c>
      <c r="G33" s="44">
        <f>G32-0.01</f>
        <v>0.62688315522005644</v>
      </c>
    </row>
    <row r="34" spans="5:7" ht="15" x14ac:dyDescent="0.25">
      <c r="E34" s="40" t="s">
        <v>478</v>
      </c>
      <c r="F34" s="45"/>
      <c r="G34" s="45"/>
    </row>
    <row r="35" spans="5:7" ht="15" x14ac:dyDescent="0.25">
      <c r="E35" s="42" t="s">
        <v>468</v>
      </c>
      <c r="F35" s="44">
        <f>F36+0.01</f>
        <v>0.23996130952296033</v>
      </c>
      <c r="G35" s="44">
        <f>G36+0.01</f>
        <v>0.24996130952296033</v>
      </c>
    </row>
    <row r="36" spans="5:7" ht="15" x14ac:dyDescent="0.25">
      <c r="E36" s="42" t="s">
        <v>469</v>
      </c>
      <c r="F36" s="44">
        <f>AVERAGE(D19:G19)</f>
        <v>0.22996130952296032</v>
      </c>
      <c r="G36" s="44">
        <f>F36+0.01</f>
        <v>0.23996130952296033</v>
      </c>
    </row>
    <row r="37" spans="5:7" ht="15" x14ac:dyDescent="0.25">
      <c r="E37" s="42" t="s">
        <v>470</v>
      </c>
      <c r="F37" s="44">
        <f>F36-0.01</f>
        <v>0.21996130952296031</v>
      </c>
      <c r="G37" s="44">
        <f>G36-0.01</f>
        <v>0.22996130952296032</v>
      </c>
    </row>
  </sheetData>
  <mergeCells count="5">
    <mergeCell ref="C6:I6"/>
    <mergeCell ref="C7:C8"/>
    <mergeCell ref="D7:G7"/>
    <mergeCell ref="H7:I7"/>
    <mergeCell ref="E25:G25"/>
  </mergeCells>
  <dataValidations count="1">
    <dataValidation type="list" allowBlank="1" showInputMessage="1" showErrorMessage="1" sqref="B4" xr:uid="{5057CDFF-B632-42C3-8560-F343BE3CADA2}">
      <formula1>$E$27:$E$29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8D876B-2B7E-4524-986F-30ABE99FEAB9}">
          <x14:formula1>
            <xm:f>Task2TickerSymbols!$C$4:$C$433</xm:f>
          </x14:formula1>
          <xm:sqref>B2</xm:sqref>
        </x14:dataValidation>
      </x14:dataValidations>
    </ext>
  </extLst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DCEC-BAEA-4A11-937F-F92D75F548F9}">
  <dimension ref="F5:L16"/>
  <sheetViews>
    <sheetView topLeftCell="E1" workbookViewId="0">
      <selection activeCell="K23" sqref="K23"/>
    </sheetView>
  </sheetViews>
  <sheetFormatPr defaultRowHeight="15" x14ac:dyDescent="0.25"/>
  <cols>
    <col min="1" max="5" width="9.140625" style="3"/>
    <col min="6" max="6" width="23" style="3" bestFit="1" customWidth="1"/>
    <col min="7" max="12" width="18" style="3" bestFit="1" customWidth="1"/>
    <col min="13" max="16384" width="9.140625" style="3"/>
  </cols>
  <sheetData>
    <row r="5" spans="6:12" ht="0.75" customHeight="1" x14ac:dyDescent="0.25"/>
    <row r="6" spans="6:12" ht="8.25" hidden="1" customHeight="1" x14ac:dyDescent="0.25"/>
    <row r="7" spans="6:12" ht="43.5" customHeight="1" x14ac:dyDescent="0.25">
      <c r="F7" s="79" t="s">
        <v>455</v>
      </c>
      <c r="G7" s="80"/>
      <c r="H7" s="80"/>
      <c r="I7" s="80"/>
      <c r="J7" s="80"/>
      <c r="K7" s="80"/>
      <c r="L7" s="81"/>
    </row>
    <row r="8" spans="6:12" ht="15" customHeight="1" x14ac:dyDescent="0.25">
      <c r="F8" s="82"/>
      <c r="G8" s="85" t="s">
        <v>465</v>
      </c>
      <c r="H8" s="86"/>
      <c r="I8" s="86"/>
      <c r="J8" s="86"/>
      <c r="K8" s="86"/>
      <c r="L8" s="87"/>
    </row>
    <row r="9" spans="6:12" ht="15" customHeight="1" x14ac:dyDescent="0.25">
      <c r="F9" s="83"/>
      <c r="G9" s="88" t="s">
        <v>466</v>
      </c>
      <c r="H9" s="89"/>
      <c r="I9" s="90"/>
      <c r="J9" s="88" t="s">
        <v>467</v>
      </c>
      <c r="K9" s="89"/>
      <c r="L9" s="90"/>
    </row>
    <row r="10" spans="6:12" ht="15" customHeight="1" x14ac:dyDescent="0.25">
      <c r="F10" s="84"/>
      <c r="G10" s="4" t="s">
        <v>468</v>
      </c>
      <c r="H10" s="4" t="s">
        <v>469</v>
      </c>
      <c r="I10" s="4" t="s">
        <v>470</v>
      </c>
      <c r="J10" s="4" t="s">
        <v>468</v>
      </c>
      <c r="K10" s="4" t="s">
        <v>469</v>
      </c>
      <c r="L10" s="4" t="s">
        <v>470</v>
      </c>
    </row>
    <row r="11" spans="6:12" ht="15" customHeight="1" x14ac:dyDescent="0.25">
      <c r="F11" s="4" t="s">
        <v>457</v>
      </c>
      <c r="G11" s="5">
        <v>3816074409.0640068</v>
      </c>
      <c r="H11" s="6">
        <v>3781229409.0640063</v>
      </c>
      <c r="I11" s="6">
        <v>3746384409.0640063</v>
      </c>
      <c r="J11" s="6">
        <v>4217361173.2808275</v>
      </c>
      <c r="K11" s="5">
        <v>4141039685.0995469</v>
      </c>
      <c r="L11" s="6">
        <v>4065415096.9182668</v>
      </c>
    </row>
    <row r="12" spans="6:12" ht="15" customHeight="1" x14ac:dyDescent="0.25">
      <c r="F12" s="4" t="s">
        <v>459</v>
      </c>
      <c r="G12" s="7">
        <v>2779018960.8705792</v>
      </c>
      <c r="H12" s="7">
        <v>2715831135.4586596</v>
      </c>
      <c r="I12" s="7">
        <v>2653340210.0467405</v>
      </c>
      <c r="J12" s="7">
        <v>3113425743.9105668</v>
      </c>
      <c r="K12" s="5">
        <v>3015671752.9603467</v>
      </c>
      <c r="L12" s="7">
        <v>2919944733.400178</v>
      </c>
    </row>
    <row r="13" spans="6:12" ht="15" customHeight="1" x14ac:dyDescent="0.25">
      <c r="F13" s="4" t="s">
        <v>464</v>
      </c>
      <c r="G13" s="7">
        <v>1630290434.5643413</v>
      </c>
      <c r="H13" s="7">
        <v>1577591777.1319737</v>
      </c>
      <c r="I13" s="7">
        <v>1525590019.6996062</v>
      </c>
      <c r="J13" s="7">
        <v>1843900423.8651705</v>
      </c>
      <c r="K13" s="8">
        <v>1769121003.4410751</v>
      </c>
      <c r="L13" s="7">
        <v>1696158771.0474403</v>
      </c>
    </row>
    <row r="14" spans="6:12" x14ac:dyDescent="0.25">
      <c r="F14" s="9" t="s">
        <v>471</v>
      </c>
      <c r="G14" s="10">
        <v>9.5156954818196804E-2</v>
      </c>
      <c r="H14" s="10">
        <v>8.5156954818196809E-2</v>
      </c>
      <c r="I14" s="10">
        <v>7.5156954818196814E-2</v>
      </c>
      <c r="J14" s="10">
        <v>0.1051569548181968</v>
      </c>
      <c r="K14" s="4">
        <v>9.5156954818196804E-2</v>
      </c>
      <c r="L14" s="10">
        <v>8.5156954818196809E-2</v>
      </c>
    </row>
    <row r="15" spans="6:12" x14ac:dyDescent="0.25">
      <c r="F15" s="9" t="s">
        <v>472</v>
      </c>
      <c r="G15" s="10">
        <v>0.72824024454811587</v>
      </c>
      <c r="H15" s="10">
        <v>0.71824024454811586</v>
      </c>
      <c r="I15" s="10">
        <v>0.70824024454811585</v>
      </c>
      <c r="J15" s="10">
        <v>0.73824024454811588</v>
      </c>
      <c r="K15" s="4">
        <v>0.72824024454811587</v>
      </c>
      <c r="L15" s="10">
        <v>0.71824024454811586</v>
      </c>
    </row>
    <row r="16" spans="6:12" x14ac:dyDescent="0.25">
      <c r="F16" s="9" t="s">
        <v>473</v>
      </c>
      <c r="G16" s="10">
        <v>0.42721662625132439</v>
      </c>
      <c r="H16" s="10">
        <v>0.41721662625132439</v>
      </c>
      <c r="I16" s="10">
        <v>0.40721662625132438</v>
      </c>
      <c r="J16" s="10">
        <v>0.4372166262513244</v>
      </c>
      <c r="K16" s="4">
        <v>0.42721662625132439</v>
      </c>
      <c r="L16" s="10">
        <v>0.41721662625132439</v>
      </c>
    </row>
  </sheetData>
  <mergeCells count="5">
    <mergeCell ref="F7:L7"/>
    <mergeCell ref="F8:F10"/>
    <mergeCell ref="G8:L8"/>
    <mergeCell ref="G9:I9"/>
    <mergeCell ref="J9:L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703454DF-6962-4456-834C-9B3194E21633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Task#1</vt:lpstr>
      <vt:lpstr>Task2TickerSymbols</vt:lpstr>
      <vt:lpstr>Task#2</vt:lpstr>
      <vt:lpstr>Task#3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zainabosamah</dc:creator>
  <cp:lastModifiedBy>zainab osamah</cp:lastModifiedBy>
  <dcterms:created xsi:type="dcterms:W3CDTF">2022-11-02T03:30:55Z</dcterms:created>
  <dcterms:modified xsi:type="dcterms:W3CDTF">2022-11-24T16:31:00Z</dcterms:modified>
</cp:coreProperties>
</file>