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program\BSMCabang\"/>
    </mc:Choice>
  </mc:AlternateContent>
  <xr:revisionPtr revIDLastSave="0" documentId="13_ncr:1_{16146CFC-1FCA-411D-8A1C-97C10D5702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ERACA 31 DES 24" sheetId="10" r:id="rId1"/>
    <sheet name="TOTAL PIUTANG USAHA" sheetId="13" r:id="rId2"/>
    <sheet name="TOTAL HUTANG USAHA" sheetId="12" r:id="rId3"/>
    <sheet name="PERSEDIAAN" sheetId="9" r:id="rId4"/>
    <sheet name="Sheet1" sheetId="14" r:id="rId5"/>
  </sheets>
  <externalReferences>
    <externalReference r:id="rId6"/>
    <externalReference r:id="rId7"/>
  </externalReferences>
  <definedNames>
    <definedName name="_xlnm._FilterDatabase" localSheetId="2" hidden="1">'TOTAL HUTANG USAHA'!$A$1:$C$114</definedName>
    <definedName name="_xlnm._FilterDatabase" localSheetId="1" hidden="1">'TOTAL PIUTANG USAHA'!$A$5:$E$272</definedName>
    <definedName name="_xlnm.Print_Area" localSheetId="0">'NERACA 31 DES 24'!#REF!,'NERACA 31 DES 24'!$B$1:$G$103,'NERACA 31 DES 24'!#REF!</definedName>
    <definedName name="_xlnm.Print_Area" localSheetId="2">'TOTAL HUTANG USAHA'!$A$1:$B$46</definedName>
    <definedName name="tabel" localSheetId="1">'[1]7. DT. LUBIS'!$B$23:$C$27</definedName>
    <definedName name="tabel">'[2]7. DT. LUBIS'!$B$23:$C$27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0" i="13" l="1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H18" i="10" l="1"/>
  <c r="J6" i="9" l="1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83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6" i="10"/>
  <c r="I80" i="10"/>
  <c r="J98" i="10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8" i="13"/>
  <c r="E177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8" i="13"/>
  <c r="E77" i="13"/>
  <c r="E76" i="13"/>
  <c r="E75" i="13"/>
  <c r="E74" i="13"/>
  <c r="E73" i="13"/>
  <c r="E72" i="13"/>
  <c r="E71" i="13"/>
  <c r="E70" i="13"/>
  <c r="E69" i="13"/>
  <c r="E68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5" i="13"/>
  <c r="E14" i="13"/>
  <c r="E13" i="13"/>
  <c r="E12" i="13"/>
  <c r="E11" i="13"/>
  <c r="E10" i="13"/>
  <c r="E9" i="13"/>
  <c r="E8" i="13"/>
  <c r="E7" i="13"/>
  <c r="I36" i="9"/>
  <c r="C45" i="12"/>
  <c r="C272" i="13"/>
  <c r="G103" i="10"/>
  <c r="G101" i="10"/>
  <c r="G93" i="10"/>
  <c r="F87" i="10"/>
  <c r="F84" i="10"/>
  <c r="G80" i="10"/>
  <c r="G79" i="10"/>
  <c r="G77" i="10"/>
  <c r="G74" i="10"/>
  <c r="G71" i="10"/>
  <c r="G68" i="10"/>
  <c r="G63" i="10"/>
  <c r="F62" i="10"/>
  <c r="G58" i="10"/>
  <c r="G52" i="10"/>
  <c r="G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G19" i="10"/>
  <c r="G15" i="10"/>
  <c r="G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62" authorId="0" shapeId="0" xr:uid="{00000000-0006-0000-0000-000001000000}">
      <text>
        <r>
          <rPr>
            <b/>
            <sz val="9"/>
            <rFont val="Times New Roman"/>
          </rPr>
          <t>LENOVO:</t>
        </r>
        <r>
          <rPr>
            <sz val="9"/>
            <rFont val="Times New Roman"/>
          </rPr>
          <t xml:space="preserve">
include ppn masukan atas pembelian ptr</t>
        </r>
      </text>
    </comment>
    <comment ref="F87" authorId="0" shapeId="0" xr:uid="{00000000-0006-0000-0000-000002000000}">
      <text>
        <r>
          <rPr>
            <b/>
            <sz val="9"/>
            <rFont val="Times New Roman"/>
          </rPr>
          <t>LENOVO:</t>
        </r>
        <r>
          <rPr>
            <sz val="9"/>
            <rFont val="Times New Roman"/>
          </rPr>
          <t xml:space="preserve">
pembayaran tunai tgl 25 nov 2024</t>
        </r>
      </text>
    </comment>
  </commentList>
</comments>
</file>

<file path=xl/sharedStrings.xml><?xml version="1.0" encoding="utf-8"?>
<sst xmlns="http://schemas.openxmlformats.org/spreadsheetml/2006/main" count="1489" uniqueCount="1155">
  <si>
    <t>PT BERKAH SOLO BERDIKARI</t>
  </si>
  <si>
    <t>LAPORAN POSISI KEUANGAN</t>
  </si>
  <si>
    <t>31 DESEMBER 2024</t>
  </si>
  <si>
    <t>ASET</t>
  </si>
  <si>
    <t>KAS</t>
  </si>
  <si>
    <t>Kas Dirut</t>
  </si>
  <si>
    <t>Kas Humas</t>
  </si>
  <si>
    <t>Kas Kecil</t>
  </si>
  <si>
    <t>TOTAL KAS</t>
  </si>
  <si>
    <t>BANK</t>
  </si>
  <si>
    <t>Giro Mandiri 7707</t>
  </si>
  <si>
    <t>Giro Mandiri 5005</t>
  </si>
  <si>
    <t>Giro BPD</t>
  </si>
  <si>
    <t>Mandiri 4344</t>
  </si>
  <si>
    <t>TOTAL BANK</t>
  </si>
  <si>
    <t>PIUTANG</t>
  </si>
  <si>
    <t>Piutang Usaha</t>
  </si>
  <si>
    <t>Piutang Tak Tertagih</t>
  </si>
  <si>
    <t>TOTAL PIUTANG</t>
  </si>
  <si>
    <t>PERSEDIAAN</t>
  </si>
  <si>
    <t>Persediaan Abu Batu</t>
  </si>
  <si>
    <t>Persediaan Split 0,5</t>
  </si>
  <si>
    <t>Persediaan Split 1,2</t>
  </si>
  <si>
    <t>Persediaan Split 2,3</t>
  </si>
  <si>
    <t>Persediaan Aspalt</t>
  </si>
  <si>
    <t>Persediaan Emulsi CSS</t>
  </si>
  <si>
    <t>Persediaan Emulsi CRS</t>
  </si>
  <si>
    <t>Persediaan BBA</t>
  </si>
  <si>
    <t>Persediaan Solar</t>
  </si>
  <si>
    <t>Persediaan Minyak Tanah</t>
  </si>
  <si>
    <t>Persediaan Solar Armada</t>
  </si>
  <si>
    <t>Persediaan Oli Kompressor</t>
  </si>
  <si>
    <t>Persediaan Oli Transmisi Spirax S2 G 90</t>
  </si>
  <si>
    <t>Persediaan Oli Mesin Rimula R2 40</t>
  </si>
  <si>
    <t>Persediaan Oli Gardan Sae 140</t>
  </si>
  <si>
    <t>Persediaan Oli Gardan Shell Spirax S2-140</t>
  </si>
  <si>
    <t>Persediaan Oli Shell Thermia B</t>
  </si>
  <si>
    <t>Persediaan Oli Shell Tellus 32</t>
  </si>
  <si>
    <t>Persediaan Oli Power Stering</t>
  </si>
  <si>
    <t>Persediaan Oli Oli Hidrolis Bardahl Iso 46</t>
  </si>
  <si>
    <t>Persediaan Oli Hidrolis Turalik 52 ISO 68</t>
  </si>
  <si>
    <t>Persediaan Oli Silicone Radiator</t>
  </si>
  <si>
    <t>Persediaan Indulin AA 86</t>
  </si>
  <si>
    <t>Persediaan Indulin AA 57</t>
  </si>
  <si>
    <t>Persediaan HCL</t>
  </si>
  <si>
    <t>Persediaan Minyak Goreng</t>
  </si>
  <si>
    <t>Gudang</t>
  </si>
  <si>
    <t>TOTAL PERSEDIAAN</t>
  </si>
  <si>
    <t>INVESTASI</t>
  </si>
  <si>
    <t>Investasi PT. Berkah Selo Makmur</t>
  </si>
  <si>
    <t>TOTAL INVESTASI</t>
  </si>
  <si>
    <t>SEWA DIBAYAR DIMUKA</t>
  </si>
  <si>
    <t>Sewa Dibayar Dimuka ( Mess TWS )</t>
  </si>
  <si>
    <t>Sewa Dibayar Dimuka ( Tanah AMP )</t>
  </si>
  <si>
    <t>Sewa Dibayar Dimuka ( Mess KPlant )</t>
  </si>
  <si>
    <t>TOTAL SEWA DIBAYAR DIMUKA</t>
  </si>
  <si>
    <t>UANG MUKA</t>
  </si>
  <si>
    <t>Uang Muka Pembelian Tanah</t>
  </si>
  <si>
    <t>PPN Masukan</t>
  </si>
  <si>
    <t>TOTAL UANG MUKA</t>
  </si>
  <si>
    <t>ASET TETAP</t>
  </si>
  <si>
    <t>Bangunan</t>
  </si>
  <si>
    <t>(Akumulasi Penyusutan Bangunan)</t>
  </si>
  <si>
    <t>Kendaraan</t>
  </si>
  <si>
    <t>(Akumulasi Penyusutan Kendaraan)</t>
  </si>
  <si>
    <t>Mesin dan Peralatan Produksi</t>
  </si>
  <si>
    <t>(Akumulasi Penyusutan Mesin dan Peralatan Produksi)</t>
  </si>
  <si>
    <t>Peralatan Kantor</t>
  </si>
  <si>
    <t>(Akumulasi Penyusutan Peralatan Kantor)</t>
  </si>
  <si>
    <t>TOTAL ASET TETAP</t>
  </si>
  <si>
    <t>TOTAL ASET</t>
  </si>
  <si>
    <t>LIABILITAS DAN EKUITAS</t>
  </si>
  <si>
    <t>LIABILITAS</t>
  </si>
  <si>
    <t>Hutang Usaha</t>
  </si>
  <si>
    <t>Hutang PPN Keluaran</t>
  </si>
  <si>
    <t>Hutang Share Omset ( Holding )</t>
  </si>
  <si>
    <t>Hutang PT. Naafi Jaya Laksana</t>
  </si>
  <si>
    <t>Hutang Share Profit ( AKB )</t>
  </si>
  <si>
    <t>Hutang Gaji Karyawan</t>
  </si>
  <si>
    <t>Rekening Transitory</t>
  </si>
  <si>
    <t>Hutang Investasi</t>
  </si>
  <si>
    <t>PT. Berkah Bumi Ciherang</t>
  </si>
  <si>
    <t>TOTAL LIABILITAS</t>
  </si>
  <si>
    <t>EKUITAS</t>
  </si>
  <si>
    <t>Modal Awal</t>
  </si>
  <si>
    <t>Historycal Balance</t>
  </si>
  <si>
    <t>Laba Ditahan</t>
  </si>
  <si>
    <t>Laba/ Rugi Tahun Berjalan</t>
  </si>
  <si>
    <t>Laba/Rugi Desember 2024</t>
  </si>
  <si>
    <t>TOTAL EKUITAS</t>
  </si>
  <si>
    <t>TOTAL LIABILITAS DAN EKUITAS</t>
  </si>
  <si>
    <t>PT. BERKAH SOLO BERDIKARI</t>
  </si>
  <si>
    <t>LAPORAN PENJUALAN</t>
  </si>
  <si>
    <t>PER 31 DESEMBER 2024</t>
  </si>
  <si>
    <t>NO</t>
  </si>
  <si>
    <t>Nama</t>
  </si>
  <si>
    <t>Update</t>
  </si>
  <si>
    <t>CV. Anugrah Jaya ( Anung Adriatmoko )</t>
  </si>
  <si>
    <t>CV. Naafi Alam Sentosa ( Bandung Subianto )</t>
  </si>
  <si>
    <t>PT. Indo Pratama ( Brono Ermerawan )</t>
  </si>
  <si>
    <t>Purwadi</t>
  </si>
  <si>
    <t>Sisyadi</t>
  </si>
  <si>
    <t>CV. Paku Joyo ( Syamsu Komarudin )</t>
  </si>
  <si>
    <t>CV. Rejekining Abadi ( Toro )</t>
  </si>
  <si>
    <t>Beni Pratama</t>
  </si>
  <si>
    <t>CV. Wahyu Karsa ( Mulyadi )</t>
  </si>
  <si>
    <t>CV. Dimas Alam Manunggal ( Mintarjo )</t>
  </si>
  <si>
    <t>Suyamto ( Yanto )</t>
  </si>
  <si>
    <t>Kelurahan Kepuh Nguter</t>
  </si>
  <si>
    <t>Sudomo</t>
  </si>
  <si>
    <t>Mulyono</t>
  </si>
  <si>
    <t>CV. Buana Raya Muh. Lubis )</t>
  </si>
  <si>
    <t>Gatot Dwi Purnomo</t>
  </si>
  <si>
    <t>CV. Mukti Asari  ( Pardiyanto )</t>
  </si>
  <si>
    <t>Daryatno</t>
  </si>
  <si>
    <t>Mulyono Cuplik</t>
  </si>
  <si>
    <t>Taryono</t>
  </si>
  <si>
    <t>Gito Reog</t>
  </si>
  <si>
    <t>CV. Kelapa Gading ( Brono Ermerawan )</t>
  </si>
  <si>
    <t xml:space="preserve"> Darus</t>
  </si>
  <si>
    <t>Johan</t>
  </si>
  <si>
    <t>Santo</t>
  </si>
  <si>
    <t>Nyamik</t>
  </si>
  <si>
    <t>Jenguk</t>
  </si>
  <si>
    <t>Slamet (uncek)</t>
  </si>
  <si>
    <t>Larno</t>
  </si>
  <si>
    <t>Aditya</t>
  </si>
  <si>
    <t>Fauzan</t>
  </si>
  <si>
    <t>Sriyono</t>
  </si>
  <si>
    <t>CV. Sinar Harapan ( Joko )</t>
  </si>
  <si>
    <t>suroyo</t>
  </si>
  <si>
    <t>Kirno</t>
  </si>
  <si>
    <t>Darmono</t>
  </si>
  <si>
    <t>CV. Sari Samudra</t>
  </si>
  <si>
    <t>Kristiyadi</t>
  </si>
  <si>
    <t>Wawan Karanganyar</t>
  </si>
  <si>
    <t>Darman</t>
  </si>
  <si>
    <t>Dodo</t>
  </si>
  <si>
    <t>CV. Budi Sentosa ( Hartoyo )</t>
  </si>
  <si>
    <t>CV. Mandiri ( Marwadi / Gandos )</t>
  </si>
  <si>
    <t>Joko Ulo</t>
  </si>
  <si>
    <t>Parno Karanganyar</t>
  </si>
  <si>
    <t>Mariman Klaten</t>
  </si>
  <si>
    <t>Supri Banaran</t>
  </si>
  <si>
    <t>CV. Daya Utama</t>
  </si>
  <si>
    <t>Budi Boyolali</t>
  </si>
  <si>
    <t>Pak Wawan</t>
  </si>
  <si>
    <t>Hariyadi Grendel</t>
  </si>
  <si>
    <t>Hardi Jenawi</t>
  </si>
  <si>
    <t>CV. Berkah Karya Mandiri</t>
  </si>
  <si>
    <t>Riski Klaten</t>
  </si>
  <si>
    <t>Pak Suntanto</t>
  </si>
  <si>
    <t>Desa Bener</t>
  </si>
  <si>
    <t>Desa Kedung Jambal</t>
  </si>
  <si>
    <t>Desa Kliwonan ( Banid )</t>
  </si>
  <si>
    <t>Agus Karanganyar</t>
  </si>
  <si>
    <t>Mul Bagong</t>
  </si>
  <si>
    <t>Hari Banaran</t>
  </si>
  <si>
    <t>Pak Dandy</t>
  </si>
  <si>
    <t>PT. Cipta Prima ( Hery )</t>
  </si>
  <si>
    <t>Pak Qohar</t>
  </si>
  <si>
    <t>Desa Gemantar</t>
  </si>
  <si>
    <t>Desa Gladaksari</t>
  </si>
  <si>
    <t>Pak Kancil</t>
  </si>
  <si>
    <t>Sucianto</t>
  </si>
  <si>
    <t>Sadiyo</t>
  </si>
  <si>
    <t>PT. Sena Muklti ( Saido  )</t>
  </si>
  <si>
    <t>Wiwik</t>
  </si>
  <si>
    <t>Mulyadi</t>
  </si>
  <si>
    <t>Adi Suryono</t>
  </si>
  <si>
    <t>Sulis</t>
  </si>
  <si>
    <t>Joko KTS</t>
  </si>
  <si>
    <t>Haryono</t>
  </si>
  <si>
    <t>Riki</t>
  </si>
  <si>
    <t>Gunarso</t>
  </si>
  <si>
    <t>Nanang</t>
  </si>
  <si>
    <t>Dita</t>
  </si>
  <si>
    <t>Sudarman Boyolali</t>
  </si>
  <si>
    <t>Narwan</t>
  </si>
  <si>
    <t>Vika</t>
  </si>
  <si>
    <t>Siman</t>
  </si>
  <si>
    <t>Gareng Karanganyar</t>
  </si>
  <si>
    <t>CV. Adi Laksana Mandiri ( Riyadi )</t>
  </si>
  <si>
    <t>Ngadiyo-CV Pangestu</t>
  </si>
  <si>
    <t>Kamto</t>
  </si>
  <si>
    <t>Beni</t>
  </si>
  <si>
    <t>Aang</t>
  </si>
  <si>
    <t>CV. Rorin Berdikari ( Hartanto )</t>
  </si>
  <si>
    <t>Wahyudi</t>
  </si>
  <si>
    <t>Sugiman</t>
  </si>
  <si>
    <t>Sis Klaten</t>
  </si>
  <si>
    <t>Joko PU</t>
  </si>
  <si>
    <t>CV. Dua Putra Perkasa( Iskandar )</t>
  </si>
  <si>
    <t>Sahrul</t>
  </si>
  <si>
    <t>Rus</t>
  </si>
  <si>
    <t>Dika</t>
  </si>
  <si>
    <t>Sunar</t>
  </si>
  <si>
    <t>Desa Kunden</t>
  </si>
  <si>
    <t>Asep</t>
  </si>
  <si>
    <t>Jumanto Jepang</t>
  </si>
  <si>
    <t>CV. Lumaksana Loka ( Muh. Irham )</t>
  </si>
  <si>
    <t>Wiyono</t>
  </si>
  <si>
    <t>CV. Adhi Laksana Indonesia ( Supriyanto )</t>
  </si>
  <si>
    <t>Sunarwan</t>
  </si>
  <si>
    <t>Topan</t>
  </si>
  <si>
    <t>Suyatno</t>
  </si>
  <si>
    <t>Eko KARANGANYAR</t>
  </si>
  <si>
    <t>Paiman</t>
  </si>
  <si>
    <t>Abri</t>
  </si>
  <si>
    <t>PT ABDI CIPTA - Parwanto WIDODO</t>
  </si>
  <si>
    <t>Murbeng</t>
  </si>
  <si>
    <t>CV. Pujasani ( Ivan/Sarimio)</t>
  </si>
  <si>
    <t>Fajar Riski</t>
  </si>
  <si>
    <t>CV. Warna Sejati ( Badarudin )</t>
  </si>
  <si>
    <t>Kipli</t>
  </si>
  <si>
    <t>CV. Medina ( Anis/Kunto )</t>
  </si>
  <si>
    <t>Alfi</t>
  </si>
  <si>
    <t>Suyanto Karanganyar</t>
  </si>
  <si>
    <t>Dwi Daffa</t>
  </si>
  <si>
    <t>CV. Rajawali Citra ( Sutrisno )</t>
  </si>
  <si>
    <t>CV. Berkah Mandiri ( Nduwan )</t>
  </si>
  <si>
    <t>Wahyono</t>
  </si>
  <si>
    <t>CV. Adhi Guna ( Supadi )</t>
  </si>
  <si>
    <t>CV. Sami Jaya ( Agus  )</t>
  </si>
  <si>
    <t>Najik</t>
  </si>
  <si>
    <t>Yaqub</t>
  </si>
  <si>
    <t>CV. Salim Karya Mandiri</t>
  </si>
  <si>
    <t>Lasdan</t>
  </si>
  <si>
    <t>Desa Keling</t>
  </si>
  <si>
    <t>Adi Jumapolo</t>
  </si>
  <si>
    <t>CV. Herjuna Raya ( Andi )</t>
  </si>
  <si>
    <t>Kabe</t>
  </si>
  <si>
    <t>CV. Mulya Asih ( Tipyani )</t>
  </si>
  <si>
    <t>CV. Central Group ( Dodik )</t>
  </si>
  <si>
    <t>CV. Windu Karya Utama</t>
  </si>
  <si>
    <t>CV. Boyolali Tersenyum ( Jatmiko )</t>
  </si>
  <si>
    <t>Nana</t>
  </si>
  <si>
    <t>CV. Petraco</t>
  </si>
  <si>
    <t>Gaper</t>
  </si>
  <si>
    <t>CV. Pura Kencana ( Bp Gibon )</t>
  </si>
  <si>
    <t>CV. Nadia</t>
  </si>
  <si>
    <t>Multani</t>
  </si>
  <si>
    <t>Valen</t>
  </si>
  <si>
    <t>CV. Hidayat Putra Mandiri</t>
  </si>
  <si>
    <t>RIZAL KRA</t>
  </si>
  <si>
    <t>BAGONG BYL</t>
  </si>
  <si>
    <t>MULYONO SALAKN</t>
  </si>
  <si>
    <t>CV ADITYA PUTRA</t>
  </si>
  <si>
    <t>JONI</t>
  </si>
  <si>
    <t>Johan Klaten</t>
  </si>
  <si>
    <t>Wisnu Jombor</t>
  </si>
  <si>
    <t>Moko</t>
  </si>
  <si>
    <t>Tomi Klaten</t>
  </si>
  <si>
    <t>CV Kartika Buana ( Sukadi )</t>
  </si>
  <si>
    <t>Pak Mamat</t>
  </si>
  <si>
    <t>Mursito</t>
  </si>
  <si>
    <t>Desa Sendang Ijo</t>
  </si>
  <si>
    <t>Suryanto</t>
  </si>
  <si>
    <t>Joko Uncen</t>
  </si>
  <si>
    <t>Edi Klaten</t>
  </si>
  <si>
    <t>Tri Boyolali</t>
  </si>
  <si>
    <t>Cebret</t>
  </si>
  <si>
    <t>Desa Gaden</t>
  </si>
  <si>
    <t>Anggung</t>
  </si>
  <si>
    <t>PT NAAFI JAYA LAKSANA</t>
  </si>
  <si>
    <t>EDI CAWAS</t>
  </si>
  <si>
    <t>Bapak Narto Byl</t>
  </si>
  <si>
    <t>Arif Kra</t>
  </si>
  <si>
    <t>PT. Sinar Karya Perkasa</t>
  </si>
  <si>
    <t>Windhi</t>
  </si>
  <si>
    <t>Andi Wirun</t>
  </si>
  <si>
    <t>Latif</t>
  </si>
  <si>
    <t>CV. Dzariin Putra Utama</t>
  </si>
  <si>
    <t>Hartadi</t>
  </si>
  <si>
    <t>CV. Manunggal</t>
  </si>
  <si>
    <t>Tri Klaten</t>
  </si>
  <si>
    <t>Munardi</t>
  </si>
  <si>
    <t>Rusmiyadi</t>
  </si>
  <si>
    <t>Yanto Skh</t>
  </si>
  <si>
    <t>Santosa Klt</t>
  </si>
  <si>
    <t>Lanjar Klt</t>
  </si>
  <si>
    <t>Supandi</t>
  </si>
  <si>
    <t>Ardi Klt</t>
  </si>
  <si>
    <t>PT. Agung Sinar Mukti - Darius</t>
  </si>
  <si>
    <t>CV. Rini</t>
  </si>
  <si>
    <t>Puput</t>
  </si>
  <si>
    <t>CV. Rahma Sari - Suhadi</t>
  </si>
  <si>
    <t>Duta Fortuna</t>
  </si>
  <si>
    <t>Kojur</t>
  </si>
  <si>
    <t>Nandar</t>
  </si>
  <si>
    <t>Tali Jiwo makmur</t>
  </si>
  <si>
    <t>CV. rahmad</t>
  </si>
  <si>
    <t>CV. Naga Sakti</t>
  </si>
  <si>
    <t>Dagleg</t>
  </si>
  <si>
    <t>Suratman</t>
  </si>
  <si>
    <t>Pak Ramto</t>
  </si>
  <si>
    <t>CV. Karya Mandiri</t>
  </si>
  <si>
    <t>Feby Kra</t>
  </si>
  <si>
    <t>Sanyoto</t>
  </si>
  <si>
    <t>CV. Technicsi</t>
  </si>
  <si>
    <t>Sri Handayani</t>
  </si>
  <si>
    <t>Dimas Booyolali</t>
  </si>
  <si>
    <t>CV.  Ibrahima Jaya</t>
  </si>
  <si>
    <t>CV PERMANA PUTRA-HARYONO J</t>
  </si>
  <si>
    <t>JITO WONOGIRI</t>
  </si>
  <si>
    <t>AGUS KLATEN</t>
  </si>
  <si>
    <t>DANANG SCS</t>
  </si>
  <si>
    <t>CV JAYA KONSTUKSI (ANUNG ANDRIATMOKO)</t>
  </si>
  <si>
    <t>ANTOK BEKONANG</t>
  </si>
  <si>
    <t>CV SIMPANG LIMA</t>
  </si>
  <si>
    <t>BUDI PU BOYOLALI</t>
  </si>
  <si>
    <t>UCIL</t>
  </si>
  <si>
    <t>CV MABRUR</t>
  </si>
  <si>
    <t>AGUS WIDYATMONO</t>
  </si>
  <si>
    <t>UST KECE</t>
  </si>
  <si>
    <t>ANTOK KLT</t>
  </si>
  <si>
    <t>WARNO BYL</t>
  </si>
  <si>
    <t>PARMIN PTIX</t>
  </si>
  <si>
    <t>YULI</t>
  </si>
  <si>
    <t>DESA GABUGAN</t>
  </si>
  <si>
    <t>TRI ATMAJA</t>
  </si>
  <si>
    <t>ILHAM</t>
  </si>
  <si>
    <t>CV WIJI SEJATI</t>
  </si>
  <si>
    <t>CV LINTAS CAKRAWALA NUSANTARA</t>
  </si>
  <si>
    <t>CV PURWA SANTIKA - YADI</t>
  </si>
  <si>
    <t>IBU IKA</t>
  </si>
  <si>
    <t>BUDI - CV PUSAKA</t>
  </si>
  <si>
    <t>TRI S KRA (2024)</t>
  </si>
  <si>
    <t>DESA NGLOLODONO</t>
  </si>
  <si>
    <t>AHSAN</t>
  </si>
  <si>
    <t>SLAMET SIMO</t>
  </si>
  <si>
    <t>CV RAJAWALI MITRA GLOBAL</t>
  </si>
  <si>
    <t>CV SYAFIRA JAYA ABADI</t>
  </si>
  <si>
    <t>ARIFIN ZAENAL</t>
  </si>
  <si>
    <t>CV SIGRA TEKNIK</t>
  </si>
  <si>
    <t>ARI KLATEN</t>
  </si>
  <si>
    <t>DUMADI</t>
  </si>
  <si>
    <t>EDI SAPUTRA</t>
  </si>
  <si>
    <t>ANWAR KARANGANYAR</t>
  </si>
  <si>
    <t>BUDI WONOGIRI</t>
  </si>
  <si>
    <t>MULYONO MULUR</t>
  </si>
  <si>
    <t>EKO GONDIK</t>
  </si>
  <si>
    <t>BAYU KLATEN</t>
  </si>
  <si>
    <t>YUDHI KLATEN</t>
  </si>
  <si>
    <t>ADI PU TASIKMADU</t>
  </si>
  <si>
    <t>WIDODO SANGGANG</t>
  </si>
  <si>
    <t>DICKY BOYOLALI</t>
  </si>
  <si>
    <t>MARYADI</t>
  </si>
  <si>
    <t>CV AGUNG ABADI</t>
  </si>
  <si>
    <t>PT MAMAN PUTRA BRAYAN</t>
  </si>
  <si>
    <t>CV DWIWANGKARA YASA</t>
  </si>
  <si>
    <t>FILGA</t>
  </si>
  <si>
    <t>CV CENTRAL KARYA</t>
  </si>
  <si>
    <t>EDI PIPPO KLATEN</t>
  </si>
  <si>
    <t>CV EKA MANDIRI</t>
  </si>
  <si>
    <t>NANDA SRAGEN</t>
  </si>
  <si>
    <t>LATIFAH</t>
  </si>
  <si>
    <t>ABDUL GHONI</t>
  </si>
  <si>
    <t>NUGROHO PU KLATEN</t>
  </si>
  <si>
    <t>RIVALDI</t>
  </si>
  <si>
    <t>RINGKASAN HUTANG</t>
  </si>
  <si>
    <t>HUTANG</t>
  </si>
  <si>
    <t>Anugrah Batu Alam (PT. ABA), Locco</t>
  </si>
  <si>
    <t>DT. Beni</t>
  </si>
  <si>
    <t>DT. Koled</t>
  </si>
  <si>
    <t>DT. Senton</t>
  </si>
  <si>
    <t>DT. Lubis</t>
  </si>
  <si>
    <t>Aset &amp; Inventaris :</t>
  </si>
  <si>
    <t>PT. Global Bitumen Utama ( GBU )</t>
  </si>
  <si>
    <t>Gufron Mubarok Casanah (GMC), Locco</t>
  </si>
  <si>
    <t>Aspindo Mutual</t>
  </si>
  <si>
    <t>Harapan Utama Motor ( HUM )</t>
  </si>
  <si>
    <t>Windi Material</t>
  </si>
  <si>
    <t>CV. Langgeng Jaya</t>
  </si>
  <si>
    <t>CV. Watu Manikam</t>
  </si>
  <si>
    <t>Selo Seto</t>
  </si>
  <si>
    <t>Ninik Material</t>
  </si>
  <si>
    <t>Njoho Adek Material</t>
  </si>
  <si>
    <t>Sebeto</t>
  </si>
  <si>
    <t>PT SEMUT GENI MATERIAL</t>
  </si>
  <si>
    <t>Pak Edi Material</t>
  </si>
  <si>
    <t>BGN Material</t>
  </si>
  <si>
    <t>Sahabat Sejati Material ( CVSS )</t>
  </si>
  <si>
    <t>Shima Glingsem Raya - Jepara</t>
  </si>
  <si>
    <t>Wakibara Material</t>
  </si>
  <si>
    <t>PT. Indah Mitra Energi ( IME )</t>
  </si>
  <si>
    <t>Wika Intinusa Niagatama</t>
  </si>
  <si>
    <t>Dwikaryasa Perkasa - Eko Mekanik</t>
  </si>
  <si>
    <t>Sumber Urip</t>
  </si>
  <si>
    <t>Wana Indah Asri</t>
  </si>
  <si>
    <t>PT. Giza Utama Energi</t>
  </si>
  <si>
    <t>Material AGL</t>
  </si>
  <si>
    <t>PT. PALUGADA JAYA ENERGI</t>
  </si>
  <si>
    <t>MATERIAL GHUFRON CRUSHER</t>
  </si>
  <si>
    <t>MATERIAL SELO LUHUR</t>
  </si>
  <si>
    <t>DT HARI</t>
  </si>
  <si>
    <t>DT PARMIN</t>
  </si>
  <si>
    <t>BATU PENJURU MATERIAL</t>
  </si>
  <si>
    <t>SENTRAL BATU NUSANTARA</t>
  </si>
  <si>
    <t>PT SRI KARYA LINTASINDO</t>
  </si>
  <si>
    <t>MATERIAL PT NAAFI JAYA</t>
  </si>
  <si>
    <t>JUMLAH</t>
  </si>
  <si>
    <t>PERSEDIAAN 31 DESEMBER 2024</t>
  </si>
  <si>
    <t>No.</t>
  </si>
  <si>
    <t>Klasifikasi</t>
  </si>
  <si>
    <t>Kode</t>
  </si>
  <si>
    <t>Nama Persediaan</t>
  </si>
  <si>
    <t>Persediaan</t>
  </si>
  <si>
    <t>Harga</t>
  </si>
  <si>
    <t>Jumlah</t>
  </si>
  <si>
    <t>Material</t>
  </si>
  <si>
    <t>MTR.001</t>
  </si>
  <si>
    <t>MTR.002</t>
  </si>
  <si>
    <t>MTR.003</t>
  </si>
  <si>
    <t>MTR.004</t>
  </si>
  <si>
    <t>Asphalt</t>
  </si>
  <si>
    <t>ASP.001</t>
  </si>
  <si>
    <t>EMULSI</t>
  </si>
  <si>
    <t>EML.001</t>
  </si>
  <si>
    <t>EML.002</t>
  </si>
  <si>
    <t>BAHAN BAKAR</t>
  </si>
  <si>
    <t>BBP.001</t>
  </si>
  <si>
    <t>BBP.002</t>
  </si>
  <si>
    <t>BBP.003</t>
  </si>
  <si>
    <t>BBP.004</t>
  </si>
  <si>
    <t>BBP.005</t>
  </si>
  <si>
    <t>BBP.006</t>
  </si>
  <si>
    <t>BBP.007</t>
  </si>
  <si>
    <t>BBP.008</t>
  </si>
  <si>
    <t>BBP.009</t>
  </si>
  <si>
    <t>BBP.010</t>
  </si>
  <si>
    <t>BBP.011</t>
  </si>
  <si>
    <t>BBP.012</t>
  </si>
  <si>
    <t>BBP.013</t>
  </si>
  <si>
    <t>BBP.014</t>
  </si>
  <si>
    <t>BBP.015</t>
  </si>
  <si>
    <t>BBP.016</t>
  </si>
  <si>
    <t>BBP.017</t>
  </si>
  <si>
    <t>BBP.018</t>
  </si>
  <si>
    <t>BBP.019</t>
  </si>
  <si>
    <t>SPARE PART</t>
  </si>
  <si>
    <t>SPR.001</t>
  </si>
  <si>
    <t>cus_nama</t>
  </si>
  <si>
    <t>cus_id</t>
  </si>
  <si>
    <t>Ari Murti</t>
  </si>
  <si>
    <t>CV. Wikanandaru ( Danur Widiatmoko )</t>
  </si>
  <si>
    <t>Daryono</t>
  </si>
  <si>
    <t>CV. Rajawali ( Dyah Kusumaningrum )</t>
  </si>
  <si>
    <t>Kelurahan Tanjung ( Edi Nuryanto )</t>
  </si>
  <si>
    <t>CV. Putra Perkasa (  Hartanto )</t>
  </si>
  <si>
    <t>Hasan</t>
  </si>
  <si>
    <t>CV. Brytama ( Imron / Priyit )</t>
  </si>
  <si>
    <t>CV. Bintang Sakti ( Mujiono )</t>
  </si>
  <si>
    <t>Pak Lurah Demakan</t>
  </si>
  <si>
    <t>CV. Nindya Karya ( Sugiyono )</t>
  </si>
  <si>
    <t>CV. Tulus Karya ( Suhardi )</t>
  </si>
  <si>
    <t>Sugiyanto</t>
  </si>
  <si>
    <t>CV. Batu Intan ( Sumarno )</t>
  </si>
  <si>
    <t>Syarif</t>
  </si>
  <si>
    <t>Tri Suseno</t>
  </si>
  <si>
    <t>Koko</t>
  </si>
  <si>
    <t>Sugito</t>
  </si>
  <si>
    <t>CSR</t>
  </si>
  <si>
    <t>PT. Indaco</t>
  </si>
  <si>
    <t>CV. Sindu Putra</t>
  </si>
  <si>
    <t>CV. Lima Putra</t>
  </si>
  <si>
    <t>CV. Arco Gedangan ( Sutarto )</t>
  </si>
  <si>
    <t>CV. Bintang Perdana Jaya ( Pak Kancil )</t>
  </si>
  <si>
    <t>CV. Bintang Perdana Jaya ( Jliteng )</t>
  </si>
  <si>
    <t>CV. Brina Putra</t>
  </si>
  <si>
    <t>CV. Kabul Jaya ( Suwardi )</t>
  </si>
  <si>
    <t>CV. Pusaka ( Budi Harjono )</t>
  </si>
  <si>
    <t>CV. Puri Rejeki ( Syahtono )</t>
  </si>
  <si>
    <t>CV. Berkah Jaya ( Darwanto )</t>
  </si>
  <si>
    <t>CV Rahma ( Sunarto )</t>
  </si>
  <si>
    <t>CV. Sindu Jaya ( Gatot )</t>
  </si>
  <si>
    <t>CV. Bima Karya ( Bimo Hastomo, SE )</t>
  </si>
  <si>
    <t>Atin</t>
  </si>
  <si>
    <t>CV. Karunia Jaya ( Satria Agung )</t>
  </si>
  <si>
    <t>CV. Kussri Jaya ( Agil Kistanto )</t>
  </si>
  <si>
    <t>CV. Mukti Luhur ( Wiwi )</t>
  </si>
  <si>
    <t>Tukimin</t>
  </si>
  <si>
    <t>Joko Mulyono</t>
  </si>
  <si>
    <t>Kartika Jati Sentosa ( Nano KSJ )</t>
  </si>
  <si>
    <t>Daryanto</t>
  </si>
  <si>
    <t>Saptoni</t>
  </si>
  <si>
    <t>Nardi</t>
  </si>
  <si>
    <t>Anto</t>
  </si>
  <si>
    <t>Slamet Kra</t>
  </si>
  <si>
    <t>Seto</t>
  </si>
  <si>
    <t>CV Kencono Wulan</t>
  </si>
  <si>
    <t>Saiman</t>
  </si>
  <si>
    <t>Tedi</t>
  </si>
  <si>
    <t>Sumardi</t>
  </si>
  <si>
    <t>CV. Margo Mulyo ( Surono Mbesur / Pak rebo )</t>
  </si>
  <si>
    <t>CV. Nariska Nada ( Nanang )</t>
  </si>
  <si>
    <t>Marino</t>
  </si>
  <si>
    <t>Gatot</t>
  </si>
  <si>
    <t>Novita</t>
  </si>
  <si>
    <t>PT. Surya Alam Cipta ( Sugeng Supriyanto )</t>
  </si>
  <si>
    <t>Nurcholis</t>
  </si>
  <si>
    <t>Kelurahan Celep</t>
  </si>
  <si>
    <t>Elsantino</t>
  </si>
  <si>
    <t>Pramusinto</t>
  </si>
  <si>
    <t xml:space="preserve">Dwi </t>
  </si>
  <si>
    <t>Kismiyanto</t>
  </si>
  <si>
    <t>CV. Adi Cipta Mandiri ( Dyah Kusumaningrum )</t>
  </si>
  <si>
    <t>Kelurahan Dalangan</t>
  </si>
  <si>
    <t>Aris</t>
  </si>
  <si>
    <t>Teguh PU</t>
  </si>
  <si>
    <t>IWAN</t>
  </si>
  <si>
    <t>Kris</t>
  </si>
  <si>
    <t>Kelurahan Malangan</t>
  </si>
  <si>
    <t>Kelurahan Kedungsono</t>
  </si>
  <si>
    <t>Pak Jepang</t>
  </si>
  <si>
    <t>Wartono</t>
  </si>
  <si>
    <t>CV. Mega Bintang ( Dunardi Widiyanto )</t>
  </si>
  <si>
    <t>Ari</t>
  </si>
  <si>
    <t>Kelurahan Gupit</t>
  </si>
  <si>
    <t>Ade</t>
  </si>
  <si>
    <t>Siwi kts</t>
  </si>
  <si>
    <t>Sulimin</t>
  </si>
  <si>
    <t>Hadi</t>
  </si>
  <si>
    <t>Cepi</t>
  </si>
  <si>
    <t>Ery purbojo</t>
  </si>
  <si>
    <t>CV Ranu Karya - Udik</t>
  </si>
  <si>
    <t>Wisnu Riyawan</t>
  </si>
  <si>
    <t>TARDI</t>
  </si>
  <si>
    <t>Sunaryo</t>
  </si>
  <si>
    <t>Budi PU / Budi Harsono</t>
  </si>
  <si>
    <t>Joko Riyanto</t>
  </si>
  <si>
    <t>Lasiman</t>
  </si>
  <si>
    <t>Salikun</t>
  </si>
  <si>
    <t>Budi Prasetya</t>
  </si>
  <si>
    <t>Mansyur</t>
  </si>
  <si>
    <t>Riyanto</t>
  </si>
  <si>
    <t>Kelurahan Karakan Weru</t>
  </si>
  <si>
    <t>PT. Remaja</t>
  </si>
  <si>
    <t>CV. Karsa ( Dyah Kusumaningrum )</t>
  </si>
  <si>
    <t>Imam</t>
  </si>
  <si>
    <t>Joko Suranto</t>
  </si>
  <si>
    <t>Wawan PU</t>
  </si>
  <si>
    <t>CV. Milan Sakhi ( Jaka Hariyanta )</t>
  </si>
  <si>
    <t>Yatno Karanganyar</t>
  </si>
  <si>
    <t>Desa Puron</t>
  </si>
  <si>
    <t>Kelurahan Ngreco</t>
  </si>
  <si>
    <t>Kelurahan Jati Karanganyar ( Haryanta )</t>
  </si>
  <si>
    <t>Pak Agus</t>
  </si>
  <si>
    <t>Irsyam</t>
  </si>
  <si>
    <t>Agus Kalikebo</t>
  </si>
  <si>
    <t>CV. Lintasa ( Imron )</t>
  </si>
  <si>
    <t>Ely</t>
  </si>
  <si>
    <t>Desa Makamhaji ( Totok )</t>
  </si>
  <si>
    <t>CV. Deka Jaya Pratama ( Beni )</t>
  </si>
  <si>
    <t>PT. Kenanga Mulya ( Joko Ari )</t>
  </si>
  <si>
    <t>Fuzan Budi</t>
  </si>
  <si>
    <t>CV. Lima Putra ( Pramusinto )</t>
  </si>
  <si>
    <t>CV. Mumpuni ( Kadar Mumpuni )</t>
  </si>
  <si>
    <t>CV. Ringin Subur ( Pramusinto )</t>
  </si>
  <si>
    <t>Giyanto PU</t>
  </si>
  <si>
    <t>Pak Joko Kra</t>
  </si>
  <si>
    <t>Fajar</t>
  </si>
  <si>
    <t>CV. Samudra Arta</t>
  </si>
  <si>
    <t>Gogon</t>
  </si>
  <si>
    <t>Desa Langenharjo</t>
  </si>
  <si>
    <t>Sriyanto</t>
  </si>
  <si>
    <t>CV. Agung Karya ( Agil )</t>
  </si>
  <si>
    <t>CV. Garha Parika</t>
  </si>
  <si>
    <t>CV. Jaya Utama ( Sutadi )</t>
  </si>
  <si>
    <t>Purwanto</t>
  </si>
  <si>
    <t>Pak Yatno</t>
  </si>
  <si>
    <t>Tanto Boyolali</t>
  </si>
  <si>
    <t xml:space="preserve">CV. Surya Adi Utama ( Darus Kra ) </t>
  </si>
  <si>
    <t>Indra</t>
  </si>
  <si>
    <t>Desa Mulur</t>
  </si>
  <si>
    <t>Joko Mustofa</t>
  </si>
  <si>
    <t>Wijiyono</t>
  </si>
  <si>
    <t>Pak Samidi</t>
  </si>
  <si>
    <t>Surono Sukoharjo</t>
  </si>
  <si>
    <t>Heri</t>
  </si>
  <si>
    <t>CV. Budi Perkasa</t>
  </si>
  <si>
    <t>Adi Gandos</t>
  </si>
  <si>
    <t>Pak Marno</t>
  </si>
  <si>
    <t>Suryatno Kalioso</t>
  </si>
  <si>
    <t>Angga Karanganyar</t>
  </si>
  <si>
    <t>Suyatno Banaran</t>
  </si>
  <si>
    <t>Jlitheng</t>
  </si>
  <si>
    <t>CV. Arjuna Sakti Mandiri ( Sunarto )</t>
  </si>
  <si>
    <t>CV. Abdi Jaya  ( Supardi )</t>
  </si>
  <si>
    <t>Fatori</t>
  </si>
  <si>
    <t>Mahardika</t>
  </si>
  <si>
    <t>Slamet</t>
  </si>
  <si>
    <t>Suyadi</t>
  </si>
  <si>
    <t>Dwi Karanganyar</t>
  </si>
  <si>
    <t>Bimo</t>
  </si>
  <si>
    <t>Mintarjo</t>
  </si>
  <si>
    <t>Lilik</t>
  </si>
  <si>
    <t>Aris Toriyo</t>
  </si>
  <si>
    <t>Heri Grendel</t>
  </si>
  <si>
    <t>Terguh Maryadi</t>
  </si>
  <si>
    <t>Gino</t>
  </si>
  <si>
    <t>Purnomo</t>
  </si>
  <si>
    <t>Yacub</t>
  </si>
  <si>
    <t>Dalno</t>
  </si>
  <si>
    <t>Bowo</t>
  </si>
  <si>
    <t>CV. Adi Laksana Mandiri</t>
  </si>
  <si>
    <t>Desa Lawu</t>
  </si>
  <si>
    <t>Fendi</t>
  </si>
  <si>
    <t>PT. Kana Lestari</t>
  </si>
  <si>
    <t>Giayanto</t>
  </si>
  <si>
    <t>CV. Jagad Raya ( Pak Bandung )</t>
  </si>
  <si>
    <t>Sigit Fajar Nugraha</t>
  </si>
  <si>
    <t>Sumadi Kenci</t>
  </si>
  <si>
    <t>CV. Saminah Jaya ( Samsu )</t>
  </si>
  <si>
    <t>Desa Lengking</t>
  </si>
  <si>
    <t>Irawan</t>
  </si>
  <si>
    <t>Jamak</t>
  </si>
  <si>
    <t>Joko Gatak</t>
  </si>
  <si>
    <t>Sugiarto Maksun</t>
  </si>
  <si>
    <t>Ridwan</t>
  </si>
  <si>
    <t>CV. Panjawi ( Hartanto )</t>
  </si>
  <si>
    <t>CV. Duta Karyasa ( Rahma )</t>
  </si>
  <si>
    <t>CV. Irfan Putra ( Sahid )</t>
  </si>
  <si>
    <t>Seno</t>
  </si>
  <si>
    <t>Samto</t>
  </si>
  <si>
    <t>CV. Jaya Utama ( Tadi )</t>
  </si>
  <si>
    <t>CV. Gapura Sinar Mulya</t>
  </si>
  <si>
    <t>Bendol</t>
  </si>
  <si>
    <t>CV. Putra Mahkota ( Andro Aprilianto / Yan )</t>
  </si>
  <si>
    <t>Hartono</t>
  </si>
  <si>
    <t>Deny</t>
  </si>
  <si>
    <t>Priyo</t>
  </si>
  <si>
    <t>Londo</t>
  </si>
  <si>
    <t>Rokhim</t>
  </si>
  <si>
    <t>CV. Kartika Kirana - David</t>
  </si>
  <si>
    <t>Enggar ( Pribadi )</t>
  </si>
  <si>
    <t>Bapak Wawan</t>
  </si>
  <si>
    <t>Budi Simo</t>
  </si>
  <si>
    <t>Pujianto</t>
  </si>
  <si>
    <t>Muryanto</t>
  </si>
  <si>
    <t>CV. Laksana Adiprima ( Muh. Irham )</t>
  </si>
  <si>
    <t>Pardi</t>
  </si>
  <si>
    <t>Nomi</t>
  </si>
  <si>
    <t xml:space="preserve">CV. Urip Urup </t>
  </si>
  <si>
    <t>CV. Putra Manunggal ( Triyono )</t>
  </si>
  <si>
    <t>CV. Cipta Inti Manunggal ( Krisna )</t>
  </si>
  <si>
    <t>Harjo/Nardi</t>
  </si>
  <si>
    <t>Trimbil - Fitrianto</t>
  </si>
  <si>
    <t>Ivan</t>
  </si>
  <si>
    <t>Nur</t>
  </si>
  <si>
    <t>Muryadi</t>
  </si>
  <si>
    <t>Setya</t>
  </si>
  <si>
    <t>CV. Sella ( Sudalmadi )</t>
  </si>
  <si>
    <t>Kisno</t>
  </si>
  <si>
    <t>Yan Andro - CV PANJI</t>
  </si>
  <si>
    <t>Agung Karanganyar</t>
  </si>
  <si>
    <t>Yanto Karanganyar</t>
  </si>
  <si>
    <t>PT. Wahyu Wijaya Sentosa ( Abi Ardianto )</t>
  </si>
  <si>
    <t>Bambang</t>
  </si>
  <si>
    <t>Kepik</t>
  </si>
  <si>
    <t>Firman</t>
  </si>
  <si>
    <t>Nonot Tria Utama</t>
  </si>
  <si>
    <t>Dea Godog Polokarto ( Agus )</t>
  </si>
  <si>
    <t>Sidiq</t>
  </si>
  <si>
    <t>PT. Artika Manunggal Jaya ( Rizky )</t>
  </si>
  <si>
    <t>PT. Delta Marga Adytama ( Kasih )</t>
  </si>
  <si>
    <t>CV. Tunggal Tri Perkasa</t>
  </si>
  <si>
    <t>PT . Tata Analisa ( Harmanto )</t>
  </si>
  <si>
    <t>Angga PU</t>
  </si>
  <si>
    <t>PT. Gumilar Arta Sejahrera ( Pak Roso )</t>
  </si>
  <si>
    <t>Bodrek</t>
  </si>
  <si>
    <t>Monwo</t>
  </si>
  <si>
    <t>PT. Graha Seta ( Tono )</t>
  </si>
  <si>
    <t>Yopi</t>
  </si>
  <si>
    <t>Heriyanto ( Desa Puron )</t>
  </si>
  <si>
    <t>CV. Ababil ( Wisnu  )</t>
  </si>
  <si>
    <t>CV. Graha Pradika (  Supardi )</t>
  </si>
  <si>
    <t xml:space="preserve">CV. Megah Pratama Mulya ( Dodi ) </t>
  </si>
  <si>
    <t>Mustofa</t>
  </si>
  <si>
    <t>CV. Putat Alam ( Wardi )</t>
  </si>
  <si>
    <t>CV. Pramsti Jaya ( Tri Suseno )</t>
  </si>
  <si>
    <t>CV. Jaya Mandiri (Agung Hariyadi )</t>
  </si>
  <si>
    <t>Nurul</t>
  </si>
  <si>
    <t>CV. Usaha Bersama ( Suhardi )</t>
  </si>
  <si>
    <t>CV. Setia Kawan</t>
  </si>
  <si>
    <t>CV. Fajar Mulia ( Heru Purwanto )</t>
  </si>
  <si>
    <t>Farid</t>
  </si>
  <si>
    <t>Danang Klt</t>
  </si>
  <si>
    <t>Giyarto</t>
  </si>
  <si>
    <t>Desa Domplang</t>
  </si>
  <si>
    <t>Zen</t>
  </si>
  <si>
    <t>CV. Perwira Utami ( Kabul Karanganyar )</t>
  </si>
  <si>
    <t>Junet Aji Prabowo</t>
  </si>
  <si>
    <t xml:space="preserve">CV. Arrozak </t>
  </si>
  <si>
    <t>CV. Rindang Sari ( Heru Kragilan )</t>
  </si>
  <si>
    <t>Waluyo Boyolali - CV Family Putra Group</t>
  </si>
  <si>
    <t>Jaka JJ</t>
  </si>
  <si>
    <t>CV. Adi Guuna Boyolali ( Gunawan ST )</t>
  </si>
  <si>
    <t>Kujur</t>
  </si>
  <si>
    <t>TYO DT</t>
  </si>
  <si>
    <t>CV WAHYU JAYA</t>
  </si>
  <si>
    <t>Dedd IAIN</t>
  </si>
  <si>
    <t>Desa Kateguhan</t>
  </si>
  <si>
    <t>Darmanto</t>
  </si>
  <si>
    <t>Budi Rejeki Mili</t>
  </si>
  <si>
    <t>Sarjono</t>
  </si>
  <si>
    <t>Widi Sragen</t>
  </si>
  <si>
    <t>Noni</t>
  </si>
  <si>
    <t>Royo</t>
  </si>
  <si>
    <t>Agus Dwi</t>
  </si>
  <si>
    <t>CV. Awaris Manunggal Gasindo</t>
  </si>
  <si>
    <t>Pak Lesus</t>
  </si>
  <si>
    <t>Dimar</t>
  </si>
  <si>
    <t>CV. Sahabat</t>
  </si>
  <si>
    <t>Samino</t>
  </si>
  <si>
    <t>Evan/Ivan Klt</t>
  </si>
  <si>
    <t>Jonet / Kiki</t>
  </si>
  <si>
    <t>Indra Segen</t>
  </si>
  <si>
    <t>Agus Stikes</t>
  </si>
  <si>
    <t>CV. Cahaya Tunggal Abadi - Ari Nurti</t>
  </si>
  <si>
    <t>CV. Sami Jaya ( Najmudin )</t>
  </si>
  <si>
    <t>Wawan Klaten</t>
  </si>
  <si>
    <t>Tri S Karanganyar</t>
  </si>
  <si>
    <t>Gondik</t>
  </si>
  <si>
    <t>Rohkim</t>
  </si>
  <si>
    <t>Joko Sam</t>
  </si>
  <si>
    <t>Widodo</t>
  </si>
  <si>
    <t>PT. Ratna Arta Nugraha</t>
  </si>
  <si>
    <t>Nova</t>
  </si>
  <si>
    <t>CV. Mandiri Putra</t>
  </si>
  <si>
    <t>Suparjo</t>
  </si>
  <si>
    <t>Pemdes Wirun</t>
  </si>
  <si>
    <t>Desa Tanjung ( Bp Edi )</t>
  </si>
  <si>
    <t>Medi</t>
  </si>
  <si>
    <t>CV. Naafi Alam Sentosa ( Bandung Subianto ) 2022</t>
  </si>
  <si>
    <t>Danang - Desa Winosari</t>
  </si>
  <si>
    <t>Tomo Karanganyar</t>
  </si>
  <si>
    <t>Desa Pranggen</t>
  </si>
  <si>
    <t>Wahyu</t>
  </si>
  <si>
    <t>CV. Glinggang Kencana ( Candra )</t>
  </si>
  <si>
    <t>Desa Pandean</t>
  </si>
  <si>
    <t>Yatin</t>
  </si>
  <si>
    <t>Desa Cermo</t>
  </si>
  <si>
    <t>Nugraha</t>
  </si>
  <si>
    <t>Desa Ngaglik</t>
  </si>
  <si>
    <t>Mul Klaten</t>
  </si>
  <si>
    <t>Parwanto</t>
  </si>
  <si>
    <t>TRIYONO KRA</t>
  </si>
  <si>
    <t>Pak Ijo</t>
  </si>
  <si>
    <t>Yoko Kra</t>
  </si>
  <si>
    <t>Bapak Juari</t>
  </si>
  <si>
    <t>Hendro</t>
  </si>
  <si>
    <t>Desa Karanglor Manyaran Kra</t>
  </si>
  <si>
    <t>Sohibi</t>
  </si>
  <si>
    <t>Tarno</t>
  </si>
  <si>
    <t>Widyanto</t>
  </si>
  <si>
    <t>CV. Rejekining Abadi ( Ibnu )</t>
  </si>
  <si>
    <t>Memet</t>
  </si>
  <si>
    <t>CV. Charima Padma</t>
  </si>
  <si>
    <t>CV. Lumaksana Loka Gelar ( Irham )</t>
  </si>
  <si>
    <t>CV. Kartika - David</t>
  </si>
  <si>
    <t>CV. Mitra Kerja</t>
  </si>
  <si>
    <t>Ari Grogol</t>
  </si>
  <si>
    <t>Okta</t>
  </si>
  <si>
    <t>Watardi</t>
  </si>
  <si>
    <t>Andum Basuki</t>
  </si>
  <si>
    <t>Imron</t>
  </si>
  <si>
    <t>CV. Sigma</t>
  </si>
  <si>
    <t>Triyono Lorog</t>
  </si>
  <si>
    <t>Tomo Sukoharjo</t>
  </si>
  <si>
    <t>CV. Taufiq</t>
  </si>
  <si>
    <t>Aris Munandar</t>
  </si>
  <si>
    <t>CV. Putra Pasifik</t>
  </si>
  <si>
    <t>Agung Boyolali</t>
  </si>
  <si>
    <t>MAMAN</t>
  </si>
  <si>
    <t>CV. Ratu</t>
  </si>
  <si>
    <t>Nur PU Karanganyar</t>
  </si>
  <si>
    <t>Yustinus</t>
  </si>
  <si>
    <t>Samsudin</t>
  </si>
  <si>
    <t>Pak Rahmat</t>
  </si>
  <si>
    <t>Amang</t>
  </si>
  <si>
    <t>Miftah R</t>
  </si>
  <si>
    <t>Joko Solo</t>
  </si>
  <si>
    <t>Suyut</t>
  </si>
  <si>
    <t>Mulyono Kra</t>
  </si>
  <si>
    <t>Joko Pramono</t>
  </si>
  <si>
    <t>Adi Klaten</t>
  </si>
  <si>
    <t>Danang Adikarya</t>
  </si>
  <si>
    <t>CV. Pilar Jaya Sejahtera - Hayim</t>
  </si>
  <si>
    <t>Fajar Boyolali</t>
  </si>
  <si>
    <t>Desa Sajen</t>
  </si>
  <si>
    <t>PT. Aneka Karya</t>
  </si>
  <si>
    <t>Andiyanto</t>
  </si>
  <si>
    <t>Tomo Klaten</t>
  </si>
  <si>
    <t>Surya adi Utama</t>
  </si>
  <si>
    <t>Didik</t>
  </si>
  <si>
    <t>Arzikri</t>
  </si>
  <si>
    <t>CV. Bahtera Jaya - Albert</t>
  </si>
  <si>
    <t>PT. Sinar Abadi</t>
  </si>
  <si>
    <t>CV. KIA</t>
  </si>
  <si>
    <t>Siswanto</t>
  </si>
  <si>
    <t>CV. Pelita Nusantara</t>
  </si>
  <si>
    <t>Yanto Karanganyar 2</t>
  </si>
  <si>
    <t>Kris Boyolali</t>
  </si>
  <si>
    <t>CV. Bangkit Kontruksi</t>
  </si>
  <si>
    <t>PT. Langgeng</t>
  </si>
  <si>
    <t>CV. Putra Bangsa</t>
  </si>
  <si>
    <t>Kirman Boyolali</t>
  </si>
  <si>
    <t>Nyoto byl</t>
  </si>
  <si>
    <t>Wahyu Surya</t>
  </si>
  <si>
    <t>Yudha</t>
  </si>
  <si>
    <t>CV. Pandu</t>
  </si>
  <si>
    <t>Desa Pondok</t>
  </si>
  <si>
    <t>CV. Pamungkas Jaya Contruction</t>
  </si>
  <si>
    <t>Akri</t>
  </si>
  <si>
    <t>CV. Raka Bumi Sejati</t>
  </si>
  <si>
    <t>CV. Redjo Pawiro</t>
  </si>
  <si>
    <t>CV nugroho - pardiyo</t>
  </si>
  <si>
    <t>CV. INDRAJADI</t>
  </si>
  <si>
    <t>CV. Surya Putra Kontruksi</t>
  </si>
  <si>
    <t>CV. Tirta Cipta Kara</t>
  </si>
  <si>
    <t>PODO- CV PODO SLAMET</t>
  </si>
  <si>
    <t xml:space="preserve">CV. Sumber Mulyo </t>
  </si>
  <si>
    <t>Udik Pembelian ALat</t>
  </si>
  <si>
    <t>Kris Sukoharjo</t>
  </si>
  <si>
    <t>Fery</t>
  </si>
  <si>
    <t>CV. Sumber Mulyo - Giyantoro - Susilo</t>
  </si>
  <si>
    <t>Ari Wonogiri</t>
  </si>
  <si>
    <t>CV. Vanora - Win Kra</t>
  </si>
  <si>
    <t>Affan</t>
  </si>
  <si>
    <t>CV. Jati Mulyo</t>
  </si>
  <si>
    <t>TEGUH - WNG</t>
  </si>
  <si>
    <t>CV ERA FAMEL - BUDI</t>
  </si>
  <si>
    <t>Budi Jogja</t>
  </si>
  <si>
    <t>ARIS PDAM</t>
  </si>
  <si>
    <t>EKO KLATEN</t>
  </si>
  <si>
    <t>SIGIT KLATEN</t>
  </si>
  <si>
    <t>WINDU KLATEN</t>
  </si>
  <si>
    <t>CV BEDJO LANGGENG - ANUNG</t>
  </si>
  <si>
    <t>CV LANGIT BIRU - BP KUNTO</t>
  </si>
  <si>
    <t>CV AKBAR - BP YULIANTO</t>
  </si>
  <si>
    <t>ANIS MBELUNG SRAGEN</t>
  </si>
  <si>
    <t>CV BUDI TEKNIK</t>
  </si>
  <si>
    <t>LONDO KLATEN</t>
  </si>
  <si>
    <t>UDIN</t>
  </si>
  <si>
    <t>ANUNG Locco</t>
  </si>
  <si>
    <t>WIMBO</t>
  </si>
  <si>
    <t>CV PURNAMA</t>
  </si>
  <si>
    <t>CV NURINDRA - WINARNO</t>
  </si>
  <si>
    <t>PT. DWI KARYA PRIMA</t>
  </si>
  <si>
    <t>PARDI</t>
  </si>
  <si>
    <t xml:space="preserve"> CV ELWAN PRATAMA</t>
  </si>
  <si>
    <t>KOMARI</t>
  </si>
  <si>
    <t xml:space="preserve"> CV SARANA MAKMUR TERANG</t>
  </si>
  <si>
    <t>NUGROHO</t>
  </si>
  <si>
    <t>ARDI TANJUNG</t>
  </si>
  <si>
    <t>HANDOKO</t>
  </si>
  <si>
    <t>DESA GEMAMPIR</t>
  </si>
  <si>
    <t>SUMANTO</t>
  </si>
  <si>
    <t>VIAN</t>
  </si>
  <si>
    <t>JUWARI</t>
  </si>
  <si>
    <t>CV ANUGRAH UTAMA</t>
  </si>
  <si>
    <t>CV CIPTA REKSA</t>
  </si>
  <si>
    <t>DESA KURUNG</t>
  </si>
  <si>
    <t>IWAN SKH</t>
  </si>
  <si>
    <t>PT AM PERSADA</t>
  </si>
  <si>
    <t>TUKUL</t>
  </si>
  <si>
    <t>CV KARYA BERSAMA SEJAHTERA</t>
  </si>
  <si>
    <t>AGUS SETYANA</t>
  </si>
  <si>
    <t>ANANG</t>
  </si>
  <si>
    <t>EDO</t>
  </si>
  <si>
    <t>RENDY</t>
  </si>
  <si>
    <t>CV NUSANTARA JAYA</t>
  </si>
  <si>
    <t>PT ARIES</t>
  </si>
  <si>
    <t>NGADIMIN</t>
  </si>
  <si>
    <t>ZAENAL</t>
  </si>
  <si>
    <t>EKO SOBA</t>
  </si>
  <si>
    <t>NENGIK</t>
  </si>
  <si>
    <t>DANU WNG</t>
  </si>
  <si>
    <t>AJI</t>
  </si>
  <si>
    <t>AJI SANTOSO</t>
  </si>
  <si>
    <t>SUGIYO BOYOLALI</t>
  </si>
  <si>
    <t>MUL SUKIMAN</t>
  </si>
  <si>
    <t>UNUNG</t>
  </si>
  <si>
    <t>DESA MBERO</t>
  </si>
  <si>
    <t>CV INDAH</t>
  </si>
  <si>
    <t>AGUS PU BM</t>
  </si>
  <si>
    <t>TIO</t>
  </si>
  <si>
    <t>AEP</t>
  </si>
  <si>
    <t>JOKO WALUYO</t>
  </si>
  <si>
    <t>HARI KLATEN</t>
  </si>
  <si>
    <t>SUMARNO</t>
  </si>
  <si>
    <t>CV DIWIN JAYA PERSADA</t>
  </si>
  <si>
    <t>HARTANTO UNUNG</t>
  </si>
  <si>
    <t>GITO KRA</t>
  </si>
  <si>
    <t>ADITYA KARANGANYAR</t>
  </si>
  <si>
    <t>LESTARI</t>
  </si>
  <si>
    <t>CV MUHAMMAD BAGUS BINTANG MULIA</t>
  </si>
  <si>
    <t>CV MANGUN HARJO</t>
  </si>
  <si>
    <t>SUYONO</t>
  </si>
  <si>
    <t>CV GRIYA SEJAHTERA UTAMA</t>
  </si>
  <si>
    <t>ANDRI FINISHER SANTO</t>
  </si>
  <si>
    <t>CV TUNJUNG JAYA</t>
  </si>
  <si>
    <t>HERY SUPRIYANTO</t>
  </si>
  <si>
    <t>SUPRAPTO</t>
  </si>
  <si>
    <t>GENDON KLATEN</t>
  </si>
  <si>
    <t>EDI SANTO</t>
  </si>
  <si>
    <t>SLAMET GUNUNG KIDUL</t>
  </si>
  <si>
    <t>PODO KARANGANYAR</t>
  </si>
  <si>
    <t>CV ADIDAYA ZIDAN PUTRA</t>
  </si>
  <si>
    <t>ENDAR SUKOHARJO</t>
  </si>
  <si>
    <t>YANI BOYOLALI</t>
  </si>
  <si>
    <t>NOVITA SRAGEN</t>
  </si>
  <si>
    <t>PT ADHI KARYA TBK</t>
  </si>
  <si>
    <t>KIRUN</t>
  </si>
  <si>
    <t>SAIFUL SOLO</t>
  </si>
  <si>
    <t>BAPAK JATI</t>
  </si>
  <si>
    <t>YUSUF</t>
  </si>
  <si>
    <t>CV SATRIA UTAMA</t>
  </si>
  <si>
    <t>SULTAN</t>
  </si>
  <si>
    <t>TUTUR BUDI</t>
  </si>
  <si>
    <t>HERY MALANGAN</t>
  </si>
  <si>
    <t>NYOMO</t>
  </si>
  <si>
    <t>CV HAFIDZ KARYA MANDIRI</t>
  </si>
  <si>
    <t>FAJAR NUGROHO KLATEN</t>
  </si>
  <si>
    <t>ULLA HIDAYAT - BOYOLALI</t>
  </si>
  <si>
    <t>CV GAYATRI SPACE</t>
  </si>
  <si>
    <t>a</t>
  </si>
  <si>
    <t>b</t>
  </si>
  <si>
    <t>catur</t>
  </si>
  <si>
    <t>cekot</t>
  </si>
  <si>
    <t>aditya klaten</t>
  </si>
  <si>
    <t>Hamzah</t>
  </si>
  <si>
    <t>PPK Jateng</t>
  </si>
  <si>
    <t>suyanto karanganyar</t>
  </si>
  <si>
    <t>bayu rengga</t>
  </si>
  <si>
    <t>ROHMAT BYL</t>
  </si>
  <si>
    <t>CV. CIPTA SEJAHTERA</t>
  </si>
  <si>
    <t>desa wirun</t>
  </si>
  <si>
    <t>burhani</t>
  </si>
  <si>
    <t>Agung Klaten</t>
  </si>
  <si>
    <t>CV. SABDA ABADI</t>
  </si>
  <si>
    <t>rumpoko</t>
  </si>
  <si>
    <t>id</t>
  </si>
  <si>
    <t>sup_nama</t>
  </si>
  <si>
    <t>sup_id</t>
  </si>
  <si>
    <t>PT. WANA INDAH ASRI</t>
  </si>
  <si>
    <t>PT. DHISA MANUNGGAL KARYA</t>
  </si>
  <si>
    <t>PT. SGS</t>
  </si>
  <si>
    <t>PSP</t>
  </si>
  <si>
    <t>WBM</t>
  </si>
  <si>
    <t>SAHABAT</t>
  </si>
  <si>
    <t>SHIMA</t>
  </si>
  <si>
    <t>SBM</t>
  </si>
  <si>
    <t>PATRIA</t>
  </si>
  <si>
    <t>SEGEN</t>
  </si>
  <si>
    <t>PENJURU</t>
  </si>
  <si>
    <t>RIMBA</t>
  </si>
  <si>
    <t>JAYA TRADE</t>
  </si>
  <si>
    <t>ASPINDO</t>
  </si>
  <si>
    <t>IME</t>
  </si>
  <si>
    <t>SKLS</t>
  </si>
  <si>
    <t>PT DHISA MANUNGGAL KARYA</t>
  </si>
  <si>
    <t>SENTRAL BATU NUSANTARA ( SBN )</t>
  </si>
  <si>
    <t>z</t>
  </si>
  <si>
    <t>akun</t>
  </si>
  <si>
    <t>11.10.01</t>
  </si>
  <si>
    <t>11.10.02</t>
  </si>
  <si>
    <t>11.10.03</t>
  </si>
  <si>
    <t>11.20.01</t>
  </si>
  <si>
    <t>11.20.02</t>
  </si>
  <si>
    <t>11.20.03</t>
  </si>
  <si>
    <t>11.20.04</t>
  </si>
  <si>
    <t>11.40.01</t>
  </si>
  <si>
    <t>11.80.01</t>
  </si>
  <si>
    <t>11.80.02</t>
  </si>
  <si>
    <t>11.80.03</t>
  </si>
  <si>
    <t>11.80.04</t>
  </si>
  <si>
    <t>11.80.05</t>
  </si>
  <si>
    <t>12.40.07</t>
  </si>
  <si>
    <t>12.21.10</t>
  </si>
  <si>
    <t>12.10.05</t>
  </si>
  <si>
    <t>12.10.04</t>
  </si>
  <si>
    <t>12.40.01</t>
  </si>
  <si>
    <t>12.50.01</t>
  </si>
  <si>
    <t>12.40.06</t>
  </si>
  <si>
    <t>12.50.06</t>
  </si>
  <si>
    <t>12.40.02</t>
  </si>
  <si>
    <t>12.50.02</t>
  </si>
  <si>
    <t>12.40.04</t>
  </si>
  <si>
    <t>12.50.04</t>
  </si>
  <si>
    <t>21.10.01</t>
  </si>
  <si>
    <t>21.30.05</t>
  </si>
  <si>
    <t>21.50.05</t>
  </si>
  <si>
    <t>21.50.06</t>
  </si>
  <si>
    <t>21.40.02</t>
  </si>
  <si>
    <t>21.50.07</t>
  </si>
  <si>
    <t>31.10.01</t>
  </si>
  <si>
    <t>31.10.07</t>
  </si>
  <si>
    <t>31.10.04</t>
  </si>
  <si>
    <t>BBA</t>
  </si>
  <si>
    <t>Solar</t>
  </si>
  <si>
    <t>Minyak Tanah</t>
  </si>
  <si>
    <t>Solar Armada</t>
  </si>
  <si>
    <t>Oli Kompressor</t>
  </si>
  <si>
    <t>Oli Transmisi Spirax S2 G 90</t>
  </si>
  <si>
    <t>Oli Mesin Rimula R2 40</t>
  </si>
  <si>
    <t>Oli Gardan Sae 140</t>
  </si>
  <si>
    <t>Oli Gardan Shell Spirax S2-140</t>
  </si>
  <si>
    <t>Oli Shell Thermia B</t>
  </si>
  <si>
    <t>Oli Shell Tellus 32</t>
  </si>
  <si>
    <t>Oli Power Stering</t>
  </si>
  <si>
    <t>Oli Oli Hidrolis Bardahl Iso 46</t>
  </si>
  <si>
    <t>Oli Hidrolis Turalik 52 ISO 68</t>
  </si>
  <si>
    <t>Oli Silicone Radiator</t>
  </si>
  <si>
    <t>Indulin AA 86</t>
  </si>
  <si>
    <t>Indulin AA 57</t>
  </si>
  <si>
    <t>HCL</t>
  </si>
  <si>
    <t>Minyak Goreng</t>
  </si>
  <si>
    <t>filter</t>
  </si>
  <si>
    <t>INV/2024/12/0002</t>
  </si>
  <si>
    <t>INV/2024/12/0001</t>
  </si>
  <si>
    <t>INV/2024/12/0003</t>
  </si>
  <si>
    <t>INV/2024/12/0004</t>
  </si>
  <si>
    <t>INV/2024/12/0005</t>
  </si>
  <si>
    <t>INV/2024/12/0006</t>
  </si>
  <si>
    <t>INV/2024/12/0007</t>
  </si>
  <si>
    <t>INV/2024/12/0008</t>
  </si>
  <si>
    <t>INV/2024/12/0009</t>
  </si>
  <si>
    <t>INV/2024/12/0010</t>
  </si>
  <si>
    <t>INV/2024/12/0011</t>
  </si>
  <si>
    <t>INV/2024/12/0012</t>
  </si>
  <si>
    <t>INV/2024/12/0013</t>
  </si>
  <si>
    <t>INV/2024/12/0014</t>
  </si>
  <si>
    <t>INV/2024/12/0015</t>
  </si>
  <si>
    <t>INV/2024/12/0016</t>
  </si>
  <si>
    <t>INV/2024/12/0017</t>
  </si>
  <si>
    <t>INV/2024/12/0018</t>
  </si>
  <si>
    <t>INV/2024/12/0019</t>
  </si>
  <si>
    <t>INV/2024/12/0020</t>
  </si>
  <si>
    <t>INV/2024/12/0021</t>
  </si>
  <si>
    <t>INV/2024/12/0022</t>
  </si>
  <si>
    <t>INV/2024/12/0023</t>
  </si>
  <si>
    <t>INV/2024/12/0024</t>
  </si>
  <si>
    <t>INV/2024/12/0025</t>
  </si>
  <si>
    <t>FP/2024/12/0001</t>
  </si>
  <si>
    <t>FP/2024/12/0002</t>
  </si>
  <si>
    <t>FP/2024/12/0003</t>
  </si>
  <si>
    <t>FP/2024/12/0004</t>
  </si>
  <si>
    <t>FP/2024/12/0005</t>
  </si>
  <si>
    <t>FP/2024/12/0006</t>
  </si>
  <si>
    <t>FP/2024/12/0007</t>
  </si>
  <si>
    <t>FP/2024/12/0008</t>
  </si>
  <si>
    <t>FP/2024/12/0009</t>
  </si>
  <si>
    <t>FP/2024/12/0010</t>
  </si>
  <si>
    <t>FP/2024/12/0011</t>
  </si>
  <si>
    <t>FP/2024/12/0012</t>
  </si>
  <si>
    <t>FP/2024/12/0013</t>
  </si>
  <si>
    <t>FP/2024/12/0014</t>
  </si>
  <si>
    <t>FP/2024/12/0015</t>
  </si>
  <si>
    <t>FP/2024/12/0016</t>
  </si>
  <si>
    <t>FP/2024/12/0017</t>
  </si>
  <si>
    <t>FP/2024/12/0018</t>
  </si>
  <si>
    <t>FP/2024/12/0019</t>
  </si>
  <si>
    <t>FP/2024/12/0020</t>
  </si>
  <si>
    <t>FP/2024/12/0021</t>
  </si>
  <si>
    <t>FP/2024/12/0022</t>
  </si>
  <si>
    <t>FP/2024/12/0023</t>
  </si>
  <si>
    <t>FP/2024/12/0024</t>
  </si>
  <si>
    <t>FP/2024/12/0025</t>
  </si>
  <si>
    <t>FP/2024/12/0026</t>
  </si>
  <si>
    <t>FP/2024/12/0027</t>
  </si>
  <si>
    <t>FP/2024/12/0028</t>
  </si>
  <si>
    <t>FP/2024/12/0029</t>
  </si>
  <si>
    <t>FP/2024/12/0030</t>
  </si>
  <si>
    <t>FP/2024/12/0031</t>
  </si>
  <si>
    <t>FP/2024/12/0032</t>
  </si>
  <si>
    <t>FP/2024/12/0033</t>
  </si>
  <si>
    <t>FP/2024/12/0034</t>
  </si>
  <si>
    <t>FP/2024/12/0035</t>
  </si>
  <si>
    <t>FP/2024/12/0036</t>
  </si>
  <si>
    <t>FP/2024/12/0037</t>
  </si>
  <si>
    <t>FP/2024/12/0038</t>
  </si>
  <si>
    <t>FP/2024/12/0039</t>
  </si>
  <si>
    <t>FP/2024/12/0040</t>
  </si>
  <si>
    <t>FP/2024/12/0041</t>
  </si>
  <si>
    <t>FP/2024/12/0042</t>
  </si>
  <si>
    <t>FP/2024/12/0043</t>
  </si>
  <si>
    <t>FP/2024/12/0044</t>
  </si>
  <si>
    <t>FP/2024/12/0045</t>
  </si>
  <si>
    <t>FP/2024/12/0046</t>
  </si>
  <si>
    <t>FP/2024/12/0047</t>
  </si>
  <si>
    <t>FP/2024/12/0048</t>
  </si>
  <si>
    <t>FP/2024/12/0049</t>
  </si>
  <si>
    <t>FP/2024/12/0050</t>
  </si>
  <si>
    <t>FP/2024/12/0051</t>
  </si>
  <si>
    <t>FP/2024/12/0052</t>
  </si>
  <si>
    <t>FP/2024/12/0053</t>
  </si>
  <si>
    <t>FP/2024/12/0054</t>
  </si>
  <si>
    <t>FP/2024/12/0055</t>
  </si>
  <si>
    <t>FP/2024/12/0056</t>
  </si>
  <si>
    <t>FP/2024/12/0057</t>
  </si>
  <si>
    <t>FP/2024/12/0058</t>
  </si>
  <si>
    <t>FP/2024/12/0059</t>
  </si>
  <si>
    <t>FP/2024/12/0060</t>
  </si>
  <si>
    <t>FP/2024/12/0061</t>
  </si>
  <si>
    <t>FP/2024/12/0062</t>
  </si>
  <si>
    <t>FP/2024/12/0063</t>
  </si>
  <si>
    <t>FP/2024/12/0064</t>
  </si>
  <si>
    <t>FP/2024/12/0065</t>
  </si>
  <si>
    <t>FP/2024/12/0066</t>
  </si>
  <si>
    <t>FP/2024/12/0067</t>
  </si>
  <si>
    <t>FP/2024/12/0068</t>
  </si>
  <si>
    <t>FP/2024/12/0069</t>
  </si>
  <si>
    <t>FP/2024/12/0070</t>
  </si>
  <si>
    <t>FP/2024/12/0071</t>
  </si>
  <si>
    <t>FP/2024/12/0072</t>
  </si>
  <si>
    <t>FP/2024/12/0073</t>
  </si>
  <si>
    <t>FP/2024/12/0074</t>
  </si>
  <si>
    <t>FP/2024/12/0075</t>
  </si>
  <si>
    <t>FP/2024/12/0076</t>
  </si>
  <si>
    <t>FP/2024/12/0077</t>
  </si>
  <si>
    <t>FP/2024/12/0078</t>
  </si>
  <si>
    <t>FP/2024/12/0079</t>
  </si>
  <si>
    <t>FP/2024/12/0080</t>
  </si>
  <si>
    <t>FP/2024/12/0081</t>
  </si>
  <si>
    <t>FP/2024/12/0082</t>
  </si>
  <si>
    <t>FP/2024/12/0083</t>
  </si>
  <si>
    <t>FP/2024/12/0084</t>
  </si>
  <si>
    <t>FP/2024/12/0085</t>
  </si>
  <si>
    <t>FP/2024/12/0086</t>
  </si>
  <si>
    <t>FP/2024/12/0087</t>
  </si>
  <si>
    <t>FP/2024/12/0088</t>
  </si>
  <si>
    <t>FP/2024/12/0089</t>
  </si>
  <si>
    <t>FP/2024/12/0090</t>
  </si>
  <si>
    <t>FP/2024/12/0091</t>
  </si>
  <si>
    <t>FP/2024/12/0092</t>
  </si>
  <si>
    <t>FP/2024/12/0093</t>
  </si>
  <si>
    <t>FP/2024/12/0094</t>
  </si>
  <si>
    <t>FP/2024/12/0095</t>
  </si>
  <si>
    <t>FP/2024/12/0096</t>
  </si>
  <si>
    <t>FP/2024/12/0097</t>
  </si>
  <si>
    <t>FP/2024/12/0098</t>
  </si>
  <si>
    <t>FP/2024/12/0099</t>
  </si>
  <si>
    <t>FP/2024/12/0100</t>
  </si>
  <si>
    <t>FP/2024/12/0101</t>
  </si>
  <si>
    <t>FP/2024/12/0102</t>
  </si>
  <si>
    <t>FP/2024/12/0103</t>
  </si>
  <si>
    <t>FP/2024/12/0104</t>
  </si>
  <si>
    <t>FP/2024/12/0105</t>
  </si>
  <si>
    <t>FP/2024/12/0106</t>
  </si>
  <si>
    <t>FP/2024/12/0107</t>
  </si>
  <si>
    <t>FP/2024/12/0108</t>
  </si>
  <si>
    <t>FP/2024/12/0109</t>
  </si>
  <si>
    <t>FP/2024/12/0110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</si>
</sst>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-&quot;Rp&quot;* #,##0_-;\-&quot;Rp&quot;* #,##0_-;_-&quot;Rp&quot;* &quot;-&quot;??_-;_-@_-"/>
    <numFmt numFmtId="165" formatCode="#,000.00_);[Red]\(#,000.00\)"/>
    <numFmt numFmtId="166" formatCode="#,000_);[Red]\(#,000\)"/>
    <numFmt numFmtId="167" formatCode="#,000.0_);[Red]\(#,000.0\)"/>
    <numFmt numFmtId="168" formatCode="&quot;Rp&quot;#,##0_);[Red]\(&quot;Rp&quot;#,##0\)"/>
    <numFmt numFmtId="169" formatCode="_-&quot;Rp&quot;* #.##0_-;\-&quot;Rp&quot;* #.##0_-;_-&quot;Rp&quot;* &quot;-&quot;??_-;_-@_-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charset val="134"/>
    </font>
    <font>
      <sz val="16"/>
      <color rgb="FFFF0000"/>
      <name val="Times New Roman"/>
      <charset val="134"/>
    </font>
    <font>
      <b/>
      <sz val="16"/>
      <color theme="1"/>
      <name val="Times New Roman"/>
      <charset val="134"/>
    </font>
    <font>
      <sz val="11"/>
      <name val="Calibri"/>
      <charset val="134"/>
    </font>
    <font>
      <sz val="13"/>
      <name val="Calibri"/>
      <charset val="134"/>
    </font>
    <font>
      <sz val="13"/>
      <color rgb="FF000000"/>
      <name val="Calibri"/>
      <charset val="134"/>
    </font>
    <font>
      <sz val="18"/>
      <color rgb="FF000000"/>
      <name val="Calibri"/>
      <charset val="134"/>
    </font>
    <font>
      <sz val="18"/>
      <name val="Calibri"/>
      <charset val="134"/>
    </font>
    <font>
      <sz val="13"/>
      <name val="Viner Hand ITC"/>
      <charset val="134"/>
    </font>
    <font>
      <sz val="24"/>
      <color theme="1"/>
      <name val="Calibri"/>
      <charset val="134"/>
      <scheme val="minor"/>
    </font>
    <font>
      <sz val="24"/>
      <color rgb="FF000000"/>
      <name val="Calibri"/>
      <charset val="134"/>
      <scheme val="minor"/>
    </font>
    <font>
      <sz val="24"/>
      <name val="Calibri"/>
      <charset val="134"/>
      <scheme val="minor"/>
    </font>
    <font>
      <sz val="12"/>
      <color theme="1"/>
      <name val="Times New Roman"/>
      <charset val="134"/>
    </font>
    <font>
      <sz val="16"/>
      <color theme="0"/>
      <name val="Times New Roman"/>
      <charset val="134"/>
    </font>
    <font>
      <b/>
      <sz val="16"/>
      <color theme="0"/>
      <name val="Times New Roman"/>
      <charset val="134"/>
    </font>
    <font>
      <u/>
      <sz val="16"/>
      <color theme="1"/>
      <name val="Times New Roman"/>
      <charset val="134"/>
    </font>
    <font>
      <b/>
      <u/>
      <sz val="16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theme="0"/>
      <name val="Times New Roman"/>
      <charset val="134"/>
    </font>
    <font>
      <sz val="12"/>
      <color theme="3" tint="0.39985351115451523"/>
      <name val="Times New Roman"/>
      <charset val="134"/>
    </font>
    <font>
      <sz val="11"/>
      <color rgb="FFFF0000"/>
      <name val="Calibri"/>
      <charset val="134"/>
      <scheme val="minor"/>
    </font>
    <font>
      <b/>
      <sz val="9"/>
      <name val="Times New Roman"/>
    </font>
    <font>
      <sz val="9"/>
      <name val="Times New Roman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>
      <alignment vertical="center"/>
    </xf>
    <xf numFmtId="165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justify" vertical="center"/>
    </xf>
    <xf numFmtId="166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justify" vertical="center"/>
    </xf>
    <xf numFmtId="164" fontId="4" fillId="2" borderId="4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0" fontId="7" fillId="0" borderId="0" xfId="0" applyFont="1" applyAlignment="1"/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68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8" fontId="8" fillId="0" borderId="1" xfId="0" applyNumberFormat="1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/>
    </xf>
    <xf numFmtId="164" fontId="8" fillId="6" borderId="6" xfId="0" applyNumberFormat="1" applyFont="1" applyFill="1" applyBorder="1" applyAlignment="1">
      <alignment horizontal="center"/>
    </xf>
    <xf numFmtId="168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5" borderId="0" xfId="0" applyFont="1" applyFill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168" fontId="11" fillId="0" borderId="0" xfId="1" applyNumberFormat="1" applyFont="1" applyAlignment="1">
      <alignment horizontal="right"/>
    </xf>
    <xf numFmtId="168" fontId="11" fillId="0" borderId="0" xfId="1" applyNumberFormat="1" applyFont="1" applyAlignment="1">
      <alignment horizontal="left"/>
    </xf>
    <xf numFmtId="168" fontId="12" fillId="0" borderId="0" xfId="0" applyNumberFormat="1" applyFont="1" applyAlignment="1">
      <alignment horizontal="right"/>
    </xf>
    <xf numFmtId="168" fontId="12" fillId="0" borderId="0" xfId="0" applyNumberFormat="1" applyFont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68" fontId="12" fillId="0" borderId="1" xfId="1" applyNumberFormat="1" applyFont="1" applyFill="1" applyBorder="1" applyAlignment="1" applyProtection="1">
      <alignment horizontal="right" vertical="center"/>
    </xf>
    <xf numFmtId="168" fontId="12" fillId="0" borderId="1" xfId="1" applyNumberFormat="1" applyFont="1" applyFill="1" applyBorder="1" applyAlignment="1" applyProtection="1">
      <alignment horizontal="left" vertical="center"/>
    </xf>
    <xf numFmtId="0" fontId="12" fillId="5" borderId="1" xfId="0" applyFont="1" applyFill="1" applyBorder="1" applyAlignment="1">
      <alignment horizontal="left"/>
    </xf>
    <xf numFmtId="168" fontId="12" fillId="5" borderId="1" xfId="1" applyNumberFormat="1" applyFont="1" applyFill="1" applyBorder="1" applyAlignment="1" applyProtection="1">
      <alignment horizontal="right" vertical="center"/>
    </xf>
    <xf numFmtId="0" fontId="11" fillId="6" borderId="1" xfId="0" applyFont="1" applyFill="1" applyBorder="1" applyAlignment="1">
      <alignment horizontal="left"/>
    </xf>
    <xf numFmtId="168" fontId="11" fillId="6" borderId="1" xfId="1" applyNumberFormat="1" applyFont="1" applyFill="1" applyBorder="1" applyAlignment="1">
      <alignment horizontal="right"/>
    </xf>
    <xf numFmtId="0" fontId="11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8" fontId="12" fillId="6" borderId="1" xfId="1" applyNumberFormat="1" applyFont="1" applyFill="1" applyBorder="1" applyAlignment="1" applyProtection="1">
      <alignment horizontal="right" vertical="center"/>
    </xf>
    <xf numFmtId="168" fontId="11" fillId="5" borderId="1" xfId="1" applyNumberFormat="1" applyFont="1" applyFill="1" applyBorder="1" applyAlignment="1">
      <alignment horizontal="right"/>
    </xf>
    <xf numFmtId="164" fontId="11" fillId="0" borderId="1" xfId="2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168" fontId="11" fillId="0" borderId="1" xfId="1" applyNumberFormat="1" applyFont="1" applyFill="1" applyBorder="1" applyAlignment="1">
      <alignment horizontal="left"/>
    </xf>
    <xf numFmtId="168" fontId="12" fillId="5" borderId="1" xfId="1" applyNumberFormat="1" applyFont="1" applyFill="1" applyBorder="1" applyAlignment="1">
      <alignment horizontal="right"/>
    </xf>
    <xf numFmtId="0" fontId="12" fillId="6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5" borderId="1" xfId="0" applyFont="1" applyFill="1" applyBorder="1" applyAlignment="1"/>
    <xf numFmtId="0" fontId="11" fillId="0" borderId="1" xfId="0" applyFont="1" applyBorder="1" applyAlignment="1"/>
    <xf numFmtId="164" fontId="11" fillId="8" borderId="8" xfId="2" applyFont="1" applyFill="1" applyBorder="1" applyAlignment="1">
      <alignment horizontal="center" vertical="center"/>
    </xf>
    <xf numFmtId="164" fontId="14" fillId="0" borderId="0" xfId="0" applyNumberFormat="1" applyFont="1">
      <alignment vertical="center"/>
    </xf>
    <xf numFmtId="164" fontId="1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4" fontId="4" fillId="0" borderId="0" xfId="0" applyNumberFormat="1" applyFont="1">
      <alignment vertical="center"/>
    </xf>
    <xf numFmtId="164" fontId="4" fillId="0" borderId="2" xfId="0" applyNumberFormat="1" applyFont="1" applyBorder="1">
      <alignment vertical="center"/>
    </xf>
    <xf numFmtId="164" fontId="2" fillId="0" borderId="3" xfId="0" applyNumberFormat="1" applyFont="1" applyBorder="1">
      <alignment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>
      <alignment vertical="center"/>
    </xf>
    <xf numFmtId="164" fontId="2" fillId="0" borderId="12" xfId="0" applyNumberFormat="1" applyFont="1" applyBorder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15" fillId="0" borderId="0" xfId="0" applyNumberFormat="1" applyFont="1">
      <alignment vertical="center"/>
    </xf>
    <xf numFmtId="165" fontId="3" fillId="0" borderId="0" xfId="0" applyNumberFormat="1" applyFont="1" applyAlignment="1">
      <alignment horizontal="right" vertical="center"/>
    </xf>
    <xf numFmtId="164" fontId="3" fillId="0" borderId="0" xfId="0" applyNumberFormat="1" applyFont="1">
      <alignment vertical="center"/>
    </xf>
    <xf numFmtId="164" fontId="2" fillId="0" borderId="0" xfId="0" applyNumberFormat="1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justify" vertical="center"/>
    </xf>
    <xf numFmtId="166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164" fontId="15" fillId="0" borderId="12" xfId="0" applyNumberFormat="1" applyFont="1" applyBorder="1">
      <alignment vertical="center"/>
    </xf>
    <xf numFmtId="164" fontId="15" fillId="0" borderId="0" xfId="0" applyNumberFormat="1" applyFont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4" fillId="0" borderId="9" xfId="0" applyNumberFormat="1" applyFont="1" applyBorder="1">
      <alignment vertical="center"/>
    </xf>
    <xf numFmtId="164" fontId="2" fillId="0" borderId="14" xfId="0" applyNumberFormat="1" applyFont="1" applyBorder="1">
      <alignment vertical="center"/>
    </xf>
    <xf numFmtId="164" fontId="2" fillId="0" borderId="14" xfId="0" applyNumberFormat="1" applyFont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 vertical="center"/>
    </xf>
    <xf numFmtId="164" fontId="4" fillId="0" borderId="7" xfId="0" applyNumberFormat="1" applyFont="1" applyBorder="1">
      <alignment vertical="center"/>
    </xf>
    <xf numFmtId="164" fontId="2" fillId="0" borderId="10" xfId="0" applyNumberFormat="1" applyFont="1" applyBorder="1">
      <alignment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4" fillId="0" borderId="12" xfId="0" applyNumberFormat="1" applyFont="1" applyBorder="1">
      <alignment vertical="center"/>
    </xf>
    <xf numFmtId="164" fontId="2" fillId="0" borderId="9" xfId="0" applyNumberFormat="1" applyFont="1" applyBorder="1">
      <alignment vertical="center"/>
    </xf>
    <xf numFmtId="164" fontId="2" fillId="0" borderId="14" xfId="0" applyNumberFormat="1" applyFont="1" applyBorder="1" applyAlignment="1">
      <alignment horizontal="justify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justify" vertical="center"/>
    </xf>
    <xf numFmtId="164" fontId="18" fillId="0" borderId="0" xfId="0" applyNumberFormat="1" applyFont="1">
      <alignment vertical="center"/>
    </xf>
    <xf numFmtId="164" fontId="19" fillId="0" borderId="0" xfId="0" applyNumberFormat="1" applyFont="1">
      <alignment vertical="center"/>
    </xf>
    <xf numFmtId="164" fontId="20" fillId="0" borderId="0" xfId="0" applyNumberFormat="1" applyFont="1">
      <alignment vertical="center"/>
    </xf>
    <xf numFmtId="164" fontId="18" fillId="0" borderId="9" xfId="0" applyNumberFormat="1" applyFont="1" applyBorder="1">
      <alignment vertical="center"/>
    </xf>
    <xf numFmtId="164" fontId="21" fillId="0" borderId="0" xfId="0" applyNumberFormat="1" applyFont="1">
      <alignment vertical="center"/>
    </xf>
    <xf numFmtId="0" fontId="22" fillId="0" borderId="0" xfId="0" applyFont="1">
      <alignment vertical="center"/>
    </xf>
    <xf numFmtId="169" fontId="19" fillId="0" borderId="0" xfId="0" applyNumberFormat="1" applyFont="1">
      <alignment vertical="center"/>
    </xf>
    <xf numFmtId="0" fontId="11" fillId="5" borderId="5" xfId="0" applyFont="1" applyFill="1" applyBorder="1" applyAlignment="1">
      <alignment horizontal="left"/>
    </xf>
    <xf numFmtId="0" fontId="12" fillId="5" borderId="0" xfId="0" applyFont="1" applyFill="1" applyAlignment="1">
      <alignment horizontal="left"/>
    </xf>
    <xf numFmtId="0" fontId="11" fillId="0" borderId="5" xfId="0" applyFont="1" applyBorder="1" applyAlignment="1">
      <alignment horizontal="left"/>
    </xf>
    <xf numFmtId="0" fontId="1" fillId="0" borderId="0" xfId="0" applyFont="1">
      <alignment vertical="center"/>
    </xf>
    <xf numFmtId="0" fontId="1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43" fontId="0" fillId="0" borderId="0" xfId="0" applyNumberFormat="1">
      <alignment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9" fontId="4" fillId="0" borderId="1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right" vertical="center"/>
    </xf>
    <xf numFmtId="168" fontId="12" fillId="0" borderId="0" xfId="0" applyNumberFormat="1" applyFont="1" applyAlignment="1">
      <alignment horizontal="center" vertical="center"/>
    </xf>
    <xf numFmtId="1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7" borderId="5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168" fontId="12" fillId="7" borderId="5" xfId="1" applyNumberFormat="1" applyFont="1" applyFill="1" applyBorder="1" applyAlignment="1" applyProtection="1">
      <alignment horizontal="right" vertical="center"/>
    </xf>
    <xf numFmtId="168" fontId="12" fillId="7" borderId="8" xfId="1" applyNumberFormat="1" applyFont="1" applyFill="1" applyBorder="1" applyAlignment="1" applyProtection="1">
      <alignment horizontal="right" vertical="center"/>
    </xf>
    <xf numFmtId="168" fontId="12" fillId="7" borderId="0" xfId="1" applyNumberFormat="1" applyFont="1" applyFill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8" fontId="9" fillId="3" borderId="0" xfId="0" applyNumberFormat="1" applyFont="1" applyFill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8" fontId="8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8" fillId="0" borderId="1" xfId="0" applyFont="1" applyBorder="1" applyAlignment="1">
      <alignment horizontal="left"/>
    </xf>
  </cellXfs>
  <cellStyles count="3">
    <cellStyle name="Comma" xfId="1" builtinId="3"/>
    <cellStyle name="Currency [0]" xfId="2" builtinId="7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isk/Accounting/UPDATE%20KAS%202024/2.%20PEMBELIAN%20TAHUN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isk/Accounting/FILE%20TRANSAKSI%202025/2.%20PEMBELIAN%20TAHU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 PAK EKO"/>
      <sheetName val="1.ABA"/>
      <sheetName val="4. DT BENI"/>
      <sheetName val="5. DT KOLED"/>
      <sheetName val="6. DT. Senton"/>
      <sheetName val="7. DT. LUBIS"/>
      <sheetName val="8. DT HARI"/>
      <sheetName val="9. DT PARMIN"/>
      <sheetName val="8. DT. NAAFI BANDUNG"/>
      <sheetName val="9. Aset&amp;Inventaris"/>
      <sheetName val="11.GBU"/>
      <sheetName val="12. JAYA TRADE INDONESIA"/>
      <sheetName val="13.Jumbo Jade"/>
      <sheetName val="14. PT.Internusa - asphalt"/>
      <sheetName val="15. ASPINDO MUTUAL"/>
      <sheetName val="15. ASPINDO MUTUAL (2)"/>
      <sheetName val="16.HUM (oli)"/>
      <sheetName val="17.MPU"/>
      <sheetName val="18. Windi material"/>
      <sheetName val="21. Selo Seto"/>
      <sheetName val="25. PT SEMUT GENI"/>
      <sheetName val="27. BGN MATERIAL"/>
      <sheetName val="28. PSP CRUSHER"/>
      <sheetName val="29. BATU INTAN"/>
      <sheetName val="30. Sahabat Sejati Material"/>
      <sheetName val="31. SHIMA GLINGSEM RAYA-JEPARA"/>
      <sheetName val="32. PURI SAKTI"/>
      <sheetName val="33. WAKIBARA"/>
      <sheetName val="34. MANISRENGGO MATERIAL"/>
      <sheetName val="35. PT. FORTUNA PETROSTAR ENERG"/>
      <sheetName val="36. PT IME"/>
      <sheetName val="37. PT. SHA SOLO"/>
      <sheetName val="38. PT BUMI MANDIRI S - KADIYO"/>
      <sheetName val="39. PT. WIDYA WASKITA WIJAYA"/>
      <sheetName val="40. WIKA INTINUSA NIAGATAMA"/>
      <sheetName val="41. PT. SAKA ADHI SURYA"/>
      <sheetName val="42. PT. MUFIDA FAJAR"/>
      <sheetName val="43. SAUT JAYA ENVIRONMENT"/>
      <sheetName val="44.DWIKARYA PERKASA-EKO MEKANIK"/>
      <sheetName val="45. SUMBER URIP"/>
      <sheetName val="46. WANA INDAH ASRI"/>
      <sheetName val="47. PT. TIMUR AGUNG ABADI"/>
      <sheetName val="48. GIZA UTAMA ENERGI"/>
      <sheetName val="49. PT. LINTANG"/>
      <sheetName val="50. PT. GRAHA ASPINDO PERKASA"/>
      <sheetName val="51. CV. SELOMOYO"/>
      <sheetName val="52. PT. LENGO IRENG CEMERLANG"/>
      <sheetName val="52. PT. LENGO IRENG CEMERLAN(2)"/>
      <sheetName val="53. MATERIAL WATU GUNUNG-ANDREA"/>
      <sheetName val="54. PT. PETROASIA KARYA MANDIRI"/>
      <sheetName val="55. MATERIAL AMERTA GIRI - AGL"/>
      <sheetName val="56. SELO SAKTI MANDIRI"/>
      <sheetName val="57. CV LEHA"/>
      <sheetName val="57. CV LEHA (2)"/>
      <sheetName val="58. PT. PALUGADA JAYA ENERGI"/>
      <sheetName val="59. BERKAH JAYA"/>
      <sheetName val="60. PT. WANA SUMBER ENERGI"/>
      <sheetName val="61. MATERIAL SELOGIRI"/>
      <sheetName val="62. MATERIAL BUDI AGUNG"/>
      <sheetName val="63. PT, BERKAH MULIA MANDIRI"/>
      <sheetName val="64. MATERIAL RIMBA PASIFIC"/>
      <sheetName val="65. PT. DHISA MANUNGGAL KARYA"/>
      <sheetName val="66. PT. HASIL KARYA BATANG "/>
      <sheetName val="67. MATERIAL GHUFRON CRUSHER"/>
      <sheetName val="68. MATERIAL SELO LUHUR"/>
      <sheetName val="69. BATU PENJURU MATERIAL"/>
      <sheetName val="70. PT KELOLA ENERGI ALTERNATIF"/>
      <sheetName val="71. SENTRAL BATU NUSANTARA"/>
      <sheetName val="72. PT SRI KARYA LINTASINDO"/>
      <sheetName val="73. PT PATRIA TITA MANUNGGAL"/>
      <sheetName val="74. PT NAAFI JAYA"/>
      <sheetName val="TOTAL HUTANG"/>
      <sheetName val="Ringkasan Pembelian"/>
      <sheetName val="Faktur beli"/>
      <sheetName val="Sheet1"/>
      <sheetName val="MATERIAL ASLI"/>
      <sheetName val="ASPHALT ASLI"/>
      <sheetName val="SOLAR ASLI"/>
      <sheetName val="Sheet2"/>
      <sheetName val="Lembar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 PAK EKO"/>
      <sheetName val="1.ABA"/>
      <sheetName val="4. DT BENI"/>
      <sheetName val="5. DT KOLED"/>
      <sheetName val="6. DT. Senton"/>
      <sheetName val="7. DT. LUBIS"/>
      <sheetName val="8. DT HARI"/>
      <sheetName val="9. DT PARMIN"/>
      <sheetName val="8. DT. NAAFI BANDUNG"/>
      <sheetName val="9. Aset&amp;Inventaris"/>
      <sheetName val="11.GBU"/>
      <sheetName val="12. JAYA TRADE INDONESIA"/>
      <sheetName val="13.Jumbo Jade"/>
      <sheetName val="14. PT.Internusa - asphalt"/>
      <sheetName val="15. ASPINDO MUTUAL"/>
      <sheetName val="16.HUM (oli)"/>
      <sheetName val="17.MPU"/>
      <sheetName val="18. Windi material"/>
      <sheetName val="21. Selo Seto"/>
      <sheetName val="25. PT SEMUT GENI"/>
      <sheetName val="27. BGN MATERIAL"/>
      <sheetName val="28. PSP CRUSHER"/>
      <sheetName val="29. BATU INTAN"/>
      <sheetName val="30. Sahabat Sejati Material"/>
      <sheetName val="31. SHIMA GLINGSEM RAYA-JEPARA"/>
      <sheetName val="32. PURI SAKTI"/>
      <sheetName val="33. WAKIBARA"/>
      <sheetName val="34. MANISRENGGO MATERIAL"/>
      <sheetName val="35. PT. FORTUNA PETROSTAR ENERG"/>
      <sheetName val="36. PT IME"/>
      <sheetName val="37. PT. SHA SOLO"/>
      <sheetName val="38. PT BUMI MANDIRI S - KADIYO"/>
      <sheetName val="39. PT. WIDYA WASKITA WIJAYA"/>
      <sheetName val="40. WIKA INTINUSA NIAGATAMA"/>
      <sheetName val="41. PT. SAKA ADHI SURYA"/>
      <sheetName val="42. PT. MUFIDA FAJAR"/>
      <sheetName val="43. SAUT JAYA ENVIRONMENT"/>
      <sheetName val="44.DWIKARYA PERKASA-EKO MEKANIK"/>
      <sheetName val="45. SUMBER URIP"/>
      <sheetName val="46. WANA INDAH ASRI"/>
      <sheetName val="47. PT. TIMUR AGUNG ABADI"/>
      <sheetName val="48. GIZA UTAMA ENERGI"/>
      <sheetName val="49. PT. LINTANG"/>
      <sheetName val="50. PT. GRAHA ASPINDO PERKASA"/>
      <sheetName val="51. CV. SELOMOYO"/>
      <sheetName val="52. PT. LENGO IRENG CEMERLANG"/>
      <sheetName val="53. MATERIAL WATU GUNUNG-ANDREA"/>
      <sheetName val="54. PT. PETROASIA KARYA MANDIRI"/>
      <sheetName val="55. MATERIAL AMERTA GIRI - AGL"/>
      <sheetName val="56. SELO SAKTI MANDIRI"/>
      <sheetName val="57. CV LEHA"/>
      <sheetName val="58. PT. PALUGADA JAYA ENERGI"/>
      <sheetName val="59. BERKAH JAYA"/>
      <sheetName val="60. PT. WANA SUMBER ENERGI"/>
      <sheetName val="61. MATERIAL SELOGIRI"/>
      <sheetName val="62. MATERIAL BUDI AGUNG"/>
      <sheetName val="63. PT, BERKAH MULIA MANDIRI"/>
      <sheetName val="64. MATERIAL RIMBA PASIFIC"/>
      <sheetName val="65. PT. DHISA MANUNGGAL KARYA"/>
      <sheetName val="66. PT. HASIL KARYA BATANG "/>
      <sheetName val="67. MATERIAL GHUFRON CRUSHER"/>
      <sheetName val="68. MATERIAL SELO LUHUR"/>
      <sheetName val="69. BATU PENJURU MATERIAL"/>
      <sheetName val="70. PT KELOLA ENERGI ALTERNATIF"/>
      <sheetName val="71. SENTRAL BATU NUSANTARA"/>
      <sheetName val="72. PT SRI KARYA LINTASINDO"/>
      <sheetName val="73. PT PATRIA TITA MANUNGGAL"/>
      <sheetName val="74. PT NAAFI JAYA"/>
      <sheetName val="TOTAL HUTANG"/>
      <sheetName val="Ringkasan Pembelian"/>
      <sheetName val="Faktur beli"/>
      <sheetName val="Sheet1"/>
      <sheetName val="MATERIAL ASLI"/>
      <sheetName val="ASPHALT ASLI"/>
      <sheetName val="SOLAR ASLI"/>
      <sheetName val="Sheet2"/>
      <sheetName val="Lembar7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XEE303"/>
  <sheetViews>
    <sheetView topLeftCell="C1" zoomScale="50" zoomScaleNormal="50" workbookViewId="0">
      <selection activeCell="I19" sqref="I19"/>
    </sheetView>
  </sheetViews>
  <sheetFormatPr defaultColWidth="9.21875" defaultRowHeight="15.6"/>
  <cols>
    <col min="1" max="1" width="12" style="58" customWidth="1"/>
    <col min="2" max="2" width="18.44140625" style="58" customWidth="1"/>
    <col min="3" max="3" width="52.88671875" style="58" customWidth="1"/>
    <col min="4" max="4" width="14" style="58" customWidth="1"/>
    <col min="5" max="5" width="24.109375" style="58" customWidth="1"/>
    <col min="6" max="6" width="28.5546875" style="59" customWidth="1"/>
    <col min="7" max="7" width="28.33203125" style="59" customWidth="1"/>
    <col min="8" max="8" width="82.5546875" style="58" customWidth="1"/>
    <col min="9" max="9" width="41.44140625" style="109" customWidth="1"/>
    <col min="10" max="10" width="60.5546875" style="58" customWidth="1"/>
    <col min="11" max="11" width="37.6640625" style="109" customWidth="1"/>
    <col min="12" max="16359" width="9.21875" style="58"/>
  </cols>
  <sheetData>
    <row r="1" spans="1:11" s="58" customFormat="1" ht="20.399999999999999">
      <c r="A1" s="60"/>
      <c r="B1" s="115" t="s">
        <v>0</v>
      </c>
      <c r="C1" s="116"/>
      <c r="D1" s="116"/>
      <c r="E1" s="116"/>
      <c r="F1" s="116"/>
      <c r="G1" s="117"/>
      <c r="I1" s="109"/>
      <c r="K1" s="109"/>
    </row>
    <row r="2" spans="1:11" s="58" customFormat="1" ht="20.399999999999999">
      <c r="A2" s="60"/>
      <c r="B2" s="118" t="s">
        <v>1</v>
      </c>
      <c r="C2" s="119"/>
      <c r="D2" s="119"/>
      <c r="E2" s="119"/>
      <c r="F2" s="119"/>
      <c r="G2" s="120"/>
      <c r="I2" s="109"/>
      <c r="K2" s="109"/>
    </row>
    <row r="3" spans="1:11" s="58" customFormat="1" ht="20.399999999999999">
      <c r="A3" s="62"/>
      <c r="B3" s="121" t="s">
        <v>2</v>
      </c>
      <c r="C3" s="119"/>
      <c r="D3" s="119"/>
      <c r="E3" s="119"/>
      <c r="F3" s="119"/>
      <c r="G3" s="120"/>
      <c r="I3" s="109"/>
      <c r="K3" s="109"/>
    </row>
    <row r="4" spans="1:11" s="58" customFormat="1" ht="21">
      <c r="A4" s="63"/>
      <c r="B4" s="64" t="s">
        <v>3</v>
      </c>
      <c r="C4" s="65"/>
      <c r="D4" s="65"/>
      <c r="E4" s="65"/>
      <c r="F4" s="66"/>
      <c r="G4" s="67"/>
      <c r="H4" s="58" t="s">
        <v>965</v>
      </c>
      <c r="I4" s="109"/>
      <c r="K4" s="109"/>
    </row>
    <row r="5" spans="1:11" s="58" customFormat="1" ht="21">
      <c r="A5" s="68"/>
      <c r="B5" s="69" t="s">
        <v>4</v>
      </c>
      <c r="C5" s="68"/>
      <c r="D5" s="68"/>
      <c r="E5" s="68"/>
      <c r="F5" s="70"/>
      <c r="G5" s="71"/>
      <c r="I5" s="109"/>
      <c r="K5" s="109"/>
    </row>
    <row r="6" spans="1:11" s="58" customFormat="1" ht="21">
      <c r="A6" s="68"/>
      <c r="B6" s="69"/>
      <c r="C6" s="72" t="s">
        <v>5</v>
      </c>
      <c r="D6" s="72"/>
      <c r="E6" s="68"/>
      <c r="F6" s="68">
        <v>3945010550</v>
      </c>
      <c r="G6" s="71"/>
      <c r="H6" s="58" t="s">
        <v>966</v>
      </c>
      <c r="I6" s="110">
        <v>3945010550</v>
      </c>
      <c r="J6" s="58" t="str">
        <f>IF(K6&gt;0,"insert into tjurnalitem (jurd_jur_id,jurd_rek_kode,jurd_kredit,jurd_debet,jurd_nourut) values (2,'"&amp;H6&amp;"',0,"&amp;I6&amp;","&amp;K6&amp;");","")</f>
        <v>insert into tjurnalitem (jurd_jur_id,jurd_rek_kode,jurd_kredit,jurd_debet,jurd_nourut) values (2,'11.10.01',0,3945010550,1);</v>
      </c>
      <c r="K6" s="109">
        <v>1</v>
      </c>
    </row>
    <row r="7" spans="1:11" s="58" customFormat="1" ht="21">
      <c r="A7" s="68"/>
      <c r="B7" s="69"/>
      <c r="C7" s="72" t="s">
        <v>6</v>
      </c>
      <c r="D7" s="72"/>
      <c r="E7" s="68"/>
      <c r="F7" s="68">
        <v>264490</v>
      </c>
      <c r="G7" s="71"/>
      <c r="H7" s="58" t="s">
        <v>968</v>
      </c>
      <c r="I7" s="110">
        <v>264490</v>
      </c>
      <c r="J7" s="58" t="str">
        <f t="shared" ref="J7:J70" si="0">IF(K7&gt;0,"insert into tjurnalitem (jurd_jur_id,jurd_rek_kode,jurd_kredit,jurd_debet,jurd_nourut) values (2,'"&amp;H7&amp;"',0,"&amp;I7&amp;","&amp;K7&amp;");","")</f>
        <v>insert into tjurnalitem (jurd_jur_id,jurd_rek_kode,jurd_kredit,jurd_debet,jurd_nourut) values (2,'11.10.03',0,264490,2);</v>
      </c>
      <c r="K7" s="109">
        <v>2</v>
      </c>
    </row>
    <row r="8" spans="1:11" s="58" customFormat="1" ht="21">
      <c r="A8" s="68"/>
      <c r="B8" s="69"/>
      <c r="C8" s="72" t="s">
        <v>7</v>
      </c>
      <c r="D8" s="72"/>
      <c r="E8" s="68"/>
      <c r="F8" s="68">
        <v>6250541</v>
      </c>
      <c r="G8" s="71"/>
      <c r="H8" s="58" t="s">
        <v>967</v>
      </c>
      <c r="I8" s="110">
        <v>6250541</v>
      </c>
      <c r="J8" s="58" t="str">
        <f t="shared" si="0"/>
        <v>insert into tjurnalitem (jurd_jur_id,jurd_rek_kode,jurd_kredit,jurd_debet,jurd_nourut) values (2,'11.10.02',0,6250541,3);</v>
      </c>
      <c r="K8" s="109">
        <v>3</v>
      </c>
    </row>
    <row r="9" spans="1:11" s="58" customFormat="1" ht="21">
      <c r="A9" s="68"/>
      <c r="B9" s="69"/>
      <c r="C9" s="119" t="s">
        <v>8</v>
      </c>
      <c r="D9" s="119"/>
      <c r="E9" s="119"/>
      <c r="F9" s="63"/>
      <c r="G9" s="61">
        <f>SUM(F6:F8)</f>
        <v>3951525581</v>
      </c>
      <c r="I9" s="109"/>
      <c r="J9" s="58" t="str">
        <f t="shared" si="0"/>
        <v/>
      </c>
      <c r="K9" s="109"/>
    </row>
    <row r="10" spans="1:11" s="58" customFormat="1" ht="21">
      <c r="A10" s="68"/>
      <c r="B10" s="69" t="s">
        <v>9</v>
      </c>
      <c r="C10" s="68"/>
      <c r="D10" s="68"/>
      <c r="E10" s="68"/>
      <c r="F10" s="70"/>
      <c r="G10" s="61"/>
      <c r="I10" s="109"/>
      <c r="J10" s="58" t="str">
        <f t="shared" si="0"/>
        <v/>
      </c>
      <c r="K10" s="109"/>
    </row>
    <row r="11" spans="1:11" s="58" customFormat="1" ht="21">
      <c r="A11" s="68"/>
      <c r="B11" s="69"/>
      <c r="C11" s="68" t="s">
        <v>10</v>
      </c>
      <c r="D11" s="68"/>
      <c r="E11" s="68"/>
      <c r="F11" s="70">
        <v>4175981949</v>
      </c>
      <c r="G11" s="61"/>
      <c r="H11" s="58" t="s">
        <v>970</v>
      </c>
      <c r="I11" s="111">
        <v>4175981949</v>
      </c>
      <c r="J11" s="58" t="str">
        <f t="shared" si="0"/>
        <v>insert into tjurnalitem (jurd_jur_id,jurd_rek_kode,jurd_kredit,jurd_debet,jurd_nourut) values (2,'11.20.02',0,4175981949,4);</v>
      </c>
      <c r="K11" s="109">
        <v>4</v>
      </c>
    </row>
    <row r="12" spans="1:11" s="58" customFormat="1" ht="21">
      <c r="A12" s="68"/>
      <c r="B12" s="69"/>
      <c r="C12" s="72" t="s">
        <v>11</v>
      </c>
      <c r="D12" s="72"/>
      <c r="E12" s="68"/>
      <c r="F12" s="70">
        <v>12034210119</v>
      </c>
      <c r="G12" s="61"/>
      <c r="H12" s="58" t="s">
        <v>971</v>
      </c>
      <c r="I12" s="111">
        <v>12034210119</v>
      </c>
      <c r="J12" s="58" t="str">
        <f t="shared" si="0"/>
        <v>insert into tjurnalitem (jurd_jur_id,jurd_rek_kode,jurd_kredit,jurd_debet,jurd_nourut) values (2,'11.20.03',0,12034210119,5);</v>
      </c>
      <c r="K12" s="109">
        <v>5</v>
      </c>
    </row>
    <row r="13" spans="1:11" s="58" customFormat="1" ht="21">
      <c r="A13" s="68"/>
      <c r="B13" s="69"/>
      <c r="C13" s="72" t="s">
        <v>12</v>
      </c>
      <c r="D13" s="72"/>
      <c r="E13" s="68"/>
      <c r="F13" s="70">
        <v>314766405</v>
      </c>
      <c r="G13" s="61"/>
      <c r="H13" s="58" t="s">
        <v>972</v>
      </c>
      <c r="I13" s="111">
        <v>314766405</v>
      </c>
      <c r="J13" s="58" t="str">
        <f t="shared" si="0"/>
        <v>insert into tjurnalitem (jurd_jur_id,jurd_rek_kode,jurd_kredit,jurd_debet,jurd_nourut) values (2,'11.20.04',0,314766405,6);</v>
      </c>
      <c r="K13" s="109">
        <v>6</v>
      </c>
    </row>
    <row r="14" spans="1:11" s="58" customFormat="1" ht="21">
      <c r="A14" s="68"/>
      <c r="B14" s="69"/>
      <c r="C14" s="72" t="s">
        <v>13</v>
      </c>
      <c r="D14" s="72"/>
      <c r="E14" s="68"/>
      <c r="F14" s="70">
        <v>2000747993</v>
      </c>
      <c r="G14" s="61"/>
      <c r="H14" s="58" t="s">
        <v>969</v>
      </c>
      <c r="I14" s="111">
        <v>2000747993</v>
      </c>
      <c r="J14" s="58" t="str">
        <f t="shared" si="0"/>
        <v>insert into tjurnalitem (jurd_jur_id,jurd_rek_kode,jurd_kredit,jurd_debet,jurd_nourut) values (2,'11.20.01',0,2000747993,7);</v>
      </c>
      <c r="K14" s="109">
        <v>7</v>
      </c>
    </row>
    <row r="15" spans="1:11" s="58" customFormat="1" ht="21">
      <c r="A15" s="68"/>
      <c r="B15" s="69"/>
      <c r="C15" s="119" t="s">
        <v>14</v>
      </c>
      <c r="D15" s="119"/>
      <c r="E15" s="119"/>
      <c r="F15" s="63"/>
      <c r="G15" s="61">
        <f>SUM(F11:F14)</f>
        <v>18525706466</v>
      </c>
      <c r="I15" s="109"/>
      <c r="J15" s="58" t="str">
        <f t="shared" si="0"/>
        <v/>
      </c>
      <c r="K15" s="109"/>
    </row>
    <row r="16" spans="1:11" s="58" customFormat="1" ht="21">
      <c r="A16" s="68"/>
      <c r="B16" s="69" t="s">
        <v>15</v>
      </c>
      <c r="C16" s="68"/>
      <c r="D16" s="68"/>
      <c r="E16" s="68"/>
      <c r="F16" s="70"/>
      <c r="G16" s="61"/>
      <c r="I16" s="109"/>
      <c r="J16" s="58" t="str">
        <f t="shared" si="0"/>
        <v/>
      </c>
      <c r="K16" s="109"/>
    </row>
    <row r="17" spans="1:11" s="58" customFormat="1" ht="21">
      <c r="A17" s="68"/>
      <c r="B17" s="69"/>
      <c r="C17" s="68" t="s">
        <v>16</v>
      </c>
      <c r="D17" s="68"/>
      <c r="E17" s="68"/>
      <c r="F17" s="70">
        <v>4141497508.91715</v>
      </c>
      <c r="G17" s="61"/>
      <c r="I17" s="109"/>
      <c r="J17" s="58" t="str">
        <f t="shared" si="0"/>
        <v/>
      </c>
      <c r="K17" s="109"/>
    </row>
    <row r="18" spans="1:11" s="58" customFormat="1" ht="21">
      <c r="A18" s="68"/>
      <c r="B18" s="69"/>
      <c r="C18" s="68" t="s">
        <v>17</v>
      </c>
      <c r="D18" s="68"/>
      <c r="E18" s="68"/>
      <c r="F18" s="70">
        <v>946227657.33333302</v>
      </c>
      <c r="G18" s="61"/>
      <c r="H18" s="58">
        <f>G19+55145402.21</f>
        <v>5142870568.4604797</v>
      </c>
      <c r="I18" s="109"/>
      <c r="J18" s="58" t="str">
        <f t="shared" si="0"/>
        <v/>
      </c>
      <c r="K18" s="109"/>
    </row>
    <row r="19" spans="1:11" s="58" customFormat="1" ht="21">
      <c r="A19" s="68"/>
      <c r="B19" s="69"/>
      <c r="C19" s="119" t="s">
        <v>18</v>
      </c>
      <c r="D19" s="119"/>
      <c r="E19" s="119"/>
      <c r="F19" s="63"/>
      <c r="G19" s="61">
        <f>SUM(F17:F18)</f>
        <v>5087725166.2504797</v>
      </c>
      <c r="H19" s="58" t="s">
        <v>973</v>
      </c>
      <c r="I19" s="112">
        <v>5087725166.2504797</v>
      </c>
      <c r="J19" s="58" t="str">
        <f t="shared" si="0"/>
        <v>insert into tjurnalitem (jurd_jur_id,jurd_rek_kode,jurd_kredit,jurd_debet,jurd_nourut) values (2,'11.40.01',0,5087725166.25048,8);</v>
      </c>
      <c r="K19" s="109">
        <v>8</v>
      </c>
    </row>
    <row r="20" spans="1:11" s="58" customFormat="1" ht="21">
      <c r="A20" s="68"/>
      <c r="B20" s="69" t="s">
        <v>19</v>
      </c>
      <c r="C20" s="68"/>
      <c r="D20" s="73"/>
      <c r="E20" s="73"/>
      <c r="F20" s="70"/>
      <c r="G20" s="61"/>
      <c r="I20" s="109"/>
      <c r="J20" s="58" t="str">
        <f t="shared" si="0"/>
        <v/>
      </c>
      <c r="K20" s="109"/>
    </row>
    <row r="21" spans="1:11" s="58" customFormat="1" ht="21">
      <c r="A21" s="68"/>
      <c r="B21" s="69"/>
      <c r="C21" s="68" t="s">
        <v>20</v>
      </c>
      <c r="D21" s="74">
        <v>645</v>
      </c>
      <c r="E21" s="75">
        <v>161750</v>
      </c>
      <c r="F21" s="76">
        <f t="shared" ref="F21:F47" si="1">+D21*E21</f>
        <v>104328750</v>
      </c>
      <c r="G21" s="61"/>
      <c r="H21" s="58" t="s">
        <v>974</v>
      </c>
      <c r="I21" s="113">
        <v>104328750</v>
      </c>
      <c r="J21" s="58" t="str">
        <f t="shared" si="0"/>
        <v>insert into tjurnalitem (jurd_jur_id,jurd_rek_kode,jurd_kredit,jurd_debet,jurd_nourut) values (2,'11.80.01',0,104328750,9);</v>
      </c>
      <c r="K21" s="109">
        <v>9</v>
      </c>
    </row>
    <row r="22" spans="1:11" s="58" customFormat="1" ht="21">
      <c r="A22" s="68"/>
      <c r="B22" s="69"/>
      <c r="C22" s="68" t="s">
        <v>21</v>
      </c>
      <c r="D22" s="74">
        <v>262</v>
      </c>
      <c r="E22" s="75">
        <v>190333.33333333299</v>
      </c>
      <c r="F22" s="76">
        <f t="shared" si="1"/>
        <v>49867333.333333202</v>
      </c>
      <c r="G22" s="61"/>
      <c r="H22" s="58" t="s">
        <v>974</v>
      </c>
      <c r="I22" s="113">
        <v>49867333.333333202</v>
      </c>
      <c r="J22" s="58" t="str">
        <f t="shared" si="0"/>
        <v>insert into tjurnalitem (jurd_jur_id,jurd_rek_kode,jurd_kredit,jurd_debet,jurd_nourut) values (2,'11.80.01',0,49867333.3333332,10);</v>
      </c>
      <c r="K22" s="109">
        <v>10</v>
      </c>
    </row>
    <row r="23" spans="1:11" s="58" customFormat="1" ht="21">
      <c r="A23" s="68"/>
      <c r="B23" s="69"/>
      <c r="C23" s="68" t="s">
        <v>22</v>
      </c>
      <c r="D23" s="74">
        <v>31</v>
      </c>
      <c r="E23" s="75">
        <v>212000</v>
      </c>
      <c r="F23" s="76">
        <f t="shared" si="1"/>
        <v>6572000</v>
      </c>
      <c r="G23" s="61"/>
      <c r="H23" s="58" t="s">
        <v>974</v>
      </c>
      <c r="I23" s="113">
        <v>6572000</v>
      </c>
      <c r="J23" s="58" t="str">
        <f t="shared" si="0"/>
        <v>insert into tjurnalitem (jurd_jur_id,jurd_rek_kode,jurd_kredit,jurd_debet,jurd_nourut) values (2,'11.80.01',0,6572000,11);</v>
      </c>
      <c r="K23" s="109">
        <v>11</v>
      </c>
    </row>
    <row r="24" spans="1:11" s="58" customFormat="1" ht="21">
      <c r="A24" s="68"/>
      <c r="B24" s="69"/>
      <c r="C24" s="68" t="s">
        <v>23</v>
      </c>
      <c r="D24" s="74">
        <v>561</v>
      </c>
      <c r="E24" s="75">
        <v>204000</v>
      </c>
      <c r="F24" s="76">
        <f t="shared" si="1"/>
        <v>114444000</v>
      </c>
      <c r="G24" s="61"/>
      <c r="H24" s="58" t="s">
        <v>974</v>
      </c>
      <c r="I24" s="113">
        <v>114444000</v>
      </c>
      <c r="J24" s="58" t="str">
        <f t="shared" si="0"/>
        <v>insert into tjurnalitem (jurd_jur_id,jurd_rek_kode,jurd_kredit,jurd_debet,jurd_nourut) values (2,'11.80.01',0,114444000,12);</v>
      </c>
      <c r="K24" s="109">
        <v>12</v>
      </c>
    </row>
    <row r="25" spans="1:11" s="58" customFormat="1" ht="21">
      <c r="A25" s="68"/>
      <c r="B25" s="69"/>
      <c r="C25" s="68" t="s">
        <v>24</v>
      </c>
      <c r="D25" s="74">
        <v>30547</v>
      </c>
      <c r="E25" s="75">
        <v>8950</v>
      </c>
      <c r="F25" s="76">
        <f t="shared" si="1"/>
        <v>273395650</v>
      </c>
      <c r="G25" s="61"/>
      <c r="H25" s="58" t="s">
        <v>975</v>
      </c>
      <c r="I25" s="113">
        <v>273395650</v>
      </c>
      <c r="J25" s="58" t="str">
        <f t="shared" si="0"/>
        <v>insert into tjurnalitem (jurd_jur_id,jurd_rek_kode,jurd_kredit,jurd_debet,jurd_nourut) values (2,'11.80.02',0,273395650,13);</v>
      </c>
      <c r="K25" s="109">
        <v>13</v>
      </c>
    </row>
    <row r="26" spans="1:11" s="58" customFormat="1" ht="21">
      <c r="A26" s="68"/>
      <c r="B26" s="69"/>
      <c r="C26" s="68" t="s">
        <v>25</v>
      </c>
      <c r="D26" s="77">
        <v>0</v>
      </c>
      <c r="E26" s="78">
        <v>2600000</v>
      </c>
      <c r="F26" s="76">
        <f t="shared" si="1"/>
        <v>0</v>
      </c>
      <c r="G26" s="61"/>
      <c r="H26" s="58" t="s">
        <v>976</v>
      </c>
      <c r="I26" s="113">
        <v>0</v>
      </c>
      <c r="J26" s="58" t="str">
        <f t="shared" si="0"/>
        <v>insert into tjurnalitem (jurd_jur_id,jurd_rek_kode,jurd_kredit,jurd_debet,jurd_nourut) values (2,'11.80.03',0,0,14);</v>
      </c>
      <c r="K26" s="109">
        <v>14</v>
      </c>
    </row>
    <row r="27" spans="1:11" s="58" customFormat="1" ht="21">
      <c r="A27" s="68"/>
      <c r="B27" s="69"/>
      <c r="C27" s="68" t="s">
        <v>26</v>
      </c>
      <c r="D27" s="77">
        <v>6</v>
      </c>
      <c r="E27" s="78">
        <v>2500000</v>
      </c>
      <c r="F27" s="76">
        <f t="shared" si="1"/>
        <v>15000000</v>
      </c>
      <c r="G27" s="61"/>
      <c r="H27" s="58" t="s">
        <v>976</v>
      </c>
      <c r="I27" s="113">
        <v>15000000</v>
      </c>
      <c r="J27" s="58" t="str">
        <f t="shared" si="0"/>
        <v>insert into tjurnalitem (jurd_jur_id,jurd_rek_kode,jurd_kredit,jurd_debet,jurd_nourut) values (2,'11.80.03',0,15000000,15);</v>
      </c>
      <c r="K27" s="109">
        <v>15</v>
      </c>
    </row>
    <row r="28" spans="1:11" s="58" customFormat="1" ht="21">
      <c r="A28" s="68"/>
      <c r="B28" s="69"/>
      <c r="C28" s="68" t="s">
        <v>27</v>
      </c>
      <c r="D28" s="79">
        <v>0</v>
      </c>
      <c r="E28" s="78">
        <v>6000</v>
      </c>
      <c r="F28" s="76">
        <f t="shared" si="1"/>
        <v>0</v>
      </c>
      <c r="G28" s="61"/>
      <c r="H28" s="58" t="s">
        <v>977</v>
      </c>
      <c r="I28" s="113">
        <v>0</v>
      </c>
      <c r="J28" s="58" t="str">
        <f t="shared" si="0"/>
        <v>insert into tjurnalitem (jurd_jur_id,jurd_rek_kode,jurd_kredit,jurd_debet,jurd_nourut) values (2,'11.80.04',0,0,16);</v>
      </c>
      <c r="K28" s="109">
        <v>16</v>
      </c>
    </row>
    <row r="29" spans="1:11" s="58" customFormat="1" ht="21">
      <c r="A29" s="68"/>
      <c r="B29" s="69"/>
      <c r="C29" s="68" t="s">
        <v>28</v>
      </c>
      <c r="D29" s="79">
        <v>10551</v>
      </c>
      <c r="E29" s="78">
        <v>11450</v>
      </c>
      <c r="F29" s="76">
        <f t="shared" si="1"/>
        <v>120808950</v>
      </c>
      <c r="G29" s="61"/>
      <c r="H29" s="58" t="s">
        <v>977</v>
      </c>
      <c r="I29" s="113">
        <v>120808950</v>
      </c>
      <c r="J29" s="58" t="str">
        <f t="shared" si="0"/>
        <v>insert into tjurnalitem (jurd_jur_id,jurd_rek_kode,jurd_kredit,jurd_debet,jurd_nourut) values (2,'11.80.04',0,120808950,17);</v>
      </c>
      <c r="K29" s="109">
        <v>17</v>
      </c>
    </row>
    <row r="30" spans="1:11" s="58" customFormat="1" ht="21">
      <c r="A30" s="68"/>
      <c r="B30" s="69"/>
      <c r="C30" s="68" t="s">
        <v>29</v>
      </c>
      <c r="D30" s="79">
        <v>150</v>
      </c>
      <c r="E30" s="78">
        <v>13000</v>
      </c>
      <c r="F30" s="76">
        <f t="shared" si="1"/>
        <v>1950000</v>
      </c>
      <c r="G30" s="61"/>
      <c r="H30" s="58" t="s">
        <v>977</v>
      </c>
      <c r="I30" s="113">
        <v>1950000</v>
      </c>
      <c r="J30" s="58" t="str">
        <f t="shared" si="0"/>
        <v>insert into tjurnalitem (jurd_jur_id,jurd_rek_kode,jurd_kredit,jurd_debet,jurd_nourut) values (2,'11.80.04',0,1950000,18);</v>
      </c>
      <c r="K30" s="109">
        <v>18</v>
      </c>
    </row>
    <row r="31" spans="1:11" s="58" customFormat="1" ht="21">
      <c r="A31" s="68"/>
      <c r="B31" s="69"/>
      <c r="C31" s="68" t="s">
        <v>30</v>
      </c>
      <c r="D31" s="79">
        <v>780</v>
      </c>
      <c r="E31" s="78">
        <v>11450</v>
      </c>
      <c r="F31" s="76">
        <f t="shared" si="1"/>
        <v>8931000</v>
      </c>
      <c r="G31" s="61"/>
      <c r="H31" s="58" t="s">
        <v>977</v>
      </c>
      <c r="I31" s="113">
        <v>8931000</v>
      </c>
      <c r="J31" s="58" t="str">
        <f t="shared" si="0"/>
        <v>insert into tjurnalitem (jurd_jur_id,jurd_rek_kode,jurd_kredit,jurd_debet,jurd_nourut) values (2,'11.80.04',0,8931000,19);</v>
      </c>
      <c r="K31" s="109">
        <v>19</v>
      </c>
    </row>
    <row r="32" spans="1:11" s="58" customFormat="1" ht="21">
      <c r="A32" s="68"/>
      <c r="B32" s="69"/>
      <c r="C32" s="68" t="s">
        <v>31</v>
      </c>
      <c r="D32" s="80">
        <v>80</v>
      </c>
      <c r="E32" s="78">
        <v>62500</v>
      </c>
      <c r="F32" s="76">
        <f t="shared" si="1"/>
        <v>5000000</v>
      </c>
      <c r="G32" s="61"/>
      <c r="H32" s="58" t="s">
        <v>977</v>
      </c>
      <c r="I32" s="113">
        <v>5000000</v>
      </c>
      <c r="J32" s="58" t="str">
        <f t="shared" si="0"/>
        <v>insert into tjurnalitem (jurd_jur_id,jurd_rek_kode,jurd_kredit,jurd_debet,jurd_nourut) values (2,'11.80.04',0,5000000,20);</v>
      </c>
      <c r="K32" s="109">
        <v>20</v>
      </c>
    </row>
    <row r="33" spans="1:11" s="58" customFormat="1" ht="21">
      <c r="A33" s="68"/>
      <c r="B33" s="69"/>
      <c r="C33" s="68" t="s">
        <v>32</v>
      </c>
      <c r="D33" s="80">
        <v>197</v>
      </c>
      <c r="E33" s="78">
        <v>37799</v>
      </c>
      <c r="F33" s="76">
        <f t="shared" si="1"/>
        <v>7446403</v>
      </c>
      <c r="G33" s="61"/>
      <c r="H33" s="58" t="s">
        <v>977</v>
      </c>
      <c r="I33" s="113">
        <v>7446403</v>
      </c>
      <c r="J33" s="58" t="str">
        <f t="shared" si="0"/>
        <v>insert into tjurnalitem (jurd_jur_id,jurd_rek_kode,jurd_kredit,jurd_debet,jurd_nourut) values (2,'11.80.04',0,7446403,21);</v>
      </c>
      <c r="K33" s="109">
        <v>21</v>
      </c>
    </row>
    <row r="34" spans="1:11" s="58" customFormat="1" ht="21">
      <c r="A34" s="68"/>
      <c r="B34" s="69"/>
      <c r="C34" s="68" t="s">
        <v>33</v>
      </c>
      <c r="D34" s="79">
        <v>0</v>
      </c>
      <c r="E34" s="78">
        <v>35407</v>
      </c>
      <c r="F34" s="76">
        <f t="shared" si="1"/>
        <v>0</v>
      </c>
      <c r="G34" s="61"/>
      <c r="H34" s="58" t="s">
        <v>977</v>
      </c>
      <c r="I34" s="113">
        <v>0</v>
      </c>
      <c r="J34" s="58" t="str">
        <f t="shared" si="0"/>
        <v>insert into tjurnalitem (jurd_jur_id,jurd_rek_kode,jurd_kredit,jurd_debet,jurd_nourut) values (2,'11.80.04',0,0,22);</v>
      </c>
      <c r="K34" s="109">
        <v>22</v>
      </c>
    </row>
    <row r="35" spans="1:11" s="58" customFormat="1" ht="21">
      <c r="A35" s="68"/>
      <c r="B35" s="69"/>
      <c r="C35" s="68" t="s">
        <v>34</v>
      </c>
      <c r="D35" s="79">
        <v>49</v>
      </c>
      <c r="E35" s="78">
        <v>34450</v>
      </c>
      <c r="F35" s="76">
        <f t="shared" si="1"/>
        <v>1688050</v>
      </c>
      <c r="G35" s="61"/>
      <c r="H35" s="58" t="s">
        <v>977</v>
      </c>
      <c r="I35" s="113">
        <v>1688050</v>
      </c>
      <c r="J35" s="58" t="str">
        <f t="shared" si="0"/>
        <v>insert into tjurnalitem (jurd_jur_id,jurd_rek_kode,jurd_kredit,jurd_debet,jurd_nourut) values (2,'11.80.04',0,1688050,23);</v>
      </c>
      <c r="K35" s="109">
        <v>23</v>
      </c>
    </row>
    <row r="36" spans="1:11" s="58" customFormat="1" ht="21">
      <c r="A36" s="68"/>
      <c r="B36" s="69"/>
      <c r="C36" s="68" t="s">
        <v>35</v>
      </c>
      <c r="D36" s="79">
        <v>49</v>
      </c>
      <c r="E36" s="78">
        <v>42823</v>
      </c>
      <c r="F36" s="76">
        <f t="shared" si="1"/>
        <v>2098327</v>
      </c>
      <c r="G36" s="61"/>
      <c r="H36" s="58" t="s">
        <v>977</v>
      </c>
      <c r="I36" s="113">
        <v>2098327</v>
      </c>
      <c r="J36" s="58" t="str">
        <f t="shared" si="0"/>
        <v>insert into tjurnalitem (jurd_jur_id,jurd_rek_kode,jurd_kredit,jurd_debet,jurd_nourut) values (2,'11.80.04',0,2098327,24);</v>
      </c>
      <c r="K36" s="109">
        <v>24</v>
      </c>
    </row>
    <row r="37" spans="1:11" s="58" customFormat="1" ht="21">
      <c r="A37" s="68"/>
      <c r="B37" s="69"/>
      <c r="C37" s="68" t="s">
        <v>36</v>
      </c>
      <c r="D37" s="79">
        <v>209</v>
      </c>
      <c r="E37" s="78">
        <v>31752.936076555001</v>
      </c>
      <c r="F37" s="76">
        <f t="shared" si="1"/>
        <v>6636363.6399999997</v>
      </c>
      <c r="G37" s="61"/>
      <c r="H37" s="58" t="s">
        <v>977</v>
      </c>
      <c r="I37" s="113">
        <v>6636363.6399999997</v>
      </c>
      <c r="J37" s="58" t="str">
        <f t="shared" si="0"/>
        <v>insert into tjurnalitem (jurd_jur_id,jurd_rek_kode,jurd_kredit,jurd_debet,jurd_nourut) values (2,'11.80.04',0,6636363.64,25);</v>
      </c>
      <c r="K37" s="109">
        <v>25</v>
      </c>
    </row>
    <row r="38" spans="1:11" s="58" customFormat="1" ht="21">
      <c r="A38" s="68"/>
      <c r="B38" s="69"/>
      <c r="C38" s="68" t="s">
        <v>37</v>
      </c>
      <c r="D38" s="79">
        <v>0</v>
      </c>
      <c r="E38" s="78">
        <v>39657</v>
      </c>
      <c r="F38" s="76">
        <f t="shared" si="1"/>
        <v>0</v>
      </c>
      <c r="G38" s="61"/>
      <c r="H38" s="58" t="s">
        <v>977</v>
      </c>
      <c r="I38" s="113">
        <v>0</v>
      </c>
      <c r="J38" s="58" t="str">
        <f t="shared" si="0"/>
        <v>insert into tjurnalitem (jurd_jur_id,jurd_rek_kode,jurd_kredit,jurd_debet,jurd_nourut) values (2,'11.80.04',0,0,26);</v>
      </c>
      <c r="K38" s="109">
        <v>26</v>
      </c>
    </row>
    <row r="39" spans="1:11" s="58" customFormat="1" ht="21">
      <c r="A39" s="68"/>
      <c r="B39" s="69"/>
      <c r="C39" s="68" t="s">
        <v>38</v>
      </c>
      <c r="D39" s="79">
        <v>1</v>
      </c>
      <c r="E39" s="78">
        <v>60000</v>
      </c>
      <c r="F39" s="76">
        <f t="shared" si="1"/>
        <v>60000</v>
      </c>
      <c r="G39" s="61"/>
      <c r="H39" s="58" t="s">
        <v>977</v>
      </c>
      <c r="I39" s="113">
        <v>60000</v>
      </c>
      <c r="J39" s="58" t="str">
        <f t="shared" si="0"/>
        <v>insert into tjurnalitem (jurd_jur_id,jurd_rek_kode,jurd_kredit,jurd_debet,jurd_nourut) values (2,'11.80.04',0,60000,27);</v>
      </c>
      <c r="K39" s="109">
        <v>27</v>
      </c>
    </row>
    <row r="40" spans="1:11" s="58" customFormat="1" ht="21">
      <c r="A40" s="68"/>
      <c r="B40" s="69"/>
      <c r="C40" s="68" t="s">
        <v>39</v>
      </c>
      <c r="D40" s="79">
        <v>0</v>
      </c>
      <c r="E40" s="78">
        <v>34500</v>
      </c>
      <c r="F40" s="76">
        <f t="shared" si="1"/>
        <v>0</v>
      </c>
      <c r="G40" s="61"/>
      <c r="H40" s="58" t="s">
        <v>977</v>
      </c>
      <c r="I40" s="113">
        <v>0</v>
      </c>
      <c r="J40" s="58" t="str">
        <f t="shared" si="0"/>
        <v>insert into tjurnalitem (jurd_jur_id,jurd_rek_kode,jurd_kredit,jurd_debet,jurd_nourut) values (2,'11.80.04',0,0,28);</v>
      </c>
      <c r="K40" s="109">
        <v>28</v>
      </c>
    </row>
    <row r="41" spans="1:11" s="58" customFormat="1" ht="21">
      <c r="A41" s="68"/>
      <c r="B41" s="69"/>
      <c r="C41" s="68" t="s">
        <v>40</v>
      </c>
      <c r="D41" s="79">
        <v>0</v>
      </c>
      <c r="E41" s="78">
        <v>34449.760000000002</v>
      </c>
      <c r="F41" s="76">
        <f t="shared" si="1"/>
        <v>0</v>
      </c>
      <c r="G41" s="61"/>
      <c r="H41" s="58" t="s">
        <v>977</v>
      </c>
      <c r="I41" s="113">
        <v>0</v>
      </c>
      <c r="J41" s="58" t="str">
        <f t="shared" si="0"/>
        <v>insert into tjurnalitem (jurd_jur_id,jurd_rek_kode,jurd_kredit,jurd_debet,jurd_nourut) values (2,'11.80.04',0,0,29);</v>
      </c>
      <c r="K41" s="109">
        <v>29</v>
      </c>
    </row>
    <row r="42" spans="1:11" s="58" customFormat="1" ht="21">
      <c r="A42" s="68"/>
      <c r="B42" s="69"/>
      <c r="C42" s="68" t="s">
        <v>41</v>
      </c>
      <c r="D42" s="79">
        <v>9</v>
      </c>
      <c r="E42" s="78">
        <v>15000</v>
      </c>
      <c r="F42" s="76">
        <f t="shared" si="1"/>
        <v>135000</v>
      </c>
      <c r="G42" s="61"/>
      <c r="H42" s="58" t="s">
        <v>977</v>
      </c>
      <c r="I42" s="113">
        <v>135000</v>
      </c>
      <c r="J42" s="58" t="str">
        <f t="shared" si="0"/>
        <v>insert into tjurnalitem (jurd_jur_id,jurd_rek_kode,jurd_kredit,jurd_debet,jurd_nourut) values (2,'11.80.04',0,135000,30);</v>
      </c>
      <c r="K42" s="109">
        <v>30</v>
      </c>
    </row>
    <row r="43" spans="1:11" s="58" customFormat="1" ht="21">
      <c r="A43" s="68"/>
      <c r="B43" s="69"/>
      <c r="C43" s="68" t="s">
        <v>42</v>
      </c>
      <c r="D43" s="79">
        <v>86.4</v>
      </c>
      <c r="E43" s="78">
        <v>92000</v>
      </c>
      <c r="F43" s="76">
        <f t="shared" si="1"/>
        <v>7948800</v>
      </c>
      <c r="G43" s="61"/>
      <c r="H43" s="58" t="s">
        <v>977</v>
      </c>
      <c r="I43" s="113">
        <v>7948800</v>
      </c>
      <c r="J43" s="58" t="str">
        <f t="shared" si="0"/>
        <v>insert into tjurnalitem (jurd_jur_id,jurd_rek_kode,jurd_kredit,jurd_debet,jurd_nourut) values (2,'11.80.04',0,7948800,31);</v>
      </c>
      <c r="K43" s="109">
        <v>31</v>
      </c>
    </row>
    <row r="44" spans="1:11" s="58" customFormat="1" ht="21">
      <c r="A44" s="68"/>
      <c r="B44" s="69"/>
      <c r="C44" s="68" t="s">
        <v>43</v>
      </c>
      <c r="D44" s="79">
        <v>34</v>
      </c>
      <c r="E44" s="78">
        <v>102120</v>
      </c>
      <c r="F44" s="76">
        <f t="shared" si="1"/>
        <v>3472080</v>
      </c>
      <c r="G44" s="61"/>
      <c r="H44" s="58" t="s">
        <v>977</v>
      </c>
      <c r="I44" s="113">
        <v>3472080</v>
      </c>
      <c r="J44" s="58" t="str">
        <f t="shared" si="0"/>
        <v>insert into tjurnalitem (jurd_jur_id,jurd_rek_kode,jurd_kredit,jurd_debet,jurd_nourut) values (2,'11.80.04',0,3472080,32);</v>
      </c>
      <c r="K44" s="109">
        <v>32</v>
      </c>
    </row>
    <row r="45" spans="1:11" s="58" customFormat="1" ht="21">
      <c r="A45" s="68"/>
      <c r="B45" s="69"/>
      <c r="C45" s="68" t="s">
        <v>44</v>
      </c>
      <c r="D45" s="79">
        <v>24</v>
      </c>
      <c r="E45" s="78">
        <v>5900</v>
      </c>
      <c r="F45" s="76">
        <f t="shared" si="1"/>
        <v>141600</v>
      </c>
      <c r="G45" s="61"/>
      <c r="H45" s="58" t="s">
        <v>977</v>
      </c>
      <c r="I45" s="113">
        <v>141600</v>
      </c>
      <c r="J45" s="58" t="str">
        <f t="shared" si="0"/>
        <v>insert into tjurnalitem (jurd_jur_id,jurd_rek_kode,jurd_kredit,jurd_debet,jurd_nourut) values (2,'11.80.04',0,141600,33);</v>
      </c>
      <c r="K45" s="109">
        <v>33</v>
      </c>
    </row>
    <row r="46" spans="1:11" s="58" customFormat="1" ht="21">
      <c r="A46" s="68"/>
      <c r="B46" s="69"/>
      <c r="C46" s="68" t="s">
        <v>45</v>
      </c>
      <c r="D46" s="79">
        <v>0</v>
      </c>
      <c r="E46" s="78">
        <v>17350</v>
      </c>
      <c r="F46" s="76">
        <f t="shared" si="1"/>
        <v>0</v>
      </c>
      <c r="G46" s="61"/>
      <c r="H46" s="58" t="s">
        <v>977</v>
      </c>
      <c r="I46" s="113">
        <v>0</v>
      </c>
      <c r="J46" s="58" t="str">
        <f t="shared" si="0"/>
        <v>insert into tjurnalitem (jurd_jur_id,jurd_rek_kode,jurd_kredit,jurd_debet,jurd_nourut) values (2,'11.80.04',0,0,34);</v>
      </c>
      <c r="K46" s="109">
        <v>34</v>
      </c>
    </row>
    <row r="47" spans="1:11" s="58" customFormat="1" ht="21">
      <c r="A47" s="68"/>
      <c r="B47" s="69"/>
      <c r="C47" s="68" t="s">
        <v>46</v>
      </c>
      <c r="D47" s="79">
        <v>1</v>
      </c>
      <c r="E47" s="78">
        <v>216125126</v>
      </c>
      <c r="F47" s="76">
        <f t="shared" si="1"/>
        <v>216125126</v>
      </c>
      <c r="G47" s="61"/>
      <c r="H47" s="58" t="s">
        <v>978</v>
      </c>
      <c r="I47" s="113">
        <v>216125126</v>
      </c>
      <c r="J47" s="58" t="str">
        <f t="shared" si="0"/>
        <v>insert into tjurnalitem (jurd_jur_id,jurd_rek_kode,jurd_kredit,jurd_debet,jurd_nourut) values (2,'11.80.05',0,216125126,35);</v>
      </c>
      <c r="K47" s="109">
        <v>35</v>
      </c>
    </row>
    <row r="48" spans="1:11" s="58" customFormat="1" ht="21">
      <c r="A48" s="68"/>
      <c r="B48" s="69"/>
      <c r="C48" s="119" t="s">
        <v>47</v>
      </c>
      <c r="D48" s="119"/>
      <c r="E48" s="119"/>
      <c r="F48" s="60"/>
      <c r="G48" s="61">
        <f>SUM(F21:F47)</f>
        <v>946049432.973333</v>
      </c>
      <c r="I48" s="109"/>
      <c r="J48" s="58" t="str">
        <f t="shared" si="0"/>
        <v/>
      </c>
      <c r="K48" s="109"/>
    </row>
    <row r="49" spans="1:11" s="58" customFormat="1" ht="21">
      <c r="A49" s="73"/>
      <c r="B49" s="69" t="s">
        <v>48</v>
      </c>
      <c r="C49" s="68"/>
      <c r="D49" s="68"/>
      <c r="E49" s="68"/>
      <c r="F49" s="70"/>
      <c r="G49" s="61"/>
      <c r="I49" s="109"/>
      <c r="J49" s="58" t="str">
        <f t="shared" si="0"/>
        <v/>
      </c>
      <c r="K49" s="109"/>
    </row>
    <row r="50" spans="1:11" s="58" customFormat="1" ht="21">
      <c r="A50" s="68"/>
      <c r="B50" s="69"/>
      <c r="C50" s="68" t="s">
        <v>49</v>
      </c>
      <c r="D50" s="68"/>
      <c r="E50" s="68"/>
      <c r="F50" s="70">
        <v>3849946235</v>
      </c>
      <c r="G50" s="61"/>
      <c r="I50" s="109"/>
      <c r="J50" s="58" t="str">
        <f t="shared" si="0"/>
        <v/>
      </c>
      <c r="K50" s="109"/>
    </row>
    <row r="51" spans="1:11" s="58" customFormat="1" ht="21">
      <c r="A51" s="68"/>
      <c r="B51" s="81"/>
      <c r="C51" s="73"/>
      <c r="D51" s="73"/>
      <c r="E51" s="73"/>
      <c r="F51" s="82"/>
      <c r="G51" s="83"/>
      <c r="I51" s="109"/>
      <c r="J51" s="58" t="str">
        <f t="shared" si="0"/>
        <v/>
      </c>
      <c r="K51" s="109"/>
    </row>
    <row r="52" spans="1:11" s="58" customFormat="1" ht="21">
      <c r="A52" s="68"/>
      <c r="B52" s="69"/>
      <c r="C52" s="119" t="s">
        <v>50</v>
      </c>
      <c r="D52" s="119"/>
      <c r="E52" s="119"/>
      <c r="F52" s="60"/>
      <c r="G52" s="61">
        <f>F50</f>
        <v>3849946235</v>
      </c>
      <c r="H52" s="58" t="s">
        <v>979</v>
      </c>
      <c r="I52" s="109">
        <v>3849946235</v>
      </c>
      <c r="J52" s="58" t="str">
        <f t="shared" si="0"/>
        <v>insert into tjurnalitem (jurd_jur_id,jurd_rek_kode,jurd_kredit,jurd_debet,jurd_nourut) values (2,'12.40.07',0,3849946235,36);</v>
      </c>
      <c r="K52" s="109">
        <v>36</v>
      </c>
    </row>
    <row r="53" spans="1:11" s="58" customFormat="1" ht="21">
      <c r="A53" s="68"/>
      <c r="B53" s="69"/>
      <c r="C53" s="60"/>
      <c r="D53" s="60"/>
      <c r="E53" s="60"/>
      <c r="F53" s="60"/>
      <c r="G53" s="61"/>
      <c r="I53" s="109"/>
      <c r="J53" s="58" t="str">
        <f t="shared" si="0"/>
        <v/>
      </c>
      <c r="K53" s="109"/>
    </row>
    <row r="54" spans="1:11" s="58" customFormat="1" ht="21">
      <c r="A54" s="68"/>
      <c r="B54" s="69" t="s">
        <v>51</v>
      </c>
      <c r="C54" s="68"/>
      <c r="D54" s="68"/>
      <c r="E54" s="68"/>
      <c r="F54" s="68"/>
      <c r="G54" s="61"/>
      <c r="I54" s="109"/>
      <c r="J54" s="58" t="str">
        <f t="shared" si="0"/>
        <v/>
      </c>
      <c r="K54" s="109"/>
    </row>
    <row r="55" spans="1:11" s="58" customFormat="1" ht="21">
      <c r="A55" s="68"/>
      <c r="B55" s="69"/>
      <c r="C55" s="68" t="s">
        <v>52</v>
      </c>
      <c r="D55" s="68"/>
      <c r="E55" s="68"/>
      <c r="F55" s="68">
        <v>4500000</v>
      </c>
      <c r="G55" s="61"/>
      <c r="I55" s="109"/>
      <c r="J55" s="58" t="str">
        <f t="shared" si="0"/>
        <v/>
      </c>
      <c r="K55" s="109"/>
    </row>
    <row r="56" spans="1:11" s="58" customFormat="1" ht="21">
      <c r="A56" s="68"/>
      <c r="B56" s="69"/>
      <c r="C56" s="68" t="s">
        <v>53</v>
      </c>
      <c r="D56" s="68"/>
      <c r="E56" s="68"/>
      <c r="F56" s="68">
        <v>300000000</v>
      </c>
      <c r="G56" s="61"/>
      <c r="I56" s="109"/>
      <c r="J56" s="58" t="str">
        <f t="shared" si="0"/>
        <v/>
      </c>
      <c r="K56" s="109"/>
    </row>
    <row r="57" spans="1:11" s="58" customFormat="1" ht="21">
      <c r="A57" s="68"/>
      <c r="B57" s="69"/>
      <c r="C57" s="68" t="s">
        <v>54</v>
      </c>
      <c r="D57" s="68"/>
      <c r="E57" s="68"/>
      <c r="F57" s="68">
        <v>7000000</v>
      </c>
      <c r="G57" s="61"/>
      <c r="I57" s="109"/>
      <c r="J57" s="58" t="str">
        <f t="shared" si="0"/>
        <v/>
      </c>
      <c r="K57" s="109"/>
    </row>
    <row r="58" spans="1:11" s="58" customFormat="1" ht="21">
      <c r="A58" s="68"/>
      <c r="B58" s="69"/>
      <c r="C58" s="119" t="s">
        <v>55</v>
      </c>
      <c r="D58" s="119"/>
      <c r="E58" s="119"/>
      <c r="F58" s="68"/>
      <c r="G58" s="61">
        <f>SUM(F55:F57)</f>
        <v>311500000</v>
      </c>
      <c r="H58" s="58" t="s">
        <v>980</v>
      </c>
      <c r="I58" s="109">
        <v>311500000</v>
      </c>
      <c r="J58" s="58" t="str">
        <f t="shared" si="0"/>
        <v>insert into tjurnalitem (jurd_jur_id,jurd_rek_kode,jurd_kredit,jurd_debet,jurd_nourut) values (2,'12.21.10',0,311500000,37);</v>
      </c>
      <c r="K58" s="109">
        <v>37</v>
      </c>
    </row>
    <row r="59" spans="1:11" s="58" customFormat="1" ht="21">
      <c r="A59" s="68"/>
      <c r="B59" s="69"/>
      <c r="C59" s="68"/>
      <c r="D59" s="68"/>
      <c r="E59" s="68"/>
      <c r="F59" s="68"/>
      <c r="G59" s="61"/>
      <c r="I59" s="109"/>
      <c r="J59" s="58" t="str">
        <f t="shared" si="0"/>
        <v/>
      </c>
      <c r="K59" s="109"/>
    </row>
    <row r="60" spans="1:11" s="58" customFormat="1" ht="21">
      <c r="A60" s="68"/>
      <c r="B60" s="69" t="s">
        <v>56</v>
      </c>
      <c r="C60" s="68"/>
      <c r="D60" s="68"/>
      <c r="E60" s="68"/>
      <c r="F60" s="68"/>
      <c r="G60" s="61"/>
      <c r="I60" s="109"/>
      <c r="J60" s="58" t="str">
        <f t="shared" si="0"/>
        <v/>
      </c>
      <c r="K60" s="109"/>
    </row>
    <row r="61" spans="1:11" s="58" customFormat="1" ht="21">
      <c r="A61" s="68"/>
      <c r="B61" s="69"/>
      <c r="C61" s="68" t="s">
        <v>57</v>
      </c>
      <c r="D61" s="68"/>
      <c r="E61" s="68"/>
      <c r="F61" s="68">
        <v>610000000</v>
      </c>
      <c r="G61" s="61"/>
      <c r="H61" s="58" t="s">
        <v>981</v>
      </c>
      <c r="I61" s="109">
        <v>610000000</v>
      </c>
      <c r="J61" s="58" t="str">
        <f t="shared" si="0"/>
        <v>insert into tjurnalitem (jurd_jur_id,jurd_rek_kode,jurd_kredit,jurd_debet,jurd_nourut) values (2,'12.10.05',0,610000000,38);</v>
      </c>
      <c r="K61" s="109">
        <v>38</v>
      </c>
    </row>
    <row r="62" spans="1:11" s="58" customFormat="1" ht="21">
      <c r="A62" s="68"/>
      <c r="B62" s="69"/>
      <c r="C62" s="68" t="s">
        <v>58</v>
      </c>
      <c r="D62" s="68"/>
      <c r="E62" s="68"/>
      <c r="F62" s="68">
        <f>655734777.990218+59459459+3946221734</f>
        <v>4661415970.9902201</v>
      </c>
      <c r="G62" s="61"/>
      <c r="H62" s="58" t="s">
        <v>982</v>
      </c>
      <c r="I62" s="109">
        <v>4661415970.9902201</v>
      </c>
      <c r="J62" s="58" t="str">
        <f t="shared" si="0"/>
        <v>insert into tjurnalitem (jurd_jur_id,jurd_rek_kode,jurd_kredit,jurd_debet,jurd_nourut) values (2,'12.10.04',0,4661415970.99022,39);</v>
      </c>
      <c r="K62" s="109">
        <v>39</v>
      </c>
    </row>
    <row r="63" spans="1:11" s="58" customFormat="1" ht="21">
      <c r="A63" s="68"/>
      <c r="B63" s="69"/>
      <c r="C63" s="119" t="s">
        <v>59</v>
      </c>
      <c r="D63" s="119"/>
      <c r="E63" s="119"/>
      <c r="F63" s="68"/>
      <c r="G63" s="61">
        <f>SUM(F61:F62)</f>
        <v>5271415970.9902201</v>
      </c>
      <c r="I63" s="109"/>
      <c r="J63" s="58" t="str">
        <f t="shared" si="0"/>
        <v/>
      </c>
      <c r="K63" s="109"/>
    </row>
    <row r="64" spans="1:11" s="58" customFormat="1" ht="21">
      <c r="A64" s="68"/>
      <c r="B64" s="69"/>
      <c r="C64" s="68"/>
      <c r="D64" s="68"/>
      <c r="E64" s="68"/>
      <c r="F64" s="68"/>
      <c r="G64" s="61"/>
      <c r="I64" s="109"/>
      <c r="J64" s="58" t="str">
        <f t="shared" si="0"/>
        <v/>
      </c>
      <c r="K64" s="109"/>
    </row>
    <row r="65" spans="1:11" s="58" customFormat="1" ht="21">
      <c r="A65" s="68"/>
      <c r="B65" s="69" t="s">
        <v>60</v>
      </c>
      <c r="C65" s="68"/>
      <c r="D65" s="68"/>
      <c r="E65" s="68"/>
      <c r="F65" s="68"/>
      <c r="G65" s="61"/>
      <c r="I65" s="109"/>
      <c r="J65" s="58" t="str">
        <f t="shared" si="0"/>
        <v/>
      </c>
      <c r="K65" s="109"/>
    </row>
    <row r="66" spans="1:11" s="58" customFormat="1" ht="21">
      <c r="A66" s="68"/>
      <c r="B66" s="69"/>
      <c r="C66" s="68" t="s">
        <v>61</v>
      </c>
      <c r="D66" s="68"/>
      <c r="E66" s="68"/>
      <c r="F66" s="70">
        <v>2805091680</v>
      </c>
      <c r="G66" s="61"/>
      <c r="H66" s="58" t="s">
        <v>983</v>
      </c>
      <c r="I66" s="109">
        <v>2805091680</v>
      </c>
      <c r="J66" s="58" t="str">
        <f t="shared" si="0"/>
        <v>insert into tjurnalitem (jurd_jur_id,jurd_rek_kode,jurd_kredit,jurd_debet,jurd_nourut) values (2,'12.40.01',0,2805091680,40);</v>
      </c>
      <c r="K66" s="109">
        <v>40</v>
      </c>
    </row>
    <row r="67" spans="1:11" s="58" customFormat="1" ht="21">
      <c r="A67" s="68"/>
      <c r="B67" s="69"/>
      <c r="C67" s="68" t="s">
        <v>62</v>
      </c>
      <c r="D67" s="68"/>
      <c r="E67" s="68"/>
      <c r="F67" s="84">
        <v>-1825749101.4000001</v>
      </c>
      <c r="G67" s="61"/>
      <c r="H67" s="58" t="s">
        <v>984</v>
      </c>
      <c r="I67" s="109">
        <v>-1825749101.4000001</v>
      </c>
      <c r="J67" s="58" t="str">
        <f t="shared" si="0"/>
        <v>insert into tjurnalitem (jurd_jur_id,jurd_rek_kode,jurd_kredit,jurd_debet,jurd_nourut) values (2,'12.50.01',0,-1825749101.4,41);</v>
      </c>
      <c r="K67" s="109">
        <v>41</v>
      </c>
    </row>
    <row r="68" spans="1:11" s="58" customFormat="1" ht="21">
      <c r="A68" s="68"/>
      <c r="B68" s="69"/>
      <c r="C68" s="68"/>
      <c r="D68" s="68"/>
      <c r="E68" s="68"/>
      <c r="F68" s="70"/>
      <c r="G68" s="61">
        <f>SUM(F66:F67)</f>
        <v>979342578.60000002</v>
      </c>
      <c r="I68" s="109"/>
      <c r="J68" s="58" t="str">
        <f t="shared" si="0"/>
        <v/>
      </c>
      <c r="K68" s="109"/>
    </row>
    <row r="69" spans="1:11" s="58" customFormat="1" ht="21">
      <c r="A69" s="68"/>
      <c r="B69" s="69"/>
      <c r="C69" s="68" t="s">
        <v>63</v>
      </c>
      <c r="D69" s="68"/>
      <c r="E69" s="68"/>
      <c r="F69" s="70">
        <v>1894054000</v>
      </c>
      <c r="G69" s="61"/>
      <c r="H69" s="58" t="s">
        <v>985</v>
      </c>
      <c r="I69" s="109">
        <v>1894054000</v>
      </c>
      <c r="J69" s="58" t="str">
        <f t="shared" si="0"/>
        <v>insert into tjurnalitem (jurd_jur_id,jurd_rek_kode,jurd_kredit,jurd_debet,jurd_nourut) values (2,'12.40.06',0,1894054000,42);</v>
      </c>
      <c r="K69" s="109">
        <v>42</v>
      </c>
    </row>
    <row r="70" spans="1:11" s="58" customFormat="1" ht="21">
      <c r="A70" s="68"/>
      <c r="B70" s="69"/>
      <c r="C70" s="68" t="s">
        <v>64</v>
      </c>
      <c r="D70" s="68"/>
      <c r="E70" s="68"/>
      <c r="F70" s="84">
        <v>-957772666.66666698</v>
      </c>
      <c r="G70" s="61"/>
      <c r="H70" s="58" t="s">
        <v>986</v>
      </c>
      <c r="I70" s="109">
        <v>-957772666.66666698</v>
      </c>
      <c r="J70" s="58" t="str">
        <f t="shared" si="0"/>
        <v>insert into tjurnalitem (jurd_jur_id,jurd_rek_kode,jurd_kredit,jurd_debet,jurd_nourut) values (2,'12.50.06',0,-957772666.666667,43);</v>
      </c>
      <c r="K70" s="109">
        <v>43</v>
      </c>
    </row>
    <row r="71" spans="1:11" s="58" customFormat="1" ht="21">
      <c r="A71" s="68"/>
      <c r="B71" s="69"/>
      <c r="C71" s="68"/>
      <c r="D71" s="68"/>
      <c r="E71" s="68"/>
      <c r="F71" s="70"/>
      <c r="G71" s="61">
        <f>SUM(F69:F70)</f>
        <v>936281333.33333302</v>
      </c>
      <c r="I71" s="109"/>
      <c r="J71" s="58" t="str">
        <f t="shared" ref="J71:J76" si="2">IF(K71&gt;0,"insert into tjurnalitem (jurd_jur_id,jurd_rek_kode,jurd_kredit,jurd_debet,jurd_nourut) values (2,'"&amp;H71&amp;"',0,"&amp;I71&amp;","&amp;K71&amp;");","")</f>
        <v/>
      </c>
      <c r="K71" s="109"/>
    </row>
    <row r="72" spans="1:11" s="58" customFormat="1" ht="21">
      <c r="A72" s="68"/>
      <c r="B72" s="69"/>
      <c r="C72" s="68" t="s">
        <v>65</v>
      </c>
      <c r="D72" s="68"/>
      <c r="E72" s="68"/>
      <c r="F72" s="70">
        <v>14813625541</v>
      </c>
      <c r="G72" s="61"/>
      <c r="H72" s="58" t="s">
        <v>987</v>
      </c>
      <c r="I72" s="109">
        <v>14813625541</v>
      </c>
      <c r="J72" s="58" t="str">
        <f t="shared" si="2"/>
        <v>insert into tjurnalitem (jurd_jur_id,jurd_rek_kode,jurd_kredit,jurd_debet,jurd_nourut) values (2,'12.40.02',0,14813625541,44);</v>
      </c>
      <c r="K72" s="109">
        <v>44</v>
      </c>
    </row>
    <row r="73" spans="1:11" s="58" customFormat="1" ht="21">
      <c r="A73" s="68"/>
      <c r="B73" s="69"/>
      <c r="C73" s="68" t="s">
        <v>66</v>
      </c>
      <c r="D73" s="68"/>
      <c r="E73" s="68"/>
      <c r="F73" s="84">
        <v>-9741312933.3333302</v>
      </c>
      <c r="G73" s="61"/>
      <c r="H73" s="58" t="s">
        <v>988</v>
      </c>
      <c r="I73" s="109">
        <v>-9741312933.3333302</v>
      </c>
      <c r="J73" s="58" t="str">
        <f t="shared" si="2"/>
        <v>insert into tjurnalitem (jurd_jur_id,jurd_rek_kode,jurd_kredit,jurd_debet,jurd_nourut) values (2,'12.50.02',0,-9741312933.33333,45);</v>
      </c>
      <c r="K73" s="109">
        <v>45</v>
      </c>
    </row>
    <row r="74" spans="1:11" s="58" customFormat="1" ht="21">
      <c r="A74" s="68"/>
      <c r="B74" s="69"/>
      <c r="C74" s="68"/>
      <c r="D74" s="68"/>
      <c r="E74" s="68"/>
      <c r="F74" s="70"/>
      <c r="G74" s="61">
        <f>SUM(F72:F73)</f>
        <v>5072312607.6666698</v>
      </c>
      <c r="I74" s="109"/>
      <c r="J74" s="58" t="str">
        <f t="shared" si="2"/>
        <v/>
      </c>
      <c r="K74" s="109"/>
    </row>
    <row r="75" spans="1:11" s="58" customFormat="1" ht="21">
      <c r="A75" s="63"/>
      <c r="B75" s="69"/>
      <c r="C75" s="68" t="s">
        <v>67</v>
      </c>
      <c r="D75" s="68"/>
      <c r="E75" s="68"/>
      <c r="F75" s="70">
        <v>251501000</v>
      </c>
      <c r="G75" s="61"/>
      <c r="H75" s="58" t="s">
        <v>989</v>
      </c>
      <c r="I75" s="109">
        <v>251501000</v>
      </c>
      <c r="J75" s="58" t="str">
        <f t="shared" si="2"/>
        <v>insert into tjurnalitem (jurd_jur_id,jurd_rek_kode,jurd_kredit,jurd_debet,jurd_nourut) values (2,'12.40.04',0,251501000,46);</v>
      </c>
      <c r="K75" s="109">
        <v>46</v>
      </c>
    </row>
    <row r="76" spans="1:11" s="58" customFormat="1" ht="21" customHeight="1">
      <c r="A76" s="63"/>
      <c r="B76" s="69"/>
      <c r="C76" s="68" t="s">
        <v>68</v>
      </c>
      <c r="D76" s="68"/>
      <c r="E76" s="68"/>
      <c r="F76" s="84">
        <v>-127903708.333333</v>
      </c>
      <c r="G76" s="61"/>
      <c r="H76" s="58" t="s">
        <v>990</v>
      </c>
      <c r="I76" s="109">
        <v>-127903708.333333</v>
      </c>
      <c r="J76" s="58" t="str">
        <f t="shared" si="2"/>
        <v>insert into tjurnalitem (jurd_jur_id,jurd_rek_kode,jurd_kredit,jurd_debet,jurd_nourut) values (2,'12.50.04',0,-127903708.333333,47);</v>
      </c>
      <c r="K76" s="109">
        <v>47</v>
      </c>
    </row>
    <row r="77" spans="1:11" s="58" customFormat="1" ht="19.95" customHeight="1">
      <c r="A77" s="63"/>
      <c r="B77" s="69"/>
      <c r="C77" s="68"/>
      <c r="D77" s="68"/>
      <c r="E77" s="68"/>
      <c r="F77" s="70"/>
      <c r="G77" s="61">
        <f>SUM(F75:F76)</f>
        <v>123597291.666667</v>
      </c>
      <c r="I77" s="109"/>
      <c r="K77" s="109"/>
    </row>
    <row r="78" spans="1:11" s="58" customFormat="1" ht="21">
      <c r="A78" s="68"/>
      <c r="B78" s="69"/>
      <c r="C78" s="68"/>
      <c r="D78" s="68"/>
      <c r="E78" s="68"/>
      <c r="F78" s="70"/>
      <c r="G78" s="61"/>
      <c r="I78" s="109"/>
      <c r="K78" s="109"/>
    </row>
    <row r="79" spans="1:11" s="58" customFormat="1" ht="21">
      <c r="A79" s="68"/>
      <c r="B79" s="69"/>
      <c r="C79" s="119" t="s">
        <v>69</v>
      </c>
      <c r="D79" s="119"/>
      <c r="E79" s="119"/>
      <c r="F79" s="60"/>
      <c r="G79" s="61">
        <f>SUM(F65:F76)</f>
        <v>7111533811.2666702</v>
      </c>
      <c r="I79" s="109"/>
      <c r="K79" s="109"/>
    </row>
    <row r="80" spans="1:11" s="58" customFormat="1" ht="21">
      <c r="A80" s="68"/>
      <c r="B80" s="85" t="s">
        <v>70</v>
      </c>
      <c r="C80" s="86"/>
      <c r="D80" s="86"/>
      <c r="E80" s="86"/>
      <c r="F80" s="87"/>
      <c r="G80" s="88">
        <f>G9+G15+G19+G48+G52+G58+G63+G79</f>
        <v>45055402663.480705</v>
      </c>
      <c r="I80" s="109">
        <f>SUM(I6:I79)</f>
        <v>45055402663.480705</v>
      </c>
      <c r="K80" s="109"/>
    </row>
    <row r="81" spans="1:12" s="58" customFormat="1" ht="21">
      <c r="A81" s="68"/>
      <c r="B81" s="64" t="s">
        <v>71</v>
      </c>
      <c r="C81" s="63"/>
      <c r="D81" s="63"/>
      <c r="E81" s="63"/>
      <c r="F81" s="66"/>
      <c r="G81" s="67"/>
      <c r="I81" s="109"/>
      <c r="K81" s="109"/>
    </row>
    <row r="82" spans="1:12" s="58" customFormat="1" ht="21">
      <c r="A82" s="68"/>
      <c r="B82" s="89" t="s">
        <v>72</v>
      </c>
      <c r="C82" s="90"/>
      <c r="D82" s="90"/>
      <c r="E82" s="90"/>
      <c r="F82" s="91"/>
      <c r="G82" s="92"/>
      <c r="I82" s="109"/>
      <c r="K82" s="109"/>
    </row>
    <row r="83" spans="1:12" s="58" customFormat="1" ht="21">
      <c r="A83" s="68"/>
      <c r="B83" s="69" t="s">
        <v>73</v>
      </c>
      <c r="C83" s="68"/>
      <c r="D83" s="68"/>
      <c r="E83" s="68"/>
      <c r="F83" s="76">
        <v>1140987627.0699999</v>
      </c>
      <c r="G83" s="71"/>
      <c r="H83" s="58" t="s">
        <v>991</v>
      </c>
      <c r="I83" s="109"/>
      <c r="J83" s="58">
        <v>1140987627.0699999</v>
      </c>
      <c r="K83" s="109">
        <v>49</v>
      </c>
      <c r="L83" s="58" t="str">
        <f>IF(K83&gt;0,"insert into tjurnalitem (jurd_jur_id,jurd_rek_kode,jurd_kredit,jurd_debet,jurd_nourut) values (2,'"&amp;H83&amp;"',"&amp;J83&amp;",0,"&amp;K83&amp;");","")</f>
        <v>insert into tjurnalitem (jurd_jur_id,jurd_rek_kode,jurd_kredit,jurd_debet,jurd_nourut) values (2,'21.10.01',1140987627.07,0,49);</v>
      </c>
    </row>
    <row r="84" spans="1:12" s="58" customFormat="1" ht="21">
      <c r="A84" s="68"/>
      <c r="B84" s="69" t="s">
        <v>74</v>
      </c>
      <c r="C84" s="68"/>
      <c r="D84" s="68"/>
      <c r="E84" s="68"/>
      <c r="F84" s="76">
        <f>1154640389.78378+7079710397</f>
        <v>8234350786.7837801</v>
      </c>
      <c r="G84" s="71"/>
      <c r="H84" s="58" t="s">
        <v>992</v>
      </c>
      <c r="I84" s="109"/>
      <c r="J84" s="58">
        <v>8234350786.7837801</v>
      </c>
      <c r="K84" s="109">
        <v>50</v>
      </c>
      <c r="L84" s="58" t="str">
        <f t="shared" ref="L84:L98" si="3">IF(K84&gt;0,"insert into tjurnalitem (jurd_jur_id,jurd_rek_kode,jurd_kredit,jurd_debet,jurd_nourut) values (2,'"&amp;H84&amp;"',"&amp;J84&amp;",0,"&amp;K84&amp;");","")</f>
        <v>insert into tjurnalitem (jurd_jur_id,jurd_rek_kode,jurd_kredit,jurd_debet,jurd_nourut) values (2,'21.30.05',8234350786.78378,0,50);</v>
      </c>
    </row>
    <row r="85" spans="1:12" s="58" customFormat="1" ht="21">
      <c r="A85" s="68"/>
      <c r="B85" s="69" t="s">
        <v>75</v>
      </c>
      <c r="C85" s="68"/>
      <c r="D85" s="68"/>
      <c r="E85" s="68"/>
      <c r="F85" s="76">
        <v>-1943346934.3539801</v>
      </c>
      <c r="G85" s="71"/>
      <c r="H85" s="58" t="s">
        <v>993</v>
      </c>
      <c r="I85" s="109"/>
      <c r="J85" s="58">
        <v>-1943346934.3539801</v>
      </c>
      <c r="K85" s="109">
        <v>51</v>
      </c>
      <c r="L85" s="58" t="str">
        <f t="shared" si="3"/>
        <v>insert into tjurnalitem (jurd_jur_id,jurd_rek_kode,jurd_kredit,jurd_debet,jurd_nourut) values (2,'21.50.05',-1943346934.35398,0,51);</v>
      </c>
    </row>
    <row r="86" spans="1:12" s="58" customFormat="1" ht="21">
      <c r="A86" s="68"/>
      <c r="B86" s="69" t="s">
        <v>76</v>
      </c>
      <c r="C86" s="68"/>
      <c r="D86" s="68"/>
      <c r="E86" s="68"/>
      <c r="F86" s="76">
        <v>0</v>
      </c>
      <c r="G86" s="71"/>
      <c r="I86" s="109"/>
      <c r="K86" s="109"/>
      <c r="L86" s="58" t="str">
        <f t="shared" si="3"/>
        <v/>
      </c>
    </row>
    <row r="87" spans="1:12" s="58" customFormat="1" ht="21">
      <c r="A87" s="63"/>
      <c r="B87" s="69" t="s">
        <v>77</v>
      </c>
      <c r="C87" s="68"/>
      <c r="D87" s="68"/>
      <c r="E87" s="68"/>
      <c r="F87" s="76">
        <f>172301757-50000000</f>
        <v>122301757</v>
      </c>
      <c r="G87" s="71"/>
      <c r="H87" s="58" t="s">
        <v>994</v>
      </c>
      <c r="I87" s="109"/>
      <c r="J87" s="58">
        <v>122301757</v>
      </c>
      <c r="K87" s="109">
        <v>52</v>
      </c>
      <c r="L87" s="58" t="str">
        <f t="shared" si="3"/>
        <v>insert into tjurnalitem (jurd_jur_id,jurd_rek_kode,jurd_kredit,jurd_debet,jurd_nourut) values (2,'21.50.06',122301757,0,52);</v>
      </c>
    </row>
    <row r="88" spans="1:12" s="58" customFormat="1" ht="21">
      <c r="A88" s="68"/>
      <c r="B88" s="69" t="s">
        <v>78</v>
      </c>
      <c r="C88" s="68"/>
      <c r="D88" s="68"/>
      <c r="E88" s="68"/>
      <c r="F88" s="76">
        <v>14676701</v>
      </c>
      <c r="G88" s="71"/>
      <c r="H88" s="58" t="s">
        <v>995</v>
      </c>
      <c r="I88" s="109"/>
      <c r="J88" s="58">
        <v>14676701</v>
      </c>
      <c r="K88" s="109">
        <v>53</v>
      </c>
      <c r="L88" s="58" t="str">
        <f t="shared" si="3"/>
        <v>insert into tjurnalitem (jurd_jur_id,jurd_rek_kode,jurd_kredit,jurd_debet,jurd_nourut) values (2,'21.40.02',14676701,0,53);</v>
      </c>
    </row>
    <row r="89" spans="1:12" s="58" customFormat="1" ht="21">
      <c r="A89" s="63"/>
      <c r="B89" s="69" t="s">
        <v>79</v>
      </c>
      <c r="C89" s="68"/>
      <c r="D89" s="68"/>
      <c r="E89" s="68"/>
      <c r="F89" s="76">
        <v>0</v>
      </c>
      <c r="G89" s="71"/>
      <c r="I89" s="109"/>
      <c r="K89" s="109"/>
      <c r="L89" s="58" t="str">
        <f t="shared" si="3"/>
        <v/>
      </c>
    </row>
    <row r="90" spans="1:12" s="58" customFormat="1" ht="21">
      <c r="A90" s="68"/>
      <c r="B90" s="69" t="s">
        <v>80</v>
      </c>
      <c r="C90" s="68"/>
      <c r="D90" s="68"/>
      <c r="E90" s="68"/>
      <c r="F90" s="76"/>
      <c r="G90" s="71"/>
      <c r="I90" s="109"/>
      <c r="K90" s="109"/>
      <c r="L90" s="58" t="str">
        <f t="shared" si="3"/>
        <v/>
      </c>
    </row>
    <row r="91" spans="1:12" s="58" customFormat="1" ht="21">
      <c r="A91" s="68"/>
      <c r="B91" s="69"/>
      <c r="C91" s="68" t="s">
        <v>81</v>
      </c>
      <c r="D91" s="68"/>
      <c r="E91" s="68"/>
      <c r="F91" s="76">
        <v>2389229229</v>
      </c>
      <c r="G91" s="71"/>
      <c r="H91" s="58" t="s">
        <v>996</v>
      </c>
      <c r="I91" s="109"/>
      <c r="J91" s="58">
        <v>2389229229</v>
      </c>
      <c r="K91" s="109">
        <v>54</v>
      </c>
      <c r="L91" s="58" t="str">
        <f t="shared" si="3"/>
        <v>insert into tjurnalitem (jurd_jur_id,jurd_rek_kode,jurd_kredit,jurd_debet,jurd_nourut) values (2,'21.50.07',2389229229,0,54);</v>
      </c>
    </row>
    <row r="92" spans="1:12" s="58" customFormat="1" ht="21">
      <c r="A92" s="68"/>
      <c r="B92" s="69"/>
      <c r="C92" s="68"/>
      <c r="D92" s="68"/>
      <c r="E92" s="68"/>
      <c r="F92" s="76"/>
      <c r="G92" s="71"/>
      <c r="I92" s="109"/>
      <c r="K92" s="109"/>
      <c r="L92" s="58" t="str">
        <f t="shared" si="3"/>
        <v/>
      </c>
    </row>
    <row r="93" spans="1:12" s="58" customFormat="1" ht="21">
      <c r="A93" s="68"/>
      <c r="B93" s="93" t="s">
        <v>82</v>
      </c>
      <c r="C93" s="68"/>
      <c r="D93" s="68"/>
      <c r="E93" s="68"/>
      <c r="F93" s="76"/>
      <c r="G93" s="61">
        <f>SUM(F83:F92)</f>
        <v>9958199166.4997997</v>
      </c>
      <c r="I93" s="109"/>
      <c r="K93" s="109"/>
      <c r="L93" s="58" t="str">
        <f t="shared" si="3"/>
        <v/>
      </c>
    </row>
    <row r="94" spans="1:12" s="58" customFormat="1" ht="21">
      <c r="A94" s="68"/>
      <c r="B94" s="94"/>
      <c r="C94" s="86"/>
      <c r="D94" s="86"/>
      <c r="E94" s="86"/>
      <c r="F94" s="95"/>
      <c r="G94" s="96"/>
      <c r="I94" s="109"/>
      <c r="K94" s="109"/>
      <c r="L94" s="58" t="str">
        <f t="shared" si="3"/>
        <v/>
      </c>
    </row>
    <row r="95" spans="1:12" s="58" customFormat="1" ht="21">
      <c r="A95" s="63"/>
      <c r="B95" s="89" t="s">
        <v>83</v>
      </c>
      <c r="C95" s="90"/>
      <c r="D95" s="90"/>
      <c r="E95" s="90"/>
      <c r="F95" s="97"/>
      <c r="G95" s="92"/>
      <c r="I95" s="109"/>
      <c r="K95" s="109"/>
      <c r="L95" s="58" t="str">
        <f t="shared" si="3"/>
        <v/>
      </c>
    </row>
    <row r="96" spans="1:12" s="58" customFormat="1" ht="21">
      <c r="A96" s="68"/>
      <c r="B96" s="69"/>
      <c r="C96" s="68" t="s">
        <v>84</v>
      </c>
      <c r="D96" s="68"/>
      <c r="E96" s="68"/>
      <c r="F96" s="76">
        <v>10000000000</v>
      </c>
      <c r="G96" s="71"/>
      <c r="H96" s="58" t="s">
        <v>997</v>
      </c>
      <c r="I96" s="109"/>
      <c r="J96" s="58">
        <v>10000000000</v>
      </c>
      <c r="K96" s="109">
        <v>55</v>
      </c>
      <c r="L96" s="58" t="str">
        <f t="shared" si="3"/>
        <v>insert into tjurnalitem (jurd_jur_id,jurd_rek_kode,jurd_kredit,jurd_debet,jurd_nourut) values (2,'31.10.01',10000000000,0,55);</v>
      </c>
    </row>
    <row r="97" spans="1:12" s="58" customFormat="1" ht="21">
      <c r="A97" s="98"/>
      <c r="B97" s="69"/>
      <c r="C97" s="68" t="s">
        <v>85</v>
      </c>
      <c r="D97" s="68"/>
      <c r="E97" s="68"/>
      <c r="F97" s="76">
        <v>14888221117.1731</v>
      </c>
      <c r="G97" s="71"/>
      <c r="H97" s="58" t="s">
        <v>998</v>
      </c>
      <c r="I97" s="109"/>
      <c r="J97" s="58">
        <v>14888221117.1731</v>
      </c>
      <c r="K97" s="109">
        <v>56</v>
      </c>
      <c r="L97" s="58" t="str">
        <f t="shared" si="3"/>
        <v>insert into tjurnalitem (jurd_jur_id,jurd_rek_kode,jurd_kredit,jurd_debet,jurd_nourut) values (2,'31.10.07',14888221117.1731,0,56);</v>
      </c>
    </row>
    <row r="98" spans="1:12" s="58" customFormat="1" ht="21">
      <c r="A98" s="99"/>
      <c r="B98" s="69"/>
      <c r="C98" s="68" t="s">
        <v>86</v>
      </c>
      <c r="D98" s="68"/>
      <c r="E98" s="68"/>
      <c r="F98" s="76">
        <v>7792689200.9201498</v>
      </c>
      <c r="G98" s="71"/>
      <c r="H98" s="58" t="s">
        <v>999</v>
      </c>
      <c r="I98" s="109"/>
      <c r="J98" s="58">
        <f>SUM(F98:F100)</f>
        <v>10208982379.807791</v>
      </c>
      <c r="K98" s="109">
        <v>57</v>
      </c>
      <c r="L98" s="58" t="str">
        <f t="shared" si="3"/>
        <v>insert into tjurnalitem (jurd_jur_id,jurd_rek_kode,jurd_kredit,jurd_debet,jurd_nourut) values (2,'31.10.04',10208982379.8078,0,57);</v>
      </c>
    </row>
    <row r="99" spans="1:12" s="58" customFormat="1" ht="21">
      <c r="A99" s="99"/>
      <c r="B99" s="69"/>
      <c r="C99" s="68" t="s">
        <v>87</v>
      </c>
      <c r="D99" s="68"/>
      <c r="E99" s="68"/>
      <c r="F99" s="76">
        <v>1323427859.82704</v>
      </c>
      <c r="G99" s="71"/>
      <c r="I99" s="109"/>
      <c r="K99" s="109"/>
    </row>
    <row r="100" spans="1:12" s="58" customFormat="1" ht="21">
      <c r="A100" s="100"/>
      <c r="B100" s="69"/>
      <c r="C100" s="68" t="s">
        <v>88</v>
      </c>
      <c r="D100" s="68"/>
      <c r="E100" s="68"/>
      <c r="F100" s="76">
        <v>1092865319.0606</v>
      </c>
      <c r="G100" s="71"/>
      <c r="I100" s="109"/>
      <c r="K100" s="109"/>
    </row>
    <row r="101" spans="1:12" s="58" customFormat="1" ht="21">
      <c r="A101" s="100"/>
      <c r="B101" s="93" t="s">
        <v>89</v>
      </c>
      <c r="C101" s="68"/>
      <c r="D101" s="68"/>
      <c r="E101" s="68"/>
      <c r="F101" s="70"/>
      <c r="G101" s="61">
        <f>SUM(F96:F100)</f>
        <v>35097203496.980904</v>
      </c>
      <c r="I101" s="109"/>
      <c r="K101" s="109"/>
    </row>
    <row r="102" spans="1:12" s="58" customFormat="1" ht="21">
      <c r="A102" s="100"/>
      <c r="B102" s="69"/>
      <c r="C102" s="68"/>
      <c r="D102" s="68"/>
      <c r="E102" s="68"/>
      <c r="F102" s="70"/>
      <c r="G102" s="71"/>
      <c r="I102" s="109"/>
      <c r="K102" s="109"/>
    </row>
    <row r="103" spans="1:12" s="58" customFormat="1" ht="21">
      <c r="A103" s="100"/>
      <c r="B103" s="101" t="s">
        <v>90</v>
      </c>
      <c r="C103" s="86"/>
      <c r="D103" s="86"/>
      <c r="E103" s="86"/>
      <c r="F103" s="87"/>
      <c r="G103" s="88">
        <f>G93+G101</f>
        <v>45055402663.480698</v>
      </c>
      <c r="I103" s="109"/>
      <c r="K103" s="109"/>
    </row>
    <row r="104" spans="1:12" s="58" customFormat="1">
      <c r="A104" s="100"/>
      <c r="B104" s="99"/>
      <c r="C104" s="99"/>
      <c r="F104" s="59"/>
      <c r="G104" s="59"/>
      <c r="I104" s="109"/>
      <c r="K104" s="109"/>
    </row>
    <row r="105" spans="1:12" s="58" customFormat="1">
      <c r="A105" s="100"/>
      <c r="B105" s="99"/>
      <c r="C105" s="99"/>
      <c r="F105" s="59"/>
      <c r="G105" s="59"/>
      <c r="I105" s="109"/>
      <c r="K105" s="109"/>
    </row>
    <row r="106" spans="1:12" s="58" customFormat="1">
      <c r="A106" s="100"/>
      <c r="B106" s="100"/>
      <c r="C106" s="102"/>
      <c r="F106" s="59"/>
      <c r="G106" s="59"/>
      <c r="I106" s="109"/>
      <c r="K106" s="109"/>
    </row>
    <row r="107" spans="1:12" s="58" customFormat="1">
      <c r="A107" s="100"/>
      <c r="B107" s="100"/>
      <c r="C107" s="102"/>
      <c r="F107" s="59"/>
      <c r="G107" s="59"/>
      <c r="I107" s="109"/>
      <c r="K107" s="109"/>
    </row>
    <row r="108" spans="1:12" s="58" customFormat="1">
      <c r="A108" s="100"/>
      <c r="B108" s="100"/>
      <c r="C108" s="102"/>
      <c r="F108" s="59"/>
      <c r="G108" s="59"/>
      <c r="I108" s="109"/>
      <c r="K108" s="109"/>
    </row>
    <row r="109" spans="1:12" s="58" customFormat="1">
      <c r="A109" s="100"/>
      <c r="B109" s="100"/>
      <c r="C109" s="102"/>
      <c r="F109" s="59"/>
      <c r="G109" s="59"/>
      <c r="I109" s="109"/>
      <c r="K109" s="109"/>
    </row>
    <row r="110" spans="1:12" s="58" customFormat="1">
      <c r="A110" s="99"/>
      <c r="B110" s="100"/>
      <c r="C110" s="102"/>
      <c r="F110" s="59"/>
      <c r="G110" s="59"/>
      <c r="I110" s="109"/>
      <c r="K110" s="109"/>
    </row>
    <row r="111" spans="1:12" s="58" customFormat="1">
      <c r="A111" s="99"/>
      <c r="B111" s="100"/>
      <c r="C111" s="102"/>
      <c r="F111" s="59"/>
      <c r="G111" s="59"/>
      <c r="I111" s="109"/>
      <c r="K111" s="109"/>
    </row>
    <row r="112" spans="1:12" s="58" customFormat="1">
      <c r="A112" s="103"/>
      <c r="B112" s="100"/>
      <c r="C112" s="102"/>
      <c r="F112" s="59"/>
      <c r="G112" s="59"/>
      <c r="I112" s="109"/>
      <c r="K112" s="109"/>
    </row>
    <row r="113" spans="1:11" s="58" customFormat="1">
      <c r="A113" s="99"/>
      <c r="B113" s="100"/>
      <c r="C113" s="102"/>
      <c r="F113" s="59"/>
      <c r="G113" s="59"/>
      <c r="I113" s="109"/>
      <c r="K113" s="109"/>
    </row>
    <row r="114" spans="1:11" s="58" customFormat="1">
      <c r="A114" s="99"/>
      <c r="B114" s="100"/>
      <c r="C114" s="102"/>
      <c r="F114" s="59"/>
      <c r="G114" s="59"/>
      <c r="I114" s="109"/>
      <c r="K114" s="109"/>
    </row>
    <row r="115" spans="1:11" s="58" customFormat="1">
      <c r="A115" s="99"/>
      <c r="B115" s="100"/>
      <c r="C115" s="102"/>
      <c r="F115" s="59"/>
      <c r="G115" s="59"/>
      <c r="I115" s="109"/>
      <c r="K115" s="109"/>
    </row>
    <row r="116" spans="1:11" s="58" customFormat="1">
      <c r="A116" s="99"/>
      <c r="B116" s="99"/>
      <c r="C116" s="102"/>
      <c r="F116" s="59"/>
      <c r="G116" s="59"/>
      <c r="I116" s="109"/>
      <c r="K116" s="109"/>
    </row>
    <row r="117" spans="1:11" s="58" customFormat="1">
      <c r="A117" s="99"/>
      <c r="B117" s="99"/>
      <c r="C117" s="102"/>
      <c r="F117" s="59"/>
      <c r="G117" s="59"/>
      <c r="I117" s="109"/>
      <c r="K117" s="109"/>
    </row>
    <row r="118" spans="1:11" s="58" customFormat="1">
      <c r="A118" s="99"/>
      <c r="B118" s="103"/>
      <c r="C118"/>
      <c r="F118" s="59"/>
      <c r="G118" s="59"/>
      <c r="I118" s="109"/>
      <c r="K118" s="109"/>
    </row>
    <row r="119" spans="1:11" s="58" customFormat="1">
      <c r="A119" s="99"/>
      <c r="B119" s="99"/>
      <c r="C119" s="99"/>
      <c r="F119" s="59"/>
      <c r="G119" s="59"/>
      <c r="I119" s="109"/>
      <c r="K119" s="109"/>
    </row>
    <row r="120" spans="1:11" s="58" customFormat="1">
      <c r="A120" s="99"/>
      <c r="B120" s="99"/>
      <c r="C120" s="99"/>
      <c r="F120" s="59"/>
      <c r="G120" s="59"/>
      <c r="I120" s="109"/>
      <c r="K120" s="109"/>
    </row>
    <row r="121" spans="1:11" s="58" customFormat="1">
      <c r="A121" s="99"/>
      <c r="B121" s="99"/>
      <c r="C121" s="99"/>
      <c r="F121" s="59"/>
      <c r="G121" s="59"/>
      <c r="I121" s="109"/>
      <c r="K121" s="109"/>
    </row>
    <row r="122" spans="1:11" s="58" customFormat="1">
      <c r="A122" s="99"/>
      <c r="B122" s="99"/>
      <c r="C122" s="99"/>
      <c r="F122" s="59"/>
      <c r="G122" s="59"/>
      <c r="I122" s="109"/>
      <c r="K122" s="109"/>
    </row>
    <row r="123" spans="1:11" s="58" customFormat="1">
      <c r="A123" s="99"/>
      <c r="B123" s="99"/>
      <c r="C123" s="99"/>
      <c r="F123" s="59"/>
      <c r="G123" s="59"/>
      <c r="I123" s="109"/>
      <c r="K123" s="109"/>
    </row>
    <row r="124" spans="1:11" s="58" customFormat="1">
      <c r="A124" s="99"/>
      <c r="B124" s="99"/>
      <c r="C124" s="99"/>
      <c r="F124" s="59"/>
      <c r="G124" s="59"/>
      <c r="I124" s="109"/>
      <c r="K124" s="109"/>
    </row>
    <row r="125" spans="1:11" s="58" customFormat="1">
      <c r="A125" s="99"/>
      <c r="B125" s="99"/>
      <c r="C125" s="99"/>
      <c r="F125" s="59"/>
      <c r="G125" s="59"/>
      <c r="I125" s="109"/>
      <c r="K125" s="109"/>
    </row>
    <row r="126" spans="1:11" s="58" customFormat="1">
      <c r="A126" s="99"/>
      <c r="B126" s="99"/>
      <c r="C126" s="99"/>
      <c r="F126" s="59"/>
      <c r="G126" s="59"/>
      <c r="I126" s="109"/>
      <c r="K126" s="109"/>
    </row>
    <row r="127" spans="1:11" s="58" customFormat="1">
      <c r="A127" s="99"/>
      <c r="B127" s="99"/>
      <c r="C127" s="99"/>
      <c r="F127" s="59"/>
      <c r="G127" s="59"/>
      <c r="I127" s="109"/>
      <c r="K127" s="109"/>
    </row>
    <row r="128" spans="1:11" s="58" customFormat="1">
      <c r="A128" s="99"/>
      <c r="B128" s="99"/>
      <c r="C128" s="99"/>
      <c r="F128" s="59"/>
      <c r="G128" s="59"/>
      <c r="I128" s="109"/>
      <c r="K128" s="109"/>
    </row>
    <row r="129" spans="1:11" s="58" customFormat="1">
      <c r="A129" s="99"/>
      <c r="B129" s="99"/>
      <c r="C129" s="99"/>
      <c r="F129" s="59"/>
      <c r="G129" s="59"/>
      <c r="I129" s="109"/>
      <c r="K129" s="109"/>
    </row>
    <row r="130" spans="1:11" s="58" customFormat="1">
      <c r="A130" s="99"/>
      <c r="B130" s="99"/>
      <c r="C130" s="99"/>
      <c r="F130" s="59"/>
      <c r="G130" s="59"/>
      <c r="I130" s="109"/>
      <c r="K130" s="109"/>
    </row>
    <row r="131" spans="1:11" s="58" customFormat="1">
      <c r="A131" s="99"/>
      <c r="B131" s="99"/>
      <c r="C131" s="99"/>
      <c r="F131" s="59"/>
      <c r="G131" s="59"/>
      <c r="I131" s="109"/>
      <c r="K131" s="109"/>
    </row>
    <row r="132" spans="1:11" s="58" customFormat="1">
      <c r="A132" s="99"/>
      <c r="B132" s="99"/>
      <c r="C132" s="99"/>
      <c r="F132" s="59"/>
      <c r="G132" s="59"/>
      <c r="I132" s="109"/>
      <c r="K132" s="109"/>
    </row>
    <row r="133" spans="1:11" s="58" customFormat="1">
      <c r="A133" s="99"/>
      <c r="B133" s="99"/>
      <c r="C133" s="99"/>
      <c r="F133" s="59"/>
      <c r="G133" s="59"/>
      <c r="I133" s="109"/>
      <c r="K133" s="109"/>
    </row>
    <row r="134" spans="1:11" s="58" customFormat="1">
      <c r="A134" s="99"/>
      <c r="B134" s="99"/>
      <c r="C134" s="99"/>
      <c r="F134" s="59"/>
      <c r="G134" s="59"/>
      <c r="I134" s="109"/>
      <c r="K134" s="109"/>
    </row>
    <row r="135" spans="1:11" s="58" customFormat="1">
      <c r="A135" s="99"/>
      <c r="B135" s="99"/>
      <c r="C135" s="99"/>
      <c r="F135" s="59"/>
      <c r="G135" s="59"/>
      <c r="I135" s="109"/>
      <c r="K135" s="109"/>
    </row>
    <row r="136" spans="1:11" s="58" customFormat="1">
      <c r="A136" s="99"/>
      <c r="B136" s="99"/>
      <c r="C136" s="99"/>
      <c r="F136" s="59"/>
      <c r="G136" s="59"/>
      <c r="I136" s="109"/>
      <c r="K136" s="109"/>
    </row>
    <row r="137" spans="1:11" s="58" customFormat="1">
      <c r="A137" s="99"/>
      <c r="B137" s="99"/>
      <c r="C137" s="99"/>
      <c r="F137" s="59"/>
      <c r="G137" s="59"/>
      <c r="I137" s="109"/>
      <c r="K137" s="109"/>
    </row>
    <row r="138" spans="1:11" s="58" customFormat="1">
      <c r="A138" s="99"/>
      <c r="B138" s="99"/>
      <c r="C138" s="99"/>
      <c r="F138" s="59"/>
      <c r="G138" s="59"/>
      <c r="I138" s="109"/>
      <c r="K138" s="109"/>
    </row>
    <row r="139" spans="1:11" s="58" customFormat="1">
      <c r="A139" s="99"/>
      <c r="B139" s="99"/>
      <c r="C139" s="99"/>
      <c r="F139" s="59"/>
      <c r="G139" s="59"/>
      <c r="I139" s="109"/>
      <c r="K139" s="109"/>
    </row>
    <row r="140" spans="1:11" s="58" customFormat="1">
      <c r="A140" s="99"/>
      <c r="B140" s="99"/>
      <c r="C140" s="99"/>
      <c r="F140" s="59"/>
      <c r="G140" s="59"/>
      <c r="I140" s="109"/>
      <c r="K140" s="109"/>
    </row>
    <row r="141" spans="1:11" s="58" customFormat="1">
      <c r="A141" s="99"/>
      <c r="B141" s="99"/>
      <c r="C141" s="99"/>
      <c r="F141" s="59"/>
      <c r="G141" s="59"/>
      <c r="I141" s="109"/>
      <c r="K141" s="109"/>
    </row>
    <row r="142" spans="1:11" s="58" customFormat="1">
      <c r="A142" s="99"/>
      <c r="B142" s="99"/>
      <c r="C142" s="99"/>
      <c r="F142" s="59"/>
      <c r="G142" s="59"/>
      <c r="I142" s="109"/>
      <c r="K142" s="109"/>
    </row>
    <row r="143" spans="1:11" s="58" customFormat="1">
      <c r="A143" s="99"/>
      <c r="B143" s="99"/>
      <c r="C143" s="99"/>
      <c r="F143" s="59"/>
      <c r="G143" s="59"/>
      <c r="I143" s="109"/>
      <c r="K143" s="109"/>
    </row>
    <row r="144" spans="1:11" s="58" customFormat="1">
      <c r="A144" s="99"/>
      <c r="B144" s="99"/>
      <c r="C144" s="99"/>
      <c r="F144" s="59"/>
      <c r="G144" s="59"/>
      <c r="I144" s="109"/>
      <c r="K144" s="109"/>
    </row>
    <row r="145" spans="1:11" s="58" customFormat="1">
      <c r="A145" s="99"/>
      <c r="B145" s="99"/>
      <c r="C145" s="104"/>
      <c r="F145" s="59"/>
      <c r="G145" s="59"/>
      <c r="I145" s="109"/>
      <c r="K145" s="109"/>
    </row>
    <row r="146" spans="1:11" s="58" customFormat="1">
      <c r="A146" s="99"/>
      <c r="B146" s="99"/>
      <c r="C146" s="99"/>
      <c r="F146" s="59"/>
      <c r="G146" s="59"/>
      <c r="I146" s="109"/>
      <c r="K146" s="109"/>
    </row>
    <row r="147" spans="1:11" s="58" customFormat="1">
      <c r="A147" s="99"/>
      <c r="B147" s="99"/>
      <c r="C147" s="104"/>
      <c r="F147" s="59"/>
      <c r="G147" s="59"/>
      <c r="I147" s="109"/>
      <c r="K147" s="109"/>
    </row>
    <row r="148" spans="1:11" s="58" customFormat="1">
      <c r="A148" s="99"/>
      <c r="B148" s="99"/>
      <c r="C148" s="99"/>
      <c r="F148" s="59"/>
      <c r="G148" s="59"/>
      <c r="I148" s="109"/>
      <c r="K148" s="109"/>
    </row>
    <row r="149" spans="1:11" s="58" customFormat="1">
      <c r="A149" s="99"/>
      <c r="B149" s="99"/>
      <c r="C149" s="99"/>
      <c r="F149" s="59"/>
      <c r="G149" s="59"/>
      <c r="I149" s="109"/>
      <c r="K149" s="109"/>
    </row>
    <row r="150" spans="1:11" s="58" customFormat="1">
      <c r="A150" s="99"/>
      <c r="B150" s="99"/>
      <c r="C150" s="99"/>
      <c r="F150" s="59"/>
      <c r="G150" s="59"/>
      <c r="I150" s="109"/>
      <c r="K150" s="109"/>
    </row>
    <row r="151" spans="1:11" s="58" customFormat="1">
      <c r="A151" s="99"/>
      <c r="B151" s="99"/>
      <c r="C151" s="99"/>
      <c r="F151" s="59"/>
      <c r="G151" s="59"/>
      <c r="I151" s="109"/>
      <c r="K151" s="109"/>
    </row>
    <row r="152" spans="1:11" s="58" customFormat="1">
      <c r="A152" s="99"/>
      <c r="B152" s="99"/>
      <c r="C152" s="99"/>
      <c r="F152" s="59"/>
      <c r="G152" s="59"/>
      <c r="I152" s="109"/>
      <c r="K152" s="109"/>
    </row>
    <row r="153" spans="1:11" s="58" customFormat="1">
      <c r="A153" s="99"/>
      <c r="B153" s="99"/>
      <c r="C153" s="99"/>
      <c r="F153" s="59"/>
      <c r="G153" s="59"/>
      <c r="I153" s="109"/>
      <c r="K153" s="109"/>
    </row>
    <row r="154" spans="1:11" s="58" customFormat="1">
      <c r="A154" s="99"/>
      <c r="B154" s="99"/>
      <c r="C154" s="99"/>
      <c r="F154" s="59"/>
      <c r="G154" s="59"/>
      <c r="I154" s="109"/>
      <c r="K154" s="109"/>
    </row>
    <row r="155" spans="1:11" s="58" customFormat="1">
      <c r="A155" s="99"/>
      <c r="B155" s="99"/>
      <c r="C155" s="99"/>
      <c r="F155" s="59"/>
      <c r="G155" s="59"/>
      <c r="I155" s="109"/>
      <c r="K155" s="109"/>
    </row>
    <row r="156" spans="1:11" s="58" customFormat="1" ht="14.1" customHeight="1">
      <c r="A156" s="99"/>
      <c r="B156" s="99"/>
      <c r="C156" s="99"/>
      <c r="F156" s="59"/>
      <c r="G156" s="59"/>
      <c r="I156" s="109"/>
      <c r="K156" s="109"/>
    </row>
    <row r="157" spans="1:11" s="58" customFormat="1">
      <c r="A157" s="99"/>
      <c r="B157" s="99"/>
      <c r="C157" s="99"/>
      <c r="F157" s="59"/>
      <c r="G157" s="59"/>
      <c r="I157" s="109"/>
      <c r="K157" s="109"/>
    </row>
    <row r="158" spans="1:11" s="58" customFormat="1">
      <c r="A158" s="99"/>
      <c r="B158" s="99"/>
      <c r="C158" s="99"/>
      <c r="F158" s="59"/>
      <c r="G158" s="59"/>
      <c r="I158" s="109"/>
      <c r="K158" s="109"/>
    </row>
    <row r="159" spans="1:11" s="58" customFormat="1">
      <c r="A159" s="99"/>
      <c r="B159" s="99"/>
      <c r="C159" s="99"/>
      <c r="F159" s="59"/>
      <c r="G159" s="59"/>
      <c r="I159" s="109"/>
      <c r="K159" s="109"/>
    </row>
    <row r="160" spans="1:11" s="58" customFormat="1">
      <c r="A160" s="99"/>
      <c r="B160" s="99"/>
      <c r="C160" s="99"/>
      <c r="F160" s="59"/>
      <c r="G160" s="59"/>
      <c r="I160" s="109"/>
      <c r="K160" s="109"/>
    </row>
    <row r="161" spans="1:11" s="58" customFormat="1">
      <c r="A161" s="99"/>
      <c r="B161" s="99"/>
      <c r="C161" s="99"/>
      <c r="F161" s="59"/>
      <c r="G161" s="59"/>
      <c r="I161" s="109"/>
      <c r="K161" s="109"/>
    </row>
    <row r="162" spans="1:11" s="58" customFormat="1">
      <c r="A162" s="99"/>
      <c r="B162" s="99"/>
      <c r="C162" s="99"/>
      <c r="F162" s="59"/>
      <c r="G162" s="59"/>
      <c r="I162" s="109"/>
      <c r="K162" s="109"/>
    </row>
    <row r="163" spans="1:11" s="58" customFormat="1">
      <c r="A163" s="99"/>
      <c r="B163" s="99"/>
      <c r="C163" s="99"/>
      <c r="F163" s="59"/>
      <c r="G163" s="59"/>
      <c r="I163" s="109"/>
      <c r="K163" s="109"/>
    </row>
    <row r="164" spans="1:11" s="58" customFormat="1">
      <c r="A164" s="99"/>
      <c r="B164" s="99"/>
      <c r="C164" s="99"/>
      <c r="F164" s="59"/>
      <c r="G164" s="59"/>
      <c r="I164" s="109"/>
      <c r="K164" s="109"/>
    </row>
    <row r="165" spans="1:11" s="58" customFormat="1">
      <c r="A165" s="99"/>
      <c r="B165" s="99"/>
      <c r="C165" s="99"/>
      <c r="F165" s="59"/>
      <c r="G165" s="59"/>
      <c r="I165" s="109"/>
      <c r="K165" s="109"/>
    </row>
    <row r="166" spans="1:11" s="58" customFormat="1">
      <c r="A166" s="99"/>
      <c r="B166" s="99"/>
      <c r="C166" s="99"/>
      <c r="F166" s="59"/>
      <c r="G166" s="59"/>
      <c r="I166" s="109"/>
      <c r="K166" s="109"/>
    </row>
    <row r="167" spans="1:11" s="58" customFormat="1">
      <c r="A167" s="99"/>
      <c r="B167" s="99"/>
      <c r="C167" s="99"/>
      <c r="F167" s="59"/>
      <c r="G167" s="59"/>
      <c r="I167" s="109"/>
      <c r="K167" s="109"/>
    </row>
    <row r="168" spans="1:11" s="58" customFormat="1">
      <c r="A168" s="99"/>
      <c r="B168" s="99"/>
      <c r="C168" s="99"/>
      <c r="F168" s="59"/>
      <c r="G168" s="59"/>
      <c r="I168" s="109"/>
      <c r="K168" s="109"/>
    </row>
    <row r="169" spans="1:11" s="58" customFormat="1">
      <c r="A169" s="99"/>
      <c r="B169" s="99"/>
      <c r="C169" s="99"/>
      <c r="F169" s="59"/>
      <c r="G169" s="59"/>
      <c r="I169" s="109"/>
      <c r="K169" s="109"/>
    </row>
    <row r="170" spans="1:11" s="58" customFormat="1">
      <c r="A170" s="99"/>
      <c r="B170" s="99"/>
      <c r="C170" s="99"/>
      <c r="F170" s="59"/>
      <c r="G170" s="59"/>
      <c r="I170" s="109"/>
      <c r="K170" s="109"/>
    </row>
    <row r="171" spans="1:11" s="58" customFormat="1">
      <c r="A171" s="99"/>
      <c r="B171" s="99"/>
      <c r="C171" s="99"/>
      <c r="F171" s="59"/>
      <c r="G171" s="59"/>
      <c r="I171" s="109"/>
      <c r="K171" s="109"/>
    </row>
    <row r="172" spans="1:11" s="58" customFormat="1">
      <c r="A172" s="99"/>
      <c r="B172" s="99"/>
      <c r="C172" s="99"/>
      <c r="F172" s="59"/>
      <c r="G172" s="59"/>
      <c r="I172" s="109"/>
      <c r="K172" s="109"/>
    </row>
    <row r="173" spans="1:11" s="58" customFormat="1">
      <c r="A173" s="99"/>
      <c r="B173" s="99"/>
      <c r="C173" s="99"/>
      <c r="F173" s="59"/>
      <c r="G173" s="59"/>
      <c r="I173" s="109"/>
      <c r="K173" s="109"/>
    </row>
    <row r="174" spans="1:11" s="58" customFormat="1">
      <c r="A174" s="99"/>
      <c r="B174" s="99"/>
      <c r="C174" s="99"/>
      <c r="F174" s="59"/>
      <c r="G174" s="59"/>
      <c r="I174" s="109"/>
      <c r="K174" s="109"/>
    </row>
    <row r="175" spans="1:11" s="58" customFormat="1">
      <c r="A175" s="99"/>
      <c r="B175" s="99"/>
      <c r="C175" s="99"/>
      <c r="F175" s="59"/>
      <c r="G175" s="59"/>
      <c r="I175" s="109"/>
      <c r="K175" s="109"/>
    </row>
    <row r="176" spans="1:11" s="58" customFormat="1">
      <c r="A176" s="99"/>
      <c r="B176" s="99"/>
      <c r="C176" s="99"/>
      <c r="F176" s="59"/>
      <c r="G176" s="59"/>
      <c r="I176" s="109"/>
      <c r="K176" s="109"/>
    </row>
    <row r="177" spans="1:11" s="58" customFormat="1">
      <c r="A177" s="99"/>
      <c r="B177" s="99"/>
      <c r="C177" s="99"/>
      <c r="F177" s="59"/>
      <c r="G177" s="59"/>
      <c r="I177" s="109"/>
      <c r="K177" s="109"/>
    </row>
    <row r="178" spans="1:11" s="58" customFormat="1">
      <c r="A178" s="99"/>
      <c r="B178" s="99"/>
      <c r="C178" s="99"/>
      <c r="F178" s="59"/>
      <c r="G178" s="59"/>
      <c r="I178" s="109"/>
      <c r="K178" s="109"/>
    </row>
    <row r="179" spans="1:11" s="58" customFormat="1">
      <c r="A179" s="99"/>
      <c r="B179" s="99"/>
      <c r="C179" s="99"/>
      <c r="F179" s="59"/>
      <c r="G179" s="59"/>
      <c r="I179" s="109"/>
      <c r="K179" s="109"/>
    </row>
    <row r="180" spans="1:11" s="58" customFormat="1">
      <c r="A180" s="99"/>
      <c r="B180" s="99"/>
      <c r="C180" s="99"/>
      <c r="F180" s="59"/>
      <c r="G180" s="59"/>
      <c r="I180" s="109"/>
      <c r="K180" s="109"/>
    </row>
    <row r="181" spans="1:11" s="58" customFormat="1">
      <c r="A181" s="99"/>
      <c r="B181" s="99"/>
      <c r="C181" s="99"/>
      <c r="F181" s="59"/>
      <c r="G181" s="59"/>
      <c r="I181" s="109"/>
      <c r="K181" s="109"/>
    </row>
    <row r="182" spans="1:11" s="58" customFormat="1">
      <c r="A182" s="99"/>
      <c r="B182" s="99"/>
      <c r="C182" s="99"/>
      <c r="F182" s="59"/>
      <c r="G182" s="59"/>
      <c r="I182" s="109"/>
      <c r="K182" s="109"/>
    </row>
    <row r="183" spans="1:11" s="58" customFormat="1">
      <c r="A183" s="99"/>
      <c r="B183" s="99"/>
      <c r="C183" s="99"/>
      <c r="F183" s="59"/>
      <c r="G183" s="59"/>
      <c r="I183" s="109"/>
      <c r="K183" s="109"/>
    </row>
    <row r="184" spans="1:11" s="58" customFormat="1">
      <c r="A184" s="99"/>
      <c r="B184" s="99"/>
      <c r="C184" s="99"/>
      <c r="F184" s="59"/>
      <c r="G184" s="59"/>
      <c r="I184" s="109"/>
      <c r="K184" s="109"/>
    </row>
    <row r="185" spans="1:11" s="58" customFormat="1">
      <c r="A185" s="99"/>
      <c r="B185" s="99"/>
      <c r="C185" s="99"/>
      <c r="F185" s="59"/>
      <c r="G185" s="59"/>
      <c r="I185" s="109"/>
      <c r="K185" s="109"/>
    </row>
    <row r="186" spans="1:11" s="58" customFormat="1">
      <c r="A186" s="99"/>
      <c r="B186" s="99"/>
      <c r="C186" s="99"/>
      <c r="F186" s="59"/>
      <c r="G186" s="59"/>
      <c r="I186" s="109"/>
      <c r="K186" s="109"/>
    </row>
    <row r="187" spans="1:11" s="58" customFormat="1">
      <c r="A187" s="99"/>
      <c r="B187" s="99"/>
      <c r="C187" s="99"/>
      <c r="F187" s="59"/>
      <c r="G187" s="59"/>
      <c r="I187" s="109"/>
      <c r="K187" s="109"/>
    </row>
    <row r="188" spans="1:11" s="58" customFormat="1">
      <c r="A188" s="99"/>
      <c r="B188" s="99"/>
      <c r="C188" s="99"/>
      <c r="F188" s="59"/>
      <c r="G188" s="59"/>
      <c r="I188" s="109"/>
      <c r="K188" s="109"/>
    </row>
    <row r="189" spans="1:11" s="58" customFormat="1">
      <c r="A189" s="99"/>
      <c r="B189" s="99"/>
      <c r="C189" s="99"/>
      <c r="F189" s="59"/>
      <c r="G189" s="59"/>
      <c r="I189" s="109"/>
      <c r="K189" s="109"/>
    </row>
    <row r="190" spans="1:11" s="58" customFormat="1">
      <c r="A190" s="99"/>
      <c r="B190" s="99"/>
      <c r="C190" s="99"/>
      <c r="F190" s="59"/>
      <c r="G190" s="59"/>
      <c r="I190" s="109"/>
      <c r="K190" s="109"/>
    </row>
    <row r="191" spans="1:11" s="58" customFormat="1">
      <c r="A191" s="99"/>
      <c r="B191" s="99"/>
      <c r="C191" s="99"/>
      <c r="F191" s="59"/>
      <c r="G191" s="59"/>
      <c r="I191" s="109"/>
      <c r="K191" s="109"/>
    </row>
    <row r="192" spans="1:11" s="58" customFormat="1">
      <c r="A192" s="99"/>
      <c r="B192" s="99"/>
      <c r="C192" s="99"/>
      <c r="F192" s="59"/>
      <c r="G192" s="59"/>
      <c r="I192" s="109"/>
      <c r="K192" s="109"/>
    </row>
    <row r="193" spans="1:11" s="58" customFormat="1">
      <c r="A193" s="99"/>
      <c r="B193" s="99"/>
      <c r="C193" s="99"/>
      <c r="F193" s="59"/>
      <c r="G193" s="59"/>
      <c r="I193" s="109"/>
      <c r="K193" s="109"/>
    </row>
    <row r="194" spans="1:11" s="58" customFormat="1">
      <c r="A194" s="99"/>
      <c r="B194" s="99"/>
      <c r="C194" s="99"/>
      <c r="F194" s="59"/>
      <c r="G194" s="59"/>
      <c r="I194" s="109"/>
      <c r="K194" s="109"/>
    </row>
    <row r="195" spans="1:11" s="58" customFormat="1">
      <c r="A195" s="99"/>
      <c r="B195" s="99"/>
      <c r="C195" s="99"/>
      <c r="F195" s="59"/>
      <c r="G195" s="59"/>
      <c r="I195" s="109"/>
      <c r="K195" s="109"/>
    </row>
    <row r="196" spans="1:11" s="58" customFormat="1">
      <c r="A196" s="99"/>
      <c r="B196" s="99"/>
      <c r="C196" s="99"/>
      <c r="F196" s="59"/>
      <c r="G196" s="59"/>
      <c r="I196" s="109"/>
      <c r="K196" s="109"/>
    </row>
    <row r="197" spans="1:11" s="58" customFormat="1">
      <c r="A197" s="99"/>
      <c r="B197" s="99"/>
      <c r="C197" s="99"/>
      <c r="F197" s="59"/>
      <c r="G197" s="59"/>
      <c r="I197" s="109"/>
      <c r="K197" s="109"/>
    </row>
    <row r="198" spans="1:11" s="58" customFormat="1">
      <c r="A198" s="99"/>
      <c r="B198" s="99"/>
      <c r="C198" s="99"/>
      <c r="F198" s="59"/>
      <c r="G198" s="59"/>
      <c r="I198" s="109"/>
      <c r="K198" s="109"/>
    </row>
    <row r="199" spans="1:11" s="58" customFormat="1">
      <c r="A199" s="99"/>
      <c r="B199" s="99"/>
      <c r="C199" s="99"/>
      <c r="F199" s="59"/>
      <c r="G199" s="59"/>
      <c r="I199" s="109"/>
      <c r="K199" s="109"/>
    </row>
    <row r="200" spans="1:11" s="58" customFormat="1">
      <c r="A200" s="99"/>
      <c r="B200" s="99"/>
      <c r="C200" s="99"/>
      <c r="F200" s="59"/>
      <c r="G200" s="59"/>
      <c r="I200" s="109"/>
      <c r="K200" s="109"/>
    </row>
    <row r="201" spans="1:11" s="58" customFormat="1">
      <c r="A201" s="99"/>
      <c r="B201" s="99"/>
      <c r="C201" s="99"/>
      <c r="F201" s="59"/>
      <c r="G201" s="59"/>
      <c r="I201" s="109"/>
      <c r="K201" s="109"/>
    </row>
    <row r="202" spans="1:11" s="58" customFormat="1">
      <c r="A202" s="99"/>
      <c r="B202" s="99"/>
      <c r="C202" s="99"/>
      <c r="F202" s="59"/>
      <c r="G202" s="59"/>
      <c r="I202" s="109"/>
      <c r="K202" s="109"/>
    </row>
    <row r="203" spans="1:11" s="58" customFormat="1">
      <c r="A203" s="99"/>
      <c r="B203" s="99"/>
      <c r="C203" s="99"/>
      <c r="F203" s="59"/>
      <c r="G203" s="59"/>
      <c r="I203" s="109"/>
      <c r="K203" s="109"/>
    </row>
    <row r="204" spans="1:11" s="58" customFormat="1">
      <c r="A204" s="99"/>
      <c r="B204" s="99"/>
      <c r="C204" s="99"/>
      <c r="F204" s="59"/>
      <c r="G204" s="59"/>
      <c r="I204" s="109"/>
      <c r="K204" s="109"/>
    </row>
    <row r="205" spans="1:11" s="58" customFormat="1">
      <c r="A205" s="99"/>
      <c r="B205" s="99"/>
      <c r="C205" s="99"/>
      <c r="F205" s="59"/>
      <c r="G205" s="59"/>
      <c r="I205" s="109"/>
      <c r="K205" s="109"/>
    </row>
    <row r="206" spans="1:11" s="58" customFormat="1">
      <c r="A206" s="99"/>
      <c r="B206" s="99"/>
      <c r="C206" s="99"/>
      <c r="F206" s="59"/>
      <c r="G206" s="59"/>
      <c r="I206" s="109"/>
      <c r="K206" s="109"/>
    </row>
    <row r="207" spans="1:11" s="58" customFormat="1">
      <c r="A207" s="99"/>
      <c r="B207" s="99"/>
      <c r="C207" s="99"/>
      <c r="F207" s="59"/>
      <c r="G207" s="59"/>
      <c r="I207" s="109"/>
      <c r="K207" s="109"/>
    </row>
    <row r="208" spans="1:11" s="58" customFormat="1">
      <c r="A208" s="99"/>
      <c r="B208" s="99"/>
      <c r="C208" s="99"/>
      <c r="F208" s="59"/>
      <c r="G208" s="59"/>
      <c r="I208" s="109"/>
      <c r="K208" s="109"/>
    </row>
    <row r="209" spans="1:11" s="58" customFormat="1">
      <c r="A209" s="99"/>
      <c r="B209" s="99"/>
      <c r="C209" s="99"/>
      <c r="F209" s="59"/>
      <c r="G209" s="59"/>
      <c r="I209" s="109"/>
      <c r="K209" s="109"/>
    </row>
    <row r="210" spans="1:11" s="58" customFormat="1">
      <c r="A210" s="99"/>
      <c r="B210" s="99"/>
      <c r="C210" s="99"/>
      <c r="F210" s="59"/>
      <c r="G210" s="59"/>
      <c r="I210" s="109"/>
      <c r="K210" s="109"/>
    </row>
    <row r="211" spans="1:11" s="58" customFormat="1">
      <c r="A211" s="99"/>
      <c r="B211" s="99"/>
      <c r="C211" s="99"/>
      <c r="F211" s="59"/>
      <c r="G211" s="59"/>
      <c r="I211" s="109"/>
      <c r="K211" s="109"/>
    </row>
    <row r="212" spans="1:11" s="58" customFormat="1">
      <c r="A212" s="99"/>
      <c r="B212" s="99"/>
      <c r="C212" s="99"/>
      <c r="F212" s="59"/>
      <c r="G212" s="59"/>
      <c r="I212" s="109"/>
      <c r="K212" s="109"/>
    </row>
    <row r="213" spans="1:11" s="58" customFormat="1">
      <c r="A213" s="99"/>
      <c r="B213" s="99"/>
      <c r="C213" s="99"/>
      <c r="F213" s="59"/>
      <c r="G213" s="59"/>
      <c r="I213" s="109"/>
      <c r="K213" s="109"/>
    </row>
    <row r="214" spans="1:11" s="58" customFormat="1">
      <c r="A214" s="99"/>
      <c r="B214" s="99"/>
      <c r="C214" s="99"/>
      <c r="F214" s="59"/>
      <c r="G214" s="59"/>
      <c r="I214" s="109"/>
      <c r="K214" s="109"/>
    </row>
    <row r="215" spans="1:11" s="58" customFormat="1">
      <c r="A215" s="99"/>
      <c r="B215" s="99"/>
      <c r="C215" s="99"/>
      <c r="F215" s="59"/>
      <c r="G215" s="59"/>
      <c r="I215" s="109"/>
      <c r="K215" s="109"/>
    </row>
    <row r="216" spans="1:11" s="58" customFormat="1">
      <c r="A216" s="99"/>
      <c r="B216" s="99"/>
      <c r="C216" s="99"/>
      <c r="F216" s="59"/>
      <c r="G216" s="59"/>
      <c r="I216" s="109"/>
      <c r="K216" s="109"/>
    </row>
    <row r="217" spans="1:11" s="58" customFormat="1">
      <c r="A217" s="99"/>
      <c r="B217" s="99"/>
      <c r="C217" s="99"/>
      <c r="F217" s="59"/>
      <c r="G217" s="59"/>
      <c r="I217" s="109"/>
      <c r="K217" s="109"/>
    </row>
    <row r="218" spans="1:11" s="58" customFormat="1">
      <c r="A218" s="99"/>
      <c r="B218" s="99"/>
      <c r="C218" s="99"/>
      <c r="F218" s="59"/>
      <c r="G218" s="59"/>
      <c r="I218" s="109"/>
      <c r="K218" s="109"/>
    </row>
    <row r="219" spans="1:11" s="58" customFormat="1">
      <c r="A219" s="99"/>
      <c r="B219" s="99"/>
      <c r="C219" s="99"/>
      <c r="F219" s="59"/>
      <c r="G219" s="59"/>
      <c r="I219" s="109"/>
      <c r="K219" s="109"/>
    </row>
    <row r="220" spans="1:11" s="58" customFormat="1">
      <c r="A220" s="99"/>
      <c r="B220" s="99"/>
      <c r="C220" s="99"/>
      <c r="F220" s="59"/>
      <c r="G220" s="59"/>
      <c r="I220" s="109"/>
      <c r="K220" s="109"/>
    </row>
    <row r="221" spans="1:11" s="58" customFormat="1">
      <c r="A221" s="99"/>
      <c r="B221" s="99"/>
      <c r="C221" s="99"/>
      <c r="F221" s="59"/>
      <c r="G221" s="59"/>
      <c r="I221" s="109"/>
      <c r="K221" s="109"/>
    </row>
    <row r="222" spans="1:11" s="58" customFormat="1">
      <c r="A222" s="99"/>
      <c r="B222" s="99"/>
      <c r="C222" s="99"/>
      <c r="F222" s="59"/>
      <c r="G222" s="59"/>
      <c r="I222" s="109"/>
      <c r="K222" s="109"/>
    </row>
    <row r="223" spans="1:11" s="58" customFormat="1">
      <c r="A223" s="99"/>
      <c r="B223" s="99"/>
      <c r="C223" s="99"/>
      <c r="F223" s="59"/>
      <c r="G223" s="59"/>
      <c r="I223" s="109"/>
      <c r="K223" s="109"/>
    </row>
    <row r="224" spans="1:11" s="58" customFormat="1">
      <c r="A224" s="99"/>
      <c r="B224" s="99"/>
      <c r="C224" s="99"/>
      <c r="F224" s="59"/>
      <c r="G224" s="59"/>
      <c r="I224" s="109"/>
      <c r="K224" s="109"/>
    </row>
    <row r="225" spans="1:11" s="58" customFormat="1">
      <c r="A225" s="99"/>
      <c r="B225" s="99"/>
      <c r="C225" s="99"/>
      <c r="F225" s="59"/>
      <c r="G225" s="59"/>
      <c r="I225" s="109"/>
      <c r="K225" s="109"/>
    </row>
    <row r="226" spans="1:11" s="58" customFormat="1">
      <c r="A226" s="99"/>
      <c r="B226" s="99"/>
      <c r="C226" s="99"/>
      <c r="F226" s="59"/>
      <c r="G226" s="59"/>
      <c r="I226" s="109"/>
      <c r="K226" s="109"/>
    </row>
    <row r="227" spans="1:11" s="58" customFormat="1">
      <c r="A227" s="99"/>
      <c r="B227" s="99"/>
      <c r="C227" s="99"/>
      <c r="F227" s="59"/>
      <c r="G227" s="59"/>
      <c r="I227" s="109"/>
      <c r="K227" s="109"/>
    </row>
    <row r="228" spans="1:11" s="58" customFormat="1">
      <c r="A228" s="99"/>
      <c r="B228" s="99"/>
      <c r="C228" s="99"/>
      <c r="F228" s="59"/>
      <c r="G228" s="59"/>
      <c r="I228" s="109"/>
      <c r="K228" s="109"/>
    </row>
    <row r="229" spans="1:11" s="58" customFormat="1">
      <c r="A229" s="99"/>
      <c r="B229" s="99"/>
      <c r="C229" s="99"/>
      <c r="F229" s="59"/>
      <c r="G229" s="59"/>
      <c r="I229" s="109"/>
      <c r="K229" s="109"/>
    </row>
    <row r="230" spans="1:11" s="58" customFormat="1">
      <c r="A230" s="99"/>
      <c r="B230" s="99"/>
      <c r="C230" s="99"/>
      <c r="F230" s="59"/>
      <c r="G230" s="59"/>
      <c r="I230" s="109"/>
      <c r="K230" s="109"/>
    </row>
    <row r="231" spans="1:11" s="58" customFormat="1">
      <c r="A231" s="99"/>
      <c r="B231" s="99"/>
      <c r="C231" s="99"/>
      <c r="F231" s="59"/>
      <c r="G231" s="59"/>
      <c r="I231" s="109"/>
      <c r="K231" s="109"/>
    </row>
    <row r="232" spans="1:11" s="58" customFormat="1">
      <c r="A232" s="99"/>
      <c r="B232" s="99"/>
      <c r="C232" s="99"/>
      <c r="F232" s="59"/>
      <c r="G232" s="59"/>
      <c r="I232" s="109"/>
      <c r="K232" s="109"/>
    </row>
    <row r="233" spans="1:11" s="58" customFormat="1">
      <c r="A233" s="99"/>
      <c r="B233" s="99"/>
      <c r="C233" s="99"/>
      <c r="F233" s="59"/>
      <c r="G233" s="59"/>
      <c r="I233" s="109"/>
      <c r="K233" s="109"/>
    </row>
    <row r="234" spans="1:11" s="58" customFormat="1">
      <c r="A234" s="99"/>
      <c r="B234" s="99"/>
      <c r="C234" s="99"/>
      <c r="F234" s="59"/>
      <c r="G234" s="59"/>
      <c r="I234" s="109"/>
      <c r="K234" s="109"/>
    </row>
    <row r="235" spans="1:11" s="58" customFormat="1">
      <c r="A235" s="99"/>
      <c r="B235" s="99"/>
      <c r="C235" s="99"/>
      <c r="F235" s="59"/>
      <c r="G235" s="59"/>
      <c r="I235" s="109"/>
      <c r="K235" s="109"/>
    </row>
    <row r="236" spans="1:11" s="58" customFormat="1">
      <c r="A236" s="99"/>
      <c r="B236" s="99"/>
      <c r="C236" s="99"/>
      <c r="F236" s="59"/>
      <c r="G236" s="59"/>
      <c r="I236" s="109"/>
      <c r="K236" s="109"/>
    </row>
    <row r="237" spans="1:11" s="58" customFormat="1">
      <c r="A237" s="99"/>
      <c r="B237" s="99"/>
      <c r="C237" s="99"/>
      <c r="F237" s="59"/>
      <c r="G237" s="59"/>
      <c r="I237" s="109"/>
      <c r="K237" s="109"/>
    </row>
    <row r="238" spans="1:11" s="58" customFormat="1">
      <c r="A238" s="99"/>
      <c r="B238" s="99"/>
      <c r="C238" s="99"/>
      <c r="F238" s="59"/>
      <c r="G238" s="59"/>
      <c r="I238" s="109"/>
      <c r="K238" s="109"/>
    </row>
    <row r="239" spans="1:11" s="58" customFormat="1">
      <c r="A239" s="99"/>
      <c r="B239" s="99"/>
      <c r="C239" s="99"/>
      <c r="F239" s="59"/>
      <c r="G239" s="59"/>
      <c r="I239" s="109"/>
      <c r="K239" s="109"/>
    </row>
    <row r="240" spans="1:11" s="58" customFormat="1">
      <c r="A240" s="99"/>
      <c r="B240" s="99"/>
      <c r="C240" s="99"/>
      <c r="F240" s="59"/>
      <c r="G240" s="59"/>
      <c r="I240" s="109"/>
      <c r="K240" s="109"/>
    </row>
    <row r="241" spans="1:11" s="58" customFormat="1">
      <c r="A241" s="99"/>
      <c r="B241" s="99"/>
      <c r="C241" s="99"/>
      <c r="F241" s="59"/>
      <c r="G241" s="59"/>
      <c r="I241" s="109"/>
      <c r="K241" s="109"/>
    </row>
    <row r="242" spans="1:11" s="58" customFormat="1">
      <c r="A242" s="99"/>
      <c r="B242" s="99"/>
      <c r="C242" s="99"/>
      <c r="F242" s="59"/>
      <c r="G242" s="59"/>
      <c r="I242" s="109"/>
      <c r="K242" s="109"/>
    </row>
    <row r="243" spans="1:11" s="58" customFormat="1">
      <c r="A243" s="99"/>
      <c r="B243" s="99"/>
      <c r="C243" s="99"/>
      <c r="F243" s="59"/>
      <c r="G243" s="59"/>
      <c r="I243" s="109"/>
      <c r="K243" s="109"/>
    </row>
    <row r="244" spans="1:11" s="58" customFormat="1">
      <c r="A244" s="99"/>
      <c r="B244" s="99"/>
      <c r="C244" s="99"/>
      <c r="F244" s="59"/>
      <c r="G244" s="59"/>
      <c r="I244" s="109"/>
      <c r="K244" s="109"/>
    </row>
    <row r="245" spans="1:11" s="58" customFormat="1">
      <c r="A245" s="99"/>
      <c r="B245" s="99"/>
      <c r="C245" s="99"/>
      <c r="F245" s="59"/>
      <c r="G245" s="59"/>
      <c r="I245" s="109"/>
      <c r="K245" s="109"/>
    </row>
    <row r="246" spans="1:11" s="58" customFormat="1">
      <c r="A246" s="99"/>
      <c r="B246" s="99"/>
      <c r="C246" s="99"/>
      <c r="F246" s="59"/>
      <c r="G246" s="59"/>
      <c r="I246" s="109"/>
      <c r="K246" s="109"/>
    </row>
    <row r="247" spans="1:11" s="58" customFormat="1">
      <c r="A247" s="99"/>
      <c r="B247" s="99"/>
      <c r="C247" s="99"/>
      <c r="F247" s="59"/>
      <c r="G247" s="59"/>
      <c r="I247" s="109"/>
      <c r="K247" s="109"/>
    </row>
    <row r="248" spans="1:11" s="58" customFormat="1">
      <c r="A248" s="99"/>
      <c r="B248" s="99"/>
      <c r="C248" s="99"/>
      <c r="F248" s="59"/>
      <c r="G248" s="59"/>
      <c r="I248" s="109"/>
      <c r="K248" s="109"/>
    </row>
    <row r="249" spans="1:11" s="58" customFormat="1">
      <c r="A249" s="99"/>
      <c r="B249" s="99"/>
      <c r="C249" s="99"/>
      <c r="F249" s="59"/>
      <c r="G249" s="59"/>
      <c r="I249" s="109"/>
      <c r="K249" s="109"/>
    </row>
    <row r="250" spans="1:11" s="58" customFormat="1">
      <c r="A250" s="99"/>
      <c r="B250" s="99"/>
      <c r="C250" s="99"/>
      <c r="F250" s="59"/>
      <c r="G250" s="59"/>
      <c r="I250" s="109"/>
      <c r="K250" s="109"/>
    </row>
    <row r="251" spans="1:11" s="58" customFormat="1">
      <c r="A251" s="99"/>
      <c r="B251" s="99"/>
      <c r="C251" s="99"/>
      <c r="F251" s="59"/>
      <c r="G251" s="59"/>
      <c r="I251" s="109"/>
      <c r="K251" s="109"/>
    </row>
    <row r="252" spans="1:11" s="58" customFormat="1">
      <c r="A252" s="99"/>
      <c r="B252" s="99"/>
      <c r="C252" s="99"/>
      <c r="F252" s="59"/>
      <c r="G252" s="59"/>
      <c r="I252" s="109"/>
      <c r="K252" s="109"/>
    </row>
    <row r="253" spans="1:11" s="58" customFormat="1">
      <c r="A253" s="99"/>
      <c r="B253" s="99"/>
      <c r="C253" s="99"/>
      <c r="F253" s="59"/>
      <c r="G253" s="59"/>
      <c r="I253" s="109"/>
      <c r="K253" s="109"/>
    </row>
    <row r="254" spans="1:11" s="58" customFormat="1">
      <c r="A254" s="99"/>
      <c r="B254" s="99"/>
      <c r="C254" s="99"/>
      <c r="F254" s="59"/>
      <c r="G254" s="59"/>
      <c r="I254" s="109"/>
      <c r="K254" s="109"/>
    </row>
    <row r="255" spans="1:11" s="58" customFormat="1">
      <c r="A255" s="99"/>
      <c r="B255" s="99"/>
      <c r="C255" s="99"/>
      <c r="F255" s="59"/>
      <c r="G255" s="59"/>
      <c r="I255" s="109"/>
      <c r="K255" s="109"/>
    </row>
    <row r="256" spans="1:11" s="58" customFormat="1">
      <c r="A256" s="99"/>
      <c r="B256" s="99"/>
      <c r="C256" s="99"/>
      <c r="F256" s="59"/>
      <c r="G256" s="59"/>
      <c r="I256" s="109"/>
      <c r="K256" s="109"/>
    </row>
    <row r="257" spans="1:11" s="58" customFormat="1">
      <c r="A257" s="99"/>
      <c r="B257" s="99"/>
      <c r="C257" s="99"/>
      <c r="F257" s="59"/>
      <c r="G257" s="59"/>
      <c r="I257" s="109"/>
      <c r="K257" s="109"/>
    </row>
    <row r="258" spans="1:11" s="58" customFormat="1">
      <c r="A258" s="99"/>
      <c r="B258" s="99"/>
      <c r="C258" s="99"/>
      <c r="F258" s="59"/>
      <c r="G258" s="59"/>
      <c r="I258" s="109"/>
      <c r="K258" s="109"/>
    </row>
    <row r="259" spans="1:11" s="58" customFormat="1">
      <c r="A259" s="99"/>
      <c r="B259" s="99"/>
      <c r="C259" s="99"/>
      <c r="F259" s="59"/>
      <c r="G259" s="59"/>
      <c r="I259" s="109"/>
      <c r="K259" s="109"/>
    </row>
    <row r="260" spans="1:11" s="58" customFormat="1">
      <c r="A260" s="99"/>
      <c r="B260" s="99"/>
      <c r="C260" s="99"/>
      <c r="F260" s="59"/>
      <c r="G260" s="59"/>
      <c r="I260" s="109"/>
      <c r="K260" s="109"/>
    </row>
    <row r="261" spans="1:11" s="58" customFormat="1">
      <c r="A261" s="99"/>
      <c r="B261" s="99"/>
      <c r="C261" s="99"/>
      <c r="F261" s="59"/>
      <c r="G261" s="59"/>
      <c r="I261" s="109"/>
      <c r="K261" s="109"/>
    </row>
    <row r="262" spans="1:11" s="58" customFormat="1">
      <c r="A262" s="99"/>
      <c r="B262" s="99"/>
      <c r="C262" s="99"/>
      <c r="F262" s="59"/>
      <c r="G262" s="59"/>
      <c r="I262" s="109"/>
      <c r="K262" s="109"/>
    </row>
    <row r="263" spans="1:11" s="58" customFormat="1">
      <c r="A263" s="99"/>
      <c r="B263" s="99"/>
      <c r="C263" s="99"/>
      <c r="F263" s="59"/>
      <c r="G263" s="59"/>
      <c r="I263" s="109"/>
      <c r="K263" s="109"/>
    </row>
    <row r="264" spans="1:11" s="58" customFormat="1">
      <c r="A264" s="99"/>
      <c r="B264" s="99"/>
      <c r="C264" s="99"/>
      <c r="F264" s="59"/>
      <c r="G264" s="59"/>
      <c r="I264" s="109"/>
      <c r="K264" s="109"/>
    </row>
    <row r="265" spans="1:11" s="58" customFormat="1">
      <c r="A265" s="99"/>
      <c r="B265" s="99"/>
      <c r="C265" s="99"/>
      <c r="F265" s="59"/>
      <c r="G265" s="59"/>
      <c r="I265" s="109"/>
      <c r="K265" s="109"/>
    </row>
    <row r="266" spans="1:11" s="58" customFormat="1">
      <c r="A266" s="99"/>
      <c r="B266" s="99"/>
      <c r="C266" s="99"/>
      <c r="F266" s="59"/>
      <c r="G266" s="59"/>
      <c r="I266" s="109"/>
      <c r="K266" s="109"/>
    </row>
    <row r="267" spans="1:11" s="58" customFormat="1">
      <c r="A267" s="99"/>
      <c r="B267" s="99"/>
      <c r="C267" s="99"/>
      <c r="F267" s="59"/>
      <c r="G267" s="59"/>
      <c r="I267" s="109"/>
      <c r="K267" s="109"/>
    </row>
    <row r="268" spans="1:11" s="58" customFormat="1">
      <c r="A268" s="99"/>
      <c r="B268" s="99"/>
      <c r="C268" s="99"/>
      <c r="F268" s="59"/>
      <c r="G268" s="59"/>
      <c r="I268" s="109"/>
      <c r="K268" s="109"/>
    </row>
    <row r="269" spans="1:11" s="58" customFormat="1">
      <c r="A269" s="99"/>
      <c r="B269" s="99"/>
      <c r="C269" s="99"/>
      <c r="F269" s="59"/>
      <c r="G269" s="59"/>
      <c r="I269" s="109"/>
      <c r="K269" s="109"/>
    </row>
    <row r="270" spans="1:11" s="58" customFormat="1">
      <c r="A270" s="99"/>
      <c r="B270" s="99"/>
      <c r="C270" s="99"/>
      <c r="F270" s="59"/>
      <c r="G270" s="59"/>
      <c r="I270" s="109"/>
      <c r="K270" s="109"/>
    </row>
    <row r="271" spans="1:11" s="58" customFormat="1">
      <c r="A271" s="99"/>
      <c r="B271" s="99"/>
      <c r="C271" s="99"/>
      <c r="F271" s="59"/>
      <c r="G271" s="59"/>
      <c r="I271" s="109"/>
      <c r="K271" s="109"/>
    </row>
    <row r="272" spans="1:11" s="58" customFormat="1">
      <c r="A272" s="99"/>
      <c r="B272" s="99"/>
      <c r="C272" s="99"/>
      <c r="F272" s="59"/>
      <c r="G272" s="59"/>
      <c r="I272" s="109"/>
      <c r="K272" s="109"/>
    </row>
    <row r="273" spans="1:11" s="58" customFormat="1">
      <c r="A273" s="99"/>
      <c r="B273" s="99"/>
      <c r="C273" s="99"/>
      <c r="F273" s="59"/>
      <c r="G273" s="59"/>
      <c r="I273" s="109"/>
      <c r="K273" s="109"/>
    </row>
    <row r="274" spans="1:11" s="58" customFormat="1">
      <c r="A274" s="99"/>
      <c r="B274" s="99"/>
      <c r="C274" s="99"/>
      <c r="F274" s="59"/>
      <c r="G274" s="59"/>
      <c r="I274" s="109"/>
      <c r="K274" s="109"/>
    </row>
    <row r="275" spans="1:11" s="58" customFormat="1">
      <c r="A275" s="99"/>
      <c r="B275" s="99"/>
      <c r="C275" s="99"/>
      <c r="F275" s="59"/>
      <c r="G275" s="59"/>
      <c r="I275" s="109"/>
      <c r="K275" s="109"/>
    </row>
    <row r="276" spans="1:11" s="58" customFormat="1">
      <c r="A276" s="99"/>
      <c r="B276" s="99"/>
      <c r="C276" s="99"/>
      <c r="F276" s="59"/>
      <c r="G276" s="59"/>
      <c r="I276" s="109"/>
      <c r="K276" s="109"/>
    </row>
    <row r="277" spans="1:11" s="58" customFormat="1">
      <c r="A277" s="99"/>
      <c r="B277" s="99"/>
      <c r="C277" s="99"/>
      <c r="F277" s="59"/>
      <c r="G277" s="59"/>
      <c r="I277" s="109"/>
      <c r="K277" s="109"/>
    </row>
    <row r="278" spans="1:11" s="58" customFormat="1">
      <c r="A278" s="99"/>
      <c r="B278" s="99"/>
      <c r="C278" s="99"/>
      <c r="F278" s="59"/>
      <c r="G278" s="59"/>
      <c r="I278" s="109"/>
      <c r="K278" s="109"/>
    </row>
    <row r="279" spans="1:11" s="58" customFormat="1">
      <c r="A279" s="99"/>
      <c r="B279" s="99"/>
      <c r="C279" s="99"/>
      <c r="F279" s="59"/>
      <c r="G279" s="59"/>
      <c r="I279" s="109"/>
      <c r="K279" s="109"/>
    </row>
    <row r="280" spans="1:11" s="58" customFormat="1">
      <c r="A280" s="99"/>
      <c r="B280" s="99"/>
      <c r="C280" s="99"/>
      <c r="F280" s="59"/>
      <c r="G280" s="59"/>
      <c r="I280" s="109"/>
      <c r="K280" s="109"/>
    </row>
    <row r="281" spans="1:11" s="58" customFormat="1">
      <c r="A281" s="99"/>
      <c r="B281" s="99"/>
      <c r="C281" s="99"/>
      <c r="F281" s="59"/>
      <c r="G281" s="59"/>
      <c r="I281" s="109"/>
      <c r="K281" s="109"/>
    </row>
    <row r="282" spans="1:11" s="58" customFormat="1">
      <c r="A282" s="99"/>
      <c r="B282" s="99"/>
      <c r="C282" s="99"/>
      <c r="F282" s="59"/>
      <c r="G282" s="59"/>
      <c r="I282" s="109"/>
      <c r="K282" s="109"/>
    </row>
    <row r="283" spans="1:11" s="58" customFormat="1">
      <c r="A283" s="99"/>
      <c r="B283" s="99"/>
      <c r="C283" s="99"/>
      <c r="F283" s="59"/>
      <c r="G283" s="59"/>
      <c r="I283" s="109"/>
      <c r="K283" s="109"/>
    </row>
    <row r="284" spans="1:11" s="58" customFormat="1">
      <c r="A284" s="99"/>
      <c r="B284" s="99"/>
      <c r="C284" s="99"/>
      <c r="F284" s="59"/>
      <c r="G284" s="59"/>
      <c r="I284" s="109"/>
      <c r="K284" s="109"/>
    </row>
    <row r="285" spans="1:11" s="58" customFormat="1">
      <c r="A285" s="99"/>
      <c r="B285" s="99"/>
      <c r="C285" s="99"/>
      <c r="F285" s="59"/>
      <c r="G285" s="59"/>
      <c r="I285" s="109"/>
      <c r="K285" s="109"/>
    </row>
    <row r="286" spans="1:11" s="58" customFormat="1">
      <c r="A286" s="99"/>
      <c r="B286" s="99"/>
      <c r="C286" s="99"/>
      <c r="F286" s="59"/>
      <c r="G286" s="59"/>
      <c r="I286" s="109"/>
      <c r="K286" s="109"/>
    </row>
    <row r="287" spans="1:11" s="58" customFormat="1">
      <c r="A287" s="99"/>
      <c r="B287" s="99"/>
      <c r="C287" s="99"/>
      <c r="F287" s="59"/>
      <c r="G287" s="59"/>
      <c r="I287" s="109"/>
      <c r="K287" s="109"/>
    </row>
    <row r="288" spans="1:11" s="58" customFormat="1">
      <c r="A288" s="99"/>
      <c r="B288" s="99"/>
      <c r="F288" s="59"/>
      <c r="G288" s="59"/>
      <c r="I288" s="109"/>
      <c r="K288" s="109"/>
    </row>
    <row r="289" spans="1:2">
      <c r="A289" s="99"/>
      <c r="B289" s="99"/>
    </row>
    <row r="290" spans="1:2">
      <c r="A290" s="99"/>
      <c r="B290" s="99"/>
    </row>
    <row r="291" spans="1:2">
      <c r="A291" s="99"/>
      <c r="B291" s="99"/>
    </row>
    <row r="292" spans="1:2">
      <c r="A292" s="99"/>
      <c r="B292" s="99"/>
    </row>
    <row r="293" spans="1:2">
      <c r="A293" s="99"/>
      <c r="B293" s="99"/>
    </row>
    <row r="294" spans="1:2">
      <c r="A294" s="99"/>
      <c r="B294" s="99"/>
    </row>
    <row r="295" spans="1:2">
      <c r="A295" s="99"/>
      <c r="B295" s="99"/>
    </row>
    <row r="296" spans="1:2">
      <c r="A296" s="99"/>
      <c r="B296" s="99"/>
    </row>
    <row r="297" spans="1:2">
      <c r="A297" s="99"/>
      <c r="B297" s="99"/>
    </row>
    <row r="298" spans="1:2">
      <c r="B298" s="99"/>
    </row>
    <row r="299" spans="1:2">
      <c r="B299" s="99"/>
    </row>
    <row r="300" spans="1:2">
      <c r="B300" s="99"/>
    </row>
    <row r="301" spans="1:2">
      <c r="B301" s="99"/>
    </row>
    <row r="302" spans="1:2">
      <c r="B302" s="99"/>
    </row>
    <row r="303" spans="1:2">
      <c r="B303" s="99"/>
    </row>
  </sheetData>
  <mergeCells count="11">
    <mergeCell ref="C79:E79"/>
    <mergeCell ref="C19:E19"/>
    <mergeCell ref="C48:E48"/>
    <mergeCell ref="C52:E52"/>
    <mergeCell ref="C58:E58"/>
    <mergeCell ref="C63:E63"/>
    <mergeCell ref="B1:G1"/>
    <mergeCell ref="B2:G2"/>
    <mergeCell ref="B3:G3"/>
    <mergeCell ref="C9:E9"/>
    <mergeCell ref="C15:E15"/>
  </mergeCells>
  <pageMargins left="0.51180555555555596" right="0.156944444444444" top="0.156944444444444" bottom="0.35416666666666702" header="0.118055555555556" footer="3.8888888888888903E-2"/>
  <pageSetup paperSize="9" scale="58" fitToHeight="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758"/>
  <sheetViews>
    <sheetView tabSelected="1" topLeftCell="A248" zoomScale="50" zoomScaleNormal="50" workbookViewId="0">
      <selection activeCell="O256" sqref="O256"/>
    </sheetView>
  </sheetViews>
  <sheetFormatPr defaultColWidth="8.6640625" defaultRowHeight="34.950000000000003" customHeight="1"/>
  <cols>
    <col min="1" max="1" width="12.109375" style="31" customWidth="1"/>
    <col min="2" max="2" width="123.33203125" style="32" customWidth="1"/>
    <col min="3" max="3" width="58.33203125" style="33" customWidth="1"/>
    <col min="4" max="4" width="70.44140625" style="34" hidden="1" customWidth="1"/>
    <col min="5" max="5" width="26" style="29" customWidth="1"/>
    <col min="6" max="6" width="8.6640625" style="29"/>
    <col min="7" max="7" width="34.77734375" style="29" bestFit="1" customWidth="1"/>
    <col min="8" max="15" width="8.6640625" style="29"/>
    <col min="16" max="16" width="99.6640625" style="29" bestFit="1" customWidth="1"/>
    <col min="17" max="16384" width="8.6640625" style="29"/>
  </cols>
  <sheetData>
    <row r="1" spans="1:46" ht="34.950000000000003" customHeight="1">
      <c r="A1" s="123" t="s">
        <v>91</v>
      </c>
      <c r="B1" s="123"/>
      <c r="C1" s="124"/>
      <c r="D1" s="125"/>
    </row>
    <row r="2" spans="1:46" ht="34.950000000000003" customHeight="1">
      <c r="A2" s="123" t="s">
        <v>92</v>
      </c>
      <c r="B2" s="123"/>
      <c r="C2" s="124"/>
      <c r="D2" s="125"/>
    </row>
    <row r="3" spans="1:46" ht="34.950000000000003" customHeight="1">
      <c r="A3" s="126" t="s">
        <v>93</v>
      </c>
      <c r="B3" s="123"/>
      <c r="C3" s="124"/>
      <c r="D3" s="125"/>
      <c r="P3" s="29" t="s">
        <v>442</v>
      </c>
      <c r="Q3" s="29" t="s">
        <v>443</v>
      </c>
    </row>
    <row r="4" spans="1:46" ht="34.950000000000003" customHeight="1">
      <c r="A4" s="127"/>
      <c r="B4" s="127"/>
      <c r="C4" s="35"/>
      <c r="D4" s="36"/>
      <c r="P4" s="29" t="s">
        <v>97</v>
      </c>
      <c r="Q4" s="29">
        <v>1</v>
      </c>
    </row>
    <row r="5" spans="1:46" ht="34.950000000000003" customHeight="1">
      <c r="A5" s="128" t="s">
        <v>94</v>
      </c>
      <c r="B5" s="130" t="s">
        <v>95</v>
      </c>
      <c r="C5" s="132" t="s">
        <v>15</v>
      </c>
      <c r="D5" s="134" t="s">
        <v>96</v>
      </c>
      <c r="E5" s="122" t="s">
        <v>943</v>
      </c>
      <c r="P5" s="29" t="s">
        <v>444</v>
      </c>
      <c r="Q5" s="29">
        <v>2</v>
      </c>
    </row>
    <row r="6" spans="1:46" ht="34.950000000000003" customHeight="1">
      <c r="A6" s="129"/>
      <c r="B6" s="131"/>
      <c r="C6" s="133"/>
      <c r="D6" s="134"/>
      <c r="E6" s="122"/>
      <c r="P6" s="29" t="s">
        <v>98</v>
      </c>
      <c r="Q6" s="29">
        <v>3</v>
      </c>
    </row>
    <row r="7" spans="1:46" ht="34.950000000000003" customHeight="1">
      <c r="A7" s="37">
        <v>59</v>
      </c>
      <c r="B7" s="41" t="s">
        <v>155</v>
      </c>
      <c r="C7" s="52">
        <v>-30000000</v>
      </c>
      <c r="D7" s="40"/>
      <c r="E7" s="29">
        <f>VLOOKUP(B7,$P$4:$Q$758,2,0)</f>
        <v>194</v>
      </c>
      <c r="P7" s="29" t="s">
        <v>99</v>
      </c>
      <c r="Q7" s="29">
        <v>4</v>
      </c>
    </row>
    <row r="8" spans="1:46" ht="34.950000000000003" customHeight="1">
      <c r="A8" s="37">
        <v>58</v>
      </c>
      <c r="B8" s="46" t="s">
        <v>154</v>
      </c>
      <c r="C8" s="39">
        <v>-5765250</v>
      </c>
      <c r="D8" s="40"/>
      <c r="E8" s="29">
        <f t="shared" ref="E8:E71" si="0">VLOOKUP(B8,$P$4:$Q$758,2,0)</f>
        <v>192</v>
      </c>
      <c r="P8" s="29" t="s">
        <v>445</v>
      </c>
      <c r="Q8" s="29">
        <v>5</v>
      </c>
    </row>
    <row r="9" spans="1:46" ht="34.950000000000003" customHeight="1">
      <c r="A9" s="37">
        <v>56</v>
      </c>
      <c r="B9" s="38" t="s">
        <v>152</v>
      </c>
      <c r="C9" s="39">
        <v>-4950000</v>
      </c>
      <c r="D9" s="40"/>
      <c r="E9" s="29">
        <f t="shared" si="0"/>
        <v>188</v>
      </c>
      <c r="P9" s="29" t="s">
        <v>446</v>
      </c>
      <c r="Q9" s="29">
        <v>6</v>
      </c>
    </row>
    <row r="10" spans="1:46" ht="34.950000000000003" customHeight="1">
      <c r="A10" s="37">
        <v>176</v>
      </c>
      <c r="B10" s="41" t="s">
        <v>270</v>
      </c>
      <c r="C10" s="39">
        <v>-3223800</v>
      </c>
      <c r="D10" s="40"/>
      <c r="E10" s="29">
        <f t="shared" si="0"/>
        <v>490</v>
      </c>
      <c r="P10" s="29" t="s">
        <v>447</v>
      </c>
      <c r="Q10" s="29">
        <v>7</v>
      </c>
    </row>
    <row r="11" spans="1:46" ht="34.950000000000003" customHeight="1">
      <c r="A11" s="37">
        <v>168</v>
      </c>
      <c r="B11" s="41" t="s">
        <v>262</v>
      </c>
      <c r="C11" s="39">
        <v>-1428900</v>
      </c>
      <c r="D11" s="40"/>
      <c r="E11" s="29">
        <f t="shared" si="0"/>
        <v>463</v>
      </c>
      <c r="P11" s="29" t="s">
        <v>448</v>
      </c>
      <c r="Q11" s="29">
        <v>8</v>
      </c>
    </row>
    <row r="12" spans="1:46" ht="34.950000000000003" customHeight="1">
      <c r="A12" s="37">
        <v>249</v>
      </c>
      <c r="B12" s="41" t="s">
        <v>343</v>
      </c>
      <c r="C12" s="39">
        <v>-1000000</v>
      </c>
      <c r="D12" s="40"/>
      <c r="E12" s="29">
        <f t="shared" si="0"/>
        <v>722</v>
      </c>
      <c r="P12" s="29" t="s">
        <v>449</v>
      </c>
      <c r="Q12" s="29">
        <v>9</v>
      </c>
    </row>
    <row r="13" spans="1:46" ht="34.950000000000003" customHeight="1">
      <c r="A13" s="37">
        <v>65</v>
      </c>
      <c r="B13" s="46" t="s">
        <v>161</v>
      </c>
      <c r="C13" s="39">
        <v>-604040</v>
      </c>
      <c r="D13" s="40"/>
      <c r="E13" s="29">
        <f t="shared" si="0"/>
        <v>206</v>
      </c>
      <c r="P13" s="29" t="s">
        <v>450</v>
      </c>
      <c r="Q13" s="29">
        <v>10</v>
      </c>
    </row>
    <row r="14" spans="1:46" ht="34.950000000000003" customHeight="1">
      <c r="A14" s="37">
        <v>84</v>
      </c>
      <c r="B14" s="41" t="s">
        <v>180</v>
      </c>
      <c r="C14" s="42">
        <v>-553150</v>
      </c>
      <c r="D14" s="40"/>
      <c r="E14" s="29">
        <f t="shared" si="0"/>
        <v>242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 t="s">
        <v>451</v>
      </c>
      <c r="Q14" s="30">
        <v>11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</row>
    <row r="15" spans="1:46" ht="34.950000000000003" customHeight="1">
      <c r="A15" s="37">
        <v>148</v>
      </c>
      <c r="B15" s="54" t="s">
        <v>243</v>
      </c>
      <c r="C15" s="39">
        <v>-489250</v>
      </c>
      <c r="D15" s="40"/>
      <c r="E15" s="29">
        <f t="shared" si="0"/>
        <v>409</v>
      </c>
      <c r="P15" s="29" t="s">
        <v>452</v>
      </c>
      <c r="Q15" s="29">
        <v>12</v>
      </c>
    </row>
    <row r="16" spans="1:46" ht="34.950000000000003" customHeight="1">
      <c r="A16" s="37">
        <v>243</v>
      </c>
      <c r="B16" s="41" t="s">
        <v>337</v>
      </c>
      <c r="C16" s="39">
        <v>-462700</v>
      </c>
      <c r="D16" s="40"/>
      <c r="E16" s="29">
        <v>761</v>
      </c>
      <c r="P16" s="29" t="s">
        <v>453</v>
      </c>
      <c r="Q16" s="29">
        <v>13</v>
      </c>
    </row>
    <row r="17" spans="1:46" ht="34.950000000000003" customHeight="1">
      <c r="A17" s="37">
        <v>189</v>
      </c>
      <c r="B17" s="41" t="s">
        <v>283</v>
      </c>
      <c r="C17" s="39">
        <v>-382500</v>
      </c>
      <c r="D17" s="40"/>
      <c r="E17" s="29">
        <f t="shared" si="0"/>
        <v>520</v>
      </c>
      <c r="P17" s="29" t="s">
        <v>100</v>
      </c>
      <c r="Q17" s="29">
        <v>14</v>
      </c>
    </row>
    <row r="18" spans="1:46" ht="34.950000000000003" customHeight="1">
      <c r="A18" s="37">
        <v>61</v>
      </c>
      <c r="B18" s="46" t="s">
        <v>157</v>
      </c>
      <c r="C18" s="39">
        <v>-380500</v>
      </c>
      <c r="D18" s="40"/>
      <c r="E18" s="29">
        <f t="shared" si="0"/>
        <v>202</v>
      </c>
      <c r="P18" s="29" t="s">
        <v>101</v>
      </c>
      <c r="Q18" s="29">
        <v>15</v>
      </c>
    </row>
    <row r="19" spans="1:46" ht="34.950000000000003" customHeight="1">
      <c r="A19" s="37">
        <v>82</v>
      </c>
      <c r="B19" s="41" t="s">
        <v>178</v>
      </c>
      <c r="C19" s="42">
        <v>-323400</v>
      </c>
      <c r="D19" s="40"/>
      <c r="E19" s="29">
        <f t="shared" si="0"/>
        <v>239</v>
      </c>
      <c r="P19" s="29" t="s">
        <v>454</v>
      </c>
      <c r="Q19" s="29">
        <v>16</v>
      </c>
    </row>
    <row r="20" spans="1:46" ht="34.950000000000003" customHeight="1">
      <c r="A20" s="37">
        <v>220</v>
      </c>
      <c r="B20" s="41" t="s">
        <v>314</v>
      </c>
      <c r="C20" s="39">
        <v>-310499.99999998498</v>
      </c>
      <c r="D20" s="40"/>
      <c r="E20" s="29">
        <f t="shared" si="0"/>
        <v>649</v>
      </c>
      <c r="P20" s="29" t="s">
        <v>455</v>
      </c>
      <c r="Q20" s="29">
        <v>17</v>
      </c>
    </row>
    <row r="21" spans="1:46" s="30" customFormat="1" ht="34.950000000000003" customHeight="1">
      <c r="A21" s="37">
        <v>183</v>
      </c>
      <c r="B21" s="41" t="s">
        <v>277</v>
      </c>
      <c r="C21" s="39">
        <v>-295000</v>
      </c>
      <c r="D21" s="40"/>
      <c r="E21" s="29">
        <f t="shared" si="0"/>
        <v>505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 t="s">
        <v>456</v>
      </c>
      <c r="Q21" s="29">
        <v>18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</row>
    <row r="22" spans="1:46" s="30" customFormat="1" ht="34.950000000000003" customHeight="1">
      <c r="A22" s="37">
        <v>238</v>
      </c>
      <c r="B22" s="41" t="s">
        <v>332</v>
      </c>
      <c r="C22" s="39">
        <v>-245899.99999999299</v>
      </c>
      <c r="D22" s="40"/>
      <c r="E22" s="29">
        <f t="shared" si="0"/>
        <v>697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 t="s">
        <v>457</v>
      </c>
      <c r="Q22" s="29">
        <v>19</v>
      </c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</row>
    <row r="23" spans="1:46" s="30" customFormat="1" ht="34.950000000000003" customHeight="1">
      <c r="A23" s="37">
        <v>101</v>
      </c>
      <c r="B23" s="41" t="s">
        <v>197</v>
      </c>
      <c r="C23" s="42">
        <v>-240810</v>
      </c>
      <c r="D23" s="40"/>
      <c r="E23" s="29">
        <f t="shared" si="0"/>
        <v>290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 t="s">
        <v>102</v>
      </c>
      <c r="Q23" s="29">
        <v>20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</row>
    <row r="24" spans="1:46" s="30" customFormat="1" ht="34.950000000000003" customHeight="1">
      <c r="A24" s="37">
        <v>55</v>
      </c>
      <c r="B24" s="38" t="s">
        <v>151</v>
      </c>
      <c r="C24" s="39">
        <v>-240000</v>
      </c>
      <c r="D24" s="40"/>
      <c r="E24" s="29">
        <f t="shared" si="0"/>
        <v>186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 t="s">
        <v>458</v>
      </c>
      <c r="Q24" s="29">
        <v>21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</row>
    <row r="25" spans="1:46" s="30" customFormat="1" ht="34.950000000000003" customHeight="1">
      <c r="A25" s="37">
        <v>197</v>
      </c>
      <c r="B25" s="41" t="s">
        <v>291</v>
      </c>
      <c r="C25" s="39">
        <v>-221200</v>
      </c>
      <c r="D25" s="40"/>
      <c r="E25" s="29">
        <f t="shared" si="0"/>
        <v>551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 t="s">
        <v>103</v>
      </c>
      <c r="Q25" s="29">
        <v>22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</row>
    <row r="26" spans="1:46" s="30" customFormat="1" ht="34.950000000000003" customHeight="1">
      <c r="A26" s="37">
        <v>192</v>
      </c>
      <c r="B26" s="41" t="s">
        <v>286</v>
      </c>
      <c r="C26" s="39">
        <v>-204920.03999999899</v>
      </c>
      <c r="D26" s="40"/>
      <c r="E26" s="29">
        <f t="shared" si="0"/>
        <v>540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 t="s">
        <v>459</v>
      </c>
      <c r="Q26" s="29">
        <v>23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</row>
    <row r="27" spans="1:46" s="30" customFormat="1" ht="34.950000000000003" customHeight="1">
      <c r="A27" s="37">
        <v>146</v>
      </c>
      <c r="B27" s="54" t="s">
        <v>241</v>
      </c>
      <c r="C27" s="39">
        <v>-185600</v>
      </c>
      <c r="D27" s="40"/>
      <c r="E27" s="29">
        <f t="shared" si="0"/>
        <v>401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 t="s">
        <v>460</v>
      </c>
      <c r="Q27" s="29">
        <v>24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</row>
    <row r="28" spans="1:46" ht="34.950000000000003" customHeight="1">
      <c r="A28" s="37">
        <v>209</v>
      </c>
      <c r="B28" s="41" t="s">
        <v>303</v>
      </c>
      <c r="C28" s="39">
        <v>-170690</v>
      </c>
      <c r="D28" s="40"/>
      <c r="E28" s="29">
        <f t="shared" si="0"/>
        <v>594</v>
      </c>
      <c r="P28" s="29" t="s">
        <v>104</v>
      </c>
      <c r="Q28" s="29">
        <v>25</v>
      </c>
    </row>
    <row r="29" spans="1:46" ht="34.950000000000003" customHeight="1">
      <c r="A29" s="37">
        <v>140</v>
      </c>
      <c r="B29" s="54" t="s">
        <v>235</v>
      </c>
      <c r="C29" s="39">
        <v>-152000</v>
      </c>
      <c r="D29" s="40"/>
      <c r="E29" s="29">
        <f t="shared" si="0"/>
        <v>384</v>
      </c>
      <c r="P29" s="29" t="s">
        <v>105</v>
      </c>
      <c r="Q29" s="29">
        <v>26</v>
      </c>
    </row>
    <row r="30" spans="1:46" ht="34.950000000000003" customHeight="1">
      <c r="A30" s="37">
        <v>210</v>
      </c>
      <c r="B30" s="41" t="s">
        <v>304</v>
      </c>
      <c r="C30" s="39">
        <v>-136800</v>
      </c>
      <c r="D30" s="40"/>
      <c r="E30" s="29">
        <f t="shared" si="0"/>
        <v>613</v>
      </c>
      <c r="P30" s="29" t="s">
        <v>461</v>
      </c>
      <c r="Q30" s="29">
        <v>27</v>
      </c>
    </row>
    <row r="31" spans="1:46" ht="34.950000000000003" customHeight="1">
      <c r="A31" s="37">
        <v>149</v>
      </c>
      <c r="B31" s="54" t="s">
        <v>244</v>
      </c>
      <c r="C31" s="39">
        <v>-136000</v>
      </c>
      <c r="D31" s="40"/>
      <c r="E31" s="29">
        <f t="shared" si="0"/>
        <v>412</v>
      </c>
      <c r="P31" s="29" t="s">
        <v>462</v>
      </c>
      <c r="Q31" s="29">
        <v>28</v>
      </c>
    </row>
    <row r="32" spans="1:46" ht="34.950000000000003" customHeight="1">
      <c r="A32" s="37">
        <v>214</v>
      </c>
      <c r="B32" s="41" t="s">
        <v>308</v>
      </c>
      <c r="C32" s="39">
        <v>-131200</v>
      </c>
      <c r="D32" s="40"/>
      <c r="E32" s="29">
        <f t="shared" si="0"/>
        <v>620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 t="s">
        <v>463</v>
      </c>
      <c r="Q32" s="30">
        <v>29</v>
      </c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</row>
    <row r="33" spans="1:17" ht="34.950000000000003" customHeight="1">
      <c r="A33" s="37">
        <v>21</v>
      </c>
      <c r="B33" s="45" t="s">
        <v>117</v>
      </c>
      <c r="C33" s="42">
        <v>-130150</v>
      </c>
      <c r="D33" s="40"/>
      <c r="E33" s="29">
        <f t="shared" si="0"/>
        <v>83</v>
      </c>
      <c r="P33" s="29" t="s">
        <v>464</v>
      </c>
      <c r="Q33" s="29">
        <v>30</v>
      </c>
    </row>
    <row r="34" spans="1:17" ht="34.950000000000003" customHeight="1">
      <c r="A34" s="37">
        <v>57</v>
      </c>
      <c r="B34" s="38" t="s">
        <v>153</v>
      </c>
      <c r="C34" s="39">
        <v>-129000</v>
      </c>
      <c r="D34" s="40"/>
      <c r="E34" s="29">
        <f t="shared" si="0"/>
        <v>190</v>
      </c>
      <c r="P34" s="29" t="s">
        <v>465</v>
      </c>
      <c r="Q34" s="29">
        <v>31</v>
      </c>
    </row>
    <row r="35" spans="1:17" ht="34.950000000000003" customHeight="1">
      <c r="A35" s="37">
        <v>134</v>
      </c>
      <c r="B35" s="46" t="s">
        <v>229</v>
      </c>
      <c r="C35" s="39">
        <v>-114000</v>
      </c>
      <c r="D35" s="40"/>
      <c r="E35" s="29">
        <f t="shared" si="0"/>
        <v>366</v>
      </c>
      <c r="P35" s="29" t="s">
        <v>466</v>
      </c>
      <c r="Q35" s="29">
        <v>32</v>
      </c>
    </row>
    <row r="36" spans="1:17" ht="34.950000000000003" customHeight="1">
      <c r="A36" s="37">
        <v>177</v>
      </c>
      <c r="B36" s="41" t="s">
        <v>271</v>
      </c>
      <c r="C36" s="39">
        <v>-111455</v>
      </c>
      <c r="D36" s="40"/>
      <c r="E36" s="29">
        <f t="shared" si="0"/>
        <v>493</v>
      </c>
      <c r="P36" s="29" t="s">
        <v>467</v>
      </c>
      <c r="Q36" s="29">
        <v>33</v>
      </c>
    </row>
    <row r="37" spans="1:17" ht="34.950000000000003" customHeight="1">
      <c r="A37" s="37">
        <v>198</v>
      </c>
      <c r="B37" s="41" t="s">
        <v>292</v>
      </c>
      <c r="C37" s="39">
        <v>-107200</v>
      </c>
      <c r="D37" s="40"/>
      <c r="E37" s="29">
        <f t="shared" si="0"/>
        <v>552</v>
      </c>
      <c r="P37" s="29" t="s">
        <v>468</v>
      </c>
      <c r="Q37" s="29">
        <v>34</v>
      </c>
    </row>
    <row r="38" spans="1:17" ht="34.950000000000003" customHeight="1">
      <c r="A38" s="37">
        <v>110</v>
      </c>
      <c r="B38" s="46" t="s">
        <v>206</v>
      </c>
      <c r="C38" s="39">
        <v>-105950</v>
      </c>
      <c r="D38" s="40"/>
      <c r="E38" s="29">
        <f t="shared" si="0"/>
        <v>313</v>
      </c>
      <c r="P38" s="29" t="s">
        <v>469</v>
      </c>
      <c r="Q38" s="29">
        <v>35</v>
      </c>
    </row>
    <row r="39" spans="1:17" ht="34.950000000000003" customHeight="1">
      <c r="A39" s="37">
        <v>29</v>
      </c>
      <c r="B39" s="38" t="s">
        <v>125</v>
      </c>
      <c r="C39" s="39">
        <v>-103200</v>
      </c>
      <c r="D39" s="40"/>
      <c r="E39" s="29">
        <f t="shared" si="0"/>
        <v>107</v>
      </c>
      <c r="P39" s="29" t="s">
        <v>470</v>
      </c>
      <c r="Q39" s="29">
        <v>36</v>
      </c>
    </row>
    <row r="40" spans="1:17" ht="34.950000000000003" customHeight="1">
      <c r="A40" s="37">
        <v>199</v>
      </c>
      <c r="B40" s="41" t="s">
        <v>293</v>
      </c>
      <c r="C40" s="39">
        <v>-98600</v>
      </c>
      <c r="D40" s="40"/>
      <c r="E40" s="29">
        <f t="shared" si="0"/>
        <v>556</v>
      </c>
      <c r="P40" s="29" t="s">
        <v>106</v>
      </c>
      <c r="Q40" s="29">
        <v>37</v>
      </c>
    </row>
    <row r="41" spans="1:17" ht="34.950000000000003" customHeight="1">
      <c r="A41" s="37">
        <v>174</v>
      </c>
      <c r="B41" s="41" t="s">
        <v>268</v>
      </c>
      <c r="C41" s="39">
        <v>-90300</v>
      </c>
      <c r="D41" s="40"/>
      <c r="E41" s="29">
        <f t="shared" si="0"/>
        <v>486</v>
      </c>
      <c r="P41" s="29" t="s">
        <v>471</v>
      </c>
      <c r="Q41" s="29">
        <v>38</v>
      </c>
    </row>
    <row r="42" spans="1:17" ht="34.950000000000003" customHeight="1">
      <c r="A42" s="37">
        <v>45</v>
      </c>
      <c r="B42" s="45" t="s">
        <v>141</v>
      </c>
      <c r="C42" s="39">
        <v>-81200</v>
      </c>
      <c r="D42" s="40"/>
      <c r="E42" s="29">
        <f t="shared" si="0"/>
        <v>151</v>
      </c>
      <c r="P42" s="29" t="s">
        <v>472</v>
      </c>
      <c r="Q42" s="29">
        <v>39</v>
      </c>
    </row>
    <row r="43" spans="1:17" ht="34.950000000000003" customHeight="1">
      <c r="A43" s="37">
        <v>163</v>
      </c>
      <c r="B43" s="41" t="s">
        <v>257</v>
      </c>
      <c r="C43" s="39">
        <v>-80400</v>
      </c>
      <c r="D43" s="40"/>
      <c r="E43" s="29">
        <f t="shared" si="0"/>
        <v>451</v>
      </c>
      <c r="P43" s="29" t="s">
        <v>473</v>
      </c>
      <c r="Q43" s="29">
        <v>40</v>
      </c>
    </row>
    <row r="44" spans="1:17" ht="34.950000000000003" customHeight="1">
      <c r="A44" s="37">
        <v>185</v>
      </c>
      <c r="B44" s="41" t="s">
        <v>279</v>
      </c>
      <c r="C44" s="39">
        <v>-79800</v>
      </c>
      <c r="D44" s="40"/>
      <c r="E44" s="29">
        <f t="shared" si="0"/>
        <v>510</v>
      </c>
      <c r="P44" s="29" t="s">
        <v>474</v>
      </c>
      <c r="Q44" s="29">
        <v>41</v>
      </c>
    </row>
    <row r="45" spans="1:17" ht="34.950000000000003" customHeight="1">
      <c r="A45" s="37">
        <v>261</v>
      </c>
      <c r="B45" s="41" t="s">
        <v>355</v>
      </c>
      <c r="C45" s="39">
        <v>-79500</v>
      </c>
      <c r="D45" s="49"/>
      <c r="E45" s="29">
        <v>762</v>
      </c>
      <c r="P45" s="29" t="s">
        <v>475</v>
      </c>
      <c r="Q45" s="29">
        <v>42</v>
      </c>
    </row>
    <row r="46" spans="1:17" ht="34.950000000000003" customHeight="1">
      <c r="A46" s="37">
        <v>75</v>
      </c>
      <c r="B46" s="46" t="s">
        <v>171</v>
      </c>
      <c r="C46" s="39">
        <v>-74400</v>
      </c>
      <c r="D46" s="49"/>
      <c r="E46" s="29">
        <f t="shared" si="0"/>
        <v>225</v>
      </c>
      <c r="P46" s="29" t="s">
        <v>476</v>
      </c>
      <c r="Q46" s="29">
        <v>43</v>
      </c>
    </row>
    <row r="47" spans="1:17" ht="34.950000000000003" customHeight="1">
      <c r="A47" s="37">
        <v>113</v>
      </c>
      <c r="B47" s="41" t="s">
        <v>209</v>
      </c>
      <c r="C47" s="42">
        <v>-71200</v>
      </c>
      <c r="D47" s="49"/>
      <c r="E47" s="29">
        <f t="shared" si="0"/>
        <v>320</v>
      </c>
      <c r="P47" s="29" t="s">
        <v>477</v>
      </c>
      <c r="Q47" s="29">
        <v>44</v>
      </c>
    </row>
    <row r="48" spans="1:17" ht="34.950000000000003" customHeight="1">
      <c r="A48" s="37">
        <v>207</v>
      </c>
      <c r="B48" s="41" t="s">
        <v>301</v>
      </c>
      <c r="C48" s="39">
        <v>-65600</v>
      </c>
      <c r="D48" s="49"/>
      <c r="E48" s="29">
        <f t="shared" si="0"/>
        <v>586</v>
      </c>
      <c r="P48" s="29" t="s">
        <v>478</v>
      </c>
      <c r="Q48" s="29">
        <v>45</v>
      </c>
    </row>
    <row r="49" spans="1:46" ht="34.950000000000003" customHeight="1">
      <c r="A49" s="37">
        <v>115</v>
      </c>
      <c r="B49" s="41" t="s">
        <v>211</v>
      </c>
      <c r="C49" s="42">
        <v>-64250</v>
      </c>
      <c r="D49" s="49"/>
      <c r="E49" s="29">
        <f t="shared" si="0"/>
        <v>324</v>
      </c>
      <c r="P49" s="29" t="s">
        <v>479</v>
      </c>
      <c r="Q49" s="29">
        <v>46</v>
      </c>
    </row>
    <row r="50" spans="1:46" ht="34.950000000000003" customHeight="1">
      <c r="A50" s="37">
        <v>91</v>
      </c>
      <c r="B50" s="41" t="s">
        <v>187</v>
      </c>
      <c r="C50" s="42">
        <v>-63000</v>
      </c>
      <c r="D50" s="51"/>
      <c r="E50" s="29">
        <f t="shared" si="0"/>
        <v>258</v>
      </c>
      <c r="P50" s="29" t="s">
        <v>480</v>
      </c>
      <c r="Q50" s="29">
        <v>47</v>
      </c>
    </row>
    <row r="51" spans="1:46" ht="34.950000000000003" customHeight="1">
      <c r="A51" s="37">
        <v>186</v>
      </c>
      <c r="B51" s="41" t="s">
        <v>280</v>
      </c>
      <c r="C51" s="39">
        <v>-62000</v>
      </c>
      <c r="D51" s="51"/>
      <c r="E51" s="29">
        <f t="shared" si="0"/>
        <v>511</v>
      </c>
      <c r="P51" s="29" t="s">
        <v>481</v>
      </c>
      <c r="Q51" s="29">
        <v>48</v>
      </c>
    </row>
    <row r="52" spans="1:46" ht="34.950000000000003" customHeight="1">
      <c r="A52" s="37">
        <v>39</v>
      </c>
      <c r="B52" s="41" t="s">
        <v>135</v>
      </c>
      <c r="C52" s="39">
        <v>-55700</v>
      </c>
      <c r="D52" s="51"/>
      <c r="E52" s="29">
        <f t="shared" si="0"/>
        <v>132</v>
      </c>
      <c r="P52" s="29" t="s">
        <v>482</v>
      </c>
      <c r="Q52" s="29">
        <v>49</v>
      </c>
    </row>
    <row r="53" spans="1:46" ht="34.950000000000003" customHeight="1">
      <c r="A53" s="37">
        <v>109</v>
      </c>
      <c r="B53" s="46" t="s">
        <v>205</v>
      </c>
      <c r="C53" s="39">
        <v>-55000</v>
      </c>
      <c r="D53" s="51"/>
      <c r="E53" s="29">
        <f t="shared" si="0"/>
        <v>312</v>
      </c>
      <c r="P53" s="29" t="s">
        <v>483</v>
      </c>
      <c r="Q53" s="29">
        <v>50</v>
      </c>
    </row>
    <row r="54" spans="1:46" ht="34.950000000000003" customHeight="1">
      <c r="A54" s="37">
        <v>123</v>
      </c>
      <c r="B54" s="41" t="s">
        <v>218</v>
      </c>
      <c r="C54" s="42">
        <v>-54400</v>
      </c>
      <c r="D54" s="51"/>
      <c r="E54" s="29">
        <f t="shared" si="0"/>
        <v>338</v>
      </c>
      <c r="P54" s="29" t="s">
        <v>107</v>
      </c>
      <c r="Q54" s="29">
        <v>51</v>
      </c>
    </row>
    <row r="55" spans="1:46" ht="34.950000000000003" customHeight="1">
      <c r="A55" s="37">
        <v>33</v>
      </c>
      <c r="B55" s="38" t="s">
        <v>129</v>
      </c>
      <c r="C55" s="39">
        <v>-51650</v>
      </c>
      <c r="D55" s="40"/>
      <c r="E55" s="29">
        <f t="shared" si="0"/>
        <v>113</v>
      </c>
      <c r="P55" s="29" t="s">
        <v>484</v>
      </c>
      <c r="Q55" s="29">
        <v>52</v>
      </c>
    </row>
    <row r="56" spans="1:46" ht="34.950000000000003" customHeight="1">
      <c r="A56" s="37">
        <v>212</v>
      </c>
      <c r="B56" s="41" t="s">
        <v>306</v>
      </c>
      <c r="C56" s="39">
        <v>-50000</v>
      </c>
      <c r="D56" s="40"/>
      <c r="E56" s="29">
        <f t="shared" si="0"/>
        <v>616</v>
      </c>
      <c r="P56" s="29" t="s">
        <v>485</v>
      </c>
      <c r="Q56" s="29">
        <v>53</v>
      </c>
    </row>
    <row r="57" spans="1:46" ht="34.950000000000003" customHeight="1">
      <c r="A57" s="37">
        <v>32</v>
      </c>
      <c r="B57" s="107" t="s">
        <v>128</v>
      </c>
      <c r="C57" s="39">
        <v>-49200</v>
      </c>
      <c r="D57" s="40"/>
      <c r="E57" s="29">
        <f t="shared" si="0"/>
        <v>112</v>
      </c>
      <c r="P57" s="29" t="s">
        <v>486</v>
      </c>
      <c r="Q57" s="29">
        <v>54</v>
      </c>
    </row>
    <row r="58" spans="1:46" ht="34.950000000000003" customHeight="1">
      <c r="A58" s="37">
        <v>37</v>
      </c>
      <c r="B58" s="105" t="s">
        <v>133</v>
      </c>
      <c r="C58" s="39">
        <v>-45400</v>
      </c>
      <c r="D58" s="40"/>
      <c r="E58" s="29">
        <f t="shared" si="0"/>
        <v>128</v>
      </c>
      <c r="P58" s="29" t="s">
        <v>487</v>
      </c>
      <c r="Q58" s="29">
        <v>55</v>
      </c>
    </row>
    <row r="59" spans="1:46" ht="34.950000000000003" customHeight="1">
      <c r="A59" s="37">
        <v>60</v>
      </c>
      <c r="B59" s="46" t="s">
        <v>156</v>
      </c>
      <c r="C59" s="39">
        <v>-39600</v>
      </c>
      <c r="D59" s="40"/>
      <c r="E59" s="29">
        <f t="shared" si="0"/>
        <v>200</v>
      </c>
      <c r="P59" s="29" t="s">
        <v>488</v>
      </c>
      <c r="Q59" s="29">
        <v>56</v>
      </c>
    </row>
    <row r="60" spans="1:46" ht="34.950000000000003" customHeight="1">
      <c r="A60" s="37">
        <v>67</v>
      </c>
      <c r="B60" s="46" t="s">
        <v>163</v>
      </c>
      <c r="C60" s="39">
        <v>-38900</v>
      </c>
      <c r="D60" s="40"/>
      <c r="E60" s="29">
        <f t="shared" si="0"/>
        <v>213</v>
      </c>
      <c r="P60" s="29" t="s">
        <v>489</v>
      </c>
      <c r="Q60" s="29">
        <v>57</v>
      </c>
    </row>
    <row r="61" spans="1:46" ht="34.950000000000003" customHeight="1">
      <c r="A61" s="37">
        <v>62</v>
      </c>
      <c r="B61" s="46" t="s">
        <v>158</v>
      </c>
      <c r="C61" s="39">
        <v>-38700</v>
      </c>
      <c r="D61" s="40"/>
      <c r="E61" s="29">
        <f t="shared" si="0"/>
        <v>203</v>
      </c>
      <c r="P61" s="29" t="s">
        <v>168</v>
      </c>
      <c r="Q61" s="29">
        <v>58</v>
      </c>
    </row>
    <row r="62" spans="1:46" ht="34.950000000000003" customHeight="1">
      <c r="A62" s="37">
        <v>132</v>
      </c>
      <c r="B62" s="46" t="s">
        <v>227</v>
      </c>
      <c r="C62" s="39">
        <v>-38250</v>
      </c>
      <c r="D62" s="40"/>
      <c r="E62" s="29">
        <f t="shared" si="0"/>
        <v>360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 t="s">
        <v>490</v>
      </c>
      <c r="Q62" s="30">
        <v>59</v>
      </c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34.950000000000003" customHeight="1">
      <c r="A63" s="37">
        <v>153</v>
      </c>
      <c r="B63" s="54" t="s">
        <v>248</v>
      </c>
      <c r="C63" s="39">
        <v>-35950</v>
      </c>
      <c r="D63" s="40"/>
      <c r="E63" s="29">
        <f t="shared" si="0"/>
        <v>416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 t="s">
        <v>491</v>
      </c>
      <c r="Q63" s="30">
        <v>60</v>
      </c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34.950000000000003" customHeight="1">
      <c r="A64" s="37">
        <v>116</v>
      </c>
      <c r="B64" s="41" t="s">
        <v>212</v>
      </c>
      <c r="C64" s="42">
        <v>-35400</v>
      </c>
      <c r="D64" s="40"/>
      <c r="E64" s="29">
        <f t="shared" si="0"/>
        <v>327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 t="s">
        <v>108</v>
      </c>
      <c r="Q64" s="30">
        <v>61</v>
      </c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:17" s="30" customFormat="1" ht="34.950000000000003" customHeight="1">
      <c r="A65" s="37">
        <v>120</v>
      </c>
      <c r="B65" s="41" t="s">
        <v>216</v>
      </c>
      <c r="C65" s="42">
        <v>-32800</v>
      </c>
      <c r="D65" s="40"/>
      <c r="E65" s="29">
        <f t="shared" si="0"/>
        <v>335</v>
      </c>
      <c r="P65" s="30" t="s">
        <v>492</v>
      </c>
      <c r="Q65" s="30">
        <v>62</v>
      </c>
    </row>
    <row r="66" spans="1:17" ht="34.950000000000003" customHeight="1">
      <c r="A66" s="37">
        <v>248</v>
      </c>
      <c r="B66" s="41" t="s">
        <v>342</v>
      </c>
      <c r="C66" s="39">
        <v>-32400</v>
      </c>
      <c r="D66" s="40"/>
      <c r="E66" s="29">
        <f t="shared" si="0"/>
        <v>720</v>
      </c>
      <c r="P66" s="29" t="s">
        <v>493</v>
      </c>
      <c r="Q66" s="29">
        <v>63</v>
      </c>
    </row>
    <row r="67" spans="1:17" ht="34.950000000000003" customHeight="1">
      <c r="A67" s="37">
        <v>264</v>
      </c>
      <c r="B67" s="41" t="s">
        <v>358</v>
      </c>
      <c r="C67" s="39">
        <v>-32400</v>
      </c>
      <c r="D67" s="40"/>
      <c r="E67" s="29">
        <v>739</v>
      </c>
      <c r="P67" s="29" t="s">
        <v>494</v>
      </c>
      <c r="Q67" s="29">
        <v>64</v>
      </c>
    </row>
    <row r="68" spans="1:17" ht="34.950000000000003" customHeight="1">
      <c r="A68" s="37">
        <v>99</v>
      </c>
      <c r="B68" s="41" t="s">
        <v>195</v>
      </c>
      <c r="C68" s="42">
        <v>-30300</v>
      </c>
      <c r="D68" s="40"/>
      <c r="E68" s="29">
        <f t="shared" si="0"/>
        <v>286</v>
      </c>
      <c r="P68" s="29" t="s">
        <v>495</v>
      </c>
      <c r="Q68" s="29">
        <v>65</v>
      </c>
    </row>
    <row r="69" spans="1:17" ht="34.950000000000003" customHeight="1">
      <c r="A69" s="37">
        <v>93</v>
      </c>
      <c r="B69" s="46" t="s">
        <v>189</v>
      </c>
      <c r="C69" s="39">
        <v>-30200</v>
      </c>
      <c r="D69" s="40"/>
      <c r="E69" s="29">
        <f t="shared" si="0"/>
        <v>265</v>
      </c>
      <c r="P69" s="29" t="s">
        <v>109</v>
      </c>
      <c r="Q69" s="29">
        <v>66</v>
      </c>
    </row>
    <row r="70" spans="1:17" ht="34.950000000000003" customHeight="1">
      <c r="A70" s="37">
        <v>28</v>
      </c>
      <c r="B70" s="38" t="s">
        <v>124</v>
      </c>
      <c r="C70" s="39">
        <v>-30000</v>
      </c>
      <c r="D70" s="40"/>
      <c r="E70" s="29">
        <f t="shared" si="0"/>
        <v>101</v>
      </c>
      <c r="P70" s="29" t="s">
        <v>496</v>
      </c>
      <c r="Q70" s="29">
        <v>67</v>
      </c>
    </row>
    <row r="71" spans="1:17" ht="34.950000000000003" customHeight="1">
      <c r="A71" s="37">
        <v>1</v>
      </c>
      <c r="B71" s="38" t="s">
        <v>97</v>
      </c>
      <c r="C71" s="39">
        <v>-28224</v>
      </c>
      <c r="D71" s="40"/>
      <c r="E71" s="29">
        <f t="shared" si="0"/>
        <v>1</v>
      </c>
      <c r="P71" s="29" t="s">
        <v>497</v>
      </c>
      <c r="Q71" s="29">
        <v>68</v>
      </c>
    </row>
    <row r="72" spans="1:17" ht="34.950000000000003" customHeight="1">
      <c r="A72" s="37">
        <v>133</v>
      </c>
      <c r="B72" s="46" t="s">
        <v>228</v>
      </c>
      <c r="C72" s="39">
        <v>-25200</v>
      </c>
      <c r="D72" s="40"/>
      <c r="E72" s="29">
        <f t="shared" ref="E72:E135" si="1">VLOOKUP(B72,$P$4:$Q$758,2,0)</f>
        <v>363</v>
      </c>
      <c r="P72" s="29" t="s">
        <v>110</v>
      </c>
      <c r="Q72" s="29">
        <v>69</v>
      </c>
    </row>
    <row r="73" spans="1:17" ht="34.950000000000003" customHeight="1">
      <c r="A73" s="37">
        <v>159</v>
      </c>
      <c r="B73" s="55" t="s">
        <v>253</v>
      </c>
      <c r="C73" s="42">
        <v>-24500</v>
      </c>
      <c r="D73" s="40"/>
      <c r="E73" s="29">
        <f t="shared" si="1"/>
        <v>439</v>
      </c>
      <c r="P73" s="29" t="s">
        <v>498</v>
      </c>
      <c r="Q73" s="29">
        <v>70</v>
      </c>
    </row>
    <row r="74" spans="1:17" ht="34.950000000000003" customHeight="1">
      <c r="A74" s="37">
        <v>162</v>
      </c>
      <c r="B74" s="41" t="s">
        <v>256</v>
      </c>
      <c r="C74" s="39">
        <v>-24000</v>
      </c>
      <c r="D74" s="40"/>
      <c r="E74" s="29">
        <f t="shared" si="1"/>
        <v>447</v>
      </c>
      <c r="P74" s="29" t="s">
        <v>499</v>
      </c>
      <c r="Q74" s="29">
        <v>71</v>
      </c>
    </row>
    <row r="75" spans="1:17" ht="34.950000000000003" customHeight="1">
      <c r="A75" s="37">
        <v>231</v>
      </c>
      <c r="B75" s="41" t="s">
        <v>325</v>
      </c>
      <c r="C75" s="39">
        <v>-23501.170000001799</v>
      </c>
      <c r="D75" s="40"/>
      <c r="E75" s="29">
        <f t="shared" si="1"/>
        <v>681</v>
      </c>
      <c r="P75" s="29" t="s">
        <v>111</v>
      </c>
      <c r="Q75" s="29">
        <v>72</v>
      </c>
    </row>
    <row r="76" spans="1:17" ht="34.950000000000003" customHeight="1">
      <c r="A76" s="37">
        <v>51</v>
      </c>
      <c r="B76" s="46" t="s">
        <v>147</v>
      </c>
      <c r="C76" s="39">
        <v>-17700</v>
      </c>
      <c r="D76" s="40"/>
      <c r="E76" s="29">
        <f t="shared" si="1"/>
        <v>163</v>
      </c>
      <c r="P76" s="29" t="s">
        <v>112</v>
      </c>
      <c r="Q76" s="29">
        <v>73</v>
      </c>
    </row>
    <row r="77" spans="1:17" ht="34.950000000000003" customHeight="1">
      <c r="A77" s="37">
        <v>180</v>
      </c>
      <c r="B77" s="41" t="s">
        <v>274</v>
      </c>
      <c r="C77" s="39">
        <v>-16900</v>
      </c>
      <c r="D77" s="40"/>
      <c r="E77" s="29">
        <f t="shared" si="1"/>
        <v>500</v>
      </c>
      <c r="P77" s="29" t="s">
        <v>113</v>
      </c>
      <c r="Q77" s="29">
        <v>74</v>
      </c>
    </row>
    <row r="78" spans="1:17" ht="34.950000000000003" customHeight="1">
      <c r="A78" s="37">
        <v>257</v>
      </c>
      <c r="B78" s="41" t="s">
        <v>351</v>
      </c>
      <c r="C78" s="39">
        <v>-16200</v>
      </c>
      <c r="D78" s="40"/>
      <c r="E78" s="29">
        <f t="shared" si="1"/>
        <v>740</v>
      </c>
      <c r="P78" s="29" t="s">
        <v>500</v>
      </c>
      <c r="Q78" s="29">
        <v>75</v>
      </c>
    </row>
    <row r="79" spans="1:17" ht="34.950000000000003" customHeight="1">
      <c r="A79" s="37">
        <v>265</v>
      </c>
      <c r="B79" s="41" t="s">
        <v>359</v>
      </c>
      <c r="C79" s="39">
        <v>-16200</v>
      </c>
      <c r="D79" s="40"/>
      <c r="E79" s="29">
        <v>763</v>
      </c>
      <c r="P79" s="29" t="s">
        <v>501</v>
      </c>
      <c r="Q79" s="29">
        <v>76</v>
      </c>
    </row>
    <row r="80" spans="1:17" ht="34.950000000000003" customHeight="1">
      <c r="A80" s="37">
        <v>169</v>
      </c>
      <c r="B80" s="41" t="s">
        <v>263</v>
      </c>
      <c r="C80" s="39">
        <v>-15200</v>
      </c>
      <c r="D80" s="40"/>
      <c r="E80" s="29">
        <f t="shared" si="1"/>
        <v>468</v>
      </c>
      <c r="P80" s="29" t="s">
        <v>502</v>
      </c>
      <c r="Q80" s="29">
        <v>77</v>
      </c>
    </row>
    <row r="81" spans="1:17" ht="34.950000000000003" customHeight="1">
      <c r="A81" s="37">
        <v>194</v>
      </c>
      <c r="B81" s="41" t="s">
        <v>288</v>
      </c>
      <c r="C81" s="39">
        <v>-14000</v>
      </c>
      <c r="D81" s="40"/>
      <c r="E81" s="29">
        <f t="shared" si="1"/>
        <v>543</v>
      </c>
      <c r="P81" s="29" t="s">
        <v>503</v>
      </c>
      <c r="Q81" s="29">
        <v>78</v>
      </c>
    </row>
    <row r="82" spans="1:17" ht="34.950000000000003" customHeight="1">
      <c r="A82" s="37">
        <v>247</v>
      </c>
      <c r="B82" s="41" t="s">
        <v>341</v>
      </c>
      <c r="C82" s="39">
        <v>-13000</v>
      </c>
      <c r="D82" s="40"/>
      <c r="E82" s="29">
        <f t="shared" si="1"/>
        <v>717</v>
      </c>
      <c r="P82" s="29" t="s">
        <v>114</v>
      </c>
      <c r="Q82" s="29">
        <v>79</v>
      </c>
    </row>
    <row r="83" spans="1:17" ht="34.950000000000003" customHeight="1">
      <c r="A83" s="37">
        <v>251</v>
      </c>
      <c r="B83" s="41" t="s">
        <v>345</v>
      </c>
      <c r="C83" s="39">
        <v>-12400</v>
      </c>
      <c r="D83" s="40"/>
      <c r="E83" s="29">
        <f t="shared" si="1"/>
        <v>725</v>
      </c>
      <c r="P83" s="29" t="s">
        <v>115</v>
      </c>
      <c r="Q83" s="29">
        <v>80</v>
      </c>
    </row>
    <row r="84" spans="1:17" ht="34.950000000000003" customHeight="1">
      <c r="A84" s="37">
        <v>35</v>
      </c>
      <c r="B84" s="38" t="s">
        <v>131</v>
      </c>
      <c r="C84" s="39">
        <v>-11550</v>
      </c>
      <c r="D84" s="51"/>
      <c r="E84" s="29">
        <f t="shared" si="1"/>
        <v>120</v>
      </c>
      <c r="P84" s="29" t="s">
        <v>116</v>
      </c>
      <c r="Q84" s="29">
        <v>81</v>
      </c>
    </row>
    <row r="85" spans="1:17" ht="34.950000000000003" customHeight="1">
      <c r="A85" s="37">
        <v>108</v>
      </c>
      <c r="B85" s="46" t="s">
        <v>204</v>
      </c>
      <c r="C85" s="39">
        <v>-8600</v>
      </c>
      <c r="D85" s="51"/>
      <c r="E85" s="29">
        <f t="shared" si="1"/>
        <v>311</v>
      </c>
      <c r="P85" s="29" t="s">
        <v>504</v>
      </c>
      <c r="Q85" s="29">
        <v>82</v>
      </c>
    </row>
    <row r="86" spans="1:17" ht="34.950000000000003" customHeight="1">
      <c r="A86" s="37">
        <v>68</v>
      </c>
      <c r="B86" s="46" t="s">
        <v>164</v>
      </c>
      <c r="C86" s="39">
        <v>-8250</v>
      </c>
      <c r="D86" s="51"/>
      <c r="E86" s="29">
        <f t="shared" si="1"/>
        <v>216</v>
      </c>
      <c r="P86" s="29" t="s">
        <v>117</v>
      </c>
      <c r="Q86" s="29">
        <v>83</v>
      </c>
    </row>
    <row r="87" spans="1:17" ht="34.950000000000003" customHeight="1">
      <c r="A87" s="37">
        <v>164</v>
      </c>
      <c r="B87" s="41" t="s">
        <v>258</v>
      </c>
      <c r="C87" s="39">
        <v>-7600</v>
      </c>
      <c r="D87" s="51"/>
      <c r="E87" s="29">
        <f t="shared" si="1"/>
        <v>453</v>
      </c>
      <c r="P87" s="29" t="s">
        <v>505</v>
      </c>
      <c r="Q87" s="29">
        <v>85</v>
      </c>
    </row>
    <row r="88" spans="1:17" ht="34.950000000000003" customHeight="1">
      <c r="A88" s="37">
        <v>179</v>
      </c>
      <c r="B88" s="41" t="s">
        <v>273</v>
      </c>
      <c r="C88" s="39">
        <v>-7500</v>
      </c>
      <c r="D88" s="51"/>
      <c r="E88" s="29">
        <f t="shared" si="1"/>
        <v>497</v>
      </c>
      <c r="P88" s="29" t="s">
        <v>118</v>
      </c>
      <c r="Q88" s="29">
        <v>86</v>
      </c>
    </row>
    <row r="89" spans="1:17" ht="34.950000000000003" customHeight="1">
      <c r="A89" s="37">
        <v>71</v>
      </c>
      <c r="B89" s="46" t="s">
        <v>167</v>
      </c>
      <c r="C89" s="39">
        <v>-7200</v>
      </c>
      <c r="D89" s="51"/>
      <c r="E89" s="29">
        <f t="shared" si="1"/>
        <v>219</v>
      </c>
      <c r="P89" s="29" t="s">
        <v>119</v>
      </c>
      <c r="Q89" s="29">
        <v>87</v>
      </c>
    </row>
    <row r="90" spans="1:17" ht="34.950000000000003" customHeight="1">
      <c r="A90" s="37">
        <v>158</v>
      </c>
      <c r="B90" s="55" t="s">
        <v>110</v>
      </c>
      <c r="C90" s="42">
        <v>-7000</v>
      </c>
      <c r="D90" s="51"/>
      <c r="E90" s="29">
        <f t="shared" si="1"/>
        <v>69</v>
      </c>
      <c r="P90" s="29" t="s">
        <v>506</v>
      </c>
      <c r="Q90" s="29">
        <v>88</v>
      </c>
    </row>
    <row r="91" spans="1:17" ht="34.950000000000003" customHeight="1">
      <c r="A91" s="37">
        <v>128</v>
      </c>
      <c r="B91" s="41" t="s">
        <v>223</v>
      </c>
      <c r="C91" s="42">
        <v>-6502.5</v>
      </c>
      <c r="D91" s="51"/>
      <c r="E91" s="29">
        <f t="shared" si="1"/>
        <v>347</v>
      </c>
      <c r="P91" s="29" t="s">
        <v>507</v>
      </c>
      <c r="Q91" s="29">
        <v>89</v>
      </c>
    </row>
    <row r="92" spans="1:17" ht="34.950000000000003" customHeight="1">
      <c r="A92" s="37">
        <v>129</v>
      </c>
      <c r="B92" s="46" t="s">
        <v>224</v>
      </c>
      <c r="C92" s="39">
        <v>-4850</v>
      </c>
      <c r="D92" s="51"/>
      <c r="E92" s="29">
        <f t="shared" si="1"/>
        <v>350</v>
      </c>
      <c r="P92" s="29" t="s">
        <v>120</v>
      </c>
      <c r="Q92" s="29">
        <v>90</v>
      </c>
    </row>
    <row r="93" spans="1:17" ht="34.950000000000003" customHeight="1">
      <c r="A93" s="37">
        <v>20</v>
      </c>
      <c r="B93" s="45" t="s">
        <v>116</v>
      </c>
      <c r="C93" s="42">
        <v>-4800</v>
      </c>
      <c r="D93" s="51"/>
      <c r="E93" s="29">
        <f t="shared" si="1"/>
        <v>81</v>
      </c>
      <c r="P93" s="29" t="s">
        <v>121</v>
      </c>
      <c r="Q93" s="29">
        <v>91</v>
      </c>
    </row>
    <row r="94" spans="1:17" ht="34.950000000000003" customHeight="1">
      <c r="A94" s="37">
        <v>234</v>
      </c>
      <c r="B94" s="41" t="s">
        <v>328</v>
      </c>
      <c r="C94" s="39">
        <v>-4800</v>
      </c>
      <c r="D94" s="51"/>
      <c r="E94" s="29">
        <f t="shared" si="1"/>
        <v>688</v>
      </c>
      <c r="P94" s="29" t="s">
        <v>122</v>
      </c>
      <c r="Q94" s="29">
        <v>92</v>
      </c>
    </row>
    <row r="95" spans="1:17" ht="34.950000000000003" customHeight="1">
      <c r="A95" s="37">
        <v>262</v>
      </c>
      <c r="B95" s="41" t="s">
        <v>356</v>
      </c>
      <c r="C95" s="39">
        <v>-4800</v>
      </c>
      <c r="D95" s="51"/>
      <c r="E95" s="29">
        <v>764</v>
      </c>
      <c r="P95" s="29" t="s">
        <v>508</v>
      </c>
      <c r="Q95" s="29">
        <v>93</v>
      </c>
    </row>
    <row r="96" spans="1:17" ht="34.950000000000003" customHeight="1">
      <c r="A96" s="37">
        <v>17</v>
      </c>
      <c r="B96" s="41" t="s">
        <v>113</v>
      </c>
      <c r="C96" s="42">
        <v>-4500</v>
      </c>
      <c r="D96" s="51"/>
      <c r="E96" s="29">
        <f t="shared" si="1"/>
        <v>74</v>
      </c>
      <c r="P96" s="29" t="s">
        <v>509</v>
      </c>
      <c r="Q96" s="29">
        <v>94</v>
      </c>
    </row>
    <row r="97" spans="1:46" ht="34.950000000000003" customHeight="1">
      <c r="A97" s="37">
        <v>154</v>
      </c>
      <c r="B97" s="54" t="s">
        <v>249</v>
      </c>
      <c r="C97" s="39">
        <v>-4400</v>
      </c>
      <c r="D97" s="51"/>
      <c r="E97" s="29">
        <f t="shared" si="1"/>
        <v>417</v>
      </c>
      <c r="P97" s="29" t="s">
        <v>123</v>
      </c>
      <c r="Q97" s="29">
        <v>95</v>
      </c>
    </row>
    <row r="98" spans="1:46" ht="34.950000000000003" customHeight="1">
      <c r="A98" s="37">
        <v>12</v>
      </c>
      <c r="B98" s="46" t="s">
        <v>108</v>
      </c>
      <c r="C98" s="39">
        <v>-4300</v>
      </c>
      <c r="D98" s="51"/>
      <c r="E98" s="29">
        <f t="shared" si="1"/>
        <v>61</v>
      </c>
      <c r="P98" s="29" t="s">
        <v>510</v>
      </c>
      <c r="Q98" s="29">
        <v>96</v>
      </c>
    </row>
    <row r="99" spans="1:46" ht="34.950000000000003" customHeight="1">
      <c r="A99" s="37">
        <v>10</v>
      </c>
      <c r="B99" s="46" t="s">
        <v>106</v>
      </c>
      <c r="C99" s="39">
        <v>-4250</v>
      </c>
      <c r="D99" s="51"/>
      <c r="E99" s="29">
        <f t="shared" si="1"/>
        <v>37</v>
      </c>
      <c r="P99" s="29" t="s">
        <v>511</v>
      </c>
      <c r="Q99" s="29">
        <v>97</v>
      </c>
    </row>
    <row r="100" spans="1:46" ht="34.950000000000003" customHeight="1">
      <c r="A100" s="37">
        <v>139</v>
      </c>
      <c r="B100" s="54" t="s">
        <v>234</v>
      </c>
      <c r="C100" s="39">
        <v>-3900</v>
      </c>
      <c r="D100" s="51"/>
      <c r="E100" s="29">
        <f t="shared" si="1"/>
        <v>383</v>
      </c>
      <c r="P100" s="29" t="s">
        <v>512</v>
      </c>
      <c r="Q100" s="29">
        <v>98</v>
      </c>
    </row>
    <row r="101" spans="1:46" ht="34.950000000000003" customHeight="1">
      <c r="A101" s="37">
        <v>118</v>
      </c>
      <c r="B101" s="41" t="s">
        <v>214</v>
      </c>
      <c r="C101" s="42">
        <v>-3800</v>
      </c>
      <c r="D101" s="51"/>
      <c r="E101" s="29">
        <f t="shared" si="1"/>
        <v>332</v>
      </c>
      <c r="P101" s="29" t="s">
        <v>513</v>
      </c>
      <c r="Q101" s="29">
        <v>99</v>
      </c>
    </row>
    <row r="102" spans="1:46" ht="34.950000000000003" customHeight="1">
      <c r="A102" s="37">
        <v>119</v>
      </c>
      <c r="B102" s="41" t="s">
        <v>215</v>
      </c>
      <c r="C102" s="42">
        <v>-3800</v>
      </c>
      <c r="D102" s="51"/>
      <c r="E102" s="29">
        <f t="shared" si="1"/>
        <v>333</v>
      </c>
      <c r="P102" s="29" t="s">
        <v>514</v>
      </c>
      <c r="Q102" s="29">
        <v>100</v>
      </c>
    </row>
    <row r="103" spans="1:46" ht="34.950000000000003" customHeight="1">
      <c r="A103" s="37">
        <v>107</v>
      </c>
      <c r="B103" s="46" t="s">
        <v>203</v>
      </c>
      <c r="C103" s="39">
        <v>-3250</v>
      </c>
      <c r="D103" s="51"/>
      <c r="E103" s="29">
        <f t="shared" si="1"/>
        <v>309</v>
      </c>
      <c r="P103" s="29" t="s">
        <v>124</v>
      </c>
      <c r="Q103" s="29">
        <v>101</v>
      </c>
    </row>
    <row r="104" spans="1:46" ht="34.950000000000003" customHeight="1">
      <c r="A104" s="37">
        <v>226</v>
      </c>
      <c r="B104" s="41" t="s">
        <v>320</v>
      </c>
      <c r="C104" s="39">
        <v>-3204</v>
      </c>
      <c r="D104" s="51"/>
      <c r="E104" s="29">
        <f t="shared" si="1"/>
        <v>663</v>
      </c>
      <c r="P104" s="29" t="s">
        <v>515</v>
      </c>
      <c r="Q104" s="29">
        <v>102</v>
      </c>
    </row>
    <row r="105" spans="1:46" s="30" customFormat="1" ht="34.950000000000003" customHeight="1">
      <c r="A105" s="37">
        <v>46</v>
      </c>
      <c r="B105" s="38" t="s">
        <v>142</v>
      </c>
      <c r="C105" s="39">
        <v>-2450</v>
      </c>
      <c r="D105" s="51"/>
      <c r="E105" s="29">
        <f t="shared" si="1"/>
        <v>152</v>
      </c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 t="s">
        <v>516</v>
      </c>
      <c r="Q105" s="29">
        <v>103</v>
      </c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</row>
    <row r="106" spans="1:46" s="30" customFormat="1" ht="34.950000000000003" customHeight="1">
      <c r="A106" s="37">
        <v>122</v>
      </c>
      <c r="B106" s="41" t="s">
        <v>217</v>
      </c>
      <c r="C106" s="42">
        <v>-2400</v>
      </c>
      <c r="D106" s="51"/>
      <c r="E106" s="29">
        <f t="shared" si="1"/>
        <v>752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 t="s">
        <v>517</v>
      </c>
      <c r="Q106" s="29">
        <v>104</v>
      </c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</row>
    <row r="107" spans="1:46" s="30" customFormat="1" ht="34.950000000000003" customHeight="1">
      <c r="A107" s="37">
        <v>222</v>
      </c>
      <c r="B107" s="41" t="s">
        <v>316</v>
      </c>
      <c r="C107" s="39">
        <v>-2400</v>
      </c>
      <c r="D107" s="51"/>
      <c r="E107" s="29">
        <f t="shared" si="1"/>
        <v>655</v>
      </c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 t="s">
        <v>518</v>
      </c>
      <c r="Q107" s="29">
        <v>105</v>
      </c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</row>
    <row r="108" spans="1:46" ht="34.950000000000003" customHeight="1">
      <c r="A108" s="37">
        <v>6</v>
      </c>
      <c r="B108" s="38" t="s">
        <v>102</v>
      </c>
      <c r="C108" s="39">
        <v>-2200</v>
      </c>
      <c r="D108" s="51"/>
      <c r="E108" s="29">
        <f t="shared" si="1"/>
        <v>20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 t="s">
        <v>519</v>
      </c>
      <c r="Q108" s="30">
        <v>106</v>
      </c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</row>
    <row r="109" spans="1:46" ht="34.950000000000003" customHeight="1">
      <c r="A109" s="37">
        <v>80</v>
      </c>
      <c r="B109" s="41" t="s">
        <v>176</v>
      </c>
      <c r="C109" s="42">
        <v>-2200</v>
      </c>
      <c r="D109" s="51"/>
      <c r="E109" s="29">
        <f t="shared" si="1"/>
        <v>237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 t="s">
        <v>125</v>
      </c>
      <c r="Q109" s="30">
        <v>107</v>
      </c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</row>
    <row r="110" spans="1:46" ht="34.950000000000003" customHeight="1">
      <c r="A110" s="37">
        <v>77</v>
      </c>
      <c r="B110" s="106" t="s">
        <v>173</v>
      </c>
      <c r="C110" s="42">
        <v>-2150</v>
      </c>
      <c r="D110" s="51"/>
      <c r="E110" s="29">
        <f t="shared" si="1"/>
        <v>232</v>
      </c>
      <c r="P110" s="29" t="s">
        <v>126</v>
      </c>
      <c r="Q110" s="29">
        <v>108</v>
      </c>
    </row>
    <row r="111" spans="1:46" ht="34.950000000000003" customHeight="1">
      <c r="A111" s="37">
        <v>156</v>
      </c>
      <c r="B111" s="54" t="s">
        <v>251</v>
      </c>
      <c r="C111" s="39">
        <v>-2150</v>
      </c>
      <c r="D111" s="51"/>
      <c r="E111" s="29">
        <f t="shared" si="1"/>
        <v>429</v>
      </c>
      <c r="P111" s="29" t="s">
        <v>520</v>
      </c>
      <c r="Q111" s="29">
        <v>109</v>
      </c>
    </row>
    <row r="112" spans="1:46" ht="34.950000000000003" customHeight="1">
      <c r="A112" s="37">
        <v>34</v>
      </c>
      <c r="B112" s="38" t="s">
        <v>130</v>
      </c>
      <c r="C112" s="39">
        <v>-2000</v>
      </c>
      <c r="D112" s="51"/>
      <c r="E112" s="29">
        <f t="shared" si="1"/>
        <v>114</v>
      </c>
      <c r="P112" s="29" t="s">
        <v>521</v>
      </c>
      <c r="Q112" s="29">
        <v>110</v>
      </c>
    </row>
    <row r="113" spans="1:17" ht="34.950000000000003" customHeight="1">
      <c r="A113" s="37">
        <v>136</v>
      </c>
      <c r="B113" s="54" t="s">
        <v>231</v>
      </c>
      <c r="C113" s="39">
        <v>-2000</v>
      </c>
      <c r="D113" s="51"/>
      <c r="E113" s="29">
        <f t="shared" si="1"/>
        <v>369</v>
      </c>
      <c r="P113" s="29" t="s">
        <v>127</v>
      </c>
      <c r="Q113" s="29">
        <v>111</v>
      </c>
    </row>
    <row r="114" spans="1:17" ht="34.950000000000003" customHeight="1">
      <c r="A114" s="37">
        <v>241</v>
      </c>
      <c r="B114" s="41" t="s">
        <v>335</v>
      </c>
      <c r="C114" s="39">
        <v>-2000</v>
      </c>
      <c r="D114" s="51"/>
      <c r="E114" s="29">
        <f t="shared" si="1"/>
        <v>703</v>
      </c>
      <c r="P114" s="29" t="s">
        <v>128</v>
      </c>
      <c r="Q114" s="29">
        <v>112</v>
      </c>
    </row>
    <row r="115" spans="1:17" ht="34.950000000000003" customHeight="1">
      <c r="A115" s="37">
        <v>72</v>
      </c>
      <c r="B115" s="46" t="s">
        <v>168</v>
      </c>
      <c r="C115" s="39">
        <v>-1900</v>
      </c>
      <c r="D115" s="51"/>
      <c r="E115" s="29">
        <f t="shared" si="1"/>
        <v>58</v>
      </c>
      <c r="P115" s="29" t="s">
        <v>129</v>
      </c>
      <c r="Q115" s="29">
        <v>113</v>
      </c>
    </row>
    <row r="116" spans="1:17" ht="34.950000000000003" customHeight="1">
      <c r="A116" s="37">
        <v>143</v>
      </c>
      <c r="B116" s="54" t="s">
        <v>238</v>
      </c>
      <c r="C116" s="39">
        <v>-1800</v>
      </c>
      <c r="D116" s="51"/>
      <c r="E116" s="29">
        <f t="shared" si="1"/>
        <v>395</v>
      </c>
      <c r="P116" s="29" t="s">
        <v>130</v>
      </c>
      <c r="Q116" s="29">
        <v>114</v>
      </c>
    </row>
    <row r="117" spans="1:17" ht="34.950000000000003" customHeight="1">
      <c r="A117" s="37">
        <v>195</v>
      </c>
      <c r="B117" s="41" t="s">
        <v>289</v>
      </c>
      <c r="C117" s="39">
        <v>-1800</v>
      </c>
      <c r="D117" s="51"/>
      <c r="E117" s="29">
        <f t="shared" si="1"/>
        <v>546</v>
      </c>
      <c r="P117" s="29" t="s">
        <v>522</v>
      </c>
      <c r="Q117" s="29">
        <v>115</v>
      </c>
    </row>
    <row r="118" spans="1:17" ht="34.950000000000003" customHeight="1">
      <c r="A118" s="37">
        <v>41</v>
      </c>
      <c r="B118" s="45" t="s">
        <v>137</v>
      </c>
      <c r="C118" s="39">
        <v>-1750</v>
      </c>
      <c r="D118" s="51"/>
      <c r="E118" s="29">
        <f t="shared" si="1"/>
        <v>136</v>
      </c>
      <c r="P118" s="29" t="s">
        <v>523</v>
      </c>
      <c r="Q118" s="29">
        <v>116</v>
      </c>
    </row>
    <row r="119" spans="1:17" ht="34.950000000000003" customHeight="1">
      <c r="A119" s="37">
        <v>78</v>
      </c>
      <c r="B119" s="41" t="s">
        <v>174</v>
      </c>
      <c r="C119" s="42">
        <v>-1750</v>
      </c>
      <c r="D119" s="51"/>
      <c r="E119" s="29">
        <f t="shared" si="1"/>
        <v>234</v>
      </c>
      <c r="P119" s="29" t="s">
        <v>524</v>
      </c>
      <c r="Q119" s="29">
        <v>118</v>
      </c>
    </row>
    <row r="120" spans="1:17" ht="34.950000000000003" customHeight="1">
      <c r="A120" s="37">
        <v>228</v>
      </c>
      <c r="B120" s="41" t="s">
        <v>322</v>
      </c>
      <c r="C120" s="39">
        <v>-1700</v>
      </c>
      <c r="D120" s="51"/>
      <c r="E120" s="29">
        <f t="shared" si="1"/>
        <v>667</v>
      </c>
      <c r="P120" s="29" t="s">
        <v>525</v>
      </c>
      <c r="Q120" s="29">
        <v>119</v>
      </c>
    </row>
    <row r="121" spans="1:17" ht="34.950000000000003" customHeight="1">
      <c r="A121" s="37">
        <v>89</v>
      </c>
      <c r="B121" s="46" t="s">
        <v>185</v>
      </c>
      <c r="C121" s="39">
        <v>-1500</v>
      </c>
      <c r="D121" s="51"/>
      <c r="E121" s="29">
        <f t="shared" si="1"/>
        <v>254</v>
      </c>
      <c r="P121" s="29" t="s">
        <v>131</v>
      </c>
      <c r="Q121" s="29">
        <v>120</v>
      </c>
    </row>
    <row r="122" spans="1:17" ht="34.950000000000003" customHeight="1">
      <c r="A122" s="37">
        <v>54</v>
      </c>
      <c r="B122" s="38" t="s">
        <v>150</v>
      </c>
      <c r="C122" s="39">
        <v>-1450</v>
      </c>
      <c r="D122" s="51"/>
      <c r="E122" s="29">
        <f t="shared" si="1"/>
        <v>178</v>
      </c>
      <c r="P122" s="29" t="s">
        <v>526</v>
      </c>
      <c r="Q122" s="29">
        <v>121</v>
      </c>
    </row>
    <row r="123" spans="1:17" ht="34.950000000000003" customHeight="1">
      <c r="A123" s="37">
        <v>73</v>
      </c>
      <c r="B123" s="46" t="s">
        <v>169</v>
      </c>
      <c r="C123" s="39">
        <v>-1250</v>
      </c>
      <c r="D123" s="51"/>
      <c r="E123" s="29">
        <f t="shared" si="1"/>
        <v>221</v>
      </c>
      <c r="P123" s="29" t="s">
        <v>527</v>
      </c>
      <c r="Q123" s="29">
        <v>122</v>
      </c>
    </row>
    <row r="124" spans="1:17" ht="34.950000000000003" customHeight="1">
      <c r="A124" s="37">
        <v>155</v>
      </c>
      <c r="B124" s="54" t="s">
        <v>250</v>
      </c>
      <c r="C124" s="39">
        <v>-1250</v>
      </c>
      <c r="D124" s="51"/>
      <c r="E124" s="29">
        <f t="shared" si="1"/>
        <v>419</v>
      </c>
      <c r="P124" s="29" t="s">
        <v>528</v>
      </c>
      <c r="Q124" s="29">
        <v>123</v>
      </c>
    </row>
    <row r="125" spans="1:17" ht="34.950000000000003" customHeight="1">
      <c r="A125" s="37">
        <v>49</v>
      </c>
      <c r="B125" s="38" t="s">
        <v>145</v>
      </c>
      <c r="C125" s="39">
        <v>-1200</v>
      </c>
      <c r="D125" s="51"/>
      <c r="E125" s="29">
        <f t="shared" si="1"/>
        <v>161</v>
      </c>
      <c r="P125" s="29" t="s">
        <v>132</v>
      </c>
      <c r="Q125" s="29">
        <v>124</v>
      </c>
    </row>
    <row r="126" spans="1:17" ht="34.950000000000003" customHeight="1">
      <c r="A126" s="37">
        <v>53</v>
      </c>
      <c r="B126" s="38" t="s">
        <v>149</v>
      </c>
      <c r="C126" s="39">
        <v>-1200</v>
      </c>
      <c r="D126" s="51"/>
      <c r="E126" s="29">
        <f t="shared" si="1"/>
        <v>177</v>
      </c>
      <c r="P126" s="29" t="s">
        <v>529</v>
      </c>
      <c r="Q126" s="29">
        <v>125</v>
      </c>
    </row>
    <row r="127" spans="1:17" ht="34.950000000000003" customHeight="1">
      <c r="A127" s="37">
        <v>114</v>
      </c>
      <c r="B127" s="41" t="s">
        <v>210</v>
      </c>
      <c r="C127" s="42">
        <v>-1100</v>
      </c>
      <c r="D127" s="51"/>
      <c r="E127" s="29">
        <f t="shared" si="1"/>
        <v>321</v>
      </c>
      <c r="P127" s="29" t="s">
        <v>530</v>
      </c>
      <c r="Q127" s="29">
        <v>126</v>
      </c>
    </row>
    <row r="128" spans="1:17" ht="34.950000000000003" customHeight="1">
      <c r="A128" s="37">
        <v>166</v>
      </c>
      <c r="B128" s="41" t="s">
        <v>260</v>
      </c>
      <c r="C128" s="39">
        <v>-1100</v>
      </c>
      <c r="D128" s="51"/>
      <c r="E128" s="29">
        <f t="shared" si="1"/>
        <v>459</v>
      </c>
      <c r="P128" s="29" t="s">
        <v>531</v>
      </c>
      <c r="Q128" s="29">
        <v>127</v>
      </c>
    </row>
    <row r="129" spans="1:17" ht="34.950000000000003" customHeight="1">
      <c r="A129" s="37">
        <v>74</v>
      </c>
      <c r="B129" s="46" t="s">
        <v>170</v>
      </c>
      <c r="C129" s="39">
        <v>-1055.5</v>
      </c>
      <c r="D129" s="51"/>
      <c r="E129" s="29">
        <f t="shared" si="1"/>
        <v>224</v>
      </c>
      <c r="P129" s="29" t="s">
        <v>133</v>
      </c>
      <c r="Q129" s="29">
        <v>128</v>
      </c>
    </row>
    <row r="130" spans="1:17" ht="34.950000000000003" customHeight="1">
      <c r="A130" s="37">
        <v>103</v>
      </c>
      <c r="B130" s="45" t="s">
        <v>199</v>
      </c>
      <c r="C130" s="42">
        <v>-1000</v>
      </c>
      <c r="D130" s="51"/>
      <c r="E130" s="29">
        <f t="shared" si="1"/>
        <v>300</v>
      </c>
      <c r="P130" s="29" t="s">
        <v>134</v>
      </c>
      <c r="Q130" s="29">
        <v>129</v>
      </c>
    </row>
    <row r="131" spans="1:17" ht="34.950000000000003" customHeight="1">
      <c r="A131" s="37">
        <v>150</v>
      </c>
      <c r="B131" s="54" t="s">
        <v>245</v>
      </c>
      <c r="C131" s="39">
        <v>-1000</v>
      </c>
      <c r="D131" s="51"/>
      <c r="E131" s="29">
        <f t="shared" si="1"/>
        <v>413</v>
      </c>
      <c r="P131" s="29" t="s">
        <v>532</v>
      </c>
      <c r="Q131" s="29">
        <v>130</v>
      </c>
    </row>
    <row r="132" spans="1:17" ht="34.950000000000003" customHeight="1">
      <c r="A132" s="37">
        <v>171</v>
      </c>
      <c r="B132" s="41" t="s">
        <v>265</v>
      </c>
      <c r="C132" s="39">
        <v>-1000</v>
      </c>
      <c r="D132" s="51"/>
      <c r="E132" s="29">
        <f t="shared" si="1"/>
        <v>472</v>
      </c>
      <c r="P132" s="29" t="s">
        <v>533</v>
      </c>
      <c r="Q132" s="29">
        <v>131</v>
      </c>
    </row>
    <row r="133" spans="1:17" ht="34.950000000000003" customHeight="1">
      <c r="A133" s="37">
        <v>191</v>
      </c>
      <c r="B133" s="41" t="s">
        <v>285</v>
      </c>
      <c r="C133" s="39">
        <v>-1000</v>
      </c>
      <c r="D133" s="51"/>
      <c r="E133" s="29">
        <f t="shared" si="1"/>
        <v>524</v>
      </c>
      <c r="P133" s="29" t="s">
        <v>135</v>
      </c>
      <c r="Q133" s="29">
        <v>132</v>
      </c>
    </row>
    <row r="134" spans="1:17" ht="34.950000000000003" customHeight="1">
      <c r="A134" s="37">
        <v>201</v>
      </c>
      <c r="B134" s="41" t="s">
        <v>295</v>
      </c>
      <c r="C134" s="39">
        <v>-1000</v>
      </c>
      <c r="D134" s="51"/>
      <c r="E134" s="29">
        <f t="shared" si="1"/>
        <v>562</v>
      </c>
      <c r="P134" s="29" t="s">
        <v>136</v>
      </c>
      <c r="Q134" s="29">
        <v>133</v>
      </c>
    </row>
    <row r="135" spans="1:17" ht="34.950000000000003" customHeight="1">
      <c r="A135" s="37">
        <v>215</v>
      </c>
      <c r="B135" s="41" t="s">
        <v>309</v>
      </c>
      <c r="C135" s="39">
        <v>-1000</v>
      </c>
      <c r="D135" s="51"/>
      <c r="E135" s="29">
        <f t="shared" si="1"/>
        <v>625</v>
      </c>
      <c r="P135" s="29" t="s">
        <v>534</v>
      </c>
      <c r="Q135" s="29">
        <v>134</v>
      </c>
    </row>
    <row r="136" spans="1:17" ht="34.950000000000003" customHeight="1">
      <c r="A136" s="37">
        <v>64</v>
      </c>
      <c r="B136" s="46" t="s">
        <v>160</v>
      </c>
      <c r="C136" s="39">
        <v>-900</v>
      </c>
      <c r="D136" s="51"/>
      <c r="E136" s="29">
        <f t="shared" ref="E136:E199" si="2">VLOOKUP(B136,$P$4:$Q$758,2,0)</f>
        <v>205</v>
      </c>
      <c r="P136" s="29" t="s">
        <v>535</v>
      </c>
      <c r="Q136" s="29">
        <v>135</v>
      </c>
    </row>
    <row r="137" spans="1:17" ht="34.950000000000003" customHeight="1">
      <c r="A137" s="37">
        <v>79</v>
      </c>
      <c r="B137" s="41" t="s">
        <v>175</v>
      </c>
      <c r="C137" s="42">
        <v>-800</v>
      </c>
      <c r="D137" s="51"/>
      <c r="E137" s="29">
        <f t="shared" si="2"/>
        <v>235</v>
      </c>
      <c r="P137" s="29" t="s">
        <v>137</v>
      </c>
      <c r="Q137" s="29">
        <v>136</v>
      </c>
    </row>
    <row r="138" spans="1:17" ht="34.950000000000003" customHeight="1">
      <c r="A138" s="37">
        <v>151</v>
      </c>
      <c r="B138" s="54" t="s">
        <v>246</v>
      </c>
      <c r="C138" s="39">
        <v>-750</v>
      </c>
      <c r="D138" s="51"/>
      <c r="E138" s="29">
        <f t="shared" si="2"/>
        <v>414</v>
      </c>
      <c r="P138" s="29" t="s">
        <v>138</v>
      </c>
      <c r="Q138" s="29">
        <v>137</v>
      </c>
    </row>
    <row r="139" spans="1:17" ht="34.950000000000003" customHeight="1">
      <c r="A139" s="37">
        <v>50</v>
      </c>
      <c r="B139" s="38" t="s">
        <v>146</v>
      </c>
      <c r="C139" s="39">
        <v>-700</v>
      </c>
      <c r="D139" s="51"/>
      <c r="E139" s="29">
        <f t="shared" si="2"/>
        <v>162</v>
      </c>
      <c r="P139" s="29" t="s">
        <v>139</v>
      </c>
      <c r="Q139" s="29">
        <v>138</v>
      </c>
    </row>
    <row r="140" spans="1:17" ht="34.950000000000003" customHeight="1">
      <c r="A140" s="37">
        <v>111</v>
      </c>
      <c r="B140" s="46" t="s">
        <v>207</v>
      </c>
      <c r="C140" s="39">
        <v>-700</v>
      </c>
      <c r="D140" s="51"/>
      <c r="E140" s="29">
        <f t="shared" si="2"/>
        <v>314</v>
      </c>
      <c r="P140" s="29" t="s">
        <v>536</v>
      </c>
      <c r="Q140" s="29">
        <v>139</v>
      </c>
    </row>
    <row r="141" spans="1:17" ht="34.950000000000003" customHeight="1">
      <c r="A141" s="37">
        <v>152</v>
      </c>
      <c r="B141" s="54" t="s">
        <v>247</v>
      </c>
      <c r="C141" s="39">
        <v>-650</v>
      </c>
      <c r="D141" s="51"/>
      <c r="E141" s="29">
        <f t="shared" si="2"/>
        <v>415</v>
      </c>
      <c r="P141" s="29" t="s">
        <v>537</v>
      </c>
      <c r="Q141" s="29">
        <v>140</v>
      </c>
    </row>
    <row r="142" spans="1:17" ht="34.950000000000003" customHeight="1">
      <c r="A142" s="37">
        <v>124</v>
      </c>
      <c r="B142" s="41" t="s">
        <v>219</v>
      </c>
      <c r="C142" s="42">
        <v>-600</v>
      </c>
      <c r="D142" s="51"/>
      <c r="E142" s="29">
        <f t="shared" si="2"/>
        <v>339</v>
      </c>
      <c r="P142" s="29" t="s">
        <v>538</v>
      </c>
      <c r="Q142" s="29">
        <v>141</v>
      </c>
    </row>
    <row r="143" spans="1:17" ht="34.950000000000003" customHeight="1">
      <c r="A143" s="37">
        <v>131</v>
      </c>
      <c r="B143" s="46" t="s">
        <v>226</v>
      </c>
      <c r="C143" s="39">
        <v>-600</v>
      </c>
      <c r="D143" s="51"/>
      <c r="E143" s="29">
        <f t="shared" si="2"/>
        <v>354</v>
      </c>
      <c r="P143" s="29" t="s">
        <v>140</v>
      </c>
      <c r="Q143" s="29">
        <v>142</v>
      </c>
    </row>
    <row r="144" spans="1:17" ht="34.950000000000003" customHeight="1">
      <c r="A144" s="37">
        <v>161</v>
      </c>
      <c r="B144" s="41" t="s">
        <v>255</v>
      </c>
      <c r="C144" s="39">
        <v>-400</v>
      </c>
      <c r="D144" s="51"/>
      <c r="E144" s="29">
        <f t="shared" si="2"/>
        <v>445</v>
      </c>
      <c r="P144" s="29" t="s">
        <v>539</v>
      </c>
      <c r="Q144" s="29">
        <v>143</v>
      </c>
    </row>
    <row r="145" spans="1:17" ht="34.950000000000003" customHeight="1">
      <c r="A145" s="37">
        <v>200</v>
      </c>
      <c r="B145" s="41" t="s">
        <v>294</v>
      </c>
      <c r="C145" s="39">
        <v>-400</v>
      </c>
      <c r="D145" s="51"/>
      <c r="E145" s="29">
        <f t="shared" si="2"/>
        <v>559</v>
      </c>
      <c r="P145" s="29" t="s">
        <v>540</v>
      </c>
      <c r="Q145" s="29">
        <v>144</v>
      </c>
    </row>
    <row r="146" spans="1:17" ht="34.950000000000003" customHeight="1">
      <c r="A146" s="37">
        <v>213</v>
      </c>
      <c r="B146" s="41" t="s">
        <v>307</v>
      </c>
      <c r="C146" s="39">
        <v>-400</v>
      </c>
      <c r="D146" s="51"/>
      <c r="E146" s="41">
        <v>765</v>
      </c>
      <c r="P146" s="29" t="s">
        <v>541</v>
      </c>
      <c r="Q146" s="29">
        <v>145</v>
      </c>
    </row>
    <row r="147" spans="1:17" ht="34.950000000000003" customHeight="1">
      <c r="A147" s="37">
        <v>69</v>
      </c>
      <c r="B147" s="46" t="s">
        <v>165</v>
      </c>
      <c r="C147" s="39">
        <v>-200.00000000370301</v>
      </c>
      <c r="D147" s="51"/>
      <c r="E147" s="29">
        <f t="shared" si="2"/>
        <v>217</v>
      </c>
      <c r="P147" s="29" t="s">
        <v>542</v>
      </c>
      <c r="Q147" s="29">
        <v>146</v>
      </c>
    </row>
    <row r="148" spans="1:17" ht="34.950000000000003" customHeight="1">
      <c r="A148" s="37">
        <v>98</v>
      </c>
      <c r="B148" s="46" t="s">
        <v>194</v>
      </c>
      <c r="C148" s="39">
        <v>-200</v>
      </c>
      <c r="D148" s="51"/>
      <c r="E148" s="29">
        <f t="shared" si="2"/>
        <v>282</v>
      </c>
      <c r="P148" s="29" t="s">
        <v>543</v>
      </c>
      <c r="Q148" s="29">
        <v>147</v>
      </c>
    </row>
    <row r="149" spans="1:17" ht="34.950000000000003" customHeight="1">
      <c r="A149" s="37">
        <v>135</v>
      </c>
      <c r="B149" s="46" t="s">
        <v>230</v>
      </c>
      <c r="C149" s="39">
        <v>-200</v>
      </c>
      <c r="D149" s="51"/>
      <c r="E149" s="29">
        <f t="shared" si="2"/>
        <v>367</v>
      </c>
      <c r="P149" s="29" t="s">
        <v>544</v>
      </c>
      <c r="Q149" s="29">
        <v>148</v>
      </c>
    </row>
    <row r="150" spans="1:17" ht="34.950000000000003" customHeight="1">
      <c r="A150" s="37">
        <v>141</v>
      </c>
      <c r="B150" s="54" t="s">
        <v>236</v>
      </c>
      <c r="C150" s="39">
        <v>-200</v>
      </c>
      <c r="D150" s="51"/>
      <c r="E150" s="29">
        <f t="shared" si="2"/>
        <v>388</v>
      </c>
      <c r="P150" s="29" t="s">
        <v>545</v>
      </c>
      <c r="Q150" s="29">
        <v>149</v>
      </c>
    </row>
    <row r="151" spans="1:17" ht="34.950000000000003" customHeight="1">
      <c r="A151" s="37">
        <v>182</v>
      </c>
      <c r="B151" s="41" t="s">
        <v>276</v>
      </c>
      <c r="C151" s="39">
        <v>-200</v>
      </c>
      <c r="D151" s="51"/>
      <c r="E151" s="29">
        <f t="shared" si="2"/>
        <v>502</v>
      </c>
      <c r="P151" s="29" t="s">
        <v>546</v>
      </c>
      <c r="Q151" s="29">
        <v>150</v>
      </c>
    </row>
    <row r="152" spans="1:17" ht="34.950000000000003" customHeight="1">
      <c r="A152" s="37">
        <v>188</v>
      </c>
      <c r="B152" s="41" t="s">
        <v>282</v>
      </c>
      <c r="C152" s="39">
        <v>-200</v>
      </c>
      <c r="D152" s="51"/>
      <c r="E152" s="29">
        <f t="shared" si="2"/>
        <v>517</v>
      </c>
      <c r="P152" s="29" t="s">
        <v>141</v>
      </c>
      <c r="Q152" s="29">
        <v>151</v>
      </c>
    </row>
    <row r="153" spans="1:17" ht="34.950000000000003" customHeight="1">
      <c r="A153" s="37">
        <v>48</v>
      </c>
      <c r="B153" s="38" t="s">
        <v>144</v>
      </c>
      <c r="C153" s="39">
        <v>-50</v>
      </c>
      <c r="D153" s="51"/>
      <c r="E153" s="29">
        <f t="shared" si="2"/>
        <v>156</v>
      </c>
      <c r="P153" s="29" t="s">
        <v>142</v>
      </c>
      <c r="Q153" s="29">
        <v>152</v>
      </c>
    </row>
    <row r="154" spans="1:17" ht="34.950000000000003" customHeight="1">
      <c r="A154" s="37">
        <v>90</v>
      </c>
      <c r="B154" s="41" t="s">
        <v>186</v>
      </c>
      <c r="C154" s="42">
        <v>-50</v>
      </c>
      <c r="D154" s="51"/>
      <c r="E154" s="29">
        <f t="shared" si="2"/>
        <v>257</v>
      </c>
      <c r="P154" s="29" t="s">
        <v>547</v>
      </c>
      <c r="Q154" s="29">
        <v>153</v>
      </c>
    </row>
    <row r="155" spans="1:17" ht="34.950000000000003" customHeight="1">
      <c r="A155" s="37">
        <v>229</v>
      </c>
      <c r="B155" s="41" t="s">
        <v>323</v>
      </c>
      <c r="C155" s="39">
        <v>-0.5</v>
      </c>
      <c r="D155" s="51"/>
      <c r="E155" s="29">
        <f t="shared" si="2"/>
        <v>676</v>
      </c>
      <c r="P155" s="29" t="s">
        <v>143</v>
      </c>
      <c r="Q155" s="29">
        <v>154</v>
      </c>
    </row>
    <row r="156" spans="1:17" ht="34.950000000000003" customHeight="1">
      <c r="A156" s="37">
        <v>70</v>
      </c>
      <c r="B156" s="41" t="s">
        <v>166</v>
      </c>
      <c r="C156" s="39">
        <v>-0.23545499891042701</v>
      </c>
      <c r="D156" s="51"/>
      <c r="E156" s="29">
        <f t="shared" si="2"/>
        <v>218</v>
      </c>
      <c r="P156" s="29" t="s">
        <v>548</v>
      </c>
      <c r="Q156" s="29">
        <v>155</v>
      </c>
    </row>
    <row r="157" spans="1:17" ht="34.950000000000003" customHeight="1">
      <c r="A157" s="37">
        <v>63</v>
      </c>
      <c r="B157" s="46" t="s">
        <v>159</v>
      </c>
      <c r="C157" s="39">
        <v>-0.14999997615814201</v>
      </c>
      <c r="D157" s="51"/>
      <c r="E157" s="29">
        <f t="shared" si="2"/>
        <v>204</v>
      </c>
      <c r="P157" s="29" t="s">
        <v>144</v>
      </c>
      <c r="Q157" s="29">
        <v>156</v>
      </c>
    </row>
    <row r="158" spans="1:17" ht="34.950000000000003" customHeight="1">
      <c r="A158" s="37">
        <v>36</v>
      </c>
      <c r="B158" s="45" t="s">
        <v>132</v>
      </c>
      <c r="C158" s="39">
        <v>-3.72494923794875E-9</v>
      </c>
      <c r="D158" s="51"/>
      <c r="E158" s="29">
        <f t="shared" si="2"/>
        <v>124</v>
      </c>
      <c r="P158" s="29" t="s">
        <v>549</v>
      </c>
      <c r="Q158" s="29">
        <v>157</v>
      </c>
    </row>
    <row r="159" spans="1:17" ht="34.950000000000003" customHeight="1">
      <c r="A159" s="37">
        <v>202</v>
      </c>
      <c r="B159" s="41" t="s">
        <v>296</v>
      </c>
      <c r="C159" s="39">
        <v>-9.8953023552894592E-10</v>
      </c>
      <c r="D159" s="51"/>
      <c r="E159" s="29">
        <f t="shared" si="2"/>
        <v>573</v>
      </c>
      <c r="P159" s="29" t="s">
        <v>550</v>
      </c>
      <c r="Q159" s="29">
        <v>158</v>
      </c>
    </row>
    <row r="160" spans="1:17" ht="34.950000000000003" customHeight="1">
      <c r="A160" s="37">
        <v>31</v>
      </c>
      <c r="B160" s="45" t="s">
        <v>127</v>
      </c>
      <c r="C160" s="48">
        <v>-2.3283064365386999E-10</v>
      </c>
      <c r="D160" s="51"/>
      <c r="E160" s="29">
        <f t="shared" si="2"/>
        <v>111</v>
      </c>
      <c r="P160" s="29" t="s">
        <v>551</v>
      </c>
      <c r="Q160" s="29">
        <v>159</v>
      </c>
    </row>
    <row r="161" spans="1:17" ht="34.950000000000003" customHeight="1">
      <c r="A161" s="37">
        <v>187</v>
      </c>
      <c r="B161" s="41" t="s">
        <v>281</v>
      </c>
      <c r="C161" s="39">
        <v>200</v>
      </c>
      <c r="D161" s="51"/>
      <c r="E161" s="29">
        <f t="shared" si="2"/>
        <v>513</v>
      </c>
      <c r="F161" s="29">
        <v>5</v>
      </c>
      <c r="G161" s="29" t="s">
        <v>1045</v>
      </c>
      <c r="H161" s="29" t="str">
        <f>"insert into tfp (fp_nomor,fp_tanggal,fp_cus_id,fp_so_id,fp_amount) values ('"&amp;G161&amp;"','2024-12-31',"&amp;E161&amp;", 0,"&amp;C161&amp;");"</f>
        <v>insert into tfp (fp_nomor,fp_tanggal,fp_cus_id,fp_so_id,fp_amount) values ('FP/2024/12/0001','2024-12-31',513, 0,200);</v>
      </c>
      <c r="P161" s="29" t="s">
        <v>552</v>
      </c>
      <c r="Q161" s="29">
        <v>160</v>
      </c>
    </row>
    <row r="162" spans="1:17" ht="34.950000000000003" customHeight="1">
      <c r="A162" s="37">
        <v>221</v>
      </c>
      <c r="B162" s="41" t="s">
        <v>315</v>
      </c>
      <c r="C162" s="39">
        <v>30000</v>
      </c>
      <c r="D162" s="51"/>
      <c r="E162" s="29">
        <f t="shared" si="2"/>
        <v>653</v>
      </c>
      <c r="F162" s="29">
        <v>6</v>
      </c>
      <c r="G162" s="29" t="s">
        <v>1046</v>
      </c>
      <c r="H162" s="29" t="str">
        <f t="shared" ref="H162:H225" si="3">"insert into tfp (fp_nomor,fp_tanggal,fp_cus_id,fp_so_id,fp_amount) values ('"&amp;G162&amp;"','2024-12-31',"&amp;E162&amp;", 0,"&amp;C162&amp;");"</f>
        <v>insert into tfp (fp_nomor,fp_tanggal,fp_cus_id,fp_so_id,fp_amount) values ('FP/2024/12/0002','2024-12-31',653, 0,30000);</v>
      </c>
      <c r="P162" s="29" t="s">
        <v>145</v>
      </c>
      <c r="Q162" s="29">
        <v>161</v>
      </c>
    </row>
    <row r="163" spans="1:17" ht="34.950000000000003" customHeight="1">
      <c r="A163" s="37">
        <v>242</v>
      </c>
      <c r="B163" s="41" t="s">
        <v>336</v>
      </c>
      <c r="C163" s="39">
        <v>35000</v>
      </c>
      <c r="D163" s="51"/>
      <c r="E163" s="29">
        <f t="shared" si="2"/>
        <v>704</v>
      </c>
      <c r="F163" s="29">
        <v>7</v>
      </c>
      <c r="G163" s="29" t="s">
        <v>1047</v>
      </c>
      <c r="H163" s="29" t="str">
        <f t="shared" si="3"/>
        <v>insert into tfp (fp_nomor,fp_tanggal,fp_cus_id,fp_so_id,fp_amount) values ('FP/2024/12/0003','2024-12-31',704, 0,35000);</v>
      </c>
      <c r="P163" s="29" t="s">
        <v>146</v>
      </c>
      <c r="Q163" s="29">
        <v>162</v>
      </c>
    </row>
    <row r="164" spans="1:17" ht="34.950000000000003" customHeight="1">
      <c r="A164" s="37">
        <v>172</v>
      </c>
      <c r="B164" s="41" t="s">
        <v>266</v>
      </c>
      <c r="C164" s="39">
        <v>38400</v>
      </c>
      <c r="D164" s="51"/>
      <c r="E164" s="29">
        <f t="shared" si="2"/>
        <v>481</v>
      </c>
      <c r="F164" s="29">
        <v>8</v>
      </c>
      <c r="G164" s="29" t="s">
        <v>1048</v>
      </c>
      <c r="H164" s="29" t="str">
        <f t="shared" si="3"/>
        <v>insert into tfp (fp_nomor,fp_tanggal,fp_cus_id,fp_so_id,fp_amount) values ('FP/2024/12/0004','2024-12-31',481, 0,38400);</v>
      </c>
      <c r="P164" s="29" t="s">
        <v>147</v>
      </c>
      <c r="Q164" s="29">
        <v>163</v>
      </c>
    </row>
    <row r="165" spans="1:17" ht="34.950000000000003" customHeight="1">
      <c r="A165" s="37">
        <v>236</v>
      </c>
      <c r="B165" s="41" t="s">
        <v>330</v>
      </c>
      <c r="C165" s="39">
        <v>48600</v>
      </c>
      <c r="D165" s="51"/>
      <c r="E165" s="29">
        <f t="shared" si="2"/>
        <v>690</v>
      </c>
      <c r="F165" s="29">
        <v>9</v>
      </c>
      <c r="G165" s="29" t="s">
        <v>1049</v>
      </c>
      <c r="H165" s="29" t="str">
        <f t="shared" si="3"/>
        <v>insert into tfp (fp_nomor,fp_tanggal,fp_cus_id,fp_so_id,fp_amount) values ('FP/2024/12/0005','2024-12-31',690, 0,48600);</v>
      </c>
      <c r="P165" s="29" t="s">
        <v>553</v>
      </c>
      <c r="Q165" s="29">
        <v>164</v>
      </c>
    </row>
    <row r="166" spans="1:17" ht="34.950000000000003" customHeight="1">
      <c r="A166" s="37">
        <v>30</v>
      </c>
      <c r="B166" s="38" t="s">
        <v>126</v>
      </c>
      <c r="C166" s="39">
        <v>54400</v>
      </c>
      <c r="D166" s="51"/>
      <c r="E166" s="29">
        <f t="shared" si="2"/>
        <v>108</v>
      </c>
      <c r="F166" s="29">
        <v>10</v>
      </c>
      <c r="G166" s="29" t="s">
        <v>1050</v>
      </c>
      <c r="H166" s="29" t="str">
        <f t="shared" si="3"/>
        <v>insert into tfp (fp_nomor,fp_tanggal,fp_cus_id,fp_so_id,fp_amount) values ('FP/2024/12/0006','2024-12-31',108, 0,54400);</v>
      </c>
      <c r="P166" s="29" t="s">
        <v>554</v>
      </c>
      <c r="Q166" s="29">
        <v>165</v>
      </c>
    </row>
    <row r="167" spans="1:17" ht="34.950000000000003" customHeight="1">
      <c r="A167" s="37">
        <v>160</v>
      </c>
      <c r="B167" s="41" t="s">
        <v>254</v>
      </c>
      <c r="C167" s="39">
        <v>64000.000000000997</v>
      </c>
      <c r="D167" s="51"/>
      <c r="E167" s="29">
        <f t="shared" si="2"/>
        <v>444</v>
      </c>
      <c r="F167" s="29">
        <v>11</v>
      </c>
      <c r="G167" s="29" t="s">
        <v>1051</v>
      </c>
      <c r="H167" s="29" t="str">
        <f t="shared" si="3"/>
        <v>insert into tfp (fp_nomor,fp_tanggal,fp_cus_id,fp_so_id,fp_amount) values ('FP/2024/12/0007','2024-12-31',444, 0,64000.000000001);</v>
      </c>
      <c r="P167" s="29" t="s">
        <v>148</v>
      </c>
      <c r="Q167" s="29">
        <v>166</v>
      </c>
    </row>
    <row r="168" spans="1:17" ht="34.950000000000003" customHeight="1">
      <c r="A168" s="37">
        <v>258</v>
      </c>
      <c r="B168" s="41" t="s">
        <v>352</v>
      </c>
      <c r="C168" s="39">
        <v>76800</v>
      </c>
      <c r="D168" s="51"/>
      <c r="E168" s="29">
        <f t="shared" si="2"/>
        <v>741</v>
      </c>
      <c r="F168" s="29">
        <v>12</v>
      </c>
      <c r="G168" s="29" t="s">
        <v>1052</v>
      </c>
      <c r="H168" s="29" t="str">
        <f t="shared" si="3"/>
        <v>insert into tfp (fp_nomor,fp_tanggal,fp_cus_id,fp_so_id,fp_amount) values ('FP/2024/12/0008','2024-12-31',741, 0,76800);</v>
      </c>
      <c r="P168" s="29" t="s">
        <v>555</v>
      </c>
      <c r="Q168" s="29">
        <v>167</v>
      </c>
    </row>
    <row r="169" spans="1:17" ht="34.950000000000003" customHeight="1">
      <c r="A169" s="37">
        <v>223</v>
      </c>
      <c r="B169" s="41" t="s">
        <v>317</v>
      </c>
      <c r="C169" s="39">
        <v>79200</v>
      </c>
      <c r="D169" s="51"/>
      <c r="E169" s="29">
        <f t="shared" si="2"/>
        <v>656</v>
      </c>
      <c r="F169" s="29">
        <v>13</v>
      </c>
      <c r="G169" s="29" t="s">
        <v>1053</v>
      </c>
      <c r="H169" s="29" t="str">
        <f t="shared" si="3"/>
        <v>insert into tfp (fp_nomor,fp_tanggal,fp_cus_id,fp_so_id,fp_amount) values ('FP/2024/12/0009','2024-12-31',656, 0,79200);</v>
      </c>
      <c r="P169" s="29" t="s">
        <v>556</v>
      </c>
      <c r="Q169" s="29">
        <v>168</v>
      </c>
    </row>
    <row r="170" spans="1:17" ht="34.950000000000003" customHeight="1">
      <c r="A170" s="37">
        <v>253</v>
      </c>
      <c r="B170" s="41" t="s">
        <v>347</v>
      </c>
      <c r="C170" s="39">
        <v>100000</v>
      </c>
      <c r="D170" s="51"/>
      <c r="E170" s="29">
        <f t="shared" si="2"/>
        <v>727</v>
      </c>
      <c r="F170" s="29">
        <v>14</v>
      </c>
      <c r="G170" s="29" t="s">
        <v>1054</v>
      </c>
      <c r="H170" s="29" t="str">
        <f t="shared" si="3"/>
        <v>insert into tfp (fp_nomor,fp_tanggal,fp_cus_id,fp_so_id,fp_amount) values ('FP/2024/12/0010','2024-12-31',727, 0,100000);</v>
      </c>
      <c r="P170" s="29" t="s">
        <v>557</v>
      </c>
      <c r="Q170" s="29">
        <v>169</v>
      </c>
    </row>
    <row r="171" spans="1:17" ht="34.950000000000003" customHeight="1">
      <c r="A171" s="37">
        <v>11</v>
      </c>
      <c r="B171" s="46" t="s">
        <v>107</v>
      </c>
      <c r="C171" s="39">
        <v>112000</v>
      </c>
      <c r="D171" s="51"/>
      <c r="E171" s="29">
        <f t="shared" si="2"/>
        <v>51</v>
      </c>
      <c r="F171" s="29">
        <v>15</v>
      </c>
      <c r="G171" s="29" t="s">
        <v>1055</v>
      </c>
      <c r="H171" s="29" t="str">
        <f t="shared" si="3"/>
        <v>insert into tfp (fp_nomor,fp_tanggal,fp_cus_id,fp_so_id,fp_amount) values ('FP/2024/12/0011','2024-12-31',51, 0,112000);</v>
      </c>
      <c r="P171" s="29" t="s">
        <v>558</v>
      </c>
      <c r="Q171" s="29">
        <v>170</v>
      </c>
    </row>
    <row r="172" spans="1:17" ht="34.950000000000003" customHeight="1">
      <c r="A172" s="37">
        <v>95</v>
      </c>
      <c r="B172" s="46" t="s">
        <v>191</v>
      </c>
      <c r="C172" s="39">
        <v>113400</v>
      </c>
      <c r="D172" s="51"/>
      <c r="E172" s="29">
        <f t="shared" si="2"/>
        <v>268</v>
      </c>
      <c r="F172" s="29">
        <v>16</v>
      </c>
      <c r="G172" s="29" t="s">
        <v>1056</v>
      </c>
      <c r="H172" s="29" t="str">
        <f t="shared" si="3"/>
        <v>insert into tfp (fp_nomor,fp_tanggal,fp_cus_id,fp_so_id,fp_amount) values ('FP/2024/12/0012','2024-12-31',268, 0,113400);</v>
      </c>
      <c r="P172" s="29" t="s">
        <v>559</v>
      </c>
      <c r="Q172" s="29">
        <v>171</v>
      </c>
    </row>
    <row r="173" spans="1:17" ht="34.950000000000003" customHeight="1">
      <c r="A173" s="37">
        <v>246</v>
      </c>
      <c r="B173" s="41" t="s">
        <v>340</v>
      </c>
      <c r="C173" s="39">
        <v>114100</v>
      </c>
      <c r="D173" s="51"/>
      <c r="E173" s="29">
        <f t="shared" si="2"/>
        <v>713</v>
      </c>
      <c r="F173" s="29">
        <v>17</v>
      </c>
      <c r="G173" s="29" t="s">
        <v>1057</v>
      </c>
      <c r="H173" s="29" t="str">
        <f t="shared" si="3"/>
        <v>insert into tfp (fp_nomor,fp_tanggal,fp_cus_id,fp_so_id,fp_amount) values ('FP/2024/12/0013','2024-12-31',713, 0,114100);</v>
      </c>
      <c r="P173" s="29" t="s">
        <v>560</v>
      </c>
      <c r="Q173" s="29">
        <v>172</v>
      </c>
    </row>
    <row r="174" spans="1:17" ht="34.950000000000003" customHeight="1">
      <c r="A174" s="37">
        <v>225</v>
      </c>
      <c r="B174" s="41" t="s">
        <v>319</v>
      </c>
      <c r="C174" s="39">
        <v>143500</v>
      </c>
      <c r="D174" s="51"/>
      <c r="E174" s="29">
        <f t="shared" si="2"/>
        <v>660</v>
      </c>
      <c r="F174" s="29">
        <v>18</v>
      </c>
      <c r="G174" s="29" t="s">
        <v>1058</v>
      </c>
      <c r="H174" s="29" t="str">
        <f t="shared" si="3"/>
        <v>insert into tfp (fp_nomor,fp_tanggal,fp_cus_id,fp_so_id,fp_amount) values ('FP/2024/12/0014','2024-12-31',660, 0,143500);</v>
      </c>
      <c r="P174" s="29" t="s">
        <v>561</v>
      </c>
      <c r="Q174" s="29">
        <v>173</v>
      </c>
    </row>
    <row r="175" spans="1:17" ht="34.950000000000003" customHeight="1">
      <c r="A175" s="37">
        <v>227</v>
      </c>
      <c r="B175" s="41" t="s">
        <v>321</v>
      </c>
      <c r="C175" s="39">
        <v>162000</v>
      </c>
      <c r="D175" s="51"/>
      <c r="E175" s="29">
        <f t="shared" si="2"/>
        <v>664</v>
      </c>
      <c r="F175" s="29">
        <v>19</v>
      </c>
      <c r="G175" s="29" t="s">
        <v>1059</v>
      </c>
      <c r="H175" s="29" t="str">
        <f t="shared" si="3"/>
        <v>insert into tfp (fp_nomor,fp_tanggal,fp_cus_id,fp_so_id,fp_amount) values ('FP/2024/12/0015','2024-12-31',664, 0,162000);</v>
      </c>
      <c r="P175" s="29" t="s">
        <v>562</v>
      </c>
      <c r="Q175" s="29">
        <v>174</v>
      </c>
    </row>
    <row r="176" spans="1:17" ht="34.950000000000003" customHeight="1">
      <c r="A176" s="37">
        <v>263</v>
      </c>
      <c r="B176" s="41" t="s">
        <v>357</v>
      </c>
      <c r="C176" s="39">
        <v>180200</v>
      </c>
      <c r="D176" s="51"/>
      <c r="E176" s="29">
        <v>766</v>
      </c>
      <c r="F176" s="29">
        <v>20</v>
      </c>
      <c r="G176" s="29" t="s">
        <v>1060</v>
      </c>
      <c r="H176" s="29" t="str">
        <f t="shared" si="3"/>
        <v>insert into tfp (fp_nomor,fp_tanggal,fp_cus_id,fp_so_id,fp_amount) values ('FP/2024/12/0016','2024-12-31',766, 0,180200);</v>
      </c>
      <c r="P176" s="29" t="s">
        <v>563</v>
      </c>
      <c r="Q176" s="29">
        <v>175</v>
      </c>
    </row>
    <row r="177" spans="1:17" ht="34.950000000000003" customHeight="1">
      <c r="A177" s="37">
        <v>165</v>
      </c>
      <c r="B177" s="41" t="s">
        <v>259</v>
      </c>
      <c r="C177" s="39">
        <v>183400</v>
      </c>
      <c r="D177" s="51"/>
      <c r="E177" s="29">
        <f t="shared" si="2"/>
        <v>457</v>
      </c>
      <c r="F177" s="29">
        <v>21</v>
      </c>
      <c r="G177" s="29" t="s">
        <v>1061</v>
      </c>
      <c r="H177" s="29" t="str">
        <f t="shared" si="3"/>
        <v>insert into tfp (fp_nomor,fp_tanggal,fp_cus_id,fp_so_id,fp_amount) values ('FP/2024/12/0017','2024-12-31',457, 0,183400);</v>
      </c>
      <c r="P177" s="29" t="s">
        <v>564</v>
      </c>
      <c r="Q177" s="29">
        <v>176</v>
      </c>
    </row>
    <row r="178" spans="1:17" ht="34.950000000000003" customHeight="1">
      <c r="A178" s="37">
        <v>244</v>
      </c>
      <c r="B178" s="41" t="s">
        <v>338</v>
      </c>
      <c r="C178" s="39">
        <v>196800</v>
      </c>
      <c r="D178" s="51"/>
      <c r="E178" s="29">
        <f t="shared" si="2"/>
        <v>709</v>
      </c>
      <c r="F178" s="29">
        <v>22</v>
      </c>
      <c r="G178" s="29" t="s">
        <v>1062</v>
      </c>
      <c r="H178" s="29" t="str">
        <f t="shared" si="3"/>
        <v>insert into tfp (fp_nomor,fp_tanggal,fp_cus_id,fp_so_id,fp_amount) values ('FP/2024/12/0018','2024-12-31',709, 0,196800);</v>
      </c>
      <c r="P178" s="29" t="s">
        <v>149</v>
      </c>
      <c r="Q178" s="29">
        <v>177</v>
      </c>
    </row>
    <row r="179" spans="1:17" ht="34.950000000000003" customHeight="1">
      <c r="A179" s="37">
        <v>259</v>
      </c>
      <c r="B179" s="41" t="s">
        <v>353</v>
      </c>
      <c r="C179" s="39">
        <v>199600</v>
      </c>
      <c r="D179" s="51"/>
      <c r="E179" s="29">
        <v>767</v>
      </c>
      <c r="F179" s="29">
        <v>23</v>
      </c>
      <c r="G179" s="29" t="s">
        <v>1063</v>
      </c>
      <c r="H179" s="29" t="str">
        <f t="shared" si="3"/>
        <v>insert into tfp (fp_nomor,fp_tanggal,fp_cus_id,fp_so_id,fp_amount) values ('FP/2024/12/0019','2024-12-31',767, 0,199600);</v>
      </c>
      <c r="P179" s="29" t="s">
        <v>150</v>
      </c>
      <c r="Q179" s="29">
        <v>178</v>
      </c>
    </row>
    <row r="180" spans="1:17" ht="34.950000000000003" customHeight="1">
      <c r="A180" s="37">
        <v>250</v>
      </c>
      <c r="B180" s="41" t="s">
        <v>344</v>
      </c>
      <c r="C180" s="39">
        <v>201000</v>
      </c>
      <c r="D180" s="51"/>
      <c r="E180" s="29">
        <f t="shared" si="2"/>
        <v>723</v>
      </c>
      <c r="F180" s="29">
        <v>24</v>
      </c>
      <c r="G180" s="29" t="s">
        <v>1064</v>
      </c>
      <c r="H180" s="29" t="str">
        <f t="shared" si="3"/>
        <v>insert into tfp (fp_nomor,fp_tanggal,fp_cus_id,fp_so_id,fp_amount) values ('FP/2024/12/0020','2024-12-31',723, 0,201000);</v>
      </c>
      <c r="P180" s="29" t="s">
        <v>565</v>
      </c>
      <c r="Q180" s="29">
        <v>179</v>
      </c>
    </row>
    <row r="181" spans="1:17" ht="34.950000000000003" customHeight="1">
      <c r="A181" s="37">
        <v>203</v>
      </c>
      <c r="B181" s="41" t="s">
        <v>297</v>
      </c>
      <c r="C181" s="39">
        <v>204500</v>
      </c>
      <c r="D181" s="51"/>
      <c r="E181" s="29">
        <f t="shared" si="2"/>
        <v>575</v>
      </c>
      <c r="F181" s="29">
        <v>25</v>
      </c>
      <c r="G181" s="29" t="s">
        <v>1065</v>
      </c>
      <c r="H181" s="29" t="str">
        <f t="shared" si="3"/>
        <v>insert into tfp (fp_nomor,fp_tanggal,fp_cus_id,fp_so_id,fp_amount) values ('FP/2024/12/0021','2024-12-31',575, 0,204500);</v>
      </c>
      <c r="P181" s="29" t="s">
        <v>566</v>
      </c>
      <c r="Q181" s="29">
        <v>180</v>
      </c>
    </row>
    <row r="182" spans="1:17" ht="34.950000000000003" customHeight="1">
      <c r="A182" s="37">
        <v>181</v>
      </c>
      <c r="B182" s="41" t="s">
        <v>275</v>
      </c>
      <c r="C182" s="39">
        <v>235000</v>
      </c>
      <c r="D182" s="51"/>
      <c r="E182" s="29">
        <f t="shared" si="2"/>
        <v>501</v>
      </c>
      <c r="F182" s="29">
        <v>26</v>
      </c>
      <c r="G182" s="29" t="s">
        <v>1066</v>
      </c>
      <c r="H182" s="29" t="str">
        <f t="shared" si="3"/>
        <v>insert into tfp (fp_nomor,fp_tanggal,fp_cus_id,fp_so_id,fp_amount) values ('FP/2024/12/0022','2024-12-31',501, 0,235000);</v>
      </c>
      <c r="P182" s="29" t="s">
        <v>567</v>
      </c>
      <c r="Q182" s="29">
        <v>181</v>
      </c>
    </row>
    <row r="183" spans="1:17" ht="34.950000000000003" customHeight="1">
      <c r="A183" s="37">
        <v>237</v>
      </c>
      <c r="B183" s="41" t="s">
        <v>331</v>
      </c>
      <c r="C183" s="39">
        <v>237000.00000000701</v>
      </c>
      <c r="D183" s="51"/>
      <c r="E183" s="29">
        <f t="shared" si="2"/>
        <v>692</v>
      </c>
      <c r="F183" s="29">
        <v>27</v>
      </c>
      <c r="G183" s="29" t="s">
        <v>1067</v>
      </c>
      <c r="H183" s="29" t="str">
        <f t="shared" si="3"/>
        <v>insert into tfp (fp_nomor,fp_tanggal,fp_cus_id,fp_so_id,fp_amount) values ('FP/2024/12/0023','2024-12-31',692, 0,237000.000000007);</v>
      </c>
      <c r="P183" s="29" t="s">
        <v>568</v>
      </c>
      <c r="Q183" s="29">
        <v>182</v>
      </c>
    </row>
    <row r="184" spans="1:17" ht="34.950000000000003" customHeight="1">
      <c r="A184" s="37">
        <v>83</v>
      </c>
      <c r="B184" s="41" t="s">
        <v>179</v>
      </c>
      <c r="C184" s="42">
        <v>242100</v>
      </c>
      <c r="D184" s="51"/>
      <c r="E184" s="29">
        <f t="shared" si="2"/>
        <v>241</v>
      </c>
      <c r="F184" s="29">
        <v>28</v>
      </c>
      <c r="G184" s="29" t="s">
        <v>1068</v>
      </c>
      <c r="H184" s="29" t="str">
        <f t="shared" si="3"/>
        <v>insert into tfp (fp_nomor,fp_tanggal,fp_cus_id,fp_so_id,fp_amount) values ('FP/2024/12/0024','2024-12-31',241, 0,242100);</v>
      </c>
      <c r="P184" s="29" t="s">
        <v>569</v>
      </c>
      <c r="Q184" s="29">
        <v>183</v>
      </c>
    </row>
    <row r="185" spans="1:17" ht="34.950000000000003" customHeight="1">
      <c r="A185" s="37">
        <v>235</v>
      </c>
      <c r="B185" s="41" t="s">
        <v>329</v>
      </c>
      <c r="C185" s="39">
        <v>243000.00000000201</v>
      </c>
      <c r="D185" s="51"/>
      <c r="E185" s="29">
        <f t="shared" si="2"/>
        <v>689</v>
      </c>
      <c r="F185" s="29">
        <v>29</v>
      </c>
      <c r="G185" s="29" t="s">
        <v>1069</v>
      </c>
      <c r="H185" s="29" t="str">
        <f t="shared" si="3"/>
        <v>insert into tfp (fp_nomor,fp_tanggal,fp_cus_id,fp_so_id,fp_amount) values ('FP/2024/12/0025','2024-12-31',689, 0,243000.000000002);</v>
      </c>
      <c r="P185" s="29" t="s">
        <v>570</v>
      </c>
      <c r="Q185" s="29">
        <v>184</v>
      </c>
    </row>
    <row r="186" spans="1:17" ht="34.950000000000003" customHeight="1">
      <c r="A186" s="37">
        <v>252</v>
      </c>
      <c r="B186" s="41" t="s">
        <v>346</v>
      </c>
      <c r="C186" s="39">
        <v>248000</v>
      </c>
      <c r="D186" s="51"/>
      <c r="E186" s="29">
        <f t="shared" si="2"/>
        <v>726</v>
      </c>
      <c r="F186" s="29">
        <v>30</v>
      </c>
      <c r="G186" s="29" t="s">
        <v>1070</v>
      </c>
      <c r="H186" s="29" t="str">
        <f t="shared" si="3"/>
        <v>insert into tfp (fp_nomor,fp_tanggal,fp_cus_id,fp_so_id,fp_amount) values ('FP/2024/12/0026','2024-12-31',726, 0,248000);</v>
      </c>
      <c r="P186" s="29" t="s">
        <v>571</v>
      </c>
      <c r="Q186" s="29">
        <v>185</v>
      </c>
    </row>
    <row r="187" spans="1:17" ht="34.950000000000003" customHeight="1">
      <c r="A187" s="37">
        <v>217</v>
      </c>
      <c r="B187" s="41" t="s">
        <v>311</v>
      </c>
      <c r="C187" s="39">
        <v>270000</v>
      </c>
      <c r="D187" s="51"/>
      <c r="E187" s="29">
        <f t="shared" si="2"/>
        <v>638</v>
      </c>
      <c r="F187" s="29">
        <v>31</v>
      </c>
      <c r="G187" s="29" t="s">
        <v>1071</v>
      </c>
      <c r="H187" s="29" t="str">
        <f t="shared" si="3"/>
        <v>insert into tfp (fp_nomor,fp_tanggal,fp_cus_id,fp_so_id,fp_amount) values ('FP/2024/12/0027','2024-12-31',638, 0,270000);</v>
      </c>
      <c r="P187" s="29" t="s">
        <v>151</v>
      </c>
      <c r="Q187" s="29">
        <v>186</v>
      </c>
    </row>
    <row r="188" spans="1:17" ht="34.950000000000003" customHeight="1">
      <c r="A188" s="37">
        <v>127</v>
      </c>
      <c r="B188" s="41" t="s">
        <v>222</v>
      </c>
      <c r="C188" s="42">
        <v>272000</v>
      </c>
      <c r="D188" s="51"/>
      <c r="E188" s="29">
        <f t="shared" si="2"/>
        <v>346</v>
      </c>
      <c r="F188" s="29">
        <v>32</v>
      </c>
      <c r="G188" s="29" t="s">
        <v>1072</v>
      </c>
      <c r="H188" s="29" t="str">
        <f t="shared" si="3"/>
        <v>insert into tfp (fp_nomor,fp_tanggal,fp_cus_id,fp_so_id,fp_amount) values ('FP/2024/12/0028','2024-12-31',346, 0,272000);</v>
      </c>
      <c r="P188" s="29" t="s">
        <v>572</v>
      </c>
      <c r="Q188" s="29">
        <v>187</v>
      </c>
    </row>
    <row r="189" spans="1:17" ht="34.950000000000003" customHeight="1">
      <c r="A189" s="37">
        <v>256</v>
      </c>
      <c r="B189" s="41" t="s">
        <v>350</v>
      </c>
      <c r="C189" s="39">
        <v>275500</v>
      </c>
      <c r="D189" s="51"/>
      <c r="E189" s="29">
        <f t="shared" si="2"/>
        <v>738</v>
      </c>
      <c r="F189" s="29">
        <v>33</v>
      </c>
      <c r="G189" s="29" t="s">
        <v>1073</v>
      </c>
      <c r="H189" s="29" t="str">
        <f t="shared" si="3"/>
        <v>insert into tfp (fp_nomor,fp_tanggal,fp_cus_id,fp_so_id,fp_amount) values ('FP/2024/12/0029','2024-12-31',738, 0,275500);</v>
      </c>
      <c r="P189" s="29" t="s">
        <v>152</v>
      </c>
      <c r="Q189" s="29">
        <v>188</v>
      </c>
    </row>
    <row r="190" spans="1:17" ht="34.950000000000003" customHeight="1">
      <c r="A190" s="37">
        <v>224</v>
      </c>
      <c r="B190" s="41" t="s">
        <v>318</v>
      </c>
      <c r="C190" s="39">
        <v>282000.00000000198</v>
      </c>
      <c r="D190" s="51"/>
      <c r="E190" s="29">
        <f t="shared" si="2"/>
        <v>658</v>
      </c>
      <c r="F190" s="29">
        <v>34</v>
      </c>
      <c r="G190" s="29" t="s">
        <v>1074</v>
      </c>
      <c r="H190" s="29" t="str">
        <f t="shared" si="3"/>
        <v>insert into tfp (fp_nomor,fp_tanggal,fp_cus_id,fp_so_id,fp_amount) values ('FP/2024/12/0030','2024-12-31',658, 0,282000.000000002);</v>
      </c>
      <c r="P190" s="29" t="s">
        <v>573</v>
      </c>
      <c r="Q190" s="29">
        <v>189</v>
      </c>
    </row>
    <row r="191" spans="1:17" ht="34.950000000000003" customHeight="1">
      <c r="A191" s="37">
        <v>230</v>
      </c>
      <c r="B191" s="41" t="s">
        <v>324</v>
      </c>
      <c r="C191" s="39">
        <v>373000.00000000099</v>
      </c>
      <c r="D191" s="51"/>
      <c r="E191" s="29">
        <f t="shared" si="2"/>
        <v>677</v>
      </c>
      <c r="F191" s="29">
        <v>35</v>
      </c>
      <c r="G191" s="29" t="s">
        <v>1075</v>
      </c>
      <c r="H191" s="29" t="str">
        <f t="shared" si="3"/>
        <v>insert into tfp (fp_nomor,fp_tanggal,fp_cus_id,fp_so_id,fp_amount) values ('FP/2024/12/0031','2024-12-31',677, 0,373000.000000001);</v>
      </c>
      <c r="P191" s="29" t="s">
        <v>153</v>
      </c>
      <c r="Q191" s="29">
        <v>190</v>
      </c>
    </row>
    <row r="192" spans="1:17" ht="34.950000000000003" customHeight="1">
      <c r="A192" s="37">
        <v>25</v>
      </c>
      <c r="B192" s="38" t="s">
        <v>121</v>
      </c>
      <c r="C192" s="39">
        <v>390000.00000000402</v>
      </c>
      <c r="D192" s="51"/>
      <c r="E192" s="29">
        <f t="shared" si="2"/>
        <v>91</v>
      </c>
      <c r="F192" s="29">
        <v>36</v>
      </c>
      <c r="G192" s="29" t="s">
        <v>1076</v>
      </c>
      <c r="H192" s="29" t="str">
        <f t="shared" si="3"/>
        <v>insert into tfp (fp_nomor,fp_tanggal,fp_cus_id,fp_so_id,fp_amount) values ('FP/2024/12/0032','2024-12-31',91, 0,390000.000000004);</v>
      </c>
      <c r="P192" s="29" t="s">
        <v>574</v>
      </c>
      <c r="Q192" s="29">
        <v>191</v>
      </c>
    </row>
    <row r="193" spans="1:46" ht="34.950000000000003" customHeight="1">
      <c r="A193" s="37">
        <v>205</v>
      </c>
      <c r="B193" s="41" t="s">
        <v>299</v>
      </c>
      <c r="C193" s="39">
        <v>404450</v>
      </c>
      <c r="D193" s="51"/>
      <c r="E193" s="29">
        <f t="shared" si="2"/>
        <v>584</v>
      </c>
      <c r="F193" s="29">
        <v>37</v>
      </c>
      <c r="G193" s="29" t="s">
        <v>1077</v>
      </c>
      <c r="H193" s="29" t="str">
        <f t="shared" si="3"/>
        <v>insert into tfp (fp_nomor,fp_tanggal,fp_cus_id,fp_so_id,fp_amount) values ('FP/2024/12/0033','2024-12-31',584, 0,404450);</v>
      </c>
      <c r="I193" s="30"/>
      <c r="J193" s="30"/>
      <c r="K193" s="30"/>
      <c r="L193" s="30"/>
      <c r="M193" s="30"/>
      <c r="N193" s="30"/>
      <c r="O193" s="30"/>
      <c r="P193" s="30" t="s">
        <v>154</v>
      </c>
      <c r="Q193" s="30">
        <v>192</v>
      </c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</row>
    <row r="194" spans="1:46" ht="34.950000000000003" customHeight="1">
      <c r="A194" s="37">
        <v>87</v>
      </c>
      <c r="B194" s="41" t="s">
        <v>183</v>
      </c>
      <c r="C194" s="42">
        <v>433750</v>
      </c>
      <c r="D194" s="51"/>
      <c r="E194" s="29">
        <f t="shared" si="2"/>
        <v>248</v>
      </c>
      <c r="F194" s="29">
        <v>38</v>
      </c>
      <c r="G194" s="29" t="s">
        <v>1078</v>
      </c>
      <c r="H194" s="29" t="str">
        <f t="shared" si="3"/>
        <v>insert into tfp (fp_nomor,fp_tanggal,fp_cus_id,fp_so_id,fp_amount) values ('FP/2024/12/0034','2024-12-31',248, 0,433750);</v>
      </c>
      <c r="P194" s="29" t="s">
        <v>575</v>
      </c>
      <c r="Q194" s="29">
        <v>193</v>
      </c>
    </row>
    <row r="195" spans="1:46" ht="34.950000000000003" customHeight="1">
      <c r="A195" s="37">
        <v>170</v>
      </c>
      <c r="B195" s="41" t="s">
        <v>264</v>
      </c>
      <c r="C195" s="39">
        <v>446665</v>
      </c>
      <c r="D195" s="51"/>
      <c r="E195" s="29">
        <f t="shared" si="2"/>
        <v>471</v>
      </c>
      <c r="F195" s="29">
        <v>39</v>
      </c>
      <c r="G195" s="29" t="s">
        <v>1079</v>
      </c>
      <c r="H195" s="29" t="str">
        <f t="shared" si="3"/>
        <v>insert into tfp (fp_nomor,fp_tanggal,fp_cus_id,fp_so_id,fp_amount) values ('FP/2024/12/0035','2024-12-31',471, 0,446665);</v>
      </c>
      <c r="P195" s="29" t="s">
        <v>155</v>
      </c>
      <c r="Q195" s="29">
        <v>194</v>
      </c>
    </row>
    <row r="196" spans="1:46" ht="34.950000000000003" customHeight="1">
      <c r="A196" s="37">
        <v>245</v>
      </c>
      <c r="B196" s="41" t="s">
        <v>339</v>
      </c>
      <c r="C196" s="39">
        <v>451000</v>
      </c>
      <c r="D196" s="51"/>
      <c r="E196" s="29">
        <f t="shared" si="2"/>
        <v>712</v>
      </c>
      <c r="F196" s="29">
        <v>40</v>
      </c>
      <c r="G196" s="29" t="s">
        <v>1080</v>
      </c>
      <c r="H196" s="29" t="str">
        <f t="shared" si="3"/>
        <v>insert into tfp (fp_nomor,fp_tanggal,fp_cus_id,fp_so_id,fp_amount) values ('FP/2024/12/0036','2024-12-31',712, 0,451000);</v>
      </c>
      <c r="P196" s="29" t="s">
        <v>576</v>
      </c>
      <c r="Q196" s="29">
        <v>195</v>
      </c>
    </row>
    <row r="197" spans="1:46" ht="34.950000000000003" customHeight="1">
      <c r="A197" s="37">
        <v>157</v>
      </c>
      <c r="B197" s="54" t="s">
        <v>252</v>
      </c>
      <c r="C197" s="39">
        <v>557600</v>
      </c>
      <c r="D197" s="51"/>
      <c r="E197" s="29">
        <f t="shared" si="2"/>
        <v>432</v>
      </c>
      <c r="F197" s="29">
        <v>41</v>
      </c>
      <c r="G197" s="29" t="s">
        <v>1081</v>
      </c>
      <c r="H197" s="29" t="str">
        <f t="shared" si="3"/>
        <v>insert into tfp (fp_nomor,fp_tanggal,fp_cus_id,fp_so_id,fp_amount) values ('FP/2024/12/0037','2024-12-31',432, 0,557600);</v>
      </c>
      <c r="P197" s="29" t="s">
        <v>577</v>
      </c>
      <c r="Q197" s="29">
        <v>196</v>
      </c>
    </row>
    <row r="198" spans="1:46" ht="34.950000000000003" customHeight="1">
      <c r="A198" s="37">
        <v>260</v>
      </c>
      <c r="B198" s="41" t="s">
        <v>354</v>
      </c>
      <c r="C198" s="39">
        <v>646689.84999999404</v>
      </c>
      <c r="D198" s="51"/>
      <c r="E198" s="29">
        <v>768</v>
      </c>
      <c r="F198" s="29">
        <v>42</v>
      </c>
      <c r="G198" s="29" t="s">
        <v>1082</v>
      </c>
      <c r="H198" s="29" t="str">
        <f t="shared" si="3"/>
        <v>insert into tfp (fp_nomor,fp_tanggal,fp_cus_id,fp_so_id,fp_amount) values ('FP/2024/12/0038','2024-12-31',768, 0,646689.849999994);</v>
      </c>
      <c r="P198" s="29" t="s">
        <v>578</v>
      </c>
      <c r="Q198" s="29">
        <v>197</v>
      </c>
    </row>
    <row r="199" spans="1:46" ht="34.950000000000003" customHeight="1">
      <c r="A199" s="37">
        <v>218</v>
      </c>
      <c r="B199" s="41" t="s">
        <v>312</v>
      </c>
      <c r="C199" s="39">
        <v>704850</v>
      </c>
      <c r="D199" s="51"/>
      <c r="E199" s="29">
        <f t="shared" si="2"/>
        <v>647</v>
      </c>
      <c r="F199" s="29">
        <v>43</v>
      </c>
      <c r="G199" s="29" t="s">
        <v>1083</v>
      </c>
      <c r="H199" s="29" t="str">
        <f t="shared" si="3"/>
        <v>insert into tfp (fp_nomor,fp_tanggal,fp_cus_id,fp_so_id,fp_amount) values ('FP/2024/12/0039','2024-12-31',647, 0,704850);</v>
      </c>
      <c r="P199" s="29" t="s">
        <v>579</v>
      </c>
      <c r="Q199" s="29">
        <v>198</v>
      </c>
    </row>
    <row r="200" spans="1:46" ht="34.950000000000003" customHeight="1">
      <c r="A200" s="37">
        <v>206</v>
      </c>
      <c r="B200" s="41" t="s">
        <v>300</v>
      </c>
      <c r="C200" s="39">
        <v>729300</v>
      </c>
      <c r="D200" s="51"/>
      <c r="E200" s="29">
        <f t="shared" ref="E200:E263" si="4">VLOOKUP(B200,$P$4:$Q$758,2,0)</f>
        <v>585</v>
      </c>
      <c r="F200" s="29">
        <v>44</v>
      </c>
      <c r="G200" s="29" t="s">
        <v>1084</v>
      </c>
      <c r="H200" s="29" t="str">
        <f t="shared" si="3"/>
        <v>insert into tfp (fp_nomor,fp_tanggal,fp_cus_id,fp_so_id,fp_amount) values ('FP/2024/12/0040','2024-12-31',585, 0,729300);</v>
      </c>
      <c r="P200" s="29" t="s">
        <v>580</v>
      </c>
      <c r="Q200" s="29">
        <v>199</v>
      </c>
    </row>
    <row r="201" spans="1:46" ht="34.950000000000003" customHeight="1">
      <c r="A201" s="37">
        <v>4</v>
      </c>
      <c r="B201" s="38" t="s">
        <v>100</v>
      </c>
      <c r="C201" s="39">
        <v>795600</v>
      </c>
      <c r="D201" s="51"/>
      <c r="E201" s="29">
        <f t="shared" si="4"/>
        <v>14</v>
      </c>
      <c r="F201" s="29">
        <v>45</v>
      </c>
      <c r="G201" s="29" t="s">
        <v>1085</v>
      </c>
      <c r="H201" s="29" t="str">
        <f t="shared" si="3"/>
        <v>insert into tfp (fp_nomor,fp_tanggal,fp_cus_id,fp_so_id,fp_amount) values ('FP/2024/12/0041','2024-12-31',14, 0,795600);</v>
      </c>
      <c r="P201" s="29" t="s">
        <v>156</v>
      </c>
      <c r="Q201" s="29">
        <v>200</v>
      </c>
    </row>
    <row r="202" spans="1:46" ht="34.950000000000003" customHeight="1">
      <c r="A202" s="37">
        <v>184</v>
      </c>
      <c r="B202" s="41" t="s">
        <v>278</v>
      </c>
      <c r="C202" s="39">
        <v>816000</v>
      </c>
      <c r="D202" s="51"/>
      <c r="E202" s="29">
        <f t="shared" si="4"/>
        <v>507</v>
      </c>
      <c r="F202" s="29">
        <v>46</v>
      </c>
      <c r="G202" s="29" t="s">
        <v>1086</v>
      </c>
      <c r="H202" s="29" t="str">
        <f t="shared" si="3"/>
        <v>insert into tfp (fp_nomor,fp_tanggal,fp_cus_id,fp_so_id,fp_amount) values ('FP/2024/12/0042','2024-12-31',507, 0,816000);</v>
      </c>
      <c r="P202" s="29" t="s">
        <v>581</v>
      </c>
      <c r="Q202" s="29">
        <v>201</v>
      </c>
    </row>
    <row r="203" spans="1:46" ht="34.950000000000003" customHeight="1">
      <c r="A203" s="37">
        <v>40</v>
      </c>
      <c r="B203" s="41" t="s">
        <v>136</v>
      </c>
      <c r="C203" s="42">
        <v>1713600</v>
      </c>
      <c r="D203" s="51"/>
      <c r="E203" s="29">
        <f t="shared" si="4"/>
        <v>133</v>
      </c>
      <c r="F203" s="29">
        <v>47</v>
      </c>
      <c r="G203" s="29" t="s">
        <v>1087</v>
      </c>
      <c r="H203" s="29" t="str">
        <f t="shared" si="3"/>
        <v>insert into tfp (fp_nomor,fp_tanggal,fp_cus_id,fp_so_id,fp_amount) values ('FP/2024/12/0043','2024-12-31',133, 0,1713600);</v>
      </c>
      <c r="P203" s="29" t="s">
        <v>157</v>
      </c>
      <c r="Q203" s="29">
        <v>202</v>
      </c>
    </row>
    <row r="204" spans="1:46" ht="34.950000000000003" customHeight="1">
      <c r="A204" s="37">
        <v>196</v>
      </c>
      <c r="B204" s="41" t="s">
        <v>290</v>
      </c>
      <c r="C204" s="39">
        <v>1870400</v>
      </c>
      <c r="D204" s="51"/>
      <c r="E204" s="29">
        <f t="shared" si="4"/>
        <v>549</v>
      </c>
      <c r="F204" s="29">
        <v>48</v>
      </c>
      <c r="G204" s="29" t="s">
        <v>1088</v>
      </c>
      <c r="H204" s="29" t="str">
        <f t="shared" si="3"/>
        <v>insert into tfp (fp_nomor,fp_tanggal,fp_cus_id,fp_so_id,fp_amount) values ('FP/2024/12/0044','2024-12-31',549, 0,1870400);</v>
      </c>
      <c r="P204" s="29" t="s">
        <v>158</v>
      </c>
      <c r="Q204" s="29">
        <v>203</v>
      </c>
    </row>
    <row r="205" spans="1:46" ht="34.950000000000003" customHeight="1">
      <c r="A205" s="37">
        <v>126</v>
      </c>
      <c r="B205" s="41" t="s">
        <v>221</v>
      </c>
      <c r="C205" s="42">
        <v>1880600</v>
      </c>
      <c r="D205" s="51"/>
      <c r="E205" s="29">
        <f t="shared" si="4"/>
        <v>345</v>
      </c>
      <c r="F205" s="29">
        <v>49</v>
      </c>
      <c r="G205" s="29" t="s">
        <v>1089</v>
      </c>
      <c r="H205" s="29" t="str">
        <f t="shared" si="3"/>
        <v>insert into tfp (fp_nomor,fp_tanggal,fp_cus_id,fp_so_id,fp_amount) values ('FP/2024/12/0045','2024-12-31',345, 0,1880600);</v>
      </c>
      <c r="P205" s="29" t="s">
        <v>159</v>
      </c>
      <c r="Q205" s="29">
        <v>204</v>
      </c>
    </row>
    <row r="206" spans="1:46" ht="34.950000000000003" customHeight="1">
      <c r="A206" s="37">
        <v>44</v>
      </c>
      <c r="B206" s="45" t="s">
        <v>140</v>
      </c>
      <c r="C206" s="39">
        <v>2722000</v>
      </c>
      <c r="D206" s="51"/>
      <c r="E206" s="29">
        <f t="shared" si="4"/>
        <v>142</v>
      </c>
      <c r="F206" s="29">
        <v>50</v>
      </c>
      <c r="G206" s="29" t="s">
        <v>1090</v>
      </c>
      <c r="H206" s="29" t="str">
        <f t="shared" si="3"/>
        <v>insert into tfp (fp_nomor,fp_tanggal,fp_cus_id,fp_so_id,fp_amount) values ('FP/2024/12/0046','2024-12-31',142, 0,2722000);</v>
      </c>
      <c r="P206" s="29" t="s">
        <v>160</v>
      </c>
      <c r="Q206" s="29">
        <v>205</v>
      </c>
    </row>
    <row r="207" spans="1:46" ht="34.950000000000003" customHeight="1">
      <c r="A207" s="37">
        <v>94</v>
      </c>
      <c r="B207" s="46" t="s">
        <v>190</v>
      </c>
      <c r="C207" s="39">
        <v>3008600</v>
      </c>
      <c r="D207" s="51"/>
      <c r="E207" s="29">
        <f t="shared" si="4"/>
        <v>266</v>
      </c>
      <c r="F207" s="29">
        <v>51</v>
      </c>
      <c r="G207" s="29" t="s">
        <v>1091</v>
      </c>
      <c r="H207" s="29" t="str">
        <f t="shared" si="3"/>
        <v>insert into tfp (fp_nomor,fp_tanggal,fp_cus_id,fp_so_id,fp_amount) values ('FP/2024/12/0047','2024-12-31',266, 0,3008600);</v>
      </c>
      <c r="P207" s="29" t="s">
        <v>161</v>
      </c>
      <c r="Q207" s="29">
        <v>206</v>
      </c>
    </row>
    <row r="208" spans="1:46" ht="34.950000000000003" customHeight="1">
      <c r="A208" s="37">
        <v>104</v>
      </c>
      <c r="B208" s="41" t="s">
        <v>200</v>
      </c>
      <c r="C208" s="42">
        <v>3158600</v>
      </c>
      <c r="D208" s="51"/>
      <c r="E208" s="29">
        <f t="shared" si="4"/>
        <v>303</v>
      </c>
      <c r="F208" s="29">
        <v>52</v>
      </c>
      <c r="G208" s="29" t="s">
        <v>1092</v>
      </c>
      <c r="H208" s="29" t="str">
        <f t="shared" si="3"/>
        <v>insert into tfp (fp_nomor,fp_tanggal,fp_cus_id,fp_so_id,fp_amount) values ('FP/2024/12/0048','2024-12-31',303, 0,3158600);</v>
      </c>
      <c r="P208" s="29" t="s">
        <v>582</v>
      </c>
      <c r="Q208" s="29">
        <v>207</v>
      </c>
    </row>
    <row r="209" spans="1:17" ht="34.950000000000003" customHeight="1">
      <c r="A209" s="37">
        <v>18</v>
      </c>
      <c r="B209" s="41" t="s">
        <v>114</v>
      </c>
      <c r="C209" s="42">
        <v>3316400</v>
      </c>
      <c r="D209" s="51"/>
      <c r="E209" s="29">
        <f t="shared" si="4"/>
        <v>79</v>
      </c>
      <c r="F209" s="29">
        <v>53</v>
      </c>
      <c r="G209" s="29" t="s">
        <v>1093</v>
      </c>
      <c r="H209" s="29" t="str">
        <f t="shared" si="3"/>
        <v>insert into tfp (fp_nomor,fp_tanggal,fp_cus_id,fp_so_id,fp_amount) values ('FP/2024/12/0049','2024-12-31',79, 0,3316400);</v>
      </c>
      <c r="P209" s="29" t="s">
        <v>583</v>
      </c>
      <c r="Q209" s="29">
        <v>208</v>
      </c>
    </row>
    <row r="210" spans="1:17" ht="34.950000000000003" customHeight="1">
      <c r="A210" s="37">
        <v>105</v>
      </c>
      <c r="B210" s="41" t="s">
        <v>201</v>
      </c>
      <c r="C210" s="42">
        <v>4100550</v>
      </c>
      <c r="D210" s="51"/>
      <c r="E210" s="29">
        <f t="shared" si="4"/>
        <v>304</v>
      </c>
      <c r="F210" s="29">
        <v>54</v>
      </c>
      <c r="G210" s="29" t="s">
        <v>1094</v>
      </c>
      <c r="H210" s="29" t="str">
        <f t="shared" si="3"/>
        <v>insert into tfp (fp_nomor,fp_tanggal,fp_cus_id,fp_so_id,fp_amount) values ('FP/2024/12/0050','2024-12-31',304, 0,4100550);</v>
      </c>
      <c r="P210" s="29" t="s">
        <v>162</v>
      </c>
      <c r="Q210" s="29">
        <v>209</v>
      </c>
    </row>
    <row r="211" spans="1:17" ht="34.950000000000003" customHeight="1">
      <c r="A211" s="37">
        <v>112</v>
      </c>
      <c r="B211" s="41" t="s">
        <v>208</v>
      </c>
      <c r="C211" s="42">
        <v>4200000</v>
      </c>
      <c r="D211" s="51"/>
      <c r="E211" s="29">
        <f t="shared" si="4"/>
        <v>316</v>
      </c>
      <c r="F211" s="29">
        <v>55</v>
      </c>
      <c r="G211" s="29" t="s">
        <v>1095</v>
      </c>
      <c r="H211" s="29" t="str">
        <f t="shared" si="3"/>
        <v>insert into tfp (fp_nomor,fp_tanggal,fp_cus_id,fp_so_id,fp_amount) values ('FP/2024/12/0051','2024-12-31',316, 0,4200000);</v>
      </c>
      <c r="P211" s="29" t="s">
        <v>584</v>
      </c>
      <c r="Q211" s="29">
        <v>210</v>
      </c>
    </row>
    <row r="212" spans="1:17" ht="34.950000000000003" customHeight="1">
      <c r="A212" s="37">
        <v>8</v>
      </c>
      <c r="B212" s="41" t="s">
        <v>104</v>
      </c>
      <c r="C212" s="42">
        <v>4286200</v>
      </c>
      <c r="D212" s="51"/>
      <c r="E212" s="29">
        <f t="shared" si="4"/>
        <v>25</v>
      </c>
      <c r="F212" s="29">
        <v>56</v>
      </c>
      <c r="G212" s="29" t="s">
        <v>1096</v>
      </c>
      <c r="H212" s="29" t="str">
        <f t="shared" si="3"/>
        <v>insert into tfp (fp_nomor,fp_tanggal,fp_cus_id,fp_so_id,fp_amount) values ('FP/2024/12/0052','2024-12-31',25, 0,4286200);</v>
      </c>
      <c r="P212" s="29" t="s">
        <v>585</v>
      </c>
      <c r="Q212" s="29">
        <v>211</v>
      </c>
    </row>
    <row r="213" spans="1:17" ht="34.950000000000003" customHeight="1">
      <c r="A213" s="37">
        <v>22</v>
      </c>
      <c r="B213" s="43" t="s">
        <v>118</v>
      </c>
      <c r="C213" s="47">
        <v>5000480</v>
      </c>
      <c r="D213" s="51"/>
      <c r="E213" s="29">
        <f t="shared" si="4"/>
        <v>86</v>
      </c>
      <c r="F213" s="29">
        <v>57</v>
      </c>
      <c r="G213" s="29" t="s">
        <v>1097</v>
      </c>
      <c r="H213" s="29" t="str">
        <f t="shared" si="3"/>
        <v>insert into tfp (fp_nomor,fp_tanggal,fp_cus_id,fp_so_id,fp_amount) values ('FP/2024/12/0053','2024-12-31',86, 0,5000480);</v>
      </c>
      <c r="P213" s="29" t="s">
        <v>586</v>
      </c>
      <c r="Q213" s="29">
        <v>212</v>
      </c>
    </row>
    <row r="214" spans="1:17" ht="34.950000000000003" customHeight="1">
      <c r="A214" s="37">
        <v>130</v>
      </c>
      <c r="B214" s="46" t="s">
        <v>225</v>
      </c>
      <c r="C214" s="39">
        <v>5049800</v>
      </c>
      <c r="D214" s="51"/>
      <c r="E214" s="29">
        <f t="shared" si="4"/>
        <v>352</v>
      </c>
      <c r="F214" s="29">
        <v>58</v>
      </c>
      <c r="G214" s="29" t="s">
        <v>1098</v>
      </c>
      <c r="H214" s="29" t="str">
        <f t="shared" si="3"/>
        <v>insert into tfp (fp_nomor,fp_tanggal,fp_cus_id,fp_so_id,fp_amount) values ('FP/2024/12/0054','2024-12-31',352, 0,5049800);</v>
      </c>
      <c r="P214" s="29" t="s">
        <v>163</v>
      </c>
      <c r="Q214" s="29">
        <v>213</v>
      </c>
    </row>
    <row r="215" spans="1:17" ht="34.950000000000003" customHeight="1">
      <c r="A215" s="37">
        <v>102</v>
      </c>
      <c r="B215" s="41" t="s">
        <v>198</v>
      </c>
      <c r="C215" s="42">
        <v>5170600</v>
      </c>
      <c r="D215" s="51"/>
      <c r="E215" s="29">
        <f t="shared" si="4"/>
        <v>298</v>
      </c>
      <c r="F215" s="29">
        <v>59</v>
      </c>
      <c r="G215" s="29" t="s">
        <v>1099</v>
      </c>
      <c r="H215" s="29" t="str">
        <f t="shared" si="3"/>
        <v>insert into tfp (fp_nomor,fp_tanggal,fp_cus_id,fp_so_id,fp_amount) values ('FP/2024/12/0055','2024-12-31',298, 0,5170600);</v>
      </c>
      <c r="P215" s="29" t="s">
        <v>587</v>
      </c>
      <c r="Q215" s="29">
        <v>214</v>
      </c>
    </row>
    <row r="216" spans="1:17" ht="34.950000000000003" customHeight="1">
      <c r="A216" s="37">
        <v>232</v>
      </c>
      <c r="B216" s="41" t="s">
        <v>326</v>
      </c>
      <c r="C216" s="39">
        <v>6261000</v>
      </c>
      <c r="D216" s="51"/>
      <c r="E216" s="29">
        <f t="shared" si="4"/>
        <v>685</v>
      </c>
      <c r="F216" s="29">
        <v>60</v>
      </c>
      <c r="G216" s="29" t="s">
        <v>1100</v>
      </c>
      <c r="H216" s="29" t="str">
        <f t="shared" si="3"/>
        <v>insert into tfp (fp_nomor,fp_tanggal,fp_cus_id,fp_so_id,fp_amount) values ('FP/2024/12/0056','2024-12-31',685, 0,6261000);</v>
      </c>
      <c r="P216" s="29" t="s">
        <v>588</v>
      </c>
      <c r="Q216" s="29">
        <v>215</v>
      </c>
    </row>
    <row r="217" spans="1:17" ht="34.950000000000003" customHeight="1">
      <c r="A217" s="37">
        <v>52</v>
      </c>
      <c r="B217" s="46" t="s">
        <v>148</v>
      </c>
      <c r="C217" s="39">
        <v>6503709</v>
      </c>
      <c r="D217" s="51"/>
      <c r="E217" s="29">
        <f t="shared" si="4"/>
        <v>166</v>
      </c>
      <c r="F217" s="29">
        <v>61</v>
      </c>
      <c r="G217" s="29" t="s">
        <v>1101</v>
      </c>
      <c r="H217" s="29" t="str">
        <f t="shared" si="3"/>
        <v>insert into tfp (fp_nomor,fp_tanggal,fp_cus_id,fp_so_id,fp_amount) values ('FP/2024/12/0057','2024-12-31',166, 0,6503709);</v>
      </c>
      <c r="P217" s="29" t="s">
        <v>164</v>
      </c>
      <c r="Q217" s="29">
        <v>216</v>
      </c>
    </row>
    <row r="218" spans="1:17" ht="34.950000000000003" customHeight="1">
      <c r="A218" s="37">
        <v>204</v>
      </c>
      <c r="B218" s="41" t="s">
        <v>298</v>
      </c>
      <c r="C218" s="39">
        <v>6676200</v>
      </c>
      <c r="D218" s="51"/>
      <c r="E218" s="29">
        <f t="shared" si="4"/>
        <v>582</v>
      </c>
      <c r="F218" s="29">
        <v>62</v>
      </c>
      <c r="G218" s="29" t="s">
        <v>1102</v>
      </c>
      <c r="H218" s="29" t="str">
        <f t="shared" si="3"/>
        <v>insert into tfp (fp_nomor,fp_tanggal,fp_cus_id,fp_so_id,fp_amount) values ('FP/2024/12/0058','2024-12-31',582, 0,6676200);</v>
      </c>
      <c r="P218" s="29" t="s">
        <v>165</v>
      </c>
      <c r="Q218" s="29">
        <v>217</v>
      </c>
    </row>
    <row r="219" spans="1:17" ht="34.950000000000003" customHeight="1">
      <c r="A219" s="37">
        <v>19</v>
      </c>
      <c r="B219" s="41" t="s">
        <v>115</v>
      </c>
      <c r="C219" s="42">
        <v>6788000</v>
      </c>
      <c r="D219" s="51"/>
      <c r="E219" s="29">
        <f t="shared" si="4"/>
        <v>80</v>
      </c>
      <c r="F219" s="29">
        <v>63</v>
      </c>
      <c r="G219" s="29" t="s">
        <v>1103</v>
      </c>
      <c r="H219" s="29" t="str">
        <f t="shared" si="3"/>
        <v>insert into tfp (fp_nomor,fp_tanggal,fp_cus_id,fp_so_id,fp_amount) values ('FP/2024/12/0059','2024-12-31',80, 0,6788000);</v>
      </c>
      <c r="P219" s="29" t="s">
        <v>166</v>
      </c>
      <c r="Q219" s="29">
        <v>218</v>
      </c>
    </row>
    <row r="220" spans="1:17" ht="34.950000000000003" customHeight="1">
      <c r="A220" s="37">
        <v>27</v>
      </c>
      <c r="B220" s="46" t="s">
        <v>123</v>
      </c>
      <c r="C220" s="39">
        <v>8000000</v>
      </c>
      <c r="D220" s="51"/>
      <c r="E220" s="29">
        <f t="shared" si="4"/>
        <v>95</v>
      </c>
      <c r="F220" s="29">
        <v>64</v>
      </c>
      <c r="G220" s="29" t="s">
        <v>1104</v>
      </c>
      <c r="H220" s="29" t="str">
        <f t="shared" si="3"/>
        <v>insert into tfp (fp_nomor,fp_tanggal,fp_cus_id,fp_so_id,fp_amount) values ('FP/2024/12/0060','2024-12-31',95, 0,8000000);</v>
      </c>
      <c r="P220" s="29" t="s">
        <v>167</v>
      </c>
      <c r="Q220" s="29">
        <v>219</v>
      </c>
    </row>
    <row r="221" spans="1:17" ht="34.950000000000003" customHeight="1">
      <c r="A221" s="37">
        <v>26</v>
      </c>
      <c r="B221" s="38" t="s">
        <v>122</v>
      </c>
      <c r="C221" s="39">
        <v>8562400</v>
      </c>
      <c r="D221" s="51"/>
      <c r="E221" s="29">
        <f t="shared" si="4"/>
        <v>92</v>
      </c>
      <c r="F221" s="29">
        <v>65</v>
      </c>
      <c r="G221" s="29" t="s">
        <v>1105</v>
      </c>
      <c r="H221" s="29" t="str">
        <f t="shared" si="3"/>
        <v>insert into tfp (fp_nomor,fp_tanggal,fp_cus_id,fp_so_id,fp_amount) values ('FP/2024/12/0061','2024-12-31',92, 0,8562400);</v>
      </c>
      <c r="P221" s="29" t="s">
        <v>168</v>
      </c>
      <c r="Q221" s="29">
        <v>220</v>
      </c>
    </row>
    <row r="222" spans="1:17" ht="34.950000000000003" customHeight="1">
      <c r="A222" s="37">
        <v>125</v>
      </c>
      <c r="B222" s="41" t="s">
        <v>220</v>
      </c>
      <c r="C222" s="42">
        <v>8935250</v>
      </c>
      <c r="D222" s="51"/>
      <c r="E222" s="29">
        <f t="shared" si="4"/>
        <v>344</v>
      </c>
      <c r="F222" s="29">
        <v>66</v>
      </c>
      <c r="G222" s="29" t="s">
        <v>1106</v>
      </c>
      <c r="H222" s="29" t="str">
        <f t="shared" si="3"/>
        <v>insert into tfp (fp_nomor,fp_tanggal,fp_cus_id,fp_so_id,fp_amount) values ('FP/2024/12/0062','2024-12-31',344, 0,8935250);</v>
      </c>
      <c r="P222" s="29" t="s">
        <v>169</v>
      </c>
      <c r="Q222" s="29">
        <v>221</v>
      </c>
    </row>
    <row r="223" spans="1:17" ht="34.950000000000003" customHeight="1">
      <c r="A223" s="37">
        <v>86</v>
      </c>
      <c r="B223" s="41" t="s">
        <v>182</v>
      </c>
      <c r="C223" s="42">
        <v>9299400</v>
      </c>
      <c r="D223" s="51"/>
      <c r="E223" s="29">
        <f t="shared" si="4"/>
        <v>244</v>
      </c>
      <c r="F223" s="29">
        <v>67</v>
      </c>
      <c r="G223" s="29" t="s">
        <v>1107</v>
      </c>
      <c r="H223" s="29" t="str">
        <f t="shared" si="3"/>
        <v>insert into tfp (fp_nomor,fp_tanggal,fp_cus_id,fp_so_id,fp_amount) values ('FP/2024/12/0063','2024-12-31',244, 0,9299400);</v>
      </c>
      <c r="P223" s="29" t="s">
        <v>589</v>
      </c>
      <c r="Q223" s="29">
        <v>222</v>
      </c>
    </row>
    <row r="224" spans="1:17" ht="34.950000000000003" customHeight="1">
      <c r="A224" s="37">
        <v>100</v>
      </c>
      <c r="B224" s="41" t="s">
        <v>196</v>
      </c>
      <c r="C224" s="42">
        <v>10215750</v>
      </c>
      <c r="D224" s="51"/>
      <c r="E224" s="29">
        <f t="shared" si="4"/>
        <v>287</v>
      </c>
      <c r="F224" s="29">
        <v>68</v>
      </c>
      <c r="G224" s="29" t="s">
        <v>1108</v>
      </c>
      <c r="H224" s="29" t="str">
        <f t="shared" si="3"/>
        <v>insert into tfp (fp_nomor,fp_tanggal,fp_cus_id,fp_so_id,fp_amount) values ('FP/2024/12/0064','2024-12-31',287, 0,10215750);</v>
      </c>
      <c r="P224" s="29" t="s">
        <v>590</v>
      </c>
      <c r="Q224" s="29">
        <v>223</v>
      </c>
    </row>
    <row r="225" spans="1:17" ht="34.950000000000003" customHeight="1">
      <c r="A225" s="37">
        <v>92</v>
      </c>
      <c r="B225" s="41" t="s">
        <v>188</v>
      </c>
      <c r="C225" s="42">
        <v>10635400</v>
      </c>
      <c r="D225" s="51"/>
      <c r="E225" s="29">
        <f t="shared" si="4"/>
        <v>259</v>
      </c>
      <c r="F225" s="29">
        <v>69</v>
      </c>
      <c r="G225" s="29" t="s">
        <v>1109</v>
      </c>
      <c r="H225" s="29" t="str">
        <f t="shared" si="3"/>
        <v>insert into tfp (fp_nomor,fp_tanggal,fp_cus_id,fp_so_id,fp_amount) values ('FP/2024/12/0065','2024-12-31',259, 0,10635400);</v>
      </c>
      <c r="P225" s="29" t="s">
        <v>170</v>
      </c>
      <c r="Q225" s="29">
        <v>224</v>
      </c>
    </row>
    <row r="226" spans="1:17" ht="34.950000000000003" customHeight="1">
      <c r="A226" s="37">
        <v>219</v>
      </c>
      <c r="B226" s="41" t="s">
        <v>313</v>
      </c>
      <c r="C226" s="39">
        <v>12046500</v>
      </c>
      <c r="D226" s="51"/>
      <c r="E226" s="29">
        <f t="shared" si="4"/>
        <v>648</v>
      </c>
      <c r="F226" s="29">
        <v>70</v>
      </c>
      <c r="G226" s="29" t="s">
        <v>1110</v>
      </c>
      <c r="H226" s="29" t="str">
        <f t="shared" ref="H226:H270" si="5">"insert into tfp (fp_nomor,fp_tanggal,fp_cus_id,fp_so_id,fp_amount) values ('"&amp;G226&amp;"','2024-12-31',"&amp;E226&amp;", 0,"&amp;C226&amp;");"</f>
        <v>insert into tfp (fp_nomor,fp_tanggal,fp_cus_id,fp_so_id,fp_amount) values ('FP/2024/12/0066','2024-12-31',648, 0,12046500);</v>
      </c>
      <c r="P226" s="29" t="s">
        <v>171</v>
      </c>
      <c r="Q226" s="29">
        <v>225</v>
      </c>
    </row>
    <row r="227" spans="1:17" ht="34.950000000000003" customHeight="1">
      <c r="A227" s="37">
        <v>14</v>
      </c>
      <c r="B227" s="43" t="s">
        <v>110</v>
      </c>
      <c r="C227" s="47">
        <v>12136850</v>
      </c>
      <c r="D227" s="51"/>
      <c r="E227" s="29">
        <f t="shared" si="4"/>
        <v>69</v>
      </c>
      <c r="F227" s="29">
        <v>71</v>
      </c>
      <c r="G227" s="29" t="s">
        <v>1111</v>
      </c>
      <c r="H227" s="29" t="str">
        <f t="shared" si="5"/>
        <v>insert into tfp (fp_nomor,fp_tanggal,fp_cus_id,fp_so_id,fp_amount) values ('FP/2024/12/0067','2024-12-31',69, 0,12136850);</v>
      </c>
      <c r="P227" s="29" t="s">
        <v>591</v>
      </c>
      <c r="Q227" s="29">
        <v>226</v>
      </c>
    </row>
    <row r="228" spans="1:17" ht="34.950000000000003" customHeight="1">
      <c r="A228" s="37">
        <v>175</v>
      </c>
      <c r="B228" s="41" t="s">
        <v>269</v>
      </c>
      <c r="C228" s="39">
        <v>12330200</v>
      </c>
      <c r="D228" s="51"/>
      <c r="E228" s="29">
        <f t="shared" si="4"/>
        <v>489</v>
      </c>
      <c r="F228" s="29">
        <v>72</v>
      </c>
      <c r="G228" s="29" t="s">
        <v>1112</v>
      </c>
      <c r="H228" s="29" t="str">
        <f t="shared" si="5"/>
        <v>insert into tfp (fp_nomor,fp_tanggal,fp_cus_id,fp_so_id,fp_amount) values ('FP/2024/12/0068','2024-12-31',489, 0,12330200);</v>
      </c>
      <c r="P228" s="29" t="s">
        <v>592</v>
      </c>
      <c r="Q228" s="29">
        <v>227</v>
      </c>
    </row>
    <row r="229" spans="1:17" ht="34.950000000000003" customHeight="1">
      <c r="A229" s="37">
        <v>66</v>
      </c>
      <c r="B229" s="53" t="s">
        <v>162</v>
      </c>
      <c r="C229" s="47">
        <v>12467100</v>
      </c>
      <c r="D229" s="51"/>
      <c r="E229" s="29">
        <f t="shared" si="4"/>
        <v>209</v>
      </c>
      <c r="F229" s="29">
        <v>73</v>
      </c>
      <c r="G229" s="29" t="s">
        <v>1113</v>
      </c>
      <c r="H229" s="29" t="str">
        <f t="shared" si="5"/>
        <v>insert into tfp (fp_nomor,fp_tanggal,fp_cus_id,fp_so_id,fp_amount) values ('FP/2024/12/0069','2024-12-31',209, 0,12467100);</v>
      </c>
      <c r="P229" s="29" t="s">
        <v>172</v>
      </c>
      <c r="Q229" s="29">
        <v>228</v>
      </c>
    </row>
    <row r="230" spans="1:17" ht="34.950000000000003" customHeight="1">
      <c r="A230" s="37">
        <v>47</v>
      </c>
      <c r="B230" s="41" t="s">
        <v>143</v>
      </c>
      <c r="C230" s="42">
        <v>12622900</v>
      </c>
      <c r="D230" s="51"/>
      <c r="E230" s="29">
        <f t="shared" si="4"/>
        <v>154</v>
      </c>
      <c r="F230" s="29">
        <v>74</v>
      </c>
      <c r="G230" s="29" t="s">
        <v>1114</v>
      </c>
      <c r="H230" s="29" t="str">
        <f t="shared" si="5"/>
        <v>insert into tfp (fp_nomor,fp_tanggal,fp_cus_id,fp_so_id,fp_amount) values ('FP/2024/12/0070','2024-12-31',154, 0,12622900);</v>
      </c>
      <c r="P230" s="29" t="s">
        <v>593</v>
      </c>
      <c r="Q230" s="29">
        <v>229</v>
      </c>
    </row>
    <row r="231" spans="1:17" ht="34.950000000000003" customHeight="1">
      <c r="A231" s="37">
        <v>43</v>
      </c>
      <c r="B231" s="45" t="s">
        <v>139</v>
      </c>
      <c r="C231" s="39">
        <v>12668750</v>
      </c>
      <c r="D231" s="51"/>
      <c r="E231" s="29">
        <f t="shared" si="4"/>
        <v>138</v>
      </c>
      <c r="F231" s="29">
        <v>75</v>
      </c>
      <c r="G231" s="29" t="s">
        <v>1115</v>
      </c>
      <c r="H231" s="29" t="str">
        <f t="shared" si="5"/>
        <v>insert into tfp (fp_nomor,fp_tanggal,fp_cus_id,fp_so_id,fp_amount) values ('FP/2024/12/0071','2024-12-31',138, 0,12668750);</v>
      </c>
      <c r="P231" s="29" t="s">
        <v>594</v>
      </c>
      <c r="Q231" s="29">
        <v>230</v>
      </c>
    </row>
    <row r="232" spans="1:17" ht="34.950000000000003" customHeight="1">
      <c r="A232" s="37">
        <v>216</v>
      </c>
      <c r="B232" s="41" t="s">
        <v>310</v>
      </c>
      <c r="C232" s="39">
        <v>13562650</v>
      </c>
      <c r="D232" s="51"/>
      <c r="E232" s="29">
        <f t="shared" si="4"/>
        <v>637</v>
      </c>
      <c r="F232" s="29">
        <v>76</v>
      </c>
      <c r="G232" s="29" t="s">
        <v>1116</v>
      </c>
      <c r="H232" s="29" t="str">
        <f t="shared" si="5"/>
        <v>insert into tfp (fp_nomor,fp_tanggal,fp_cus_id,fp_so_id,fp_amount) values ('FP/2024/12/0072','2024-12-31',637, 0,13562650);</v>
      </c>
      <c r="P232" s="29" t="s">
        <v>595</v>
      </c>
      <c r="Q232" s="29">
        <v>231</v>
      </c>
    </row>
    <row r="233" spans="1:17" ht="34.950000000000003" customHeight="1">
      <c r="A233" s="37">
        <v>88</v>
      </c>
      <c r="B233" s="46" t="s">
        <v>184</v>
      </c>
      <c r="C233" s="39">
        <v>13765800</v>
      </c>
      <c r="D233" s="51"/>
      <c r="E233" s="29">
        <f t="shared" si="4"/>
        <v>249</v>
      </c>
      <c r="F233" s="29">
        <v>77</v>
      </c>
      <c r="G233" s="29" t="s">
        <v>1117</v>
      </c>
      <c r="H233" s="29" t="str">
        <f t="shared" si="5"/>
        <v>insert into tfp (fp_nomor,fp_tanggal,fp_cus_id,fp_so_id,fp_amount) values ('FP/2024/12/0073','2024-12-31',249, 0,13765800);</v>
      </c>
      <c r="P233" s="29" t="s">
        <v>173</v>
      </c>
      <c r="Q233" s="29">
        <v>232</v>
      </c>
    </row>
    <row r="234" spans="1:17" ht="34.950000000000003" customHeight="1">
      <c r="A234" s="37">
        <v>96</v>
      </c>
      <c r="B234" s="46" t="s">
        <v>192</v>
      </c>
      <c r="C234" s="39">
        <v>14678150</v>
      </c>
      <c r="D234" s="51"/>
      <c r="E234" s="29">
        <f t="shared" si="4"/>
        <v>269</v>
      </c>
      <c r="F234" s="29">
        <v>78</v>
      </c>
      <c r="G234" s="29" t="s">
        <v>1118</v>
      </c>
      <c r="H234" s="29" t="str">
        <f t="shared" si="5"/>
        <v>insert into tfp (fp_nomor,fp_tanggal,fp_cus_id,fp_so_id,fp_amount) values ('FP/2024/12/0074','2024-12-31',269, 0,14678150);</v>
      </c>
      <c r="P234" s="29" t="s">
        <v>596</v>
      </c>
      <c r="Q234" s="29">
        <v>233</v>
      </c>
    </row>
    <row r="235" spans="1:17" ht="34.950000000000003" customHeight="1">
      <c r="A235" s="37">
        <v>5</v>
      </c>
      <c r="B235" s="43" t="s">
        <v>101</v>
      </c>
      <c r="C235" s="39">
        <v>14855300</v>
      </c>
      <c r="D235" s="51"/>
      <c r="E235" s="29">
        <f t="shared" si="4"/>
        <v>15</v>
      </c>
      <c r="F235" s="29">
        <v>79</v>
      </c>
      <c r="G235" s="29" t="s">
        <v>1119</v>
      </c>
      <c r="H235" s="29" t="str">
        <f t="shared" si="5"/>
        <v>insert into tfp (fp_nomor,fp_tanggal,fp_cus_id,fp_so_id,fp_amount) values ('FP/2024/12/0075','2024-12-31',15, 0,14855300);</v>
      </c>
      <c r="P235" s="29" t="s">
        <v>174</v>
      </c>
      <c r="Q235" s="29">
        <v>234</v>
      </c>
    </row>
    <row r="236" spans="1:17" ht="34.950000000000003" customHeight="1">
      <c r="A236" s="37">
        <v>24</v>
      </c>
      <c r="B236" s="38" t="s">
        <v>120</v>
      </c>
      <c r="C236" s="39">
        <v>16553400</v>
      </c>
      <c r="D236" s="51"/>
      <c r="E236" s="29">
        <f t="shared" si="4"/>
        <v>90</v>
      </c>
      <c r="F236" s="29">
        <v>80</v>
      </c>
      <c r="G236" s="29" t="s">
        <v>1120</v>
      </c>
      <c r="H236" s="29" t="str">
        <f t="shared" si="5"/>
        <v>insert into tfp (fp_nomor,fp_tanggal,fp_cus_id,fp_so_id,fp_amount) values ('FP/2024/12/0076','2024-12-31',90, 0,16553400);</v>
      </c>
      <c r="P236" s="29" t="s">
        <v>175</v>
      </c>
      <c r="Q236" s="29">
        <v>235</v>
      </c>
    </row>
    <row r="237" spans="1:17" ht="34.950000000000003" customHeight="1">
      <c r="A237" s="37">
        <v>239</v>
      </c>
      <c r="B237" s="41" t="s">
        <v>333</v>
      </c>
      <c r="C237" s="39">
        <v>17058400</v>
      </c>
      <c r="D237" s="51"/>
      <c r="E237" s="29">
        <f t="shared" si="4"/>
        <v>698</v>
      </c>
      <c r="F237" s="29">
        <v>81</v>
      </c>
      <c r="G237" s="29" t="s">
        <v>1121</v>
      </c>
      <c r="H237" s="29" t="str">
        <f t="shared" si="5"/>
        <v>insert into tfp (fp_nomor,fp_tanggal,fp_cus_id,fp_so_id,fp_amount) values ('FP/2024/12/0077','2024-12-31',698, 0,17058400);</v>
      </c>
      <c r="P237" s="29" t="s">
        <v>597</v>
      </c>
      <c r="Q237" s="29">
        <v>236</v>
      </c>
    </row>
    <row r="238" spans="1:17" ht="34.950000000000003" customHeight="1">
      <c r="A238" s="37">
        <v>9</v>
      </c>
      <c r="B238" s="45" t="s">
        <v>105</v>
      </c>
      <c r="C238" s="42">
        <v>18190500</v>
      </c>
      <c r="D238" s="51"/>
      <c r="E238" s="29">
        <f t="shared" si="4"/>
        <v>26</v>
      </c>
      <c r="F238" s="29">
        <v>82</v>
      </c>
      <c r="G238" s="29" t="s">
        <v>1122</v>
      </c>
      <c r="H238" s="29" t="str">
        <f t="shared" si="5"/>
        <v>insert into tfp (fp_nomor,fp_tanggal,fp_cus_id,fp_so_id,fp_amount) values ('FP/2024/12/0078','2024-12-31',26, 0,18190500);</v>
      </c>
      <c r="P238" s="29" t="s">
        <v>176</v>
      </c>
      <c r="Q238" s="29">
        <v>237</v>
      </c>
    </row>
    <row r="239" spans="1:17" ht="34.950000000000003" customHeight="1">
      <c r="A239" s="37">
        <v>81</v>
      </c>
      <c r="B239" s="41" t="s">
        <v>177</v>
      </c>
      <c r="C239" s="42">
        <v>20013100</v>
      </c>
      <c r="D239" s="51"/>
      <c r="E239" s="29">
        <f t="shared" si="4"/>
        <v>238</v>
      </c>
      <c r="F239" s="29">
        <v>83</v>
      </c>
      <c r="G239" s="29" t="s">
        <v>1123</v>
      </c>
      <c r="H239" s="29" t="str">
        <f t="shared" si="5"/>
        <v>insert into tfp (fp_nomor,fp_tanggal,fp_cus_id,fp_so_id,fp_amount) values ('FP/2024/12/0079','2024-12-31',238, 0,20013100);</v>
      </c>
      <c r="P239" s="29" t="s">
        <v>177</v>
      </c>
      <c r="Q239" s="29">
        <v>238</v>
      </c>
    </row>
    <row r="240" spans="1:17" ht="34.950000000000003" customHeight="1">
      <c r="A240" s="37">
        <v>85</v>
      </c>
      <c r="B240" s="41" t="s">
        <v>181</v>
      </c>
      <c r="C240" s="42">
        <v>20695550</v>
      </c>
      <c r="D240" s="51"/>
      <c r="E240" s="29">
        <f t="shared" si="4"/>
        <v>243</v>
      </c>
      <c r="F240" s="29">
        <v>84</v>
      </c>
      <c r="G240" s="29" t="s">
        <v>1124</v>
      </c>
      <c r="H240" s="29" t="str">
        <f t="shared" si="5"/>
        <v>insert into tfp (fp_nomor,fp_tanggal,fp_cus_id,fp_so_id,fp_amount) values ('FP/2024/12/0080','2024-12-31',243, 0,20695550);</v>
      </c>
      <c r="P240" s="29" t="s">
        <v>178</v>
      </c>
      <c r="Q240" s="29">
        <v>239</v>
      </c>
    </row>
    <row r="241" spans="1:17" ht="34.950000000000003" customHeight="1">
      <c r="A241" s="37">
        <v>254</v>
      </c>
      <c r="B241" s="41" t="s">
        <v>348</v>
      </c>
      <c r="C241" s="39">
        <v>21823000</v>
      </c>
      <c r="D241" s="51"/>
      <c r="E241" s="29">
        <f t="shared" si="4"/>
        <v>730</v>
      </c>
      <c r="F241" s="29">
        <v>85</v>
      </c>
      <c r="G241" s="29" t="s">
        <v>1125</v>
      </c>
      <c r="H241" s="29" t="str">
        <f t="shared" si="5"/>
        <v>insert into tfp (fp_nomor,fp_tanggal,fp_cus_id,fp_so_id,fp_amount) values ('FP/2024/12/0081','2024-12-31',730, 0,21823000);</v>
      </c>
      <c r="P241" s="29" t="s">
        <v>598</v>
      </c>
      <c r="Q241" s="29">
        <v>240</v>
      </c>
    </row>
    <row r="242" spans="1:17" ht="34.950000000000003" customHeight="1">
      <c r="A242" s="37">
        <v>167</v>
      </c>
      <c r="B242" s="41" t="s">
        <v>261</v>
      </c>
      <c r="C242" s="39">
        <v>22035600</v>
      </c>
      <c r="D242" s="51"/>
      <c r="E242" s="29">
        <f t="shared" si="4"/>
        <v>462</v>
      </c>
      <c r="F242" s="29">
        <v>86</v>
      </c>
      <c r="G242" s="29" t="s">
        <v>1126</v>
      </c>
      <c r="H242" s="29" t="str">
        <f t="shared" si="5"/>
        <v>insert into tfp (fp_nomor,fp_tanggal,fp_cus_id,fp_so_id,fp_amount) values ('FP/2024/12/0082','2024-12-31',462, 0,22035600);</v>
      </c>
      <c r="P242" s="29" t="s">
        <v>179</v>
      </c>
      <c r="Q242" s="29">
        <v>241</v>
      </c>
    </row>
    <row r="243" spans="1:17" ht="34.950000000000003" customHeight="1">
      <c r="A243" s="37">
        <v>106</v>
      </c>
      <c r="B243" s="46" t="s">
        <v>202</v>
      </c>
      <c r="C243" s="39">
        <v>23101100</v>
      </c>
      <c r="D243" s="51"/>
      <c r="E243" s="29">
        <f t="shared" si="4"/>
        <v>306</v>
      </c>
      <c r="F243" s="29">
        <v>87</v>
      </c>
      <c r="G243" s="29" t="s">
        <v>1127</v>
      </c>
      <c r="H243" s="29" t="str">
        <f t="shared" si="5"/>
        <v>insert into tfp (fp_nomor,fp_tanggal,fp_cus_id,fp_so_id,fp_amount) values ('FP/2024/12/0083','2024-12-31',306, 0,23101100);</v>
      </c>
      <c r="P243" s="29" t="s">
        <v>180</v>
      </c>
      <c r="Q243" s="29">
        <v>242</v>
      </c>
    </row>
    <row r="244" spans="1:17" ht="34.950000000000003" customHeight="1">
      <c r="A244" s="37">
        <v>138</v>
      </c>
      <c r="B244" s="54" t="s">
        <v>233</v>
      </c>
      <c r="C244" s="39">
        <v>23802419.900000099</v>
      </c>
      <c r="D244" s="51"/>
      <c r="E244" s="29">
        <f t="shared" si="4"/>
        <v>377</v>
      </c>
      <c r="F244" s="29">
        <v>88</v>
      </c>
      <c r="G244" s="29" t="s">
        <v>1128</v>
      </c>
      <c r="H244" s="29" t="str">
        <f t="shared" si="5"/>
        <v>insert into tfp (fp_nomor,fp_tanggal,fp_cus_id,fp_so_id,fp_amount) values ('FP/2024/12/0084','2024-12-31',377, 0,23802419.9000001);</v>
      </c>
      <c r="P244" s="29" t="s">
        <v>181</v>
      </c>
      <c r="Q244" s="29">
        <v>243</v>
      </c>
    </row>
    <row r="245" spans="1:17" ht="34.950000000000003" customHeight="1">
      <c r="A245" s="37">
        <v>97</v>
      </c>
      <c r="B245" s="46" t="s">
        <v>193</v>
      </c>
      <c r="C245" s="39">
        <v>25042200</v>
      </c>
      <c r="D245" s="51"/>
      <c r="E245" s="29">
        <f t="shared" si="4"/>
        <v>280</v>
      </c>
      <c r="F245" s="29">
        <v>89</v>
      </c>
      <c r="G245" s="29" t="s">
        <v>1129</v>
      </c>
      <c r="H245" s="29" t="str">
        <f t="shared" si="5"/>
        <v>insert into tfp (fp_nomor,fp_tanggal,fp_cus_id,fp_so_id,fp_amount) values ('FP/2024/12/0085','2024-12-31',280, 0,25042200);</v>
      </c>
      <c r="P245" s="29" t="s">
        <v>182</v>
      </c>
      <c r="Q245" s="29">
        <v>244</v>
      </c>
    </row>
    <row r="246" spans="1:17" ht="34.950000000000003" customHeight="1">
      <c r="A246" s="37">
        <v>13</v>
      </c>
      <c r="B246" s="46" t="s">
        <v>109</v>
      </c>
      <c r="C246" s="39">
        <v>25510800</v>
      </c>
      <c r="D246" s="51"/>
      <c r="E246" s="29">
        <f t="shared" si="4"/>
        <v>66</v>
      </c>
      <c r="F246" s="29">
        <v>90</v>
      </c>
      <c r="G246" s="29" t="s">
        <v>1130</v>
      </c>
      <c r="H246" s="29" t="str">
        <f t="shared" si="5"/>
        <v>insert into tfp (fp_nomor,fp_tanggal,fp_cus_id,fp_so_id,fp_amount) values ('FP/2024/12/0086','2024-12-31',66, 0,25510800);</v>
      </c>
      <c r="P246" s="29" t="s">
        <v>599</v>
      </c>
      <c r="Q246" s="29">
        <v>245</v>
      </c>
    </row>
    <row r="247" spans="1:17" ht="34.950000000000003" customHeight="1">
      <c r="A247" s="37">
        <v>173</v>
      </c>
      <c r="B247" s="41" t="s">
        <v>267</v>
      </c>
      <c r="C247" s="39">
        <v>26826900</v>
      </c>
      <c r="D247" s="51"/>
      <c r="E247" s="29">
        <f t="shared" si="4"/>
        <v>482</v>
      </c>
      <c r="F247" s="29">
        <v>91</v>
      </c>
      <c r="G247" s="29" t="s">
        <v>1131</v>
      </c>
      <c r="H247" s="29" t="str">
        <f t="shared" si="5"/>
        <v>insert into tfp (fp_nomor,fp_tanggal,fp_cus_id,fp_so_id,fp_amount) values ('FP/2024/12/0087','2024-12-31',482, 0,26826900);</v>
      </c>
      <c r="P247" s="29" t="s">
        <v>600</v>
      </c>
      <c r="Q247" s="29">
        <v>246</v>
      </c>
    </row>
    <row r="248" spans="1:17" ht="34.950000000000003" customHeight="1">
      <c r="A248" s="37">
        <v>76</v>
      </c>
      <c r="B248" s="41" t="s">
        <v>172</v>
      </c>
      <c r="C248" s="42">
        <v>29912496</v>
      </c>
      <c r="D248" s="51"/>
      <c r="E248" s="29">
        <f t="shared" si="4"/>
        <v>228</v>
      </c>
      <c r="F248" s="29">
        <v>92</v>
      </c>
      <c r="G248" s="29" t="s">
        <v>1132</v>
      </c>
      <c r="H248" s="29" t="str">
        <f t="shared" si="5"/>
        <v>insert into tfp (fp_nomor,fp_tanggal,fp_cus_id,fp_so_id,fp_amount) values ('FP/2024/12/0088','2024-12-31',228, 0,29912496);</v>
      </c>
      <c r="P248" s="29" t="s">
        <v>601</v>
      </c>
      <c r="Q248" s="29">
        <v>247</v>
      </c>
    </row>
    <row r="249" spans="1:17" ht="34.950000000000003" customHeight="1">
      <c r="A249" s="37">
        <v>208</v>
      </c>
      <c r="B249" s="41" t="s">
        <v>302</v>
      </c>
      <c r="C249" s="39">
        <v>36552800</v>
      </c>
      <c r="D249" s="51"/>
      <c r="E249" s="29">
        <f t="shared" si="4"/>
        <v>588</v>
      </c>
      <c r="F249" s="29">
        <v>93</v>
      </c>
      <c r="G249" s="29" t="s">
        <v>1133</v>
      </c>
      <c r="H249" s="29" t="str">
        <f t="shared" si="5"/>
        <v>insert into tfp (fp_nomor,fp_tanggal,fp_cus_id,fp_so_id,fp_amount) values ('FP/2024/12/0089','2024-12-31',588, 0,36552800);</v>
      </c>
      <c r="P249" s="29" t="s">
        <v>183</v>
      </c>
      <c r="Q249" s="29">
        <v>248</v>
      </c>
    </row>
    <row r="250" spans="1:17" ht="34.950000000000003" customHeight="1">
      <c r="A250" s="37">
        <v>16</v>
      </c>
      <c r="B250" s="41" t="s">
        <v>112</v>
      </c>
      <c r="C250" s="42">
        <v>38493000</v>
      </c>
      <c r="D250" s="51"/>
      <c r="E250" s="29">
        <f t="shared" si="4"/>
        <v>73</v>
      </c>
      <c r="F250" s="29">
        <v>94</v>
      </c>
      <c r="G250" s="29" t="s">
        <v>1134</v>
      </c>
      <c r="H250" s="29" t="str">
        <f t="shared" si="5"/>
        <v>insert into tfp (fp_nomor,fp_tanggal,fp_cus_id,fp_so_id,fp_amount) values ('FP/2024/12/0090','2024-12-31',73, 0,38493000);</v>
      </c>
      <c r="P250" s="29" t="s">
        <v>184</v>
      </c>
      <c r="Q250" s="29">
        <v>249</v>
      </c>
    </row>
    <row r="251" spans="1:17" ht="34.950000000000003" customHeight="1">
      <c r="A251" s="37">
        <v>121</v>
      </c>
      <c r="B251" s="41" t="s">
        <v>655</v>
      </c>
      <c r="C251" s="42">
        <v>38662400</v>
      </c>
      <c r="D251" s="51"/>
      <c r="E251" s="29">
        <f t="shared" si="4"/>
        <v>336</v>
      </c>
      <c r="F251" s="29">
        <v>95</v>
      </c>
      <c r="G251" s="29" t="s">
        <v>1135</v>
      </c>
      <c r="H251" s="29" t="str">
        <f t="shared" si="5"/>
        <v>insert into tfp (fp_nomor,fp_tanggal,fp_cus_id,fp_so_id,fp_amount) values ('FP/2024/12/0091','2024-12-31',336, 0,38662400);</v>
      </c>
      <c r="P251" s="29" t="s">
        <v>602</v>
      </c>
      <c r="Q251" s="29">
        <v>250</v>
      </c>
    </row>
    <row r="252" spans="1:17" ht="34.950000000000003" customHeight="1">
      <c r="A252" s="37">
        <v>42</v>
      </c>
      <c r="B252" s="50" t="s">
        <v>138</v>
      </c>
      <c r="C252" s="39">
        <v>45868530</v>
      </c>
      <c r="D252" s="51"/>
      <c r="E252" s="29">
        <f t="shared" si="4"/>
        <v>137</v>
      </c>
      <c r="F252" s="29">
        <v>96</v>
      </c>
      <c r="G252" s="29" t="s">
        <v>1136</v>
      </c>
      <c r="H252" s="29" t="str">
        <f t="shared" si="5"/>
        <v>insert into tfp (fp_nomor,fp_tanggal,fp_cus_id,fp_so_id,fp_amount) values ('FP/2024/12/0092','2024-12-31',137, 0,45868530);</v>
      </c>
      <c r="P252" s="29" t="s">
        <v>603</v>
      </c>
      <c r="Q252" s="29">
        <v>251</v>
      </c>
    </row>
    <row r="253" spans="1:17" ht="34.950000000000003" customHeight="1">
      <c r="A253" s="37">
        <v>117</v>
      </c>
      <c r="B253" s="41" t="s">
        <v>213</v>
      </c>
      <c r="C253" s="42">
        <v>47018850</v>
      </c>
      <c r="D253" s="51"/>
      <c r="E253" s="29">
        <f t="shared" si="4"/>
        <v>329</v>
      </c>
      <c r="F253" s="29">
        <v>97</v>
      </c>
      <c r="G253" s="29" t="s">
        <v>1137</v>
      </c>
      <c r="H253" s="29" t="str">
        <f t="shared" si="5"/>
        <v>insert into tfp (fp_nomor,fp_tanggal,fp_cus_id,fp_so_id,fp_amount) values ('FP/2024/12/0093','2024-12-31',329, 0,47018850);</v>
      </c>
      <c r="P253" s="29" t="s">
        <v>604</v>
      </c>
      <c r="Q253" s="29">
        <v>252</v>
      </c>
    </row>
    <row r="254" spans="1:17" ht="34.950000000000003" customHeight="1">
      <c r="A254" s="37">
        <v>211</v>
      </c>
      <c r="B254" s="41" t="s">
        <v>305</v>
      </c>
      <c r="C254" s="39">
        <v>56160000</v>
      </c>
      <c r="D254" s="51"/>
      <c r="E254" s="29">
        <f t="shared" si="4"/>
        <v>615</v>
      </c>
      <c r="F254" s="29">
        <v>98</v>
      </c>
      <c r="G254" s="29" t="s">
        <v>1138</v>
      </c>
      <c r="H254" s="29" t="str">
        <f t="shared" si="5"/>
        <v>insert into tfp (fp_nomor,fp_tanggal,fp_cus_id,fp_so_id,fp_amount) values ('FP/2024/12/0094','2024-12-31',615, 0,56160000);</v>
      </c>
      <c r="P254" s="29" t="s">
        <v>605</v>
      </c>
      <c r="Q254" s="29">
        <v>253</v>
      </c>
    </row>
    <row r="255" spans="1:17" ht="34.950000000000003" customHeight="1">
      <c r="A255" s="37">
        <v>193</v>
      </c>
      <c r="B255" s="41" t="s">
        <v>287</v>
      </c>
      <c r="C255" s="39">
        <v>60871250</v>
      </c>
      <c r="D255" s="51"/>
      <c r="E255" s="29">
        <f t="shared" si="4"/>
        <v>542</v>
      </c>
      <c r="F255" s="29">
        <v>99</v>
      </c>
      <c r="G255" s="29" t="s">
        <v>1139</v>
      </c>
      <c r="H255" s="29" t="str">
        <f t="shared" si="5"/>
        <v>insert into tfp (fp_nomor,fp_tanggal,fp_cus_id,fp_so_id,fp_amount) values ('FP/2024/12/0095','2024-12-31',542, 0,60871250);</v>
      </c>
      <c r="P255" s="29" t="s">
        <v>185</v>
      </c>
      <c r="Q255" s="29">
        <v>254</v>
      </c>
    </row>
    <row r="256" spans="1:17" ht="34.950000000000003" customHeight="1">
      <c r="A256" s="37">
        <v>147</v>
      </c>
      <c r="B256" s="54" t="s">
        <v>242</v>
      </c>
      <c r="C256" s="39">
        <v>78762500</v>
      </c>
      <c r="D256" s="51"/>
      <c r="E256" s="29">
        <f t="shared" si="4"/>
        <v>402</v>
      </c>
      <c r="F256" s="29">
        <v>100</v>
      </c>
      <c r="G256" s="29" t="s">
        <v>1140</v>
      </c>
      <c r="H256" s="29" t="str">
        <f t="shared" si="5"/>
        <v>insert into tfp (fp_nomor,fp_tanggal,fp_cus_id,fp_so_id,fp_amount) values ('FP/2024/12/0096','2024-12-31',402, 0,78762500);</v>
      </c>
      <c r="P256" s="29" t="s">
        <v>606</v>
      </c>
      <c r="Q256" s="29">
        <v>255</v>
      </c>
    </row>
    <row r="257" spans="1:17" ht="34.950000000000003" customHeight="1">
      <c r="A257" s="37">
        <v>15</v>
      </c>
      <c r="B257" s="41" t="s">
        <v>111</v>
      </c>
      <c r="C257" s="42">
        <v>95072931</v>
      </c>
      <c r="D257" s="51"/>
      <c r="E257" s="29">
        <f t="shared" si="4"/>
        <v>72</v>
      </c>
      <c r="F257" s="29">
        <v>101</v>
      </c>
      <c r="G257" s="29" t="s">
        <v>1141</v>
      </c>
      <c r="H257" s="29" t="str">
        <f t="shared" si="5"/>
        <v>insert into tfp (fp_nomor,fp_tanggal,fp_cus_id,fp_so_id,fp_amount) values ('FP/2024/12/0097','2024-12-31',72, 0,95072931);</v>
      </c>
      <c r="P257" s="29" t="s">
        <v>607</v>
      </c>
      <c r="Q257" s="29">
        <v>256</v>
      </c>
    </row>
    <row r="258" spans="1:17" ht="34.950000000000003" customHeight="1">
      <c r="A258" s="37">
        <v>137</v>
      </c>
      <c r="B258" s="54" t="s">
        <v>232</v>
      </c>
      <c r="C258" s="39">
        <v>98701160</v>
      </c>
      <c r="D258" s="51"/>
      <c r="E258" s="29">
        <f t="shared" si="4"/>
        <v>375</v>
      </c>
      <c r="F258" s="29">
        <v>102</v>
      </c>
      <c r="G258" s="29" t="s">
        <v>1142</v>
      </c>
      <c r="H258" s="29" t="str">
        <f t="shared" si="5"/>
        <v>insert into tfp (fp_nomor,fp_tanggal,fp_cus_id,fp_so_id,fp_amount) values ('FP/2024/12/0098','2024-12-31',375, 0,98701160);</v>
      </c>
      <c r="P258" s="29" t="s">
        <v>186</v>
      </c>
      <c r="Q258" s="29">
        <v>257</v>
      </c>
    </row>
    <row r="259" spans="1:17" ht="34.950000000000003" customHeight="1">
      <c r="A259" s="37">
        <v>145</v>
      </c>
      <c r="B259" s="54" t="s">
        <v>240</v>
      </c>
      <c r="C259" s="39">
        <v>114620000</v>
      </c>
      <c r="D259" s="51"/>
      <c r="E259" s="29">
        <f t="shared" si="4"/>
        <v>400</v>
      </c>
      <c r="F259" s="29">
        <v>103</v>
      </c>
      <c r="G259" s="29" t="s">
        <v>1143</v>
      </c>
      <c r="H259" s="29" t="str">
        <f t="shared" si="5"/>
        <v>insert into tfp (fp_nomor,fp_tanggal,fp_cus_id,fp_so_id,fp_amount) values ('FP/2024/12/0099','2024-12-31',400, 0,114620000);</v>
      </c>
      <c r="P259" s="29" t="s">
        <v>187</v>
      </c>
      <c r="Q259" s="29">
        <v>258</v>
      </c>
    </row>
    <row r="260" spans="1:17" ht="34.950000000000003" customHeight="1">
      <c r="A260" s="37">
        <v>190</v>
      </c>
      <c r="B260" s="41" t="s">
        <v>284</v>
      </c>
      <c r="C260" s="39">
        <v>127055050</v>
      </c>
      <c r="D260" s="51"/>
      <c r="E260" s="29">
        <f t="shared" si="4"/>
        <v>521</v>
      </c>
      <c r="F260" s="29">
        <v>104</v>
      </c>
      <c r="G260" s="29" t="s">
        <v>1144</v>
      </c>
      <c r="H260" s="29" t="str">
        <f t="shared" si="5"/>
        <v>insert into tfp (fp_nomor,fp_tanggal,fp_cus_id,fp_so_id,fp_amount) values ('FP/2024/12/0100','2024-12-31',521, 0,127055050);</v>
      </c>
      <c r="P260" s="29" t="s">
        <v>188</v>
      </c>
      <c r="Q260" s="29">
        <v>259</v>
      </c>
    </row>
    <row r="261" spans="1:17" ht="34.950000000000003" customHeight="1">
      <c r="A261" s="37">
        <v>7</v>
      </c>
      <c r="B261" s="43" t="s">
        <v>103</v>
      </c>
      <c r="C261" s="44">
        <v>132865400</v>
      </c>
      <c r="D261" s="51"/>
      <c r="E261" s="29">
        <f t="shared" si="4"/>
        <v>22</v>
      </c>
      <c r="F261" s="29">
        <v>105</v>
      </c>
      <c r="G261" s="29" t="s">
        <v>1145</v>
      </c>
      <c r="H261" s="29" t="str">
        <f t="shared" si="5"/>
        <v>insert into tfp (fp_nomor,fp_tanggal,fp_cus_id,fp_so_id,fp_amount) values ('FP/2024/12/0101','2024-12-31',22, 0,132865400);</v>
      </c>
      <c r="P261" s="29" t="s">
        <v>608</v>
      </c>
      <c r="Q261" s="29">
        <v>260</v>
      </c>
    </row>
    <row r="262" spans="1:17" ht="34.950000000000003" customHeight="1">
      <c r="A262" s="37">
        <v>178</v>
      </c>
      <c r="B262" s="41" t="s">
        <v>272</v>
      </c>
      <c r="C262" s="39">
        <v>136189580</v>
      </c>
      <c r="D262" s="51"/>
      <c r="E262" s="29">
        <f t="shared" si="4"/>
        <v>495</v>
      </c>
      <c r="F262" s="29">
        <v>106</v>
      </c>
      <c r="G262" s="29" t="s">
        <v>1146</v>
      </c>
      <c r="H262" s="29" t="str">
        <f t="shared" si="5"/>
        <v>insert into tfp (fp_nomor,fp_tanggal,fp_cus_id,fp_so_id,fp_amount) values ('FP/2024/12/0102','2024-12-31',495, 0,136189580);</v>
      </c>
      <c r="P262" s="29" t="s">
        <v>609</v>
      </c>
      <c r="Q262" s="29">
        <v>261</v>
      </c>
    </row>
    <row r="263" spans="1:17" ht="34.950000000000003" customHeight="1">
      <c r="A263" s="37">
        <v>144</v>
      </c>
      <c r="B263" s="54" t="s">
        <v>239</v>
      </c>
      <c r="C263" s="39">
        <v>150000000</v>
      </c>
      <c r="D263" s="51"/>
      <c r="E263" s="29">
        <f t="shared" si="4"/>
        <v>398</v>
      </c>
      <c r="F263" s="29">
        <v>107</v>
      </c>
      <c r="G263" s="29" t="s">
        <v>1147</v>
      </c>
      <c r="H263" s="29" t="str">
        <f t="shared" si="5"/>
        <v>insert into tfp (fp_nomor,fp_tanggal,fp_cus_id,fp_so_id,fp_amount) values ('FP/2024/12/0103','2024-12-31',398, 0,150000000);</v>
      </c>
      <c r="P263" s="29" t="s">
        <v>610</v>
      </c>
      <c r="Q263" s="29">
        <v>262</v>
      </c>
    </row>
    <row r="264" spans="1:17" ht="34.950000000000003" customHeight="1">
      <c r="A264" s="37">
        <v>233</v>
      </c>
      <c r="B264" s="41" t="s">
        <v>327</v>
      </c>
      <c r="C264" s="39">
        <v>196914000</v>
      </c>
      <c r="D264" s="51"/>
      <c r="E264" s="29">
        <f t="shared" ref="E264:E270" si="6">VLOOKUP(B264,$P$4:$Q$758,2,0)</f>
        <v>686</v>
      </c>
      <c r="F264" s="29">
        <v>108</v>
      </c>
      <c r="G264" s="29" t="s">
        <v>1148</v>
      </c>
      <c r="H264" s="29" t="str">
        <f t="shared" si="5"/>
        <v>insert into tfp (fp_nomor,fp_tanggal,fp_cus_id,fp_so_id,fp_amount) values ('FP/2024/12/0104','2024-12-31',686, 0,196914000);</v>
      </c>
      <c r="P264" s="29" t="s">
        <v>611</v>
      </c>
      <c r="Q264" s="29">
        <v>263</v>
      </c>
    </row>
    <row r="265" spans="1:17" ht="34.950000000000003" customHeight="1">
      <c r="A265" s="37">
        <v>23</v>
      </c>
      <c r="B265" s="41" t="s">
        <v>119</v>
      </c>
      <c r="C265" s="42">
        <v>241448550</v>
      </c>
      <c r="D265" s="51"/>
      <c r="E265" s="29">
        <f t="shared" si="6"/>
        <v>87</v>
      </c>
      <c r="F265" s="29">
        <v>109</v>
      </c>
      <c r="G265" s="29" t="s">
        <v>1149</v>
      </c>
      <c r="H265" s="29" t="str">
        <f t="shared" si="5"/>
        <v>insert into tfp (fp_nomor,fp_tanggal,fp_cus_id,fp_so_id,fp_amount) values ('FP/2024/12/0105','2024-12-31',87, 0,241448550);</v>
      </c>
      <c r="P265" s="29" t="s">
        <v>612</v>
      </c>
      <c r="Q265" s="29">
        <v>264</v>
      </c>
    </row>
    <row r="266" spans="1:17" ht="34.950000000000003" customHeight="1">
      <c r="A266" s="37">
        <v>2</v>
      </c>
      <c r="B266" s="41" t="s">
        <v>98</v>
      </c>
      <c r="C266" s="42">
        <v>263603330</v>
      </c>
      <c r="D266" s="51"/>
      <c r="E266" s="29">
        <f t="shared" si="6"/>
        <v>3</v>
      </c>
      <c r="F266" s="29">
        <v>110</v>
      </c>
      <c r="G266" s="29" t="s">
        <v>1150</v>
      </c>
      <c r="H266" s="29" t="str">
        <f t="shared" si="5"/>
        <v>insert into tfp (fp_nomor,fp_tanggal,fp_cus_id,fp_so_id,fp_amount) values ('FP/2024/12/0106','2024-12-31',3, 0,263603330);</v>
      </c>
      <c r="P266" s="29" t="s">
        <v>189</v>
      </c>
      <c r="Q266" s="29">
        <v>265</v>
      </c>
    </row>
    <row r="267" spans="1:17" ht="34.950000000000003" customHeight="1">
      <c r="A267" s="37">
        <v>240</v>
      </c>
      <c r="B267" s="41" t="s">
        <v>334</v>
      </c>
      <c r="C267" s="39">
        <v>401822000</v>
      </c>
      <c r="D267" s="51"/>
      <c r="E267" s="29">
        <f t="shared" si="6"/>
        <v>700</v>
      </c>
      <c r="F267" s="29">
        <v>111</v>
      </c>
      <c r="G267" s="29" t="s">
        <v>1151</v>
      </c>
      <c r="H267" s="29" t="str">
        <f t="shared" si="5"/>
        <v>insert into tfp (fp_nomor,fp_tanggal,fp_cus_id,fp_so_id,fp_amount) values ('FP/2024/12/0107','2024-12-31',700, 0,401822000);</v>
      </c>
      <c r="P267" s="29" t="s">
        <v>190</v>
      </c>
      <c r="Q267" s="29">
        <v>266</v>
      </c>
    </row>
    <row r="268" spans="1:17" ht="34.950000000000003" customHeight="1">
      <c r="A268" s="37">
        <v>142</v>
      </c>
      <c r="B268" s="54" t="s">
        <v>237</v>
      </c>
      <c r="C268" s="39">
        <v>534363900</v>
      </c>
      <c r="D268" s="51"/>
      <c r="E268" s="29">
        <f t="shared" si="6"/>
        <v>393</v>
      </c>
      <c r="F268" s="29">
        <v>112</v>
      </c>
      <c r="G268" s="29" t="s">
        <v>1152</v>
      </c>
      <c r="H268" s="29" t="str">
        <f t="shared" si="5"/>
        <v>insert into tfp (fp_nomor,fp_tanggal,fp_cus_id,fp_so_id,fp_amount) values ('FP/2024/12/0108','2024-12-31',393, 0,534363900);</v>
      </c>
      <c r="P268" s="29" t="s">
        <v>613</v>
      </c>
      <c r="Q268" s="29">
        <v>267</v>
      </c>
    </row>
    <row r="269" spans="1:17" ht="34.950000000000003" customHeight="1">
      <c r="A269" s="37">
        <v>3</v>
      </c>
      <c r="B269" s="43" t="s">
        <v>99</v>
      </c>
      <c r="C269" s="44">
        <v>768902527.33333302</v>
      </c>
      <c r="D269" s="51"/>
      <c r="E269" s="29">
        <f t="shared" si="6"/>
        <v>4</v>
      </c>
      <c r="F269" s="29">
        <v>113</v>
      </c>
      <c r="G269" s="29" t="s">
        <v>1153</v>
      </c>
      <c r="H269" s="29" t="str">
        <f t="shared" si="5"/>
        <v>insert into tfp (fp_nomor,fp_tanggal,fp_cus_id,fp_so_id,fp_amount) values ('FP/2024/12/0109','2024-12-31',4, 0,768902527.333333);</v>
      </c>
      <c r="P269" s="29" t="s">
        <v>191</v>
      </c>
      <c r="Q269" s="29">
        <v>268</v>
      </c>
    </row>
    <row r="270" spans="1:17" ht="34.950000000000003" customHeight="1">
      <c r="A270" s="37">
        <v>255</v>
      </c>
      <c r="B270" s="41" t="s">
        <v>349</v>
      </c>
      <c r="C270" s="39">
        <v>918477600</v>
      </c>
      <c r="D270" s="51"/>
      <c r="E270" s="29">
        <f t="shared" si="6"/>
        <v>736</v>
      </c>
      <c r="F270" s="29">
        <v>114</v>
      </c>
      <c r="G270" s="29" t="s">
        <v>1154</v>
      </c>
      <c r="H270" s="29" t="str">
        <f t="shared" si="5"/>
        <v>insert into tfp (fp_nomor,fp_tanggal,fp_cus_id,fp_so_id,fp_amount) values ('FP/2024/12/0110','2024-12-31',736, 0,918477600);</v>
      </c>
      <c r="P270" s="29" t="s">
        <v>192</v>
      </c>
      <c r="Q270" s="29">
        <v>269</v>
      </c>
    </row>
    <row r="271" spans="1:17" ht="34.950000000000003" customHeight="1">
      <c r="A271" s="37">
        <v>38</v>
      </c>
      <c r="B271" s="45" t="s">
        <v>134</v>
      </c>
      <c r="C271" s="39"/>
      <c r="D271" s="51"/>
      <c r="P271" s="29" t="s">
        <v>614</v>
      </c>
      <c r="Q271" s="29">
        <v>270</v>
      </c>
    </row>
    <row r="272" spans="1:17" ht="34.950000000000003" customHeight="1">
      <c r="A272" s="37"/>
      <c r="B272" s="56"/>
      <c r="C272" s="57">
        <f>SUM(C7:C271)</f>
        <v>5087725164.9878778</v>
      </c>
      <c r="P272" s="29" t="s">
        <v>615</v>
      </c>
      <c r="Q272" s="29">
        <v>271</v>
      </c>
    </row>
    <row r="273" spans="16:17" ht="34.950000000000003" customHeight="1">
      <c r="P273" s="29" t="s">
        <v>616</v>
      </c>
      <c r="Q273" s="29">
        <v>272</v>
      </c>
    </row>
    <row r="274" spans="16:17" ht="34.950000000000003" customHeight="1">
      <c r="P274" s="29" t="s">
        <v>617</v>
      </c>
      <c r="Q274" s="29">
        <v>273</v>
      </c>
    </row>
    <row r="275" spans="16:17" ht="34.950000000000003" customHeight="1">
      <c r="P275" s="29" t="s">
        <v>618</v>
      </c>
      <c r="Q275" s="29">
        <v>274</v>
      </c>
    </row>
    <row r="276" spans="16:17" ht="34.950000000000003" customHeight="1">
      <c r="P276" s="29" t="s">
        <v>619</v>
      </c>
      <c r="Q276" s="29">
        <v>275</v>
      </c>
    </row>
    <row r="277" spans="16:17" ht="34.950000000000003" customHeight="1">
      <c r="P277" s="29" t="s">
        <v>620</v>
      </c>
      <c r="Q277" s="29">
        <v>276</v>
      </c>
    </row>
    <row r="278" spans="16:17" ht="34.950000000000003" customHeight="1">
      <c r="P278" s="29" t="s">
        <v>621</v>
      </c>
      <c r="Q278" s="29">
        <v>277</v>
      </c>
    </row>
    <row r="279" spans="16:17" ht="34.950000000000003" customHeight="1">
      <c r="P279" s="29" t="s">
        <v>622</v>
      </c>
      <c r="Q279" s="29">
        <v>278</v>
      </c>
    </row>
    <row r="280" spans="16:17" ht="34.950000000000003" customHeight="1">
      <c r="P280" s="29" t="s">
        <v>623</v>
      </c>
      <c r="Q280" s="29">
        <v>279</v>
      </c>
    </row>
    <row r="281" spans="16:17" ht="34.950000000000003" customHeight="1">
      <c r="P281" s="29" t="s">
        <v>193</v>
      </c>
      <c r="Q281" s="29">
        <v>280</v>
      </c>
    </row>
    <row r="282" spans="16:17" ht="34.950000000000003" customHeight="1">
      <c r="P282" s="29" t="s">
        <v>624</v>
      </c>
      <c r="Q282" s="29">
        <v>281</v>
      </c>
    </row>
    <row r="283" spans="16:17" ht="34.950000000000003" customHeight="1">
      <c r="P283" s="29" t="s">
        <v>194</v>
      </c>
      <c r="Q283" s="29">
        <v>282</v>
      </c>
    </row>
    <row r="284" spans="16:17" ht="34.950000000000003" customHeight="1">
      <c r="P284" s="29" t="s">
        <v>132</v>
      </c>
      <c r="Q284" s="29">
        <v>283</v>
      </c>
    </row>
    <row r="285" spans="16:17" ht="34.950000000000003" customHeight="1">
      <c r="P285" s="29" t="s">
        <v>625</v>
      </c>
      <c r="Q285" s="29">
        <v>284</v>
      </c>
    </row>
    <row r="286" spans="16:17" ht="34.950000000000003" customHeight="1">
      <c r="P286" s="29" t="s">
        <v>626</v>
      </c>
      <c r="Q286" s="29">
        <v>285</v>
      </c>
    </row>
    <row r="287" spans="16:17" ht="34.950000000000003" customHeight="1">
      <c r="P287" s="29" t="s">
        <v>195</v>
      </c>
      <c r="Q287" s="29">
        <v>286</v>
      </c>
    </row>
    <row r="288" spans="16:17" ht="34.950000000000003" customHeight="1">
      <c r="P288" s="29" t="s">
        <v>196</v>
      </c>
      <c r="Q288" s="29">
        <v>287</v>
      </c>
    </row>
    <row r="289" spans="16:17" ht="34.950000000000003" customHeight="1">
      <c r="P289" s="29" t="s">
        <v>627</v>
      </c>
      <c r="Q289" s="29">
        <v>288</v>
      </c>
    </row>
    <row r="290" spans="16:17" ht="34.950000000000003" customHeight="1">
      <c r="P290" s="29" t="s">
        <v>628</v>
      </c>
      <c r="Q290" s="29">
        <v>289</v>
      </c>
    </row>
    <row r="291" spans="16:17" ht="34.950000000000003" customHeight="1">
      <c r="P291" s="29" t="s">
        <v>197</v>
      </c>
      <c r="Q291" s="29">
        <v>290</v>
      </c>
    </row>
    <row r="292" spans="16:17" ht="34.950000000000003" customHeight="1">
      <c r="P292" s="29" t="s">
        <v>629</v>
      </c>
      <c r="Q292" s="29">
        <v>291</v>
      </c>
    </row>
    <row r="293" spans="16:17" ht="34.950000000000003" customHeight="1">
      <c r="P293" s="29" t="s">
        <v>630</v>
      </c>
      <c r="Q293" s="29">
        <v>292</v>
      </c>
    </row>
    <row r="294" spans="16:17" ht="34.950000000000003" customHeight="1">
      <c r="P294" s="29" t="s">
        <v>631</v>
      </c>
      <c r="Q294" s="29">
        <v>293</v>
      </c>
    </row>
    <row r="295" spans="16:17" ht="34.950000000000003" customHeight="1">
      <c r="P295" s="29" t="s">
        <v>632</v>
      </c>
      <c r="Q295" s="29">
        <v>294</v>
      </c>
    </row>
    <row r="296" spans="16:17" ht="34.950000000000003" customHeight="1">
      <c r="P296" s="29" t="s">
        <v>633</v>
      </c>
      <c r="Q296" s="29">
        <v>295</v>
      </c>
    </row>
    <row r="297" spans="16:17" ht="34.950000000000003" customHeight="1">
      <c r="P297" s="29" t="s">
        <v>634</v>
      </c>
      <c r="Q297" s="29">
        <v>296</v>
      </c>
    </row>
    <row r="298" spans="16:17" ht="34.950000000000003" customHeight="1">
      <c r="P298" s="29" t="s">
        <v>635</v>
      </c>
      <c r="Q298" s="29">
        <v>297</v>
      </c>
    </row>
    <row r="299" spans="16:17" ht="34.950000000000003" customHeight="1">
      <c r="P299" s="29" t="s">
        <v>198</v>
      </c>
      <c r="Q299" s="29">
        <v>298</v>
      </c>
    </row>
    <row r="300" spans="16:17" ht="34.950000000000003" customHeight="1">
      <c r="P300" s="29" t="s">
        <v>636</v>
      </c>
      <c r="Q300" s="29">
        <v>299</v>
      </c>
    </row>
    <row r="301" spans="16:17" ht="34.950000000000003" customHeight="1">
      <c r="P301" s="29" t="s">
        <v>199</v>
      </c>
      <c r="Q301" s="29">
        <v>300</v>
      </c>
    </row>
    <row r="302" spans="16:17" ht="34.950000000000003" customHeight="1">
      <c r="P302" s="29" t="s">
        <v>637</v>
      </c>
      <c r="Q302" s="29">
        <v>301</v>
      </c>
    </row>
    <row r="303" spans="16:17" ht="34.950000000000003" customHeight="1">
      <c r="P303" s="29" t="s">
        <v>638</v>
      </c>
      <c r="Q303" s="29">
        <v>302</v>
      </c>
    </row>
    <row r="304" spans="16:17" ht="34.950000000000003" customHeight="1">
      <c r="P304" s="29" t="s">
        <v>200</v>
      </c>
      <c r="Q304" s="29">
        <v>303</v>
      </c>
    </row>
    <row r="305" spans="16:17" ht="34.950000000000003" customHeight="1">
      <c r="P305" s="29" t="s">
        <v>201</v>
      </c>
      <c r="Q305" s="29">
        <v>304</v>
      </c>
    </row>
    <row r="306" spans="16:17" ht="34.950000000000003" customHeight="1">
      <c r="P306" s="29" t="s">
        <v>639</v>
      </c>
      <c r="Q306" s="29">
        <v>305</v>
      </c>
    </row>
    <row r="307" spans="16:17" ht="34.950000000000003" customHeight="1">
      <c r="P307" s="29" t="s">
        <v>202</v>
      </c>
      <c r="Q307" s="29">
        <v>306</v>
      </c>
    </row>
    <row r="308" spans="16:17" ht="34.950000000000003" customHeight="1">
      <c r="P308" s="29" t="s">
        <v>640</v>
      </c>
      <c r="Q308" s="29">
        <v>307</v>
      </c>
    </row>
    <row r="309" spans="16:17" ht="34.950000000000003" customHeight="1">
      <c r="P309" s="29" t="s">
        <v>641</v>
      </c>
      <c r="Q309" s="29">
        <v>308</v>
      </c>
    </row>
    <row r="310" spans="16:17" ht="34.950000000000003" customHeight="1">
      <c r="P310" s="29" t="s">
        <v>203</v>
      </c>
      <c r="Q310" s="29">
        <v>309</v>
      </c>
    </row>
    <row r="311" spans="16:17" ht="34.950000000000003" customHeight="1">
      <c r="P311" s="29" t="s">
        <v>642</v>
      </c>
      <c r="Q311" s="29">
        <v>310</v>
      </c>
    </row>
    <row r="312" spans="16:17" ht="34.950000000000003" customHeight="1">
      <c r="P312" s="29" t="s">
        <v>204</v>
      </c>
      <c r="Q312" s="29">
        <v>311</v>
      </c>
    </row>
    <row r="313" spans="16:17" ht="34.950000000000003" customHeight="1">
      <c r="P313" s="29" t="s">
        <v>205</v>
      </c>
      <c r="Q313" s="29">
        <v>312</v>
      </c>
    </row>
    <row r="314" spans="16:17" ht="34.950000000000003" customHeight="1">
      <c r="P314" s="29" t="s">
        <v>206</v>
      </c>
      <c r="Q314" s="29">
        <v>313</v>
      </c>
    </row>
    <row r="315" spans="16:17" ht="34.950000000000003" customHeight="1">
      <c r="P315" s="29" t="s">
        <v>207</v>
      </c>
      <c r="Q315" s="29">
        <v>314</v>
      </c>
    </row>
    <row r="316" spans="16:17" ht="34.950000000000003" customHeight="1">
      <c r="P316" s="29" t="s">
        <v>643</v>
      </c>
      <c r="Q316" s="29">
        <v>315</v>
      </c>
    </row>
    <row r="317" spans="16:17" ht="34.950000000000003" customHeight="1">
      <c r="P317" s="29" t="s">
        <v>208</v>
      </c>
      <c r="Q317" s="29">
        <v>316</v>
      </c>
    </row>
    <row r="318" spans="16:17" ht="34.950000000000003" customHeight="1">
      <c r="P318" s="29" t="s">
        <v>644</v>
      </c>
      <c r="Q318" s="29">
        <v>317</v>
      </c>
    </row>
    <row r="319" spans="16:17" ht="34.950000000000003" customHeight="1">
      <c r="P319" s="29" t="s">
        <v>645</v>
      </c>
      <c r="Q319" s="29">
        <v>318</v>
      </c>
    </row>
    <row r="320" spans="16:17" ht="34.950000000000003" customHeight="1">
      <c r="P320" s="29" t="s">
        <v>646</v>
      </c>
      <c r="Q320" s="29">
        <v>319</v>
      </c>
    </row>
    <row r="321" spans="16:17" ht="34.950000000000003" customHeight="1">
      <c r="P321" s="29" t="s">
        <v>209</v>
      </c>
      <c r="Q321" s="29">
        <v>320</v>
      </c>
    </row>
    <row r="322" spans="16:17" ht="34.950000000000003" customHeight="1">
      <c r="P322" s="29" t="s">
        <v>210</v>
      </c>
      <c r="Q322" s="29">
        <v>321</v>
      </c>
    </row>
    <row r="323" spans="16:17" ht="34.950000000000003" customHeight="1">
      <c r="P323" s="29" t="s">
        <v>647</v>
      </c>
      <c r="Q323" s="29">
        <v>322</v>
      </c>
    </row>
    <row r="324" spans="16:17" ht="34.950000000000003" customHeight="1">
      <c r="P324" s="29" t="s">
        <v>648</v>
      </c>
      <c r="Q324" s="29">
        <v>323</v>
      </c>
    </row>
    <row r="325" spans="16:17" ht="34.950000000000003" customHeight="1">
      <c r="P325" s="29" t="s">
        <v>211</v>
      </c>
      <c r="Q325" s="29">
        <v>324</v>
      </c>
    </row>
    <row r="326" spans="16:17" ht="34.950000000000003" customHeight="1">
      <c r="P326" s="29" t="s">
        <v>649</v>
      </c>
      <c r="Q326" s="29">
        <v>325</v>
      </c>
    </row>
    <row r="327" spans="16:17" ht="34.950000000000003" customHeight="1">
      <c r="P327" s="29" t="s">
        <v>650</v>
      </c>
      <c r="Q327" s="29">
        <v>326</v>
      </c>
    </row>
    <row r="328" spans="16:17" ht="34.950000000000003" customHeight="1">
      <c r="P328" s="29" t="s">
        <v>212</v>
      </c>
      <c r="Q328" s="29">
        <v>327</v>
      </c>
    </row>
    <row r="329" spans="16:17" ht="34.950000000000003" customHeight="1">
      <c r="P329" s="29" t="s">
        <v>651</v>
      </c>
      <c r="Q329" s="29">
        <v>328</v>
      </c>
    </row>
    <row r="330" spans="16:17" ht="34.950000000000003" customHeight="1">
      <c r="P330" s="29" t="s">
        <v>213</v>
      </c>
      <c r="Q330" s="29">
        <v>329</v>
      </c>
    </row>
    <row r="331" spans="16:17" ht="34.950000000000003" customHeight="1">
      <c r="P331" s="29" t="s">
        <v>652</v>
      </c>
      <c r="Q331" s="29">
        <v>330</v>
      </c>
    </row>
    <row r="332" spans="16:17" ht="34.950000000000003" customHeight="1">
      <c r="P332" s="29" t="s">
        <v>653</v>
      </c>
      <c r="Q332" s="29">
        <v>331</v>
      </c>
    </row>
    <row r="333" spans="16:17" ht="34.950000000000003" customHeight="1">
      <c r="P333" s="29" t="s">
        <v>214</v>
      </c>
      <c r="Q333" s="29">
        <v>332</v>
      </c>
    </row>
    <row r="334" spans="16:17" ht="34.950000000000003" customHeight="1">
      <c r="P334" s="29" t="s">
        <v>215</v>
      </c>
      <c r="Q334" s="29">
        <v>333</v>
      </c>
    </row>
    <row r="335" spans="16:17" ht="34.950000000000003" customHeight="1">
      <c r="P335" s="29" t="s">
        <v>654</v>
      </c>
      <c r="Q335" s="29">
        <v>334</v>
      </c>
    </row>
    <row r="336" spans="16:17" ht="34.950000000000003" customHeight="1">
      <c r="P336" s="29" t="s">
        <v>216</v>
      </c>
      <c r="Q336" s="29">
        <v>335</v>
      </c>
    </row>
    <row r="337" spans="16:17" ht="34.950000000000003" customHeight="1">
      <c r="P337" s="29" t="s">
        <v>655</v>
      </c>
      <c r="Q337" s="29">
        <v>336</v>
      </c>
    </row>
    <row r="338" spans="16:17" ht="34.950000000000003" customHeight="1">
      <c r="P338" s="29" t="s">
        <v>656</v>
      </c>
      <c r="Q338" s="29">
        <v>337</v>
      </c>
    </row>
    <row r="339" spans="16:17" ht="34.950000000000003" customHeight="1">
      <c r="P339" s="29" t="s">
        <v>218</v>
      </c>
      <c r="Q339" s="29">
        <v>338</v>
      </c>
    </row>
    <row r="340" spans="16:17" ht="34.950000000000003" customHeight="1">
      <c r="P340" s="29" t="s">
        <v>219</v>
      </c>
      <c r="Q340" s="29">
        <v>339</v>
      </c>
    </row>
    <row r="341" spans="16:17" ht="34.950000000000003" customHeight="1">
      <c r="P341" s="29" t="s">
        <v>657</v>
      </c>
      <c r="Q341" s="29">
        <v>340</v>
      </c>
    </row>
    <row r="342" spans="16:17" ht="34.950000000000003" customHeight="1">
      <c r="P342" s="29" t="s">
        <v>658</v>
      </c>
      <c r="Q342" s="29">
        <v>341</v>
      </c>
    </row>
    <row r="343" spans="16:17" ht="34.950000000000003" customHeight="1">
      <c r="P343" s="29" t="s">
        <v>659</v>
      </c>
      <c r="Q343" s="29">
        <v>342</v>
      </c>
    </row>
    <row r="344" spans="16:17" ht="34.950000000000003" customHeight="1">
      <c r="P344" s="29" t="s">
        <v>660</v>
      </c>
      <c r="Q344" s="29">
        <v>343</v>
      </c>
    </row>
    <row r="345" spans="16:17" ht="34.950000000000003" customHeight="1">
      <c r="P345" s="29" t="s">
        <v>220</v>
      </c>
      <c r="Q345" s="29">
        <v>344</v>
      </c>
    </row>
    <row r="346" spans="16:17" ht="34.950000000000003" customHeight="1">
      <c r="P346" s="29" t="s">
        <v>221</v>
      </c>
      <c r="Q346" s="29">
        <v>345</v>
      </c>
    </row>
    <row r="347" spans="16:17" ht="34.950000000000003" customHeight="1">
      <c r="P347" s="29" t="s">
        <v>222</v>
      </c>
      <c r="Q347" s="29">
        <v>346</v>
      </c>
    </row>
    <row r="348" spans="16:17" ht="34.950000000000003" customHeight="1">
      <c r="P348" s="29" t="s">
        <v>223</v>
      </c>
      <c r="Q348" s="29">
        <v>347</v>
      </c>
    </row>
    <row r="349" spans="16:17" ht="34.950000000000003" customHeight="1">
      <c r="P349" s="29" t="s">
        <v>661</v>
      </c>
      <c r="Q349" s="29">
        <v>348</v>
      </c>
    </row>
    <row r="350" spans="16:17" ht="34.950000000000003" customHeight="1">
      <c r="P350" s="29" t="s">
        <v>662</v>
      </c>
      <c r="Q350" s="29">
        <v>349</v>
      </c>
    </row>
    <row r="351" spans="16:17" ht="34.950000000000003" customHeight="1">
      <c r="P351" s="29" t="s">
        <v>224</v>
      </c>
      <c r="Q351" s="29">
        <v>350</v>
      </c>
    </row>
    <row r="352" spans="16:17" ht="34.950000000000003" customHeight="1">
      <c r="P352" s="29" t="s">
        <v>663</v>
      </c>
      <c r="Q352" s="29">
        <v>351</v>
      </c>
    </row>
    <row r="353" spans="16:17" ht="34.950000000000003" customHeight="1">
      <c r="P353" s="29" t="s">
        <v>225</v>
      </c>
      <c r="Q353" s="29">
        <v>352</v>
      </c>
    </row>
    <row r="354" spans="16:17" ht="34.950000000000003" customHeight="1">
      <c r="P354" s="29" t="s">
        <v>664</v>
      </c>
      <c r="Q354" s="29">
        <v>353</v>
      </c>
    </row>
    <row r="355" spans="16:17" ht="34.950000000000003" customHeight="1">
      <c r="P355" s="29" t="s">
        <v>226</v>
      </c>
      <c r="Q355" s="29">
        <v>354</v>
      </c>
    </row>
    <row r="356" spans="16:17" ht="34.950000000000003" customHeight="1">
      <c r="P356" s="29" t="s">
        <v>665</v>
      </c>
      <c r="Q356" s="29">
        <v>355</v>
      </c>
    </row>
    <row r="357" spans="16:17" ht="34.950000000000003" customHeight="1">
      <c r="P357" s="29" t="s">
        <v>666</v>
      </c>
      <c r="Q357" s="29">
        <v>356</v>
      </c>
    </row>
    <row r="358" spans="16:17" ht="34.950000000000003" customHeight="1">
      <c r="P358" s="29" t="s">
        <v>667</v>
      </c>
      <c r="Q358" s="29">
        <v>357</v>
      </c>
    </row>
    <row r="359" spans="16:17" ht="34.950000000000003" customHeight="1">
      <c r="P359" s="29" t="s">
        <v>668</v>
      </c>
      <c r="Q359" s="29">
        <v>358</v>
      </c>
    </row>
    <row r="360" spans="16:17" ht="34.950000000000003" customHeight="1">
      <c r="P360" s="29" t="s">
        <v>669</v>
      </c>
      <c r="Q360" s="29">
        <v>359</v>
      </c>
    </row>
    <row r="361" spans="16:17" ht="34.950000000000003" customHeight="1">
      <c r="P361" s="29" t="s">
        <v>227</v>
      </c>
      <c r="Q361" s="29">
        <v>360</v>
      </c>
    </row>
    <row r="362" spans="16:17" ht="34.950000000000003" customHeight="1">
      <c r="P362" s="29" t="s">
        <v>670</v>
      </c>
      <c r="Q362" s="29">
        <v>361</v>
      </c>
    </row>
    <row r="363" spans="16:17" ht="34.950000000000003" customHeight="1">
      <c r="P363" s="29" t="s">
        <v>671</v>
      </c>
      <c r="Q363" s="29">
        <v>362</v>
      </c>
    </row>
    <row r="364" spans="16:17" ht="34.950000000000003" customHeight="1">
      <c r="P364" s="29" t="s">
        <v>228</v>
      </c>
      <c r="Q364" s="29">
        <v>363</v>
      </c>
    </row>
    <row r="365" spans="16:17" ht="34.950000000000003" customHeight="1">
      <c r="P365" s="29" t="s">
        <v>672</v>
      </c>
      <c r="Q365" s="29">
        <v>364</v>
      </c>
    </row>
    <row r="366" spans="16:17" ht="34.950000000000003" customHeight="1">
      <c r="P366" s="29" t="s">
        <v>673</v>
      </c>
      <c r="Q366" s="29">
        <v>365</v>
      </c>
    </row>
    <row r="367" spans="16:17" ht="34.950000000000003" customHeight="1">
      <c r="P367" s="29" t="s">
        <v>229</v>
      </c>
      <c r="Q367" s="29">
        <v>366</v>
      </c>
    </row>
    <row r="368" spans="16:17" ht="34.950000000000003" customHeight="1">
      <c r="P368" s="29" t="s">
        <v>230</v>
      </c>
      <c r="Q368" s="29">
        <v>367</v>
      </c>
    </row>
    <row r="369" spans="16:17" ht="34.950000000000003" customHeight="1">
      <c r="P369" s="29" t="s">
        <v>674</v>
      </c>
      <c r="Q369" s="29">
        <v>368</v>
      </c>
    </row>
    <row r="370" spans="16:17" ht="34.950000000000003" customHeight="1">
      <c r="P370" s="29" t="s">
        <v>231</v>
      </c>
      <c r="Q370" s="29">
        <v>369</v>
      </c>
    </row>
    <row r="371" spans="16:17" ht="34.950000000000003" customHeight="1">
      <c r="P371" s="29" t="s">
        <v>675</v>
      </c>
      <c r="Q371" s="29">
        <v>370</v>
      </c>
    </row>
    <row r="372" spans="16:17" ht="34.950000000000003" customHeight="1">
      <c r="P372" s="29" t="s">
        <v>676</v>
      </c>
      <c r="Q372" s="29">
        <v>371</v>
      </c>
    </row>
    <row r="373" spans="16:17" ht="34.950000000000003" customHeight="1">
      <c r="P373" s="29" t="s">
        <v>677</v>
      </c>
      <c r="Q373" s="29">
        <v>372</v>
      </c>
    </row>
    <row r="374" spans="16:17" ht="34.950000000000003" customHeight="1">
      <c r="P374" s="29" t="s">
        <v>678</v>
      </c>
      <c r="Q374" s="29">
        <v>373</v>
      </c>
    </row>
    <row r="375" spans="16:17" ht="34.950000000000003" customHeight="1">
      <c r="P375" s="29" t="s">
        <v>679</v>
      </c>
      <c r="Q375" s="29">
        <v>374</v>
      </c>
    </row>
    <row r="376" spans="16:17" ht="34.950000000000003" customHeight="1">
      <c r="P376" s="29" t="s">
        <v>232</v>
      </c>
      <c r="Q376" s="29">
        <v>375</v>
      </c>
    </row>
    <row r="377" spans="16:17" ht="34.950000000000003" customHeight="1">
      <c r="P377" s="29" t="s">
        <v>680</v>
      </c>
      <c r="Q377" s="29">
        <v>376</v>
      </c>
    </row>
    <row r="378" spans="16:17" ht="34.950000000000003" customHeight="1">
      <c r="P378" s="29" t="s">
        <v>233</v>
      </c>
      <c r="Q378" s="29">
        <v>377</v>
      </c>
    </row>
    <row r="379" spans="16:17" ht="34.950000000000003" customHeight="1">
      <c r="P379" s="29" t="s">
        <v>681</v>
      </c>
      <c r="Q379" s="29">
        <v>378</v>
      </c>
    </row>
    <row r="380" spans="16:17" ht="34.950000000000003" customHeight="1">
      <c r="P380" s="29" t="s">
        <v>682</v>
      </c>
      <c r="Q380" s="29">
        <v>379</v>
      </c>
    </row>
    <row r="381" spans="16:17" ht="34.950000000000003" customHeight="1">
      <c r="P381" s="29" t="s">
        <v>683</v>
      </c>
      <c r="Q381" s="29">
        <v>380</v>
      </c>
    </row>
    <row r="382" spans="16:17" ht="34.950000000000003" customHeight="1">
      <c r="P382" s="29" t="s">
        <v>684</v>
      </c>
      <c r="Q382" s="29">
        <v>381</v>
      </c>
    </row>
    <row r="383" spans="16:17" ht="34.950000000000003" customHeight="1">
      <c r="P383" s="29" t="s">
        <v>685</v>
      </c>
      <c r="Q383" s="29">
        <v>382</v>
      </c>
    </row>
    <row r="384" spans="16:17" ht="34.950000000000003" customHeight="1">
      <c r="P384" s="29" t="s">
        <v>234</v>
      </c>
      <c r="Q384" s="29">
        <v>383</v>
      </c>
    </row>
    <row r="385" spans="16:17" ht="34.950000000000003" customHeight="1">
      <c r="P385" s="29" t="s">
        <v>235</v>
      </c>
      <c r="Q385" s="29">
        <v>384</v>
      </c>
    </row>
    <row r="386" spans="16:17" ht="34.950000000000003" customHeight="1">
      <c r="P386" s="29" t="s">
        <v>686</v>
      </c>
      <c r="Q386" s="29">
        <v>385</v>
      </c>
    </row>
    <row r="387" spans="16:17" ht="34.950000000000003" customHeight="1">
      <c r="P387" s="29" t="s">
        <v>687</v>
      </c>
      <c r="Q387" s="29">
        <v>387</v>
      </c>
    </row>
    <row r="388" spans="16:17" ht="34.950000000000003" customHeight="1">
      <c r="P388" s="29" t="s">
        <v>236</v>
      </c>
      <c r="Q388" s="29">
        <v>388</v>
      </c>
    </row>
    <row r="389" spans="16:17" ht="34.950000000000003" customHeight="1">
      <c r="P389" s="29" t="s">
        <v>688</v>
      </c>
      <c r="Q389" s="29">
        <v>389</v>
      </c>
    </row>
    <row r="390" spans="16:17" ht="34.950000000000003" customHeight="1">
      <c r="P390" s="29" t="s">
        <v>689</v>
      </c>
      <c r="Q390" s="29">
        <v>390</v>
      </c>
    </row>
    <row r="391" spans="16:17" ht="34.950000000000003" customHeight="1">
      <c r="P391" s="29" t="s">
        <v>690</v>
      </c>
      <c r="Q391" s="29">
        <v>391</v>
      </c>
    </row>
    <row r="392" spans="16:17" ht="34.950000000000003" customHeight="1">
      <c r="P392" s="29" t="s">
        <v>691</v>
      </c>
      <c r="Q392" s="29">
        <v>392</v>
      </c>
    </row>
    <row r="393" spans="16:17" ht="34.950000000000003" customHeight="1">
      <c r="P393" s="29" t="s">
        <v>237</v>
      </c>
      <c r="Q393" s="29">
        <v>393</v>
      </c>
    </row>
    <row r="394" spans="16:17" ht="34.950000000000003" customHeight="1">
      <c r="P394" s="29" t="s">
        <v>692</v>
      </c>
      <c r="Q394" s="29">
        <v>394</v>
      </c>
    </row>
    <row r="395" spans="16:17" ht="34.950000000000003" customHeight="1">
      <c r="P395" s="29" t="s">
        <v>238</v>
      </c>
      <c r="Q395" s="29">
        <v>395</v>
      </c>
    </row>
    <row r="396" spans="16:17" ht="34.950000000000003" customHeight="1">
      <c r="P396" s="29" t="s">
        <v>693</v>
      </c>
      <c r="Q396" s="29">
        <v>396</v>
      </c>
    </row>
    <row r="397" spans="16:17" ht="34.950000000000003" customHeight="1">
      <c r="P397" s="29" t="s">
        <v>694</v>
      </c>
      <c r="Q397" s="29">
        <v>397</v>
      </c>
    </row>
    <row r="398" spans="16:17" ht="34.950000000000003" customHeight="1">
      <c r="P398" s="29" t="s">
        <v>239</v>
      </c>
      <c r="Q398" s="29">
        <v>398</v>
      </c>
    </row>
    <row r="399" spans="16:17" ht="34.950000000000003" customHeight="1">
      <c r="P399" s="29" t="s">
        <v>695</v>
      </c>
      <c r="Q399" s="29">
        <v>399</v>
      </c>
    </row>
    <row r="400" spans="16:17" ht="34.950000000000003" customHeight="1">
      <c r="P400" s="29" t="s">
        <v>240</v>
      </c>
      <c r="Q400" s="29">
        <v>400</v>
      </c>
    </row>
    <row r="401" spans="16:17" ht="34.950000000000003" customHeight="1">
      <c r="P401" s="29" t="s">
        <v>241</v>
      </c>
      <c r="Q401" s="29">
        <v>401</v>
      </c>
    </row>
    <row r="402" spans="16:17" ht="34.950000000000003" customHeight="1">
      <c r="P402" s="29" t="s">
        <v>242</v>
      </c>
      <c r="Q402" s="29">
        <v>402</v>
      </c>
    </row>
    <row r="403" spans="16:17" ht="34.950000000000003" customHeight="1">
      <c r="P403" s="29" t="s">
        <v>696</v>
      </c>
      <c r="Q403" s="29">
        <v>403</v>
      </c>
    </row>
    <row r="404" spans="16:17" ht="34.950000000000003" customHeight="1">
      <c r="P404" s="29" t="s">
        <v>697</v>
      </c>
      <c r="Q404" s="29">
        <v>404</v>
      </c>
    </row>
    <row r="405" spans="16:17" ht="34.950000000000003" customHeight="1">
      <c r="P405" s="29" t="s">
        <v>698</v>
      </c>
      <c r="Q405" s="29">
        <v>405</v>
      </c>
    </row>
    <row r="406" spans="16:17" ht="34.950000000000003" customHeight="1">
      <c r="P406" s="29" t="s">
        <v>699</v>
      </c>
      <c r="Q406" s="29">
        <v>406</v>
      </c>
    </row>
    <row r="407" spans="16:17" ht="34.950000000000003" customHeight="1">
      <c r="P407" s="29" t="s">
        <v>700</v>
      </c>
      <c r="Q407" s="29">
        <v>407</v>
      </c>
    </row>
    <row r="408" spans="16:17" ht="34.950000000000003" customHeight="1">
      <c r="P408" s="29" t="s">
        <v>701</v>
      </c>
      <c r="Q408" s="29">
        <v>408</v>
      </c>
    </row>
    <row r="409" spans="16:17" ht="34.950000000000003" customHeight="1">
      <c r="P409" s="29" t="s">
        <v>243</v>
      </c>
      <c r="Q409" s="29">
        <v>409</v>
      </c>
    </row>
    <row r="410" spans="16:17" ht="34.950000000000003" customHeight="1">
      <c r="P410" s="29" t="s">
        <v>702</v>
      </c>
      <c r="Q410" s="29">
        <v>410</v>
      </c>
    </row>
    <row r="411" spans="16:17" ht="34.950000000000003" customHeight="1">
      <c r="P411" s="29" t="s">
        <v>703</v>
      </c>
      <c r="Q411" s="29">
        <v>411</v>
      </c>
    </row>
    <row r="412" spans="16:17" ht="34.950000000000003" customHeight="1">
      <c r="P412" s="29" t="s">
        <v>244</v>
      </c>
      <c r="Q412" s="29">
        <v>412</v>
      </c>
    </row>
    <row r="413" spans="16:17" ht="34.950000000000003" customHeight="1">
      <c r="P413" s="29" t="s">
        <v>245</v>
      </c>
      <c r="Q413" s="29">
        <v>413</v>
      </c>
    </row>
    <row r="414" spans="16:17" ht="34.950000000000003" customHeight="1">
      <c r="P414" s="29" t="s">
        <v>246</v>
      </c>
      <c r="Q414" s="29">
        <v>414</v>
      </c>
    </row>
    <row r="415" spans="16:17" ht="34.950000000000003" customHeight="1">
      <c r="P415" s="29" t="s">
        <v>247</v>
      </c>
      <c r="Q415" s="29">
        <v>415</v>
      </c>
    </row>
    <row r="416" spans="16:17" ht="34.950000000000003" customHeight="1">
      <c r="P416" s="29" t="s">
        <v>248</v>
      </c>
      <c r="Q416" s="29">
        <v>416</v>
      </c>
    </row>
    <row r="417" spans="16:17" ht="34.950000000000003" customHeight="1">
      <c r="P417" s="29" t="s">
        <v>249</v>
      </c>
      <c r="Q417" s="29">
        <v>417</v>
      </c>
    </row>
    <row r="418" spans="16:17" ht="34.950000000000003" customHeight="1">
      <c r="P418" s="29" t="s">
        <v>704</v>
      </c>
      <c r="Q418" s="29">
        <v>418</v>
      </c>
    </row>
    <row r="419" spans="16:17" ht="34.950000000000003" customHeight="1">
      <c r="P419" s="29" t="s">
        <v>250</v>
      </c>
      <c r="Q419" s="29">
        <v>419</v>
      </c>
    </row>
    <row r="420" spans="16:17" ht="34.950000000000003" customHeight="1">
      <c r="P420" s="29" t="s">
        <v>705</v>
      </c>
      <c r="Q420" s="29">
        <v>420</v>
      </c>
    </row>
    <row r="421" spans="16:17" ht="34.950000000000003" customHeight="1">
      <c r="P421" s="29" t="s">
        <v>706</v>
      </c>
      <c r="Q421" s="29">
        <v>421</v>
      </c>
    </row>
    <row r="422" spans="16:17" ht="34.950000000000003" customHeight="1">
      <c r="P422" s="29" t="s">
        <v>707</v>
      </c>
      <c r="Q422" s="29">
        <v>422</v>
      </c>
    </row>
    <row r="423" spans="16:17" ht="34.950000000000003" customHeight="1">
      <c r="P423" s="29" t="s">
        <v>708</v>
      </c>
      <c r="Q423" s="29">
        <v>423</v>
      </c>
    </row>
    <row r="424" spans="16:17" ht="34.950000000000003" customHeight="1">
      <c r="P424" s="29" t="s">
        <v>709</v>
      </c>
      <c r="Q424" s="29">
        <v>424</v>
      </c>
    </row>
    <row r="425" spans="16:17" ht="34.950000000000003" customHeight="1">
      <c r="P425" s="29" t="s">
        <v>710</v>
      </c>
      <c r="Q425" s="29">
        <v>425</v>
      </c>
    </row>
    <row r="426" spans="16:17" ht="34.950000000000003" customHeight="1">
      <c r="P426" s="29" t="s">
        <v>711</v>
      </c>
      <c r="Q426" s="29">
        <v>426</v>
      </c>
    </row>
    <row r="427" spans="16:17" ht="34.950000000000003" customHeight="1">
      <c r="P427" s="29" t="s">
        <v>712</v>
      </c>
      <c r="Q427" s="29">
        <v>427</v>
      </c>
    </row>
    <row r="428" spans="16:17" ht="34.950000000000003" customHeight="1">
      <c r="P428" s="29" t="s">
        <v>713</v>
      </c>
      <c r="Q428" s="29">
        <v>428</v>
      </c>
    </row>
    <row r="429" spans="16:17" ht="34.950000000000003" customHeight="1">
      <c r="P429" s="29" t="s">
        <v>251</v>
      </c>
      <c r="Q429" s="29">
        <v>429</v>
      </c>
    </row>
    <row r="430" spans="16:17" ht="34.950000000000003" customHeight="1">
      <c r="P430" s="29" t="s">
        <v>714</v>
      </c>
      <c r="Q430" s="29">
        <v>430</v>
      </c>
    </row>
    <row r="431" spans="16:17" ht="34.950000000000003" customHeight="1">
      <c r="P431" s="29" t="s">
        <v>715</v>
      </c>
      <c r="Q431" s="29">
        <v>431</v>
      </c>
    </row>
    <row r="432" spans="16:17" ht="34.950000000000003" customHeight="1">
      <c r="P432" s="29" t="s">
        <v>252</v>
      </c>
      <c r="Q432" s="29">
        <v>432</v>
      </c>
    </row>
    <row r="433" spans="16:17" ht="34.950000000000003" customHeight="1">
      <c r="P433" s="29" t="s">
        <v>716</v>
      </c>
      <c r="Q433" s="29">
        <v>433</v>
      </c>
    </row>
    <row r="434" spans="16:17" ht="34.950000000000003" customHeight="1">
      <c r="P434" s="29" t="s">
        <v>717</v>
      </c>
      <c r="Q434" s="29">
        <v>434</v>
      </c>
    </row>
    <row r="435" spans="16:17" ht="34.950000000000003" customHeight="1">
      <c r="P435" s="29" t="s">
        <v>718</v>
      </c>
      <c r="Q435" s="29">
        <v>435</v>
      </c>
    </row>
    <row r="436" spans="16:17" ht="34.950000000000003" customHeight="1">
      <c r="P436" s="29" t="s">
        <v>110</v>
      </c>
      <c r="Q436" s="29">
        <v>436</v>
      </c>
    </row>
    <row r="437" spans="16:17" ht="34.950000000000003" customHeight="1">
      <c r="P437" s="29" t="s">
        <v>719</v>
      </c>
      <c r="Q437" s="29">
        <v>437</v>
      </c>
    </row>
    <row r="438" spans="16:17" ht="34.950000000000003" customHeight="1">
      <c r="P438" s="29" t="s">
        <v>720</v>
      </c>
      <c r="Q438" s="29">
        <v>438</v>
      </c>
    </row>
    <row r="439" spans="16:17" ht="34.950000000000003" customHeight="1">
      <c r="P439" s="29" t="s">
        <v>253</v>
      </c>
      <c r="Q439" s="29">
        <v>439</v>
      </c>
    </row>
    <row r="440" spans="16:17" ht="34.950000000000003" customHeight="1">
      <c r="P440" s="29" t="s">
        <v>721</v>
      </c>
      <c r="Q440" s="29">
        <v>440</v>
      </c>
    </row>
    <row r="441" spans="16:17" ht="34.950000000000003" customHeight="1">
      <c r="P441" s="29" t="s">
        <v>722</v>
      </c>
      <c r="Q441" s="29">
        <v>441</v>
      </c>
    </row>
    <row r="442" spans="16:17" ht="34.950000000000003" customHeight="1">
      <c r="P442" s="29" t="s">
        <v>723</v>
      </c>
      <c r="Q442" s="29">
        <v>442</v>
      </c>
    </row>
    <row r="443" spans="16:17" ht="34.950000000000003" customHeight="1">
      <c r="P443" s="29" t="s">
        <v>724</v>
      </c>
      <c r="Q443" s="29">
        <v>443</v>
      </c>
    </row>
    <row r="444" spans="16:17" ht="34.950000000000003" customHeight="1">
      <c r="P444" s="29" t="s">
        <v>254</v>
      </c>
      <c r="Q444" s="29">
        <v>444</v>
      </c>
    </row>
    <row r="445" spans="16:17" ht="34.950000000000003" customHeight="1">
      <c r="P445" s="29" t="s">
        <v>255</v>
      </c>
      <c r="Q445" s="29">
        <v>445</v>
      </c>
    </row>
    <row r="446" spans="16:17" ht="34.950000000000003" customHeight="1">
      <c r="P446" s="29" t="s">
        <v>725</v>
      </c>
      <c r="Q446" s="29">
        <v>446</v>
      </c>
    </row>
    <row r="447" spans="16:17" ht="34.950000000000003" customHeight="1">
      <c r="P447" s="29" t="s">
        <v>256</v>
      </c>
      <c r="Q447" s="29">
        <v>447</v>
      </c>
    </row>
    <row r="448" spans="16:17" ht="34.950000000000003" customHeight="1">
      <c r="P448" s="29" t="s">
        <v>726</v>
      </c>
      <c r="Q448" s="29">
        <v>448</v>
      </c>
    </row>
    <row r="449" spans="16:17" ht="34.950000000000003" customHeight="1">
      <c r="P449" s="29" t="s">
        <v>727</v>
      </c>
      <c r="Q449" s="29">
        <v>449</v>
      </c>
    </row>
    <row r="450" spans="16:17" ht="34.950000000000003" customHeight="1">
      <c r="P450" s="29" t="s">
        <v>728</v>
      </c>
      <c r="Q450" s="29">
        <v>450</v>
      </c>
    </row>
    <row r="451" spans="16:17" ht="34.950000000000003" customHeight="1">
      <c r="P451" s="29" t="s">
        <v>257</v>
      </c>
      <c r="Q451" s="29">
        <v>451</v>
      </c>
    </row>
    <row r="452" spans="16:17" ht="34.950000000000003" customHeight="1">
      <c r="P452" s="29" t="s">
        <v>729</v>
      </c>
      <c r="Q452" s="29">
        <v>452</v>
      </c>
    </row>
    <row r="453" spans="16:17" ht="34.950000000000003" customHeight="1">
      <c r="P453" s="29" t="s">
        <v>258</v>
      </c>
      <c r="Q453" s="29">
        <v>453</v>
      </c>
    </row>
    <row r="454" spans="16:17" ht="34.950000000000003" customHeight="1">
      <c r="P454" s="29" t="s">
        <v>730</v>
      </c>
      <c r="Q454" s="29">
        <v>454</v>
      </c>
    </row>
    <row r="455" spans="16:17" ht="34.950000000000003" customHeight="1">
      <c r="P455" s="29" t="s">
        <v>731</v>
      </c>
      <c r="Q455" s="29">
        <v>455</v>
      </c>
    </row>
    <row r="456" spans="16:17" ht="34.950000000000003" customHeight="1">
      <c r="P456" s="29" t="s">
        <v>732</v>
      </c>
      <c r="Q456" s="29">
        <v>456</v>
      </c>
    </row>
    <row r="457" spans="16:17" ht="34.950000000000003" customHeight="1">
      <c r="P457" s="29" t="s">
        <v>259</v>
      </c>
      <c r="Q457" s="29">
        <v>457</v>
      </c>
    </row>
    <row r="458" spans="16:17" ht="34.950000000000003" customHeight="1">
      <c r="P458" s="29" t="s">
        <v>733</v>
      </c>
      <c r="Q458" s="29">
        <v>458</v>
      </c>
    </row>
    <row r="459" spans="16:17" ht="34.950000000000003" customHeight="1">
      <c r="P459" s="29" t="s">
        <v>260</v>
      </c>
      <c r="Q459" s="29">
        <v>459</v>
      </c>
    </row>
    <row r="460" spans="16:17" ht="34.950000000000003" customHeight="1">
      <c r="P460" s="29" t="s">
        <v>734</v>
      </c>
      <c r="Q460" s="29">
        <v>460</v>
      </c>
    </row>
    <row r="461" spans="16:17" ht="34.950000000000003" customHeight="1">
      <c r="P461" s="29" t="s">
        <v>735</v>
      </c>
      <c r="Q461" s="29">
        <v>461</v>
      </c>
    </row>
    <row r="462" spans="16:17" ht="34.950000000000003" customHeight="1">
      <c r="P462" s="29" t="s">
        <v>261</v>
      </c>
      <c r="Q462" s="29">
        <v>462</v>
      </c>
    </row>
    <row r="463" spans="16:17" ht="34.950000000000003" customHeight="1">
      <c r="P463" s="29" t="s">
        <v>262</v>
      </c>
      <c r="Q463" s="29">
        <v>463</v>
      </c>
    </row>
    <row r="464" spans="16:17" ht="34.950000000000003" customHeight="1">
      <c r="P464" s="29" t="s">
        <v>736</v>
      </c>
      <c r="Q464" s="29">
        <v>464</v>
      </c>
    </row>
    <row r="465" spans="16:17" ht="34.950000000000003" customHeight="1">
      <c r="P465" s="29" t="s">
        <v>737</v>
      </c>
      <c r="Q465" s="29">
        <v>465</v>
      </c>
    </row>
    <row r="466" spans="16:17" ht="34.950000000000003" customHeight="1">
      <c r="P466" s="29" t="s">
        <v>738</v>
      </c>
      <c r="Q466" s="29">
        <v>466</v>
      </c>
    </row>
    <row r="467" spans="16:17" ht="34.950000000000003" customHeight="1">
      <c r="P467" s="29" t="s">
        <v>739</v>
      </c>
      <c r="Q467" s="29">
        <v>467</v>
      </c>
    </row>
    <row r="468" spans="16:17" ht="34.950000000000003" customHeight="1">
      <c r="P468" s="29" t="s">
        <v>263</v>
      </c>
      <c r="Q468" s="29">
        <v>468</v>
      </c>
    </row>
    <row r="469" spans="16:17" ht="34.950000000000003" customHeight="1">
      <c r="P469" s="29" t="s">
        <v>740</v>
      </c>
      <c r="Q469" s="29">
        <v>469</v>
      </c>
    </row>
    <row r="470" spans="16:17" ht="34.950000000000003" customHeight="1">
      <c r="P470" s="29" t="s">
        <v>741</v>
      </c>
      <c r="Q470" s="29">
        <v>470</v>
      </c>
    </row>
    <row r="471" spans="16:17" ht="34.950000000000003" customHeight="1">
      <c r="P471" s="29" t="s">
        <v>264</v>
      </c>
      <c r="Q471" s="29">
        <v>471</v>
      </c>
    </row>
    <row r="472" spans="16:17" ht="34.950000000000003" customHeight="1">
      <c r="P472" s="29" t="s">
        <v>265</v>
      </c>
      <c r="Q472" s="29">
        <v>472</v>
      </c>
    </row>
    <row r="473" spans="16:17" ht="34.950000000000003" customHeight="1">
      <c r="P473" s="29" t="s">
        <v>742</v>
      </c>
      <c r="Q473" s="29">
        <v>473</v>
      </c>
    </row>
    <row r="474" spans="16:17" ht="34.950000000000003" customHeight="1">
      <c r="P474" s="29" t="s">
        <v>743</v>
      </c>
      <c r="Q474" s="29">
        <v>474</v>
      </c>
    </row>
    <row r="475" spans="16:17" ht="34.950000000000003" customHeight="1">
      <c r="P475" s="29" t="s">
        <v>744</v>
      </c>
      <c r="Q475" s="29">
        <v>475</v>
      </c>
    </row>
    <row r="476" spans="16:17" ht="34.950000000000003" customHeight="1">
      <c r="P476" s="29" t="s">
        <v>745</v>
      </c>
      <c r="Q476" s="29">
        <v>476</v>
      </c>
    </row>
    <row r="477" spans="16:17" ht="34.950000000000003" customHeight="1">
      <c r="P477" s="29" t="s">
        <v>746</v>
      </c>
      <c r="Q477" s="29">
        <v>477</v>
      </c>
    </row>
    <row r="478" spans="16:17" ht="34.950000000000003" customHeight="1">
      <c r="P478" s="29" t="s">
        <v>747</v>
      </c>
      <c r="Q478" s="29">
        <v>478</v>
      </c>
    </row>
    <row r="479" spans="16:17" ht="34.950000000000003" customHeight="1">
      <c r="P479" s="29" t="s">
        <v>748</v>
      </c>
      <c r="Q479" s="29">
        <v>479</v>
      </c>
    </row>
    <row r="480" spans="16:17" ht="34.950000000000003" customHeight="1">
      <c r="P480" s="29" t="s">
        <v>749</v>
      </c>
      <c r="Q480" s="29">
        <v>480</v>
      </c>
    </row>
    <row r="481" spans="16:17" ht="34.950000000000003" customHeight="1">
      <c r="P481" s="29" t="s">
        <v>266</v>
      </c>
      <c r="Q481" s="29">
        <v>481</v>
      </c>
    </row>
    <row r="482" spans="16:17" ht="34.950000000000003" customHeight="1">
      <c r="P482" s="29" t="s">
        <v>267</v>
      </c>
      <c r="Q482" s="29">
        <v>482</v>
      </c>
    </row>
    <row r="483" spans="16:17" ht="34.950000000000003" customHeight="1">
      <c r="P483" s="29" t="s">
        <v>750</v>
      </c>
      <c r="Q483" s="29">
        <v>483</v>
      </c>
    </row>
    <row r="484" spans="16:17" ht="34.950000000000003" customHeight="1">
      <c r="P484" s="29" t="s">
        <v>751</v>
      </c>
      <c r="Q484" s="29">
        <v>484</v>
      </c>
    </row>
    <row r="485" spans="16:17" ht="34.950000000000003" customHeight="1">
      <c r="P485" s="29" t="s">
        <v>752</v>
      </c>
      <c r="Q485" s="29">
        <v>485</v>
      </c>
    </row>
    <row r="486" spans="16:17" ht="34.950000000000003" customHeight="1">
      <c r="P486" s="29" t="s">
        <v>268</v>
      </c>
      <c r="Q486" s="29">
        <v>486</v>
      </c>
    </row>
    <row r="487" spans="16:17" ht="34.950000000000003" customHeight="1">
      <c r="P487" s="29" t="s">
        <v>753</v>
      </c>
      <c r="Q487" s="29">
        <v>487</v>
      </c>
    </row>
    <row r="488" spans="16:17" ht="34.950000000000003" customHeight="1">
      <c r="P488" s="29" t="s">
        <v>754</v>
      </c>
      <c r="Q488" s="29">
        <v>488</v>
      </c>
    </row>
    <row r="489" spans="16:17" ht="34.950000000000003" customHeight="1">
      <c r="P489" s="29" t="s">
        <v>269</v>
      </c>
      <c r="Q489" s="29">
        <v>489</v>
      </c>
    </row>
    <row r="490" spans="16:17" ht="34.950000000000003" customHeight="1">
      <c r="P490" s="29" t="s">
        <v>270</v>
      </c>
      <c r="Q490" s="29">
        <v>490</v>
      </c>
    </row>
    <row r="491" spans="16:17" ht="34.950000000000003" customHeight="1">
      <c r="P491" s="29" t="s">
        <v>755</v>
      </c>
      <c r="Q491" s="29">
        <v>491</v>
      </c>
    </row>
    <row r="492" spans="16:17" ht="34.950000000000003" customHeight="1">
      <c r="P492" s="29" t="s">
        <v>756</v>
      </c>
      <c r="Q492" s="29">
        <v>492</v>
      </c>
    </row>
    <row r="493" spans="16:17" ht="34.950000000000003" customHeight="1">
      <c r="P493" s="29" t="s">
        <v>271</v>
      </c>
      <c r="Q493" s="29">
        <v>493</v>
      </c>
    </row>
    <row r="494" spans="16:17" ht="34.950000000000003" customHeight="1">
      <c r="P494" s="29" t="s">
        <v>757</v>
      </c>
      <c r="Q494" s="29">
        <v>494</v>
      </c>
    </row>
    <row r="495" spans="16:17" ht="34.950000000000003" customHeight="1">
      <c r="P495" s="29" t="s">
        <v>272</v>
      </c>
      <c r="Q495" s="29">
        <v>495</v>
      </c>
    </row>
    <row r="496" spans="16:17" ht="34.950000000000003" customHeight="1">
      <c r="P496" s="29" t="s">
        <v>758</v>
      </c>
      <c r="Q496" s="29">
        <v>496</v>
      </c>
    </row>
    <row r="497" spans="16:17" ht="34.950000000000003" customHeight="1">
      <c r="P497" s="29" t="s">
        <v>273</v>
      </c>
      <c r="Q497" s="29">
        <v>497</v>
      </c>
    </row>
    <row r="498" spans="16:17" ht="34.950000000000003" customHeight="1">
      <c r="P498" s="29" t="s">
        <v>759</v>
      </c>
      <c r="Q498" s="29">
        <v>498</v>
      </c>
    </row>
    <row r="499" spans="16:17" ht="34.950000000000003" customHeight="1">
      <c r="P499" s="29" t="s">
        <v>760</v>
      </c>
      <c r="Q499" s="29">
        <v>499</v>
      </c>
    </row>
    <row r="500" spans="16:17" ht="34.950000000000003" customHeight="1">
      <c r="P500" s="29" t="s">
        <v>274</v>
      </c>
      <c r="Q500" s="29">
        <v>500</v>
      </c>
    </row>
    <row r="501" spans="16:17" ht="34.950000000000003" customHeight="1">
      <c r="P501" s="29" t="s">
        <v>275</v>
      </c>
      <c r="Q501" s="29">
        <v>501</v>
      </c>
    </row>
    <row r="502" spans="16:17" ht="34.950000000000003" customHeight="1">
      <c r="P502" s="29" t="s">
        <v>276</v>
      </c>
      <c r="Q502" s="29">
        <v>502</v>
      </c>
    </row>
    <row r="503" spans="16:17" ht="34.950000000000003" customHeight="1">
      <c r="P503" s="29" t="s">
        <v>761</v>
      </c>
      <c r="Q503" s="29">
        <v>503</v>
      </c>
    </row>
    <row r="504" spans="16:17" ht="34.950000000000003" customHeight="1">
      <c r="P504" s="29" t="s">
        <v>762</v>
      </c>
      <c r="Q504" s="29">
        <v>504</v>
      </c>
    </row>
    <row r="505" spans="16:17" ht="34.950000000000003" customHeight="1">
      <c r="P505" s="29" t="s">
        <v>277</v>
      </c>
      <c r="Q505" s="29">
        <v>505</v>
      </c>
    </row>
    <row r="506" spans="16:17" ht="34.950000000000003" customHeight="1">
      <c r="P506" s="29" t="s">
        <v>763</v>
      </c>
      <c r="Q506" s="29">
        <v>506</v>
      </c>
    </row>
    <row r="507" spans="16:17" ht="34.950000000000003" customHeight="1">
      <c r="P507" s="29" t="s">
        <v>278</v>
      </c>
      <c r="Q507" s="29">
        <v>507</v>
      </c>
    </row>
    <row r="508" spans="16:17" ht="34.950000000000003" customHeight="1">
      <c r="P508" s="29" t="s">
        <v>764</v>
      </c>
      <c r="Q508" s="29">
        <v>508</v>
      </c>
    </row>
    <row r="509" spans="16:17" ht="34.950000000000003" customHeight="1">
      <c r="P509" s="29" t="s">
        <v>765</v>
      </c>
      <c r="Q509" s="29">
        <v>509</v>
      </c>
    </row>
    <row r="510" spans="16:17" ht="34.950000000000003" customHeight="1">
      <c r="P510" s="29" t="s">
        <v>279</v>
      </c>
      <c r="Q510" s="29">
        <v>510</v>
      </c>
    </row>
    <row r="511" spans="16:17" ht="34.950000000000003" customHeight="1">
      <c r="P511" s="29" t="s">
        <v>280</v>
      </c>
      <c r="Q511" s="29">
        <v>511</v>
      </c>
    </row>
    <row r="512" spans="16:17" ht="34.950000000000003" customHeight="1">
      <c r="P512" s="29" t="s">
        <v>766</v>
      </c>
      <c r="Q512" s="29">
        <v>512</v>
      </c>
    </row>
    <row r="513" spans="16:17" ht="34.950000000000003" customHeight="1">
      <c r="P513" s="29" t="s">
        <v>281</v>
      </c>
      <c r="Q513" s="29">
        <v>513</v>
      </c>
    </row>
    <row r="514" spans="16:17" ht="34.950000000000003" customHeight="1">
      <c r="P514" s="29" t="s">
        <v>767</v>
      </c>
      <c r="Q514" s="29">
        <v>514</v>
      </c>
    </row>
    <row r="515" spans="16:17" ht="34.950000000000003" customHeight="1">
      <c r="P515" s="29" t="s">
        <v>768</v>
      </c>
      <c r="Q515" s="29">
        <v>515</v>
      </c>
    </row>
    <row r="516" spans="16:17" ht="34.950000000000003" customHeight="1">
      <c r="P516" s="29" t="s">
        <v>769</v>
      </c>
      <c r="Q516" s="29">
        <v>516</v>
      </c>
    </row>
    <row r="517" spans="16:17" ht="34.950000000000003" customHeight="1">
      <c r="P517" s="29" t="s">
        <v>282</v>
      </c>
      <c r="Q517" s="29">
        <v>517</v>
      </c>
    </row>
    <row r="518" spans="16:17" ht="34.950000000000003" customHeight="1">
      <c r="P518" s="29" t="s">
        <v>770</v>
      </c>
      <c r="Q518" s="29">
        <v>518</v>
      </c>
    </row>
    <row r="519" spans="16:17" ht="34.950000000000003" customHeight="1">
      <c r="P519" s="29" t="s">
        <v>771</v>
      </c>
      <c r="Q519" s="29">
        <v>519</v>
      </c>
    </row>
    <row r="520" spans="16:17" ht="34.950000000000003" customHeight="1">
      <c r="P520" s="29" t="s">
        <v>283</v>
      </c>
      <c r="Q520" s="29">
        <v>520</v>
      </c>
    </row>
    <row r="521" spans="16:17" ht="34.950000000000003" customHeight="1">
      <c r="P521" s="29" t="s">
        <v>284</v>
      </c>
      <c r="Q521" s="29">
        <v>521</v>
      </c>
    </row>
    <row r="522" spans="16:17" ht="34.950000000000003" customHeight="1">
      <c r="P522" s="29" t="s">
        <v>772</v>
      </c>
      <c r="Q522" s="29">
        <v>522</v>
      </c>
    </row>
    <row r="523" spans="16:17" ht="34.950000000000003" customHeight="1">
      <c r="P523" s="29" t="s">
        <v>773</v>
      </c>
      <c r="Q523" s="29">
        <v>523</v>
      </c>
    </row>
    <row r="524" spans="16:17" ht="34.950000000000003" customHeight="1">
      <c r="P524" s="29" t="s">
        <v>285</v>
      </c>
      <c r="Q524" s="29">
        <v>524</v>
      </c>
    </row>
    <row r="525" spans="16:17" ht="34.950000000000003" customHeight="1">
      <c r="P525" s="29" t="s">
        <v>774</v>
      </c>
      <c r="Q525" s="29">
        <v>525</v>
      </c>
    </row>
    <row r="526" spans="16:17" ht="34.950000000000003" customHeight="1">
      <c r="P526" s="29" t="s">
        <v>775</v>
      </c>
      <c r="Q526" s="29">
        <v>526</v>
      </c>
    </row>
    <row r="527" spans="16:17" ht="34.950000000000003" customHeight="1">
      <c r="P527" s="29" t="s">
        <v>776</v>
      </c>
      <c r="Q527" s="29">
        <v>527</v>
      </c>
    </row>
    <row r="528" spans="16:17" ht="34.950000000000003" customHeight="1">
      <c r="P528" s="29" t="s">
        <v>777</v>
      </c>
      <c r="Q528" s="29">
        <v>528</v>
      </c>
    </row>
    <row r="529" spans="16:17" ht="34.950000000000003" customHeight="1">
      <c r="P529" s="29" t="s">
        <v>778</v>
      </c>
      <c r="Q529" s="29">
        <v>529</v>
      </c>
    </row>
    <row r="530" spans="16:17" ht="34.950000000000003" customHeight="1">
      <c r="P530" s="29" t="s">
        <v>779</v>
      </c>
      <c r="Q530" s="29">
        <v>530</v>
      </c>
    </row>
    <row r="531" spans="16:17" ht="34.950000000000003" customHeight="1">
      <c r="P531" s="29" t="s">
        <v>780</v>
      </c>
      <c r="Q531" s="29">
        <v>531</v>
      </c>
    </row>
    <row r="532" spans="16:17" ht="34.950000000000003" customHeight="1">
      <c r="P532" s="29" t="s">
        <v>781</v>
      </c>
      <c r="Q532" s="29">
        <v>532</v>
      </c>
    </row>
    <row r="533" spans="16:17" ht="34.950000000000003" customHeight="1">
      <c r="P533" s="29" t="s">
        <v>782</v>
      </c>
      <c r="Q533" s="29">
        <v>533</v>
      </c>
    </row>
    <row r="534" spans="16:17" ht="34.950000000000003" customHeight="1">
      <c r="P534" s="29" t="s">
        <v>783</v>
      </c>
      <c r="Q534" s="29">
        <v>534</v>
      </c>
    </row>
    <row r="535" spans="16:17" ht="34.950000000000003" customHeight="1">
      <c r="P535" s="29" t="s">
        <v>784</v>
      </c>
      <c r="Q535" s="29">
        <v>535</v>
      </c>
    </row>
    <row r="536" spans="16:17" ht="34.950000000000003" customHeight="1">
      <c r="P536" s="29" t="s">
        <v>785</v>
      </c>
      <c r="Q536" s="29">
        <v>536</v>
      </c>
    </row>
    <row r="537" spans="16:17" ht="34.950000000000003" customHeight="1">
      <c r="P537" s="29" t="s">
        <v>786</v>
      </c>
      <c r="Q537" s="29">
        <v>537</v>
      </c>
    </row>
    <row r="538" spans="16:17" ht="34.950000000000003" customHeight="1">
      <c r="P538" s="29" t="s">
        <v>787</v>
      </c>
      <c r="Q538" s="29">
        <v>538</v>
      </c>
    </row>
    <row r="539" spans="16:17" ht="34.950000000000003" customHeight="1">
      <c r="P539" s="29" t="s">
        <v>788</v>
      </c>
      <c r="Q539" s="29">
        <v>539</v>
      </c>
    </row>
    <row r="540" spans="16:17" ht="34.950000000000003" customHeight="1">
      <c r="P540" s="29" t="s">
        <v>286</v>
      </c>
      <c r="Q540" s="29">
        <v>540</v>
      </c>
    </row>
    <row r="541" spans="16:17" ht="34.950000000000003" customHeight="1">
      <c r="P541" s="29" t="s">
        <v>789</v>
      </c>
      <c r="Q541" s="29">
        <v>541</v>
      </c>
    </row>
    <row r="542" spans="16:17" ht="34.950000000000003" customHeight="1">
      <c r="P542" s="29" t="s">
        <v>287</v>
      </c>
      <c r="Q542" s="29">
        <v>542</v>
      </c>
    </row>
    <row r="543" spans="16:17" ht="34.950000000000003" customHeight="1">
      <c r="P543" s="29" t="s">
        <v>288</v>
      </c>
      <c r="Q543" s="29">
        <v>543</v>
      </c>
    </row>
    <row r="544" spans="16:17" ht="34.950000000000003" customHeight="1">
      <c r="P544" s="29" t="s">
        <v>790</v>
      </c>
      <c r="Q544" s="29">
        <v>544</v>
      </c>
    </row>
    <row r="545" spans="16:17" ht="34.950000000000003" customHeight="1">
      <c r="P545" s="29" t="s">
        <v>791</v>
      </c>
      <c r="Q545" s="29">
        <v>545</v>
      </c>
    </row>
    <row r="546" spans="16:17" ht="34.950000000000003" customHeight="1">
      <c r="P546" s="29" t="s">
        <v>289</v>
      </c>
      <c r="Q546" s="29">
        <v>546</v>
      </c>
    </row>
    <row r="547" spans="16:17" ht="34.950000000000003" customHeight="1">
      <c r="P547" s="29" t="s">
        <v>792</v>
      </c>
      <c r="Q547" s="29">
        <v>547</v>
      </c>
    </row>
    <row r="548" spans="16:17" ht="34.950000000000003" customHeight="1">
      <c r="P548" s="29" t="s">
        <v>793</v>
      </c>
      <c r="Q548" s="29">
        <v>548</v>
      </c>
    </row>
    <row r="549" spans="16:17" ht="34.950000000000003" customHeight="1">
      <c r="P549" s="29" t="s">
        <v>290</v>
      </c>
      <c r="Q549" s="29">
        <v>549</v>
      </c>
    </row>
    <row r="550" spans="16:17" ht="34.950000000000003" customHeight="1">
      <c r="P550" s="29" t="s">
        <v>794</v>
      </c>
      <c r="Q550" s="29">
        <v>550</v>
      </c>
    </row>
    <row r="551" spans="16:17" ht="34.950000000000003" customHeight="1">
      <c r="P551" s="29" t="s">
        <v>291</v>
      </c>
      <c r="Q551" s="29">
        <v>551</v>
      </c>
    </row>
    <row r="552" spans="16:17" ht="34.950000000000003" customHeight="1">
      <c r="P552" s="29" t="s">
        <v>292</v>
      </c>
      <c r="Q552" s="29">
        <v>552</v>
      </c>
    </row>
    <row r="553" spans="16:17" ht="34.950000000000003" customHeight="1">
      <c r="P553" s="29" t="s">
        <v>795</v>
      </c>
      <c r="Q553" s="29">
        <v>553</v>
      </c>
    </row>
    <row r="554" spans="16:17" ht="34.950000000000003" customHeight="1">
      <c r="P554" s="29" t="s">
        <v>796</v>
      </c>
      <c r="Q554" s="29">
        <v>554</v>
      </c>
    </row>
    <row r="555" spans="16:17" ht="34.950000000000003" customHeight="1">
      <c r="P555" s="29" t="s">
        <v>797</v>
      </c>
      <c r="Q555" s="29">
        <v>555</v>
      </c>
    </row>
    <row r="556" spans="16:17" ht="34.950000000000003" customHeight="1">
      <c r="P556" s="29" t="s">
        <v>293</v>
      </c>
      <c r="Q556" s="29">
        <v>556</v>
      </c>
    </row>
    <row r="557" spans="16:17" ht="34.950000000000003" customHeight="1">
      <c r="P557" s="29" t="s">
        <v>798</v>
      </c>
      <c r="Q557" s="29">
        <v>557</v>
      </c>
    </row>
    <row r="558" spans="16:17" ht="34.950000000000003" customHeight="1">
      <c r="P558" s="29" t="s">
        <v>799</v>
      </c>
      <c r="Q558" s="29">
        <v>558</v>
      </c>
    </row>
    <row r="559" spans="16:17" ht="34.950000000000003" customHeight="1">
      <c r="P559" s="29" t="s">
        <v>294</v>
      </c>
      <c r="Q559" s="29">
        <v>559</v>
      </c>
    </row>
    <row r="560" spans="16:17" ht="34.950000000000003" customHeight="1">
      <c r="P560" s="29" t="s">
        <v>800</v>
      </c>
      <c r="Q560" s="29">
        <v>560</v>
      </c>
    </row>
    <row r="561" spans="16:17" ht="34.950000000000003" customHeight="1">
      <c r="P561" s="29" t="s">
        <v>801</v>
      </c>
      <c r="Q561" s="29">
        <v>561</v>
      </c>
    </row>
    <row r="562" spans="16:17" ht="34.950000000000003" customHeight="1">
      <c r="P562" s="29" t="s">
        <v>295</v>
      </c>
      <c r="Q562" s="29">
        <v>562</v>
      </c>
    </row>
    <row r="563" spans="16:17" ht="34.950000000000003" customHeight="1">
      <c r="P563" s="29" t="s">
        <v>802</v>
      </c>
      <c r="Q563" s="29">
        <v>563</v>
      </c>
    </row>
    <row r="564" spans="16:17" ht="34.950000000000003" customHeight="1">
      <c r="P564" s="29" t="s">
        <v>803</v>
      </c>
      <c r="Q564" s="29">
        <v>564</v>
      </c>
    </row>
    <row r="565" spans="16:17" ht="34.950000000000003" customHeight="1">
      <c r="P565" s="29" t="s">
        <v>804</v>
      </c>
      <c r="Q565" s="29">
        <v>565</v>
      </c>
    </row>
    <row r="566" spans="16:17" ht="34.950000000000003" customHeight="1">
      <c r="P566" s="29" t="s">
        <v>805</v>
      </c>
      <c r="Q566" s="29">
        <v>566</v>
      </c>
    </row>
    <row r="567" spans="16:17" ht="34.950000000000003" customHeight="1">
      <c r="P567" s="29" t="s">
        <v>806</v>
      </c>
      <c r="Q567" s="29">
        <v>567</v>
      </c>
    </row>
    <row r="568" spans="16:17" ht="34.950000000000003" customHeight="1">
      <c r="P568" s="29" t="s">
        <v>807</v>
      </c>
      <c r="Q568" s="29">
        <v>568</v>
      </c>
    </row>
    <row r="569" spans="16:17" ht="34.950000000000003" customHeight="1">
      <c r="P569" s="29" t="s">
        <v>808</v>
      </c>
      <c r="Q569" s="29">
        <v>569</v>
      </c>
    </row>
    <row r="570" spans="16:17" ht="34.950000000000003" customHeight="1">
      <c r="P570" s="29" t="s">
        <v>809</v>
      </c>
      <c r="Q570" s="29">
        <v>570</v>
      </c>
    </row>
    <row r="571" spans="16:17" ht="34.950000000000003" customHeight="1">
      <c r="P571" s="29" t="s">
        <v>810</v>
      </c>
      <c r="Q571" s="29">
        <v>571</v>
      </c>
    </row>
    <row r="572" spans="16:17" ht="34.950000000000003" customHeight="1">
      <c r="P572" s="29" t="s">
        <v>811</v>
      </c>
      <c r="Q572" s="29">
        <v>572</v>
      </c>
    </row>
    <row r="573" spans="16:17" ht="34.950000000000003" customHeight="1">
      <c r="P573" s="29" t="s">
        <v>296</v>
      </c>
      <c r="Q573" s="29">
        <v>573</v>
      </c>
    </row>
    <row r="574" spans="16:17" ht="34.950000000000003" customHeight="1">
      <c r="P574" s="29" t="s">
        <v>812</v>
      </c>
      <c r="Q574" s="29">
        <v>574</v>
      </c>
    </row>
    <row r="575" spans="16:17" ht="34.950000000000003" customHeight="1">
      <c r="P575" s="29" t="s">
        <v>297</v>
      </c>
      <c r="Q575" s="29">
        <v>575</v>
      </c>
    </row>
    <row r="576" spans="16:17" ht="34.950000000000003" customHeight="1">
      <c r="P576" s="29" t="s">
        <v>813</v>
      </c>
      <c r="Q576" s="29">
        <v>576</v>
      </c>
    </row>
    <row r="577" spans="16:17" ht="34.950000000000003" customHeight="1">
      <c r="P577" s="29" t="s">
        <v>814</v>
      </c>
      <c r="Q577" s="29">
        <v>577</v>
      </c>
    </row>
    <row r="578" spans="16:17" ht="34.950000000000003" customHeight="1">
      <c r="P578" s="29" t="s">
        <v>815</v>
      </c>
      <c r="Q578" s="29">
        <v>578</v>
      </c>
    </row>
    <row r="579" spans="16:17" ht="34.950000000000003" customHeight="1">
      <c r="P579" s="29" t="s">
        <v>816</v>
      </c>
      <c r="Q579" s="29">
        <v>579</v>
      </c>
    </row>
    <row r="580" spans="16:17" ht="34.950000000000003" customHeight="1">
      <c r="P580" s="29" t="s">
        <v>817</v>
      </c>
      <c r="Q580" s="29">
        <v>580</v>
      </c>
    </row>
    <row r="581" spans="16:17" ht="34.950000000000003" customHeight="1">
      <c r="P581" s="29" t="s">
        <v>818</v>
      </c>
      <c r="Q581" s="29">
        <v>581</v>
      </c>
    </row>
    <row r="582" spans="16:17" ht="34.950000000000003" customHeight="1">
      <c r="P582" s="29" t="s">
        <v>298</v>
      </c>
      <c r="Q582" s="29">
        <v>582</v>
      </c>
    </row>
    <row r="583" spans="16:17" ht="34.950000000000003" customHeight="1">
      <c r="P583" s="29" t="s">
        <v>819</v>
      </c>
      <c r="Q583" s="29">
        <v>583</v>
      </c>
    </row>
    <row r="584" spans="16:17" ht="34.950000000000003" customHeight="1">
      <c r="P584" s="29" t="s">
        <v>299</v>
      </c>
      <c r="Q584" s="29">
        <v>584</v>
      </c>
    </row>
    <row r="585" spans="16:17" ht="34.950000000000003" customHeight="1">
      <c r="P585" s="29" t="s">
        <v>300</v>
      </c>
      <c r="Q585" s="29">
        <v>585</v>
      </c>
    </row>
    <row r="586" spans="16:17" ht="34.950000000000003" customHeight="1">
      <c r="P586" s="29" t="s">
        <v>301</v>
      </c>
      <c r="Q586" s="29">
        <v>586</v>
      </c>
    </row>
    <row r="587" spans="16:17" ht="34.950000000000003" customHeight="1">
      <c r="P587" s="29" t="s">
        <v>820</v>
      </c>
      <c r="Q587" s="29">
        <v>587</v>
      </c>
    </row>
    <row r="588" spans="16:17" ht="34.950000000000003" customHeight="1">
      <c r="P588" s="29" t="s">
        <v>302</v>
      </c>
      <c r="Q588" s="29">
        <v>588</v>
      </c>
    </row>
    <row r="589" spans="16:17" ht="34.950000000000003" customHeight="1">
      <c r="P589" s="29" t="s">
        <v>821</v>
      </c>
      <c r="Q589" s="29">
        <v>589</v>
      </c>
    </row>
    <row r="590" spans="16:17" ht="34.950000000000003" customHeight="1">
      <c r="P590" s="29" t="s">
        <v>822</v>
      </c>
      <c r="Q590" s="29">
        <v>590</v>
      </c>
    </row>
    <row r="591" spans="16:17" ht="34.950000000000003" customHeight="1">
      <c r="P591" s="29" t="s">
        <v>823</v>
      </c>
      <c r="Q591" s="29">
        <v>591</v>
      </c>
    </row>
    <row r="592" spans="16:17" ht="34.950000000000003" customHeight="1">
      <c r="P592" s="29" t="s">
        <v>824</v>
      </c>
      <c r="Q592" s="29">
        <v>592</v>
      </c>
    </row>
    <row r="593" spans="16:17" ht="34.950000000000003" customHeight="1">
      <c r="P593" s="29" t="s">
        <v>825</v>
      </c>
      <c r="Q593" s="29">
        <v>593</v>
      </c>
    </row>
    <row r="594" spans="16:17" ht="34.950000000000003" customHeight="1">
      <c r="P594" s="29" t="s">
        <v>303</v>
      </c>
      <c r="Q594" s="29">
        <v>594</v>
      </c>
    </row>
    <row r="595" spans="16:17" ht="34.950000000000003" customHeight="1">
      <c r="P595" s="29" t="s">
        <v>826</v>
      </c>
      <c r="Q595" s="29">
        <v>595</v>
      </c>
    </row>
    <row r="596" spans="16:17" ht="34.950000000000003" customHeight="1">
      <c r="P596" s="29" t="s">
        <v>827</v>
      </c>
      <c r="Q596" s="29">
        <v>596</v>
      </c>
    </row>
    <row r="597" spans="16:17" ht="34.950000000000003" customHeight="1">
      <c r="P597" s="29" t="s">
        <v>828</v>
      </c>
      <c r="Q597" s="29">
        <v>597</v>
      </c>
    </row>
    <row r="598" spans="16:17" ht="34.950000000000003" customHeight="1">
      <c r="P598" s="29" t="s">
        <v>829</v>
      </c>
      <c r="Q598" s="29">
        <v>598</v>
      </c>
    </row>
    <row r="599" spans="16:17" ht="34.950000000000003" customHeight="1">
      <c r="P599" s="29" t="s">
        <v>830</v>
      </c>
      <c r="Q599" s="29">
        <v>599</v>
      </c>
    </row>
    <row r="600" spans="16:17" ht="34.950000000000003" customHeight="1">
      <c r="P600" s="29" t="s">
        <v>831</v>
      </c>
      <c r="Q600" s="29">
        <v>600</v>
      </c>
    </row>
    <row r="601" spans="16:17" ht="34.950000000000003" customHeight="1">
      <c r="P601" s="29" t="s">
        <v>832</v>
      </c>
      <c r="Q601" s="29">
        <v>601</v>
      </c>
    </row>
    <row r="602" spans="16:17" ht="34.950000000000003" customHeight="1">
      <c r="P602" s="29" t="s">
        <v>833</v>
      </c>
      <c r="Q602" s="29">
        <v>602</v>
      </c>
    </row>
    <row r="603" spans="16:17" ht="34.950000000000003" customHeight="1">
      <c r="P603" s="29" t="s">
        <v>834</v>
      </c>
      <c r="Q603" s="29">
        <v>603</v>
      </c>
    </row>
    <row r="604" spans="16:17" ht="34.950000000000003" customHeight="1">
      <c r="P604" s="29" t="s">
        <v>835</v>
      </c>
      <c r="Q604" s="29">
        <v>605</v>
      </c>
    </row>
    <row r="605" spans="16:17" ht="34.950000000000003" customHeight="1">
      <c r="P605" s="29" t="s">
        <v>836</v>
      </c>
      <c r="Q605" s="29">
        <v>606</v>
      </c>
    </row>
    <row r="606" spans="16:17" ht="34.950000000000003" customHeight="1">
      <c r="P606" s="29" t="s">
        <v>837</v>
      </c>
      <c r="Q606" s="29">
        <v>607</v>
      </c>
    </row>
    <row r="607" spans="16:17" ht="34.950000000000003" customHeight="1">
      <c r="P607" s="29" t="s">
        <v>838</v>
      </c>
      <c r="Q607" s="29">
        <v>608</v>
      </c>
    </row>
    <row r="608" spans="16:17" ht="34.950000000000003" customHeight="1">
      <c r="P608" s="29" t="s">
        <v>839</v>
      </c>
      <c r="Q608" s="29">
        <v>609</v>
      </c>
    </row>
    <row r="609" spans="16:17" ht="34.950000000000003" customHeight="1">
      <c r="P609" s="29" t="s">
        <v>840</v>
      </c>
      <c r="Q609" s="29">
        <v>610</v>
      </c>
    </row>
    <row r="610" spans="16:17" ht="34.950000000000003" customHeight="1">
      <c r="P610" s="29" t="s">
        <v>841</v>
      </c>
      <c r="Q610" s="29">
        <v>611</v>
      </c>
    </row>
    <row r="611" spans="16:17" ht="34.950000000000003" customHeight="1">
      <c r="P611" s="29" t="s">
        <v>842</v>
      </c>
      <c r="Q611" s="29">
        <v>612</v>
      </c>
    </row>
    <row r="612" spans="16:17" ht="34.950000000000003" customHeight="1">
      <c r="P612" s="29" t="s">
        <v>304</v>
      </c>
      <c r="Q612" s="29">
        <v>613</v>
      </c>
    </row>
    <row r="613" spans="16:17" ht="34.950000000000003" customHeight="1">
      <c r="P613" s="29" t="s">
        <v>843</v>
      </c>
      <c r="Q613" s="29">
        <v>614</v>
      </c>
    </row>
    <row r="614" spans="16:17" ht="34.950000000000003" customHeight="1">
      <c r="P614" s="29" t="s">
        <v>305</v>
      </c>
      <c r="Q614" s="29">
        <v>615</v>
      </c>
    </row>
    <row r="615" spans="16:17" ht="34.950000000000003" customHeight="1">
      <c r="P615" s="29" t="s">
        <v>306</v>
      </c>
      <c r="Q615" s="29">
        <v>616</v>
      </c>
    </row>
    <row r="616" spans="16:17" ht="34.950000000000003" customHeight="1">
      <c r="P616" s="29" t="s">
        <v>844</v>
      </c>
      <c r="Q616" s="29">
        <v>617</v>
      </c>
    </row>
    <row r="617" spans="16:17" ht="34.950000000000003" customHeight="1">
      <c r="P617" s="29" t="s">
        <v>845</v>
      </c>
      <c r="Q617" s="29">
        <v>618</v>
      </c>
    </row>
    <row r="618" spans="16:17" ht="34.950000000000003" customHeight="1">
      <c r="P618" s="29" t="s">
        <v>846</v>
      </c>
      <c r="Q618" s="29">
        <v>619</v>
      </c>
    </row>
    <row r="619" spans="16:17" ht="34.950000000000003" customHeight="1">
      <c r="P619" s="29" t="s">
        <v>308</v>
      </c>
      <c r="Q619" s="29">
        <v>620</v>
      </c>
    </row>
    <row r="620" spans="16:17" ht="34.950000000000003" customHeight="1">
      <c r="P620" s="29" t="s">
        <v>847</v>
      </c>
      <c r="Q620" s="29">
        <v>621</v>
      </c>
    </row>
    <row r="621" spans="16:17" ht="34.950000000000003" customHeight="1">
      <c r="P621" s="29" t="s">
        <v>848</v>
      </c>
      <c r="Q621" s="29">
        <v>622</v>
      </c>
    </row>
    <row r="622" spans="16:17" ht="34.950000000000003" customHeight="1">
      <c r="P622" s="29" t="s">
        <v>849</v>
      </c>
      <c r="Q622" s="29">
        <v>623</v>
      </c>
    </row>
    <row r="623" spans="16:17" ht="34.950000000000003" customHeight="1">
      <c r="P623" s="29" t="s">
        <v>850</v>
      </c>
      <c r="Q623" s="29">
        <v>624</v>
      </c>
    </row>
    <row r="624" spans="16:17" ht="34.950000000000003" customHeight="1">
      <c r="P624" s="29" t="s">
        <v>309</v>
      </c>
      <c r="Q624" s="29">
        <v>625</v>
      </c>
    </row>
    <row r="625" spans="16:17" ht="34.950000000000003" customHeight="1">
      <c r="P625" s="29" t="s">
        <v>851</v>
      </c>
      <c r="Q625" s="29">
        <v>626</v>
      </c>
    </row>
    <row r="626" spans="16:17" ht="34.950000000000003" customHeight="1">
      <c r="P626" s="29" t="s">
        <v>852</v>
      </c>
      <c r="Q626" s="29">
        <v>627</v>
      </c>
    </row>
    <row r="627" spans="16:17" ht="34.950000000000003" customHeight="1">
      <c r="P627" s="29" t="s">
        <v>853</v>
      </c>
      <c r="Q627" s="29">
        <v>628</v>
      </c>
    </row>
    <row r="628" spans="16:17" ht="34.950000000000003" customHeight="1">
      <c r="P628" s="29" t="s">
        <v>854</v>
      </c>
      <c r="Q628" s="29">
        <v>629</v>
      </c>
    </row>
    <row r="629" spans="16:17" ht="34.950000000000003" customHeight="1">
      <c r="P629" s="29" t="s">
        <v>855</v>
      </c>
      <c r="Q629" s="29">
        <v>630</v>
      </c>
    </row>
    <row r="630" spans="16:17" ht="34.950000000000003" customHeight="1">
      <c r="P630" s="29" t="s">
        <v>856</v>
      </c>
      <c r="Q630" s="29">
        <v>631</v>
      </c>
    </row>
    <row r="631" spans="16:17" ht="34.950000000000003" customHeight="1">
      <c r="P631" s="29" t="s">
        <v>857</v>
      </c>
      <c r="Q631" s="29">
        <v>632</v>
      </c>
    </row>
    <row r="632" spans="16:17" ht="34.950000000000003" customHeight="1">
      <c r="P632" s="29" t="s">
        <v>858</v>
      </c>
      <c r="Q632" s="29">
        <v>633</v>
      </c>
    </row>
    <row r="633" spans="16:17" ht="34.950000000000003" customHeight="1">
      <c r="P633" s="29" t="s">
        <v>859</v>
      </c>
      <c r="Q633" s="29">
        <v>634</v>
      </c>
    </row>
    <row r="634" spans="16:17" ht="34.950000000000003" customHeight="1">
      <c r="P634" s="29" t="s">
        <v>860</v>
      </c>
      <c r="Q634" s="29">
        <v>635</v>
      </c>
    </row>
    <row r="635" spans="16:17" ht="34.950000000000003" customHeight="1">
      <c r="P635" s="29" t="s">
        <v>861</v>
      </c>
      <c r="Q635" s="29">
        <v>636</v>
      </c>
    </row>
    <row r="636" spans="16:17" ht="34.950000000000003" customHeight="1">
      <c r="P636" s="29" t="s">
        <v>310</v>
      </c>
      <c r="Q636" s="29">
        <v>637</v>
      </c>
    </row>
    <row r="637" spans="16:17" ht="34.950000000000003" customHeight="1">
      <c r="P637" s="29" t="s">
        <v>311</v>
      </c>
      <c r="Q637" s="29">
        <v>638</v>
      </c>
    </row>
    <row r="638" spans="16:17" ht="34.950000000000003" customHeight="1">
      <c r="P638" s="29" t="s">
        <v>862</v>
      </c>
      <c r="Q638" s="29">
        <v>639</v>
      </c>
    </row>
    <row r="639" spans="16:17" ht="34.950000000000003" customHeight="1">
      <c r="P639" s="29" t="s">
        <v>863</v>
      </c>
      <c r="Q639" s="29">
        <v>640</v>
      </c>
    </row>
    <row r="640" spans="16:17" ht="34.950000000000003" customHeight="1">
      <c r="P640" s="29" t="s">
        <v>864</v>
      </c>
      <c r="Q640" s="29">
        <v>641</v>
      </c>
    </row>
    <row r="641" spans="16:17" ht="34.950000000000003" customHeight="1">
      <c r="P641" s="29" t="s">
        <v>865</v>
      </c>
      <c r="Q641" s="29">
        <v>642</v>
      </c>
    </row>
    <row r="642" spans="16:17" ht="34.950000000000003" customHeight="1">
      <c r="P642" s="29" t="s">
        <v>866</v>
      </c>
      <c r="Q642" s="29">
        <v>643</v>
      </c>
    </row>
    <row r="643" spans="16:17" ht="34.950000000000003" customHeight="1">
      <c r="P643" s="29" t="s">
        <v>867</v>
      </c>
      <c r="Q643" s="29">
        <v>644</v>
      </c>
    </row>
    <row r="644" spans="16:17" ht="34.950000000000003" customHeight="1">
      <c r="P644" s="29" t="s">
        <v>868</v>
      </c>
      <c r="Q644" s="29">
        <v>645</v>
      </c>
    </row>
    <row r="645" spans="16:17" ht="34.950000000000003" customHeight="1">
      <c r="P645" s="29" t="s">
        <v>869</v>
      </c>
      <c r="Q645" s="29">
        <v>646</v>
      </c>
    </row>
    <row r="646" spans="16:17" ht="34.950000000000003" customHeight="1">
      <c r="P646" s="29" t="s">
        <v>312</v>
      </c>
      <c r="Q646" s="29">
        <v>647</v>
      </c>
    </row>
    <row r="647" spans="16:17" ht="34.950000000000003" customHeight="1">
      <c r="P647" s="29" t="s">
        <v>313</v>
      </c>
      <c r="Q647" s="29">
        <v>648</v>
      </c>
    </row>
    <row r="648" spans="16:17" ht="34.950000000000003" customHeight="1">
      <c r="P648" s="29" t="s">
        <v>314</v>
      </c>
      <c r="Q648" s="29">
        <v>649</v>
      </c>
    </row>
    <row r="649" spans="16:17" ht="34.950000000000003" customHeight="1">
      <c r="P649" s="29" t="s">
        <v>870</v>
      </c>
      <c r="Q649" s="29">
        <v>650</v>
      </c>
    </row>
    <row r="650" spans="16:17" ht="34.950000000000003" customHeight="1">
      <c r="P650" s="29" t="s">
        <v>871</v>
      </c>
      <c r="Q650" s="29">
        <v>651</v>
      </c>
    </row>
    <row r="651" spans="16:17" ht="34.950000000000003" customHeight="1">
      <c r="P651" s="29" t="s">
        <v>872</v>
      </c>
      <c r="Q651" s="29">
        <v>652</v>
      </c>
    </row>
    <row r="652" spans="16:17" ht="34.950000000000003" customHeight="1">
      <c r="P652" s="29" t="s">
        <v>315</v>
      </c>
      <c r="Q652" s="29">
        <v>653</v>
      </c>
    </row>
    <row r="653" spans="16:17" ht="34.950000000000003" customHeight="1">
      <c r="P653" s="29" t="s">
        <v>873</v>
      </c>
      <c r="Q653" s="29">
        <v>654</v>
      </c>
    </row>
    <row r="654" spans="16:17" ht="34.950000000000003" customHeight="1">
      <c r="P654" s="29" t="s">
        <v>316</v>
      </c>
      <c r="Q654" s="29">
        <v>655</v>
      </c>
    </row>
    <row r="655" spans="16:17" ht="34.950000000000003" customHeight="1">
      <c r="P655" s="29" t="s">
        <v>317</v>
      </c>
      <c r="Q655" s="29">
        <v>656</v>
      </c>
    </row>
    <row r="656" spans="16:17" ht="34.950000000000003" customHeight="1">
      <c r="P656" s="29" t="s">
        <v>874</v>
      </c>
      <c r="Q656" s="29">
        <v>657</v>
      </c>
    </row>
    <row r="657" spans="16:17" ht="34.950000000000003" customHeight="1">
      <c r="P657" s="29" t="s">
        <v>318</v>
      </c>
      <c r="Q657" s="29">
        <v>658</v>
      </c>
    </row>
    <row r="658" spans="16:17" ht="34.950000000000003" customHeight="1">
      <c r="P658" s="29" t="s">
        <v>875</v>
      </c>
      <c r="Q658" s="29">
        <v>659</v>
      </c>
    </row>
    <row r="659" spans="16:17" ht="34.950000000000003" customHeight="1">
      <c r="P659" s="29" t="s">
        <v>319</v>
      </c>
      <c r="Q659" s="29">
        <v>660</v>
      </c>
    </row>
    <row r="660" spans="16:17" ht="34.950000000000003" customHeight="1">
      <c r="P660" s="29" t="s">
        <v>876</v>
      </c>
      <c r="Q660" s="29">
        <v>661</v>
      </c>
    </row>
    <row r="661" spans="16:17" ht="34.950000000000003" customHeight="1">
      <c r="P661" s="29" t="s">
        <v>877</v>
      </c>
      <c r="Q661" s="29">
        <v>662</v>
      </c>
    </row>
    <row r="662" spans="16:17" ht="34.950000000000003" customHeight="1">
      <c r="P662" s="29" t="s">
        <v>320</v>
      </c>
      <c r="Q662" s="29">
        <v>663</v>
      </c>
    </row>
    <row r="663" spans="16:17" ht="34.950000000000003" customHeight="1">
      <c r="P663" s="29" t="s">
        <v>321</v>
      </c>
      <c r="Q663" s="29">
        <v>664</v>
      </c>
    </row>
    <row r="664" spans="16:17" ht="34.950000000000003" customHeight="1">
      <c r="P664" s="29" t="s">
        <v>878</v>
      </c>
      <c r="Q664" s="29">
        <v>665</v>
      </c>
    </row>
    <row r="665" spans="16:17" ht="34.950000000000003" customHeight="1">
      <c r="P665" s="29" t="s">
        <v>879</v>
      </c>
      <c r="Q665" s="29">
        <v>666</v>
      </c>
    </row>
    <row r="666" spans="16:17" ht="34.950000000000003" customHeight="1">
      <c r="P666" s="29" t="s">
        <v>322</v>
      </c>
      <c r="Q666" s="29">
        <v>667</v>
      </c>
    </row>
    <row r="667" spans="16:17" ht="34.950000000000003" customHeight="1">
      <c r="P667" s="29" t="s">
        <v>880</v>
      </c>
      <c r="Q667" s="29">
        <v>668</v>
      </c>
    </row>
    <row r="668" spans="16:17" ht="34.950000000000003" customHeight="1">
      <c r="P668" s="29" t="s">
        <v>881</v>
      </c>
      <c r="Q668" s="29">
        <v>669</v>
      </c>
    </row>
    <row r="669" spans="16:17" ht="34.950000000000003" customHeight="1">
      <c r="P669" s="29" t="s">
        <v>882</v>
      </c>
      <c r="Q669" s="29">
        <v>670</v>
      </c>
    </row>
    <row r="670" spans="16:17" ht="34.950000000000003" customHeight="1">
      <c r="P670" s="29" t="s">
        <v>883</v>
      </c>
      <c r="Q670" s="29">
        <v>671</v>
      </c>
    </row>
    <row r="671" spans="16:17" ht="34.950000000000003" customHeight="1">
      <c r="P671" s="29" t="s">
        <v>884</v>
      </c>
      <c r="Q671" s="29">
        <v>672</v>
      </c>
    </row>
    <row r="672" spans="16:17" ht="34.950000000000003" customHeight="1">
      <c r="P672" s="29" t="s">
        <v>885</v>
      </c>
      <c r="Q672" s="29">
        <v>673</v>
      </c>
    </row>
    <row r="673" spans="16:17" ht="34.950000000000003" customHeight="1">
      <c r="P673" s="29" t="s">
        <v>886</v>
      </c>
      <c r="Q673" s="29">
        <v>674</v>
      </c>
    </row>
    <row r="674" spans="16:17" ht="34.950000000000003" customHeight="1">
      <c r="P674" s="29" t="s">
        <v>887</v>
      </c>
      <c r="Q674" s="29">
        <v>675</v>
      </c>
    </row>
    <row r="675" spans="16:17" ht="34.950000000000003" customHeight="1">
      <c r="P675" s="29" t="s">
        <v>323</v>
      </c>
      <c r="Q675" s="29">
        <v>676</v>
      </c>
    </row>
    <row r="676" spans="16:17" ht="34.950000000000003" customHeight="1">
      <c r="P676" s="29" t="s">
        <v>324</v>
      </c>
      <c r="Q676" s="29">
        <v>677</v>
      </c>
    </row>
    <row r="677" spans="16:17" ht="34.950000000000003" customHeight="1">
      <c r="P677" s="29" t="s">
        <v>888</v>
      </c>
      <c r="Q677" s="29">
        <v>678</v>
      </c>
    </row>
    <row r="678" spans="16:17" ht="34.950000000000003" customHeight="1">
      <c r="P678" s="29" t="s">
        <v>889</v>
      </c>
      <c r="Q678" s="29">
        <v>679</v>
      </c>
    </row>
    <row r="679" spans="16:17" ht="34.950000000000003" customHeight="1">
      <c r="P679" s="29" t="s">
        <v>890</v>
      </c>
      <c r="Q679" s="29">
        <v>680</v>
      </c>
    </row>
    <row r="680" spans="16:17" ht="34.950000000000003" customHeight="1">
      <c r="P680" s="29" t="s">
        <v>325</v>
      </c>
      <c r="Q680" s="29">
        <v>681</v>
      </c>
    </row>
    <row r="681" spans="16:17" ht="34.950000000000003" customHeight="1">
      <c r="P681" s="29" t="s">
        <v>891</v>
      </c>
      <c r="Q681" s="29">
        <v>682</v>
      </c>
    </row>
    <row r="682" spans="16:17" ht="34.950000000000003" customHeight="1">
      <c r="P682" s="29" t="s">
        <v>892</v>
      </c>
      <c r="Q682" s="29">
        <v>683</v>
      </c>
    </row>
    <row r="683" spans="16:17" ht="34.950000000000003" customHeight="1">
      <c r="P683" s="29" t="s">
        <v>893</v>
      </c>
      <c r="Q683" s="29">
        <v>684</v>
      </c>
    </row>
    <row r="684" spans="16:17" ht="34.950000000000003" customHeight="1">
      <c r="P684" s="29" t="s">
        <v>326</v>
      </c>
      <c r="Q684" s="29">
        <v>685</v>
      </c>
    </row>
    <row r="685" spans="16:17" ht="34.950000000000003" customHeight="1">
      <c r="P685" s="29" t="s">
        <v>327</v>
      </c>
      <c r="Q685" s="29">
        <v>686</v>
      </c>
    </row>
    <row r="686" spans="16:17" ht="34.950000000000003" customHeight="1">
      <c r="P686" s="29" t="s">
        <v>894</v>
      </c>
      <c r="Q686" s="29">
        <v>687</v>
      </c>
    </row>
    <row r="687" spans="16:17" ht="34.950000000000003" customHeight="1">
      <c r="P687" s="29" t="s">
        <v>328</v>
      </c>
      <c r="Q687" s="29">
        <v>688</v>
      </c>
    </row>
    <row r="688" spans="16:17" ht="34.950000000000003" customHeight="1">
      <c r="P688" s="29" t="s">
        <v>329</v>
      </c>
      <c r="Q688" s="29">
        <v>689</v>
      </c>
    </row>
    <row r="689" spans="16:17" ht="34.950000000000003" customHeight="1">
      <c r="P689" s="29" t="s">
        <v>330</v>
      </c>
      <c r="Q689" s="29">
        <v>690</v>
      </c>
    </row>
    <row r="690" spans="16:17" ht="34.950000000000003" customHeight="1">
      <c r="P690" s="29" t="s">
        <v>895</v>
      </c>
      <c r="Q690" s="29">
        <v>691</v>
      </c>
    </row>
    <row r="691" spans="16:17" ht="34.950000000000003" customHeight="1">
      <c r="P691" s="29" t="s">
        <v>331</v>
      </c>
      <c r="Q691" s="29">
        <v>692</v>
      </c>
    </row>
    <row r="692" spans="16:17" ht="34.950000000000003" customHeight="1">
      <c r="P692" s="29" t="s">
        <v>896</v>
      </c>
      <c r="Q692" s="29">
        <v>693</v>
      </c>
    </row>
    <row r="693" spans="16:17" ht="34.950000000000003" customHeight="1">
      <c r="P693" s="29" t="s">
        <v>897</v>
      </c>
      <c r="Q693" s="29">
        <v>694</v>
      </c>
    </row>
    <row r="694" spans="16:17" ht="34.950000000000003" customHeight="1">
      <c r="P694" s="29" t="s">
        <v>898</v>
      </c>
      <c r="Q694" s="29">
        <v>695</v>
      </c>
    </row>
    <row r="695" spans="16:17" ht="34.950000000000003" customHeight="1">
      <c r="P695" s="29" t="s">
        <v>899</v>
      </c>
      <c r="Q695" s="29">
        <v>696</v>
      </c>
    </row>
    <row r="696" spans="16:17" ht="34.950000000000003" customHeight="1">
      <c r="P696" s="29" t="s">
        <v>332</v>
      </c>
      <c r="Q696" s="29">
        <v>697</v>
      </c>
    </row>
    <row r="697" spans="16:17" ht="34.950000000000003" customHeight="1">
      <c r="P697" s="29" t="s">
        <v>333</v>
      </c>
      <c r="Q697" s="29">
        <v>698</v>
      </c>
    </row>
    <row r="698" spans="16:17" ht="34.950000000000003" customHeight="1">
      <c r="P698" s="29" t="s">
        <v>900</v>
      </c>
      <c r="Q698" s="29">
        <v>699</v>
      </c>
    </row>
    <row r="699" spans="16:17" ht="34.950000000000003" customHeight="1">
      <c r="P699" s="29" t="s">
        <v>334</v>
      </c>
      <c r="Q699" s="29">
        <v>700</v>
      </c>
    </row>
    <row r="700" spans="16:17" ht="34.950000000000003" customHeight="1">
      <c r="P700" s="29" t="s">
        <v>901</v>
      </c>
      <c r="Q700" s="29">
        <v>701</v>
      </c>
    </row>
    <row r="701" spans="16:17" ht="34.950000000000003" customHeight="1">
      <c r="P701" s="29" t="s">
        <v>902</v>
      </c>
      <c r="Q701" s="29">
        <v>702</v>
      </c>
    </row>
    <row r="702" spans="16:17" ht="34.950000000000003" customHeight="1">
      <c r="P702" s="29" t="s">
        <v>335</v>
      </c>
      <c r="Q702" s="29">
        <v>703</v>
      </c>
    </row>
    <row r="703" spans="16:17" ht="34.950000000000003" customHeight="1">
      <c r="P703" s="29" t="s">
        <v>336</v>
      </c>
      <c r="Q703" s="29">
        <v>704</v>
      </c>
    </row>
    <row r="704" spans="16:17" ht="34.950000000000003" customHeight="1">
      <c r="P704" s="29" t="s">
        <v>903</v>
      </c>
      <c r="Q704" s="29">
        <v>705</v>
      </c>
    </row>
    <row r="705" spans="16:17" ht="34.950000000000003" customHeight="1">
      <c r="P705" s="29" t="s">
        <v>904</v>
      </c>
      <c r="Q705" s="29">
        <v>706</v>
      </c>
    </row>
    <row r="706" spans="16:17" ht="34.950000000000003" customHeight="1">
      <c r="P706" s="29" t="s">
        <v>905</v>
      </c>
      <c r="Q706" s="29">
        <v>707</v>
      </c>
    </row>
    <row r="707" spans="16:17" ht="34.950000000000003" customHeight="1">
      <c r="P707" s="29" t="s">
        <v>906</v>
      </c>
      <c r="Q707" s="29">
        <v>708</v>
      </c>
    </row>
    <row r="708" spans="16:17" ht="34.950000000000003" customHeight="1">
      <c r="P708" s="29" t="s">
        <v>338</v>
      </c>
      <c r="Q708" s="29">
        <v>709</v>
      </c>
    </row>
    <row r="709" spans="16:17" ht="34.950000000000003" customHeight="1">
      <c r="P709" s="29" t="s">
        <v>907</v>
      </c>
      <c r="Q709" s="29">
        <v>710</v>
      </c>
    </row>
    <row r="710" spans="16:17" ht="34.950000000000003" customHeight="1">
      <c r="P710" s="29" t="s">
        <v>908</v>
      </c>
      <c r="Q710" s="29">
        <v>711</v>
      </c>
    </row>
    <row r="711" spans="16:17" ht="34.950000000000003" customHeight="1">
      <c r="P711" s="29" t="s">
        <v>339</v>
      </c>
      <c r="Q711" s="29">
        <v>712</v>
      </c>
    </row>
    <row r="712" spans="16:17" ht="34.950000000000003" customHeight="1">
      <c r="P712" s="29" t="s">
        <v>340</v>
      </c>
      <c r="Q712" s="29">
        <v>713</v>
      </c>
    </row>
    <row r="713" spans="16:17" ht="34.950000000000003" customHeight="1">
      <c r="P713" s="29" t="s">
        <v>909</v>
      </c>
      <c r="Q713" s="29">
        <v>714</v>
      </c>
    </row>
    <row r="714" spans="16:17" ht="34.950000000000003" customHeight="1">
      <c r="P714" s="29" t="s">
        <v>910</v>
      </c>
      <c r="Q714" s="29">
        <v>715</v>
      </c>
    </row>
    <row r="715" spans="16:17" ht="34.950000000000003" customHeight="1">
      <c r="P715" s="29" t="s">
        <v>911</v>
      </c>
      <c r="Q715" s="29">
        <v>716</v>
      </c>
    </row>
    <row r="716" spans="16:17" ht="34.950000000000003" customHeight="1">
      <c r="P716" s="29" t="s">
        <v>341</v>
      </c>
      <c r="Q716" s="29">
        <v>717</v>
      </c>
    </row>
    <row r="717" spans="16:17" ht="34.950000000000003" customHeight="1">
      <c r="P717" s="29" t="s">
        <v>912</v>
      </c>
      <c r="Q717" s="29">
        <v>718</v>
      </c>
    </row>
    <row r="718" spans="16:17" ht="34.950000000000003" customHeight="1">
      <c r="P718" s="29" t="s">
        <v>913</v>
      </c>
      <c r="Q718" s="29">
        <v>719</v>
      </c>
    </row>
    <row r="719" spans="16:17" ht="34.950000000000003" customHeight="1">
      <c r="P719" s="29" t="s">
        <v>342</v>
      </c>
      <c r="Q719" s="29">
        <v>720</v>
      </c>
    </row>
    <row r="720" spans="16:17" ht="34.950000000000003" customHeight="1">
      <c r="P720" s="29" t="s">
        <v>914</v>
      </c>
      <c r="Q720" s="29">
        <v>721</v>
      </c>
    </row>
    <row r="721" spans="16:17" ht="34.950000000000003" customHeight="1">
      <c r="P721" s="29" t="s">
        <v>343</v>
      </c>
      <c r="Q721" s="29">
        <v>722</v>
      </c>
    </row>
    <row r="722" spans="16:17" ht="34.950000000000003" customHeight="1">
      <c r="P722" s="29" t="s">
        <v>344</v>
      </c>
      <c r="Q722" s="29">
        <v>723</v>
      </c>
    </row>
    <row r="723" spans="16:17" ht="34.950000000000003" customHeight="1">
      <c r="P723" s="29" t="s">
        <v>915</v>
      </c>
      <c r="Q723" s="29">
        <v>724</v>
      </c>
    </row>
    <row r="724" spans="16:17" ht="34.950000000000003" customHeight="1">
      <c r="P724" s="29" t="s">
        <v>345</v>
      </c>
      <c r="Q724" s="29">
        <v>725</v>
      </c>
    </row>
    <row r="725" spans="16:17" ht="34.950000000000003" customHeight="1">
      <c r="P725" s="29" t="s">
        <v>346</v>
      </c>
      <c r="Q725" s="29">
        <v>726</v>
      </c>
    </row>
    <row r="726" spans="16:17" ht="34.950000000000003" customHeight="1">
      <c r="P726" s="29" t="s">
        <v>347</v>
      </c>
      <c r="Q726" s="29">
        <v>727</v>
      </c>
    </row>
    <row r="727" spans="16:17" ht="34.950000000000003" customHeight="1">
      <c r="P727" s="29" t="s">
        <v>916</v>
      </c>
      <c r="Q727" s="29">
        <v>728</v>
      </c>
    </row>
    <row r="728" spans="16:17" ht="34.950000000000003" customHeight="1">
      <c r="P728" s="29" t="s">
        <v>917</v>
      </c>
      <c r="Q728" s="29">
        <v>729</v>
      </c>
    </row>
    <row r="729" spans="16:17" ht="34.950000000000003" customHeight="1">
      <c r="P729" s="29" t="s">
        <v>348</v>
      </c>
      <c r="Q729" s="29">
        <v>730</v>
      </c>
    </row>
    <row r="730" spans="16:17" ht="34.950000000000003" customHeight="1">
      <c r="P730" s="29" t="s">
        <v>918</v>
      </c>
      <c r="Q730" s="29">
        <v>731</v>
      </c>
    </row>
    <row r="731" spans="16:17" ht="34.950000000000003" customHeight="1">
      <c r="P731" s="29" t="s">
        <v>919</v>
      </c>
      <c r="Q731" s="29">
        <v>732</v>
      </c>
    </row>
    <row r="732" spans="16:17" ht="34.950000000000003" customHeight="1">
      <c r="P732" s="29" t="s">
        <v>920</v>
      </c>
      <c r="Q732" s="29">
        <v>733</v>
      </c>
    </row>
    <row r="733" spans="16:17" ht="34.950000000000003" customHeight="1">
      <c r="P733" s="29" t="s">
        <v>921</v>
      </c>
      <c r="Q733" s="29">
        <v>734</v>
      </c>
    </row>
    <row r="734" spans="16:17" ht="34.950000000000003" customHeight="1">
      <c r="P734" s="29" t="s">
        <v>922</v>
      </c>
      <c r="Q734" s="29">
        <v>735</v>
      </c>
    </row>
    <row r="735" spans="16:17" ht="34.950000000000003" customHeight="1">
      <c r="P735" s="29" t="s">
        <v>349</v>
      </c>
      <c r="Q735" s="29">
        <v>736</v>
      </c>
    </row>
    <row r="736" spans="16:17" ht="34.950000000000003" customHeight="1">
      <c r="P736" s="29" t="s">
        <v>923</v>
      </c>
      <c r="Q736" s="29">
        <v>737</v>
      </c>
    </row>
    <row r="737" spans="16:17" ht="34.950000000000003" customHeight="1">
      <c r="P737" s="29" t="s">
        <v>350</v>
      </c>
      <c r="Q737" s="29">
        <v>738</v>
      </c>
    </row>
    <row r="738" spans="16:17" ht="34.950000000000003" customHeight="1">
      <c r="P738" s="29" t="s">
        <v>924</v>
      </c>
      <c r="Q738" s="29">
        <v>739</v>
      </c>
    </row>
    <row r="739" spans="16:17" ht="34.950000000000003" customHeight="1">
      <c r="P739" s="29" t="s">
        <v>351</v>
      </c>
      <c r="Q739" s="29">
        <v>740</v>
      </c>
    </row>
    <row r="740" spans="16:17" ht="34.950000000000003" customHeight="1">
      <c r="P740" s="29" t="s">
        <v>352</v>
      </c>
      <c r="Q740" s="29">
        <v>741</v>
      </c>
    </row>
    <row r="741" spans="16:17" ht="34.950000000000003" customHeight="1">
      <c r="P741" s="29" t="s">
        <v>925</v>
      </c>
      <c r="Q741" s="29">
        <v>742</v>
      </c>
    </row>
    <row r="742" spans="16:17" ht="34.950000000000003" customHeight="1">
      <c r="P742" s="29" t="s">
        <v>926</v>
      </c>
      <c r="Q742" s="29">
        <v>743</v>
      </c>
    </row>
    <row r="743" spans="16:17" ht="34.950000000000003" customHeight="1">
      <c r="P743" s="29" t="s">
        <v>927</v>
      </c>
      <c r="Q743" s="29">
        <v>744</v>
      </c>
    </row>
    <row r="744" spans="16:17" ht="34.950000000000003" customHeight="1">
      <c r="P744" s="29" t="s">
        <v>928</v>
      </c>
      <c r="Q744" s="29">
        <v>745</v>
      </c>
    </row>
    <row r="745" spans="16:17" ht="34.950000000000003" customHeight="1">
      <c r="P745" s="29" t="s">
        <v>929</v>
      </c>
      <c r="Q745" s="29">
        <v>746</v>
      </c>
    </row>
    <row r="746" spans="16:17" ht="34.950000000000003" customHeight="1">
      <c r="P746" s="29" t="s">
        <v>930</v>
      </c>
      <c r="Q746" s="29">
        <v>747</v>
      </c>
    </row>
    <row r="747" spans="16:17" ht="34.950000000000003" customHeight="1">
      <c r="P747" s="29" t="s">
        <v>931</v>
      </c>
      <c r="Q747" s="29">
        <v>748</v>
      </c>
    </row>
    <row r="748" spans="16:17" ht="34.950000000000003" customHeight="1">
      <c r="P748" s="29" t="s">
        <v>932</v>
      </c>
      <c r="Q748" s="29">
        <v>749</v>
      </c>
    </row>
    <row r="749" spans="16:17" ht="34.950000000000003" customHeight="1">
      <c r="P749" s="29" t="s">
        <v>933</v>
      </c>
      <c r="Q749" s="29">
        <v>751</v>
      </c>
    </row>
    <row r="750" spans="16:17" ht="34.950000000000003" customHeight="1">
      <c r="P750" s="29" t="s">
        <v>934</v>
      </c>
      <c r="Q750" s="29">
        <v>752</v>
      </c>
    </row>
    <row r="751" spans="16:17" ht="34.950000000000003" customHeight="1">
      <c r="P751" s="29" t="s">
        <v>935</v>
      </c>
      <c r="Q751" s="29">
        <v>753</v>
      </c>
    </row>
    <row r="752" spans="16:17" ht="34.950000000000003" customHeight="1">
      <c r="P752" s="29" t="s">
        <v>936</v>
      </c>
      <c r="Q752" s="29">
        <v>754</v>
      </c>
    </row>
    <row r="753" spans="16:17" ht="34.950000000000003" customHeight="1">
      <c r="P753" s="29" t="s">
        <v>937</v>
      </c>
      <c r="Q753" s="29">
        <v>755</v>
      </c>
    </row>
    <row r="754" spans="16:17" ht="34.950000000000003" customHeight="1">
      <c r="P754" s="29" t="s">
        <v>938</v>
      </c>
      <c r="Q754" s="29">
        <v>756</v>
      </c>
    </row>
    <row r="755" spans="16:17" ht="34.950000000000003" customHeight="1">
      <c r="P755" s="29" t="s">
        <v>939</v>
      </c>
      <c r="Q755" s="29">
        <v>757</v>
      </c>
    </row>
    <row r="756" spans="16:17" ht="34.950000000000003" customHeight="1">
      <c r="P756" s="29" t="s">
        <v>940</v>
      </c>
      <c r="Q756" s="29">
        <v>758</v>
      </c>
    </row>
    <row r="757" spans="16:17" ht="34.950000000000003" customHeight="1">
      <c r="P757" s="29" t="s">
        <v>941</v>
      </c>
      <c r="Q757" s="29">
        <v>759</v>
      </c>
    </row>
    <row r="758" spans="16:17" ht="34.950000000000003" customHeight="1">
      <c r="P758" s="29" t="s">
        <v>942</v>
      </c>
      <c r="Q758" s="29">
        <v>760</v>
      </c>
    </row>
  </sheetData>
  <autoFilter ref="A5:E272" xr:uid="{00000000-0001-0000-0100-000000000000}"/>
  <sortState xmlns:xlrd2="http://schemas.microsoft.com/office/spreadsheetml/2017/richdata2" ref="A8:C271">
    <sortCondition ref="C7:C271"/>
  </sortState>
  <mergeCells count="9">
    <mergeCell ref="E5:E6"/>
    <mergeCell ref="A1:D1"/>
    <mergeCell ref="A2:D2"/>
    <mergeCell ref="A3:D3"/>
    <mergeCell ref="A4:B4"/>
    <mergeCell ref="A5:A6"/>
    <mergeCell ref="B5:B6"/>
    <mergeCell ref="C5:C6"/>
    <mergeCell ref="D5:D6"/>
  </mergeCells>
  <phoneticPr fontId="2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E114"/>
  <sheetViews>
    <sheetView topLeftCell="A6" zoomScale="70" zoomScaleNormal="70" workbookViewId="0">
      <selection activeCell="C44" sqref="C20:C44"/>
    </sheetView>
  </sheetViews>
  <sheetFormatPr defaultColWidth="9" defaultRowHeight="17.399999999999999"/>
  <cols>
    <col min="1" max="1" width="6.21875" style="16" customWidth="1"/>
    <col min="2" max="2" width="52.77734375" style="15" customWidth="1"/>
    <col min="3" max="3" width="28.44140625" style="17" customWidth="1"/>
    <col min="4" max="5" width="9.109375" style="18" customWidth="1"/>
    <col min="6" max="6" width="20" style="18" bestFit="1" customWidth="1"/>
    <col min="7" max="9" width="9.109375" style="18" customWidth="1"/>
    <col min="10" max="10" width="37.109375" style="18" bestFit="1" customWidth="1"/>
    <col min="11" max="187" width="9.109375" style="18" customWidth="1"/>
    <col min="188" max="16384" width="9" style="14"/>
  </cols>
  <sheetData>
    <row r="1" spans="1:11" ht="23.4">
      <c r="A1" s="135" t="s">
        <v>91</v>
      </c>
      <c r="B1" s="135"/>
      <c r="C1" s="136"/>
    </row>
    <row r="2" spans="1:11" ht="23.4">
      <c r="A2" s="135" t="s">
        <v>360</v>
      </c>
      <c r="B2" s="135"/>
      <c r="C2" s="136"/>
    </row>
    <row r="3" spans="1:11" ht="23.4">
      <c r="A3" s="137" t="s">
        <v>93</v>
      </c>
      <c r="B3" s="138"/>
      <c r="C3" s="139"/>
    </row>
    <row r="4" spans="1:11">
      <c r="A4" s="141" t="s">
        <v>94</v>
      </c>
      <c r="B4" s="141"/>
      <c r="C4" s="142" t="s">
        <v>361</v>
      </c>
      <c r="D4" s="147" t="s">
        <v>1019</v>
      </c>
      <c r="J4" s="18" t="s">
        <v>944</v>
      </c>
      <c r="K4" s="18" t="s">
        <v>945</v>
      </c>
    </row>
    <row r="5" spans="1:11">
      <c r="A5" s="141"/>
      <c r="B5" s="141"/>
      <c r="C5" s="142"/>
      <c r="D5" s="147"/>
      <c r="J5" s="18" t="s">
        <v>946</v>
      </c>
      <c r="K5" s="18">
        <v>187</v>
      </c>
    </row>
    <row r="6" spans="1:11" ht="23.4">
      <c r="A6" s="19">
        <v>1</v>
      </c>
      <c r="B6" s="22" t="s">
        <v>393</v>
      </c>
      <c r="C6" s="23">
        <v>-20175350</v>
      </c>
      <c r="D6" s="18">
        <v>236</v>
      </c>
      <c r="J6" s="18" t="s">
        <v>947</v>
      </c>
      <c r="K6" s="18">
        <v>188</v>
      </c>
    </row>
    <row r="7" spans="1:11" ht="23.4">
      <c r="A7" s="19">
        <v>2</v>
      </c>
      <c r="B7" s="22" t="s">
        <v>391</v>
      </c>
      <c r="C7" s="23">
        <v>-15376760</v>
      </c>
      <c r="D7" s="18">
        <v>234</v>
      </c>
      <c r="J7" s="18" t="s">
        <v>948</v>
      </c>
      <c r="K7" s="18">
        <v>189</v>
      </c>
    </row>
    <row r="8" spans="1:11" ht="23.4">
      <c r="A8" s="19">
        <v>3</v>
      </c>
      <c r="B8" s="20" t="s">
        <v>368</v>
      </c>
      <c r="C8" s="23">
        <v>-13778000</v>
      </c>
      <c r="D8" s="18">
        <v>214</v>
      </c>
      <c r="J8" s="18" t="s">
        <v>949</v>
      </c>
      <c r="K8" s="18">
        <v>190</v>
      </c>
    </row>
    <row r="9" spans="1:11" ht="23.4">
      <c r="A9" s="19">
        <v>4</v>
      </c>
      <c r="B9" s="20" t="s">
        <v>362</v>
      </c>
      <c r="C9" s="21">
        <v>-8865575</v>
      </c>
      <c r="D9" s="18">
        <v>208</v>
      </c>
      <c r="J9" s="18" t="s">
        <v>950</v>
      </c>
      <c r="K9" s="18">
        <v>191</v>
      </c>
    </row>
    <row r="10" spans="1:11" ht="23.4">
      <c r="A10" s="19">
        <v>5</v>
      </c>
      <c r="B10" s="22" t="s">
        <v>375</v>
      </c>
      <c r="C10" s="23">
        <v>-2418700</v>
      </c>
      <c r="D10" s="18">
        <v>221</v>
      </c>
      <c r="J10" s="18" t="s">
        <v>951</v>
      </c>
      <c r="K10" s="18">
        <v>192</v>
      </c>
    </row>
    <row r="11" spans="1:11" ht="23.4">
      <c r="A11" s="19">
        <v>6</v>
      </c>
      <c r="B11" s="22" t="s">
        <v>381</v>
      </c>
      <c r="C11" s="23">
        <v>-424580</v>
      </c>
      <c r="D11" s="18">
        <v>227</v>
      </c>
      <c r="J11" s="18" t="s">
        <v>952</v>
      </c>
      <c r="K11" s="18">
        <v>193</v>
      </c>
    </row>
    <row r="12" spans="1:11" ht="23.4">
      <c r="A12" s="19">
        <v>7</v>
      </c>
      <c r="B12" s="22" t="s">
        <v>377</v>
      </c>
      <c r="C12" s="23">
        <v>-386000</v>
      </c>
      <c r="D12" s="18">
        <v>223</v>
      </c>
      <c r="J12" s="18" t="s">
        <v>953</v>
      </c>
      <c r="K12" s="18">
        <v>194</v>
      </c>
    </row>
    <row r="13" spans="1:11" ht="23.4">
      <c r="A13" s="19">
        <v>8</v>
      </c>
      <c r="B13" s="22" t="s">
        <v>374</v>
      </c>
      <c r="C13" s="23">
        <v>-168850</v>
      </c>
      <c r="D13" s="18">
        <v>220</v>
      </c>
      <c r="J13" s="18" t="s">
        <v>954</v>
      </c>
      <c r="K13" s="18">
        <v>195</v>
      </c>
    </row>
    <row r="14" spans="1:11" ht="23.4">
      <c r="A14" s="19">
        <v>9</v>
      </c>
      <c r="B14" s="22" t="s">
        <v>364</v>
      </c>
      <c r="C14" s="23">
        <v>-85700</v>
      </c>
      <c r="D14" s="18">
        <v>210</v>
      </c>
      <c r="J14" s="18" t="s">
        <v>955</v>
      </c>
      <c r="K14" s="18">
        <v>196</v>
      </c>
    </row>
    <row r="15" spans="1:11" ht="23.4">
      <c r="A15" s="19">
        <v>10</v>
      </c>
      <c r="B15" s="22" t="s">
        <v>365</v>
      </c>
      <c r="C15" s="23">
        <v>-22790</v>
      </c>
      <c r="D15" s="18">
        <v>211</v>
      </c>
      <c r="J15" s="18" t="s">
        <v>956</v>
      </c>
      <c r="K15" s="18">
        <v>197</v>
      </c>
    </row>
    <row r="16" spans="1:11" ht="23.4">
      <c r="A16" s="19">
        <v>11</v>
      </c>
      <c r="B16" s="22" t="s">
        <v>363</v>
      </c>
      <c r="C16" s="23">
        <v>-19625</v>
      </c>
      <c r="D16" s="18">
        <v>209</v>
      </c>
      <c r="J16" s="18" t="s">
        <v>957</v>
      </c>
      <c r="K16" s="18">
        <v>198</v>
      </c>
    </row>
    <row r="17" spans="1:187" ht="23.4">
      <c r="A17" s="19">
        <v>12</v>
      </c>
      <c r="B17" s="22" t="s">
        <v>386</v>
      </c>
      <c r="C17" s="23">
        <v>-10000</v>
      </c>
      <c r="D17" s="18">
        <v>230</v>
      </c>
      <c r="J17" s="18" t="s">
        <v>958</v>
      </c>
      <c r="K17" s="18">
        <v>199</v>
      </c>
    </row>
    <row r="18" spans="1:187" ht="23.4">
      <c r="A18" s="19">
        <v>13</v>
      </c>
      <c r="B18" s="148" t="s">
        <v>398</v>
      </c>
      <c r="C18" s="23">
        <v>-400</v>
      </c>
      <c r="D18" s="18">
        <v>207</v>
      </c>
      <c r="J18" s="18" t="s">
        <v>959</v>
      </c>
      <c r="K18" s="18">
        <v>200</v>
      </c>
    </row>
    <row r="19" spans="1:187" ht="23.4">
      <c r="A19" s="19">
        <v>14</v>
      </c>
      <c r="B19" s="22" t="s">
        <v>371</v>
      </c>
      <c r="C19" s="23">
        <v>-6.0000002384185798E-2</v>
      </c>
      <c r="D19" s="18">
        <v>217</v>
      </c>
      <c r="J19" s="18" t="s">
        <v>960</v>
      </c>
      <c r="K19" s="18">
        <v>201</v>
      </c>
    </row>
    <row r="20" spans="1:187" ht="23.4">
      <c r="A20" s="19">
        <v>15</v>
      </c>
      <c r="B20" s="22" t="s">
        <v>396</v>
      </c>
      <c r="C20" s="23">
        <v>150</v>
      </c>
      <c r="D20" s="18">
        <v>239</v>
      </c>
      <c r="E20" s="18">
        <v>6</v>
      </c>
      <c r="F20" s="18" t="s">
        <v>1021</v>
      </c>
      <c r="G20" s="18" t="str">
        <f>"insert into tinv (inv_nomor,inv_tanggal,inv_jthtempo,inv_sup_id,inv_amount) values ('"&amp;F20&amp;"','2024-12-31','2024-12-31','"&amp;D20&amp;"',"&amp;C20&amp;");"</f>
        <v>insert into tinv (inv_nomor,inv_tanggal,inv_jthtempo,inv_sup_id,inv_amount) values ('INV/2024/12/0001','2024-12-31','2024-12-31','239',150);</v>
      </c>
      <c r="J20" s="18" t="s">
        <v>961</v>
      </c>
      <c r="K20" s="18">
        <v>202</v>
      </c>
    </row>
    <row r="21" spans="1:187" ht="23.4">
      <c r="A21" s="19">
        <v>16</v>
      </c>
      <c r="B21" s="22" t="s">
        <v>378</v>
      </c>
      <c r="C21" s="23">
        <v>800</v>
      </c>
      <c r="D21" s="18">
        <v>224</v>
      </c>
      <c r="E21" s="18">
        <v>7</v>
      </c>
      <c r="F21" s="18" t="s">
        <v>1020</v>
      </c>
      <c r="G21" s="18" t="str">
        <f t="shared" ref="G21:G44" si="0">"insert into tinv (inv_nomor,inv_tanggal,inv_jthtempo,inv_sup_id,inv_amount) values ('"&amp;F21&amp;"','2024-12-31','2024-12-31','"&amp;D21&amp;"',"&amp;C21&amp;");"</f>
        <v>insert into tinv (inv_nomor,inv_tanggal,inv_jthtempo,inv_sup_id,inv_amount) values ('INV/2024/12/0002','2024-12-31','2024-12-31','224',800);</v>
      </c>
      <c r="J21" s="18" t="s">
        <v>962</v>
      </c>
      <c r="K21" s="18">
        <v>206</v>
      </c>
    </row>
    <row r="22" spans="1:187" s="15" customFormat="1" ht="23.4">
      <c r="A22" s="19">
        <v>17</v>
      </c>
      <c r="B22" s="22" t="s">
        <v>395</v>
      </c>
      <c r="C22" s="23">
        <v>1000</v>
      </c>
      <c r="D22" s="18">
        <v>238</v>
      </c>
      <c r="E22" s="18">
        <v>8</v>
      </c>
      <c r="F22" s="18" t="s">
        <v>1022</v>
      </c>
      <c r="G22" s="18" t="str">
        <f t="shared" si="0"/>
        <v>insert into tinv (inv_nomor,inv_tanggal,inv_jthtempo,inv_sup_id,inv_amount) values ('INV/2024/12/0003','2024-12-31','2024-12-31','238',1000);</v>
      </c>
      <c r="H22" s="18"/>
      <c r="I22" s="18"/>
      <c r="J22" s="18" t="s">
        <v>963</v>
      </c>
      <c r="K22" s="18">
        <v>207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</row>
    <row r="23" spans="1:187" s="15" customFormat="1" ht="23.4">
      <c r="A23" s="19">
        <v>18</v>
      </c>
      <c r="B23" s="22" t="s">
        <v>390</v>
      </c>
      <c r="C23" s="23">
        <v>5100</v>
      </c>
      <c r="D23" s="18">
        <v>233</v>
      </c>
      <c r="E23" s="18">
        <v>9</v>
      </c>
      <c r="F23" s="18" t="s">
        <v>1023</v>
      </c>
      <c r="G23" s="18" t="str">
        <f t="shared" si="0"/>
        <v>insert into tinv (inv_nomor,inv_tanggal,inv_jthtempo,inv_sup_id,inv_amount) values ('INV/2024/12/0004','2024-12-31','2024-12-31','233',5100);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</row>
    <row r="24" spans="1:187" s="15" customFormat="1" ht="23.4">
      <c r="A24" s="19">
        <v>19</v>
      </c>
      <c r="B24" s="22" t="s">
        <v>373</v>
      </c>
      <c r="C24" s="23">
        <v>8727</v>
      </c>
      <c r="D24" s="18">
        <v>219</v>
      </c>
      <c r="E24" s="18">
        <v>10</v>
      </c>
      <c r="F24" s="18" t="s">
        <v>1024</v>
      </c>
      <c r="G24" s="18" t="str">
        <f t="shared" si="0"/>
        <v>insert into tinv (inv_nomor,inv_tanggal,inv_jthtempo,inv_sup_id,inv_amount) values ('INV/2024/12/0005','2024-12-31','2024-12-31','219',8727);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</row>
    <row r="25" spans="1:187" s="15" customFormat="1" ht="23.4">
      <c r="A25" s="19">
        <v>20</v>
      </c>
      <c r="B25" s="22" t="s">
        <v>372</v>
      </c>
      <c r="C25" s="23">
        <v>11200</v>
      </c>
      <c r="D25" s="18">
        <v>218</v>
      </c>
      <c r="E25" s="18">
        <v>11</v>
      </c>
      <c r="F25" s="18" t="s">
        <v>1025</v>
      </c>
      <c r="G25" s="18" t="str">
        <f t="shared" si="0"/>
        <v>insert into tinv (inv_nomor,inv_tanggal,inv_jthtempo,inv_sup_id,inv_amount) values ('INV/2024/12/0006','2024-12-31','2024-12-31','218',11200);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</row>
    <row r="26" spans="1:187" s="15" customFormat="1" ht="23.4">
      <c r="A26" s="19">
        <v>21</v>
      </c>
      <c r="B26" s="22" t="s">
        <v>380</v>
      </c>
      <c r="C26" s="23">
        <v>27500</v>
      </c>
      <c r="D26" s="18">
        <v>226</v>
      </c>
      <c r="E26" s="18">
        <v>12</v>
      </c>
      <c r="F26" s="18" t="s">
        <v>1026</v>
      </c>
      <c r="G26" s="18" t="str">
        <f t="shared" si="0"/>
        <v>insert into tinv (inv_nomor,inv_tanggal,inv_jthtempo,inv_sup_id,inv_amount) values ('INV/2024/12/0007','2024-12-31','2024-12-31','226',27500);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</row>
    <row r="27" spans="1:187" s="15" customFormat="1" ht="23.4">
      <c r="A27" s="19">
        <v>22</v>
      </c>
      <c r="B27" s="22" t="s">
        <v>392</v>
      </c>
      <c r="C27" s="23">
        <v>42000</v>
      </c>
      <c r="D27" s="18">
        <v>235</v>
      </c>
      <c r="E27" s="18">
        <v>13</v>
      </c>
      <c r="F27" s="18" t="s">
        <v>1027</v>
      </c>
      <c r="G27" s="18" t="str">
        <f t="shared" si="0"/>
        <v>insert into tinv (inv_nomor,inv_tanggal,inv_jthtempo,inv_sup_id,inv_amount) values ('INV/2024/12/0008','2024-12-31','2024-12-31','235',42000);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</row>
    <row r="28" spans="1:187" ht="23.4">
      <c r="A28" s="19">
        <v>23</v>
      </c>
      <c r="B28" s="22" t="s">
        <v>388</v>
      </c>
      <c r="C28" s="23">
        <v>75000</v>
      </c>
      <c r="D28" s="18">
        <v>232</v>
      </c>
      <c r="E28" s="18">
        <v>14</v>
      </c>
      <c r="F28" s="18" t="s">
        <v>1028</v>
      </c>
      <c r="G28" s="18" t="str">
        <f t="shared" si="0"/>
        <v>insert into tinv (inv_nomor,inv_tanggal,inv_jthtempo,inv_sup_id,inv_amount) values ('INV/2024/12/0009','2024-12-31','2024-12-31','232',75000);</v>
      </c>
    </row>
    <row r="29" spans="1:187" ht="23.4">
      <c r="A29" s="19">
        <v>24</v>
      </c>
      <c r="B29" s="22" t="s">
        <v>389</v>
      </c>
      <c r="C29" s="23">
        <v>104000</v>
      </c>
      <c r="D29" s="18">
        <v>187</v>
      </c>
      <c r="E29" s="18">
        <v>15</v>
      </c>
      <c r="F29" s="18" t="s">
        <v>1029</v>
      </c>
      <c r="G29" s="18" t="str">
        <f t="shared" si="0"/>
        <v>insert into tinv (inv_nomor,inv_tanggal,inv_jthtempo,inv_sup_id,inv_amount) values ('INV/2024/12/0010','2024-12-31','2024-12-31','187',104000);</v>
      </c>
    </row>
    <row r="30" spans="1:187" ht="23.4">
      <c r="A30" s="19">
        <v>25</v>
      </c>
      <c r="B30" s="148" t="s">
        <v>399</v>
      </c>
      <c r="C30" s="23">
        <v>120000</v>
      </c>
      <c r="D30" s="18">
        <v>240</v>
      </c>
      <c r="E30" s="18">
        <v>16</v>
      </c>
      <c r="F30" s="18" t="s">
        <v>1030</v>
      </c>
      <c r="G30" s="18" t="str">
        <f t="shared" si="0"/>
        <v>insert into tinv (inv_nomor,inv_tanggal,inv_jthtempo,inv_sup_id,inv_amount) values ('INV/2024/12/0011','2024-12-31','2024-12-31','240',120000);</v>
      </c>
    </row>
    <row r="31" spans="1:187" ht="23.4">
      <c r="A31" s="19">
        <v>26</v>
      </c>
      <c r="B31" s="22" t="s">
        <v>394</v>
      </c>
      <c r="C31" s="23">
        <v>246820</v>
      </c>
      <c r="D31" s="18">
        <v>237</v>
      </c>
      <c r="E31" s="18">
        <v>17</v>
      </c>
      <c r="F31" s="18" t="s">
        <v>1031</v>
      </c>
      <c r="G31" s="18" t="str">
        <f t="shared" si="0"/>
        <v>insert into tinv (inv_nomor,inv_tanggal,inv_jthtempo,inv_sup_id,inv_amount) values ('INV/2024/12/0012','2024-12-31','2024-12-31','237',246820);</v>
      </c>
    </row>
    <row r="32" spans="1:187" ht="23.4">
      <c r="A32" s="19">
        <v>27</v>
      </c>
      <c r="B32" s="22" t="s">
        <v>367</v>
      </c>
      <c r="C32" s="23">
        <v>849000</v>
      </c>
      <c r="D32" s="18">
        <v>213</v>
      </c>
      <c r="E32" s="18">
        <v>18</v>
      </c>
      <c r="F32" s="18" t="s">
        <v>1032</v>
      </c>
      <c r="G32" s="18" t="str">
        <f t="shared" si="0"/>
        <v>insert into tinv (inv_nomor,inv_tanggal,inv_jthtempo,inv_sup_id,inv_amount) values ('INV/2024/12/0013','2024-12-31','2024-12-31','213',849000);</v>
      </c>
    </row>
    <row r="33" spans="1:7" ht="23.4">
      <c r="A33" s="19">
        <v>28</v>
      </c>
      <c r="B33" s="22" t="s">
        <v>376</v>
      </c>
      <c r="C33" s="23">
        <v>1860300</v>
      </c>
      <c r="D33" s="18">
        <v>222</v>
      </c>
      <c r="E33" s="18">
        <v>19</v>
      </c>
      <c r="F33" s="18" t="s">
        <v>1033</v>
      </c>
      <c r="G33" s="18" t="str">
        <f t="shared" si="0"/>
        <v>insert into tinv (inv_nomor,inv_tanggal,inv_jthtempo,inv_sup_id,inv_amount) values ('INV/2024/12/0014','2024-12-31','2024-12-31','222',1860300);</v>
      </c>
    </row>
    <row r="34" spans="1:7" ht="23.4">
      <c r="A34" s="19">
        <v>29</v>
      </c>
      <c r="B34" s="22" t="s">
        <v>384</v>
      </c>
      <c r="C34" s="23">
        <v>1985700</v>
      </c>
      <c r="D34" s="18">
        <v>228</v>
      </c>
      <c r="E34" s="18">
        <v>20</v>
      </c>
      <c r="F34" s="18" t="s">
        <v>1034</v>
      </c>
      <c r="G34" s="18" t="str">
        <f t="shared" si="0"/>
        <v>insert into tinv (inv_nomor,inv_tanggal,inv_jthtempo,inv_sup_id,inv_amount) values ('INV/2024/12/0015','2024-12-31','2024-12-31','228',1985700);</v>
      </c>
    </row>
    <row r="35" spans="1:7" ht="23.4">
      <c r="A35" s="19">
        <v>30</v>
      </c>
      <c r="B35" s="22" t="s">
        <v>370</v>
      </c>
      <c r="C35" s="23">
        <v>2069880</v>
      </c>
      <c r="D35" s="18">
        <v>216</v>
      </c>
      <c r="E35" s="18">
        <v>21</v>
      </c>
      <c r="F35" s="18" t="s">
        <v>1035</v>
      </c>
      <c r="G35" s="18" t="str">
        <f t="shared" si="0"/>
        <v>insert into tinv (inv_nomor,inv_tanggal,inv_jthtempo,inv_sup_id,inv_amount) values ('INV/2024/12/0016','2024-12-31','2024-12-31','216',2069880);</v>
      </c>
    </row>
    <row r="36" spans="1:7" ht="23.4">
      <c r="A36" s="19">
        <v>31</v>
      </c>
      <c r="B36" s="24" t="s">
        <v>369</v>
      </c>
      <c r="C36" s="23">
        <v>2089250</v>
      </c>
      <c r="D36" s="18">
        <v>215</v>
      </c>
      <c r="E36" s="18">
        <v>22</v>
      </c>
      <c r="F36" s="18" t="s">
        <v>1036</v>
      </c>
      <c r="G36" s="18" t="str">
        <f t="shared" si="0"/>
        <v>insert into tinv (inv_nomor,inv_tanggal,inv_jthtempo,inv_sup_id,inv_amount) values ('INV/2024/12/0017','2024-12-31','2024-12-31','215',2089250);</v>
      </c>
    </row>
    <row r="37" spans="1:7" ht="23.4">
      <c r="A37" s="19">
        <v>32</v>
      </c>
      <c r="B37" s="25" t="s">
        <v>400</v>
      </c>
      <c r="C37" s="23">
        <v>9809250</v>
      </c>
      <c r="D37" s="18">
        <v>241</v>
      </c>
      <c r="E37" s="18">
        <v>23</v>
      </c>
      <c r="F37" s="18" t="s">
        <v>1037</v>
      </c>
      <c r="G37" s="18" t="str">
        <f t="shared" si="0"/>
        <v>insert into tinv (inv_nomor,inv_tanggal,inv_jthtempo,inv_sup_id,inv_amount) values ('INV/2024/12/0018','2024-12-31','2024-12-31','241',9809250);</v>
      </c>
    </row>
    <row r="38" spans="1:7" ht="23.4">
      <c r="A38" s="19">
        <v>33</v>
      </c>
      <c r="B38" s="24" t="s">
        <v>379</v>
      </c>
      <c r="C38" s="23">
        <v>11363599.99</v>
      </c>
      <c r="D38" s="18">
        <v>225</v>
      </c>
      <c r="E38" s="18">
        <v>24</v>
      </c>
      <c r="F38" s="18" t="s">
        <v>1038</v>
      </c>
      <c r="G38" s="18" t="str">
        <f t="shared" si="0"/>
        <v>insert into tinv (inv_nomor,inv_tanggal,inv_jthtempo,inv_sup_id,inv_amount) values ('INV/2024/12/0019','2024-12-31','2024-12-31','225',11363599.99);</v>
      </c>
    </row>
    <row r="39" spans="1:7" ht="23.4">
      <c r="A39" s="19">
        <v>34</v>
      </c>
      <c r="B39" s="24" t="s">
        <v>366</v>
      </c>
      <c r="C39" s="23">
        <v>22971910</v>
      </c>
      <c r="D39" s="18">
        <v>212</v>
      </c>
      <c r="E39" s="18">
        <v>25</v>
      </c>
      <c r="F39" s="18" t="s">
        <v>1039</v>
      </c>
      <c r="G39" s="18" t="str">
        <f t="shared" si="0"/>
        <v>insert into tinv (inv_nomor,inv_tanggal,inv_jthtempo,inv_sup_id,inv_amount) values ('INV/2024/12/0020','2024-12-31','2024-12-31','212',22971910);</v>
      </c>
    </row>
    <row r="40" spans="1:7" ht="23.4">
      <c r="A40" s="19">
        <v>35</v>
      </c>
      <c r="B40" s="25" t="s">
        <v>397</v>
      </c>
      <c r="C40" s="23">
        <v>36316320</v>
      </c>
      <c r="D40" s="18">
        <v>197</v>
      </c>
      <c r="E40" s="18">
        <v>26</v>
      </c>
      <c r="F40" s="18" t="s">
        <v>1040</v>
      </c>
      <c r="G40" s="18" t="str">
        <f t="shared" si="0"/>
        <v>insert into tinv (inv_nomor,inv_tanggal,inv_jthtempo,inv_sup_id,inv_amount) values ('INV/2024/12/0021','2024-12-31','2024-12-31','197',36316320);</v>
      </c>
    </row>
    <row r="41" spans="1:7" ht="25.95" customHeight="1">
      <c r="A41" s="19">
        <v>36</v>
      </c>
      <c r="B41" s="24" t="s">
        <v>387</v>
      </c>
      <c r="C41" s="23">
        <v>57500000</v>
      </c>
      <c r="D41" s="18">
        <v>231</v>
      </c>
      <c r="E41" s="18">
        <v>27</v>
      </c>
      <c r="F41" s="18" t="s">
        <v>1041</v>
      </c>
      <c r="G41" s="18" t="str">
        <f t="shared" si="0"/>
        <v>insert into tinv (inv_nomor,inv_tanggal,inv_jthtempo,inv_sup_id,inv_amount) values ('INV/2024/12/0022','2024-12-31','2024-12-31','231',57500000);</v>
      </c>
    </row>
    <row r="42" spans="1:7" ht="25.95" customHeight="1">
      <c r="A42" s="19">
        <v>37</v>
      </c>
      <c r="B42" s="24" t="s">
        <v>382</v>
      </c>
      <c r="C42" s="23">
        <v>67800600</v>
      </c>
      <c r="D42" s="18">
        <v>192</v>
      </c>
      <c r="E42" s="18">
        <v>28</v>
      </c>
      <c r="F42" s="18" t="s">
        <v>1042</v>
      </c>
      <c r="G42" s="18" t="str">
        <f t="shared" si="0"/>
        <v>insert into tinv (inv_nomor,inv_tanggal,inv_jthtempo,inv_sup_id,inv_amount) values ('INV/2024/12/0023','2024-12-31','2024-12-31','192',67800600);</v>
      </c>
    </row>
    <row r="43" spans="1:7" ht="25.95" customHeight="1">
      <c r="A43" s="19">
        <v>38</v>
      </c>
      <c r="B43" s="24" t="s">
        <v>383</v>
      </c>
      <c r="C43" s="23">
        <v>183992150</v>
      </c>
      <c r="D43" s="18">
        <v>193</v>
      </c>
      <c r="E43" s="18">
        <v>29</v>
      </c>
      <c r="F43" s="18" t="s">
        <v>1043</v>
      </c>
      <c r="G43" s="18" t="str">
        <f t="shared" si="0"/>
        <v>insert into tinv (inv_nomor,inv_tanggal,inv_jthtempo,inv_sup_id,inv_amount) values ('INV/2024/12/0024','2024-12-31','2024-12-31','193',183992150);</v>
      </c>
    </row>
    <row r="44" spans="1:7" ht="25.95" customHeight="1">
      <c r="A44" s="19">
        <v>39</v>
      </c>
      <c r="B44" s="24" t="s">
        <v>385</v>
      </c>
      <c r="C44" s="23">
        <v>803469700</v>
      </c>
      <c r="D44" s="18">
        <v>229</v>
      </c>
      <c r="E44" s="18">
        <v>30</v>
      </c>
      <c r="F44" s="18" t="s">
        <v>1044</v>
      </c>
      <c r="G44" s="18" t="str">
        <f t="shared" si="0"/>
        <v>insert into tinv (inv_nomor,inv_tanggal,inv_jthtempo,inv_sup_id,inv_amount) values ('INV/2024/12/0025','2024-12-31','2024-12-31','229',803469700);</v>
      </c>
    </row>
    <row r="45" spans="1:7" ht="25.95" customHeight="1">
      <c r="A45" s="140" t="s">
        <v>401</v>
      </c>
      <c r="B45" s="140"/>
      <c r="C45" s="26">
        <f>SUM(C6:C44)</f>
        <v>1140987626.9300001</v>
      </c>
    </row>
    <row r="46" spans="1:7" ht="23.4">
      <c r="C46" s="27"/>
    </row>
    <row r="114" spans="2:2" ht="22.2">
      <c r="B114" s="28"/>
    </row>
  </sheetData>
  <sortState xmlns:xlrd2="http://schemas.microsoft.com/office/spreadsheetml/2017/richdata2" ref="B6:D44">
    <sortCondition ref="C6:C44"/>
  </sortState>
  <mergeCells count="8">
    <mergeCell ref="D4:D5"/>
    <mergeCell ref="A1:C1"/>
    <mergeCell ref="A2:C2"/>
    <mergeCell ref="A3:C3"/>
    <mergeCell ref="A45:B45"/>
    <mergeCell ref="A4:A5"/>
    <mergeCell ref="B4:B5"/>
    <mergeCell ref="C4:C5"/>
  </mergeCells>
  <phoneticPr fontId="26" type="noConversion"/>
  <printOptions horizontalCentered="1"/>
  <pageMargins left="0" right="0" top="0.31458333333333299" bottom="0.74803149606299202" header="0.31496062992126" footer="0.31496062992126"/>
  <pageSetup paperSize="9" scale="4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36"/>
  <sheetViews>
    <sheetView topLeftCell="A10" zoomScale="80" zoomScaleNormal="80" workbookViewId="0">
      <selection activeCell="I28" sqref="I12:I28"/>
    </sheetView>
  </sheetViews>
  <sheetFormatPr defaultColWidth="8.88671875" defaultRowHeight="14.4"/>
  <cols>
    <col min="3" max="3" width="8.88671875" style="1"/>
    <col min="4" max="5" width="25.109375" style="1" customWidth="1"/>
    <col min="6" max="6" width="61.5546875" customWidth="1"/>
    <col min="7" max="7" width="15.77734375" customWidth="1"/>
    <col min="8" max="9" width="24.109375" customWidth="1"/>
    <col min="10" max="10" width="12.88671875" bestFit="1" customWidth="1"/>
  </cols>
  <sheetData>
    <row r="2" spans="3:14" ht="21">
      <c r="C2" s="143" t="s">
        <v>402</v>
      </c>
      <c r="D2" s="143"/>
      <c r="E2" s="143"/>
      <c r="F2" s="144"/>
      <c r="G2" s="144"/>
      <c r="H2" s="144"/>
      <c r="I2" s="144"/>
    </row>
    <row r="3" spans="3:14" ht="21">
      <c r="C3" s="2" t="s">
        <v>403</v>
      </c>
      <c r="D3" s="2" t="s">
        <v>404</v>
      </c>
      <c r="E3" s="2" t="s">
        <v>405</v>
      </c>
      <c r="F3" s="3" t="s">
        <v>406</v>
      </c>
      <c r="G3" s="3" t="s">
        <v>407</v>
      </c>
      <c r="H3" s="3" t="s">
        <v>408</v>
      </c>
      <c r="I3" s="3" t="s">
        <v>409</v>
      </c>
    </row>
    <row r="4" spans="3:14" ht="21">
      <c r="C4" s="4">
        <v>1</v>
      </c>
      <c r="D4" s="4" t="s">
        <v>410</v>
      </c>
      <c r="E4" s="4" t="s">
        <v>411</v>
      </c>
      <c r="F4" s="5" t="s">
        <v>20</v>
      </c>
      <c r="G4" s="6">
        <v>645</v>
      </c>
      <c r="H4" s="7">
        <v>161750</v>
      </c>
      <c r="I4" s="12">
        <v>104328750</v>
      </c>
    </row>
    <row r="5" spans="3:14" ht="21">
      <c r="C5" s="4">
        <v>2</v>
      </c>
      <c r="D5" s="4" t="s">
        <v>410</v>
      </c>
      <c r="E5" s="4" t="s">
        <v>412</v>
      </c>
      <c r="F5" s="5" t="s">
        <v>21</v>
      </c>
      <c r="G5" s="6">
        <v>262</v>
      </c>
      <c r="H5" s="7">
        <v>190333.33333333299</v>
      </c>
      <c r="I5" s="12">
        <v>49867333.333333202</v>
      </c>
    </row>
    <row r="6" spans="3:14" ht="21">
      <c r="C6" s="4">
        <v>3</v>
      </c>
      <c r="D6" s="4" t="s">
        <v>410</v>
      </c>
      <c r="E6" s="4" t="s">
        <v>413</v>
      </c>
      <c r="F6" s="5" t="s">
        <v>22</v>
      </c>
      <c r="G6" s="6">
        <v>31</v>
      </c>
      <c r="H6" s="7">
        <v>212000</v>
      </c>
      <c r="I6" s="12">
        <v>6572000</v>
      </c>
      <c r="J6" s="114">
        <f>G6*H6</f>
        <v>6572000</v>
      </c>
    </row>
    <row r="7" spans="3:14" ht="21">
      <c r="C7" s="4">
        <v>4</v>
      </c>
      <c r="D7" s="4" t="s">
        <v>410</v>
      </c>
      <c r="E7" s="4" t="s">
        <v>414</v>
      </c>
      <c r="F7" s="5" t="s">
        <v>23</v>
      </c>
      <c r="G7" s="6">
        <v>561</v>
      </c>
      <c r="H7" s="7">
        <v>204000</v>
      </c>
      <c r="I7" s="12">
        <v>114444000</v>
      </c>
    </row>
    <row r="8" spans="3:14" ht="21">
      <c r="C8" s="4">
        <v>5</v>
      </c>
      <c r="D8" s="4" t="s">
        <v>415</v>
      </c>
      <c r="E8" s="4" t="s">
        <v>416</v>
      </c>
      <c r="F8" s="5" t="s">
        <v>24</v>
      </c>
      <c r="G8" s="6">
        <v>30547</v>
      </c>
      <c r="H8" s="7">
        <v>8950</v>
      </c>
      <c r="I8" s="12">
        <v>273395650</v>
      </c>
      <c r="N8" s="108" t="s">
        <v>964</v>
      </c>
    </row>
    <row r="9" spans="3:14" ht="21">
      <c r="C9" s="4">
        <v>6</v>
      </c>
      <c r="D9" s="4" t="s">
        <v>417</v>
      </c>
      <c r="E9" s="4" t="s">
        <v>418</v>
      </c>
      <c r="F9" s="5" t="s">
        <v>25</v>
      </c>
      <c r="G9" s="8">
        <v>0</v>
      </c>
      <c r="H9" s="9">
        <v>2600000</v>
      </c>
      <c r="I9" s="12">
        <v>0</v>
      </c>
    </row>
    <row r="10" spans="3:14" ht="21">
      <c r="C10" s="4">
        <v>7</v>
      </c>
      <c r="D10" s="4" t="s">
        <v>417</v>
      </c>
      <c r="E10" s="4" t="s">
        <v>419</v>
      </c>
      <c r="F10" s="5" t="s">
        <v>26</v>
      </c>
      <c r="G10" s="8">
        <v>6</v>
      </c>
      <c r="H10" s="9">
        <v>2500000</v>
      </c>
      <c r="I10" s="12">
        <v>15000000</v>
      </c>
    </row>
    <row r="11" spans="3:14" ht="21">
      <c r="C11" s="4">
        <v>8</v>
      </c>
      <c r="D11" s="4" t="s">
        <v>420</v>
      </c>
      <c r="E11" s="4" t="s">
        <v>421</v>
      </c>
      <c r="F11" s="5" t="s">
        <v>27</v>
      </c>
      <c r="G11" s="10">
        <v>0</v>
      </c>
      <c r="H11" s="9">
        <v>6000</v>
      </c>
      <c r="I11" s="12">
        <v>0</v>
      </c>
    </row>
    <row r="12" spans="3:14" ht="21">
      <c r="C12" s="4">
        <v>9</v>
      </c>
      <c r="D12" s="4" t="s">
        <v>420</v>
      </c>
      <c r="E12" s="4" t="s">
        <v>422</v>
      </c>
      <c r="F12" s="5" t="s">
        <v>28</v>
      </c>
      <c r="G12" s="10">
        <v>10551</v>
      </c>
      <c r="H12" s="9">
        <v>11450</v>
      </c>
      <c r="I12" s="12">
        <v>120808950</v>
      </c>
    </row>
    <row r="13" spans="3:14" ht="21">
      <c r="C13" s="4">
        <v>10</v>
      </c>
      <c r="D13" s="4" t="s">
        <v>420</v>
      </c>
      <c r="E13" s="4" t="s">
        <v>423</v>
      </c>
      <c r="F13" s="5" t="s">
        <v>29</v>
      </c>
      <c r="G13" s="10">
        <v>150</v>
      </c>
      <c r="H13" s="9">
        <v>13000</v>
      </c>
      <c r="I13" s="12">
        <v>1950000</v>
      </c>
    </row>
    <row r="14" spans="3:14" ht="21">
      <c r="C14" s="4">
        <v>11</v>
      </c>
      <c r="D14" s="4" t="s">
        <v>420</v>
      </c>
      <c r="E14" s="4" t="s">
        <v>424</v>
      </c>
      <c r="F14" s="5" t="s">
        <v>30</v>
      </c>
      <c r="G14" s="10">
        <v>780</v>
      </c>
      <c r="H14" s="9">
        <v>11450</v>
      </c>
      <c r="I14" s="12">
        <v>8931000</v>
      </c>
    </row>
    <row r="15" spans="3:14" ht="21">
      <c r="C15" s="4">
        <v>12</v>
      </c>
      <c r="D15" s="4" t="s">
        <v>420</v>
      </c>
      <c r="E15" s="4" t="s">
        <v>425</v>
      </c>
      <c r="F15" s="5" t="s">
        <v>31</v>
      </c>
      <c r="G15" s="11">
        <v>80</v>
      </c>
      <c r="H15" s="9">
        <v>62500</v>
      </c>
      <c r="I15" s="12">
        <v>5000000</v>
      </c>
    </row>
    <row r="16" spans="3:14" ht="21">
      <c r="C16" s="4">
        <v>13</v>
      </c>
      <c r="D16" s="4" t="s">
        <v>420</v>
      </c>
      <c r="E16" s="4" t="s">
        <v>426</v>
      </c>
      <c r="F16" s="5" t="s">
        <v>32</v>
      </c>
      <c r="G16" s="11">
        <v>197</v>
      </c>
      <c r="H16" s="9">
        <v>37799</v>
      </c>
      <c r="I16" s="12">
        <v>7446403</v>
      </c>
    </row>
    <row r="17" spans="3:9" ht="21">
      <c r="C17" s="4">
        <v>14</v>
      </c>
      <c r="D17" s="4" t="s">
        <v>420</v>
      </c>
      <c r="E17" s="4" t="s">
        <v>427</v>
      </c>
      <c r="F17" s="5" t="s">
        <v>33</v>
      </c>
      <c r="G17" s="10">
        <v>0</v>
      </c>
      <c r="H17" s="9">
        <v>35407</v>
      </c>
      <c r="I17" s="12">
        <v>0</v>
      </c>
    </row>
    <row r="18" spans="3:9" ht="21">
      <c r="C18" s="4">
        <v>15</v>
      </c>
      <c r="D18" s="4" t="s">
        <v>420</v>
      </c>
      <c r="E18" s="4" t="s">
        <v>428</v>
      </c>
      <c r="F18" s="5" t="s">
        <v>34</v>
      </c>
      <c r="G18" s="10">
        <v>49</v>
      </c>
      <c r="H18" s="9">
        <v>34450</v>
      </c>
      <c r="I18" s="12">
        <v>1688050</v>
      </c>
    </row>
    <row r="19" spans="3:9" ht="21">
      <c r="C19" s="4">
        <v>16</v>
      </c>
      <c r="D19" s="4" t="s">
        <v>420</v>
      </c>
      <c r="E19" s="4" t="s">
        <v>429</v>
      </c>
      <c r="F19" s="5" t="s">
        <v>35</v>
      </c>
      <c r="G19" s="10">
        <v>49</v>
      </c>
      <c r="H19" s="9">
        <v>42823</v>
      </c>
      <c r="I19" s="12">
        <v>2098327</v>
      </c>
    </row>
    <row r="20" spans="3:9" ht="21">
      <c r="C20" s="4">
        <v>17</v>
      </c>
      <c r="D20" s="4" t="s">
        <v>420</v>
      </c>
      <c r="E20" s="4" t="s">
        <v>430</v>
      </c>
      <c r="F20" s="5" t="s">
        <v>36</v>
      </c>
      <c r="G20" s="10">
        <v>209</v>
      </c>
      <c r="H20" s="9">
        <v>31752.936076555001</v>
      </c>
      <c r="I20" s="12">
        <v>6636363.6399999997</v>
      </c>
    </row>
    <row r="21" spans="3:9" ht="21">
      <c r="C21" s="4">
        <v>18</v>
      </c>
      <c r="D21" s="4" t="s">
        <v>420</v>
      </c>
      <c r="E21" s="4" t="s">
        <v>431</v>
      </c>
      <c r="F21" s="5" t="s">
        <v>37</v>
      </c>
      <c r="G21" s="10">
        <v>0</v>
      </c>
      <c r="H21" s="9">
        <v>39657</v>
      </c>
      <c r="I21" s="12">
        <v>0</v>
      </c>
    </row>
    <row r="22" spans="3:9" ht="21">
      <c r="C22" s="4">
        <v>19</v>
      </c>
      <c r="D22" s="4" t="s">
        <v>420</v>
      </c>
      <c r="E22" s="4" t="s">
        <v>432</v>
      </c>
      <c r="F22" s="5" t="s">
        <v>38</v>
      </c>
      <c r="G22" s="10">
        <v>1</v>
      </c>
      <c r="H22" s="9">
        <v>60000</v>
      </c>
      <c r="I22" s="12">
        <v>60000</v>
      </c>
    </row>
    <row r="23" spans="3:9" ht="21">
      <c r="C23" s="4">
        <v>20</v>
      </c>
      <c r="D23" s="4" t="s">
        <v>420</v>
      </c>
      <c r="E23" s="4" t="s">
        <v>433</v>
      </c>
      <c r="F23" s="5" t="s">
        <v>39</v>
      </c>
      <c r="G23" s="10">
        <v>0</v>
      </c>
      <c r="H23" s="9">
        <v>34500</v>
      </c>
      <c r="I23" s="12">
        <v>0</v>
      </c>
    </row>
    <row r="24" spans="3:9" ht="21">
      <c r="C24" s="4">
        <v>21</v>
      </c>
      <c r="D24" s="4" t="s">
        <v>420</v>
      </c>
      <c r="E24" s="4" t="s">
        <v>434</v>
      </c>
      <c r="F24" s="5" t="s">
        <v>40</v>
      </c>
      <c r="G24" s="10">
        <v>0</v>
      </c>
      <c r="H24" s="9">
        <v>34449.760000000002</v>
      </c>
      <c r="I24" s="12">
        <v>0</v>
      </c>
    </row>
    <row r="25" spans="3:9" ht="21">
      <c r="C25" s="4">
        <v>22</v>
      </c>
      <c r="D25" s="4" t="s">
        <v>420</v>
      </c>
      <c r="E25" s="4" t="s">
        <v>435</v>
      </c>
      <c r="F25" s="5" t="s">
        <v>41</v>
      </c>
      <c r="G25" s="10">
        <v>9</v>
      </c>
      <c r="H25" s="9">
        <v>15000</v>
      </c>
      <c r="I25" s="12">
        <v>135000</v>
      </c>
    </row>
    <row r="26" spans="3:9" ht="21">
      <c r="C26" s="4">
        <v>23</v>
      </c>
      <c r="D26" s="4" t="s">
        <v>420</v>
      </c>
      <c r="E26" s="4" t="s">
        <v>436</v>
      </c>
      <c r="F26" s="5" t="s">
        <v>42</v>
      </c>
      <c r="G26" s="10">
        <v>86.4</v>
      </c>
      <c r="H26" s="9">
        <v>92000</v>
      </c>
      <c r="I26" s="12">
        <v>7948800</v>
      </c>
    </row>
    <row r="27" spans="3:9" ht="21">
      <c r="C27" s="4">
        <v>24</v>
      </c>
      <c r="D27" s="4" t="s">
        <v>420</v>
      </c>
      <c r="E27" s="4" t="s">
        <v>437</v>
      </c>
      <c r="F27" s="5" t="s">
        <v>43</v>
      </c>
      <c r="G27" s="10">
        <v>34</v>
      </c>
      <c r="H27" s="9">
        <v>102120</v>
      </c>
      <c r="I27" s="12">
        <v>3472080</v>
      </c>
    </row>
    <row r="28" spans="3:9" ht="21">
      <c r="C28" s="4">
        <v>25</v>
      </c>
      <c r="D28" s="4" t="s">
        <v>420</v>
      </c>
      <c r="E28" s="4" t="s">
        <v>438</v>
      </c>
      <c r="F28" s="5" t="s">
        <v>44</v>
      </c>
      <c r="G28" s="10">
        <v>24</v>
      </c>
      <c r="H28" s="9">
        <v>5900</v>
      </c>
      <c r="I28" s="12">
        <v>141600</v>
      </c>
    </row>
    <row r="29" spans="3:9" ht="21">
      <c r="C29" s="4">
        <v>26</v>
      </c>
      <c r="D29" s="4" t="s">
        <v>420</v>
      </c>
      <c r="E29" s="4" t="s">
        <v>439</v>
      </c>
      <c r="F29" s="5" t="s">
        <v>45</v>
      </c>
      <c r="G29" s="10">
        <v>0</v>
      </c>
      <c r="H29" s="9">
        <v>17350</v>
      </c>
      <c r="I29" s="12">
        <v>0</v>
      </c>
    </row>
    <row r="30" spans="3:9" ht="21">
      <c r="C30" s="4">
        <v>27</v>
      </c>
      <c r="D30" s="4" t="s">
        <v>440</v>
      </c>
      <c r="E30" s="4" t="s">
        <v>441</v>
      </c>
      <c r="F30" s="5" t="s">
        <v>46</v>
      </c>
      <c r="G30" s="10">
        <v>1</v>
      </c>
      <c r="H30" s="9">
        <v>216125126</v>
      </c>
      <c r="I30" s="12">
        <v>216125126</v>
      </c>
    </row>
    <row r="31" spans="3:9" ht="21">
      <c r="C31" s="4">
        <v>28</v>
      </c>
      <c r="D31" s="4"/>
      <c r="E31" s="4"/>
      <c r="F31" s="5"/>
      <c r="G31" s="10"/>
      <c r="H31" s="9"/>
      <c r="I31" s="12"/>
    </row>
    <row r="32" spans="3:9" ht="21">
      <c r="C32" s="4">
        <v>29</v>
      </c>
      <c r="D32" s="4"/>
      <c r="E32" s="4"/>
      <c r="F32" s="5"/>
      <c r="G32" s="10"/>
      <c r="H32" s="9"/>
      <c r="I32" s="12"/>
    </row>
    <row r="33" spans="3:9" ht="21">
      <c r="C33" s="4">
        <v>30</v>
      </c>
      <c r="D33" s="4"/>
      <c r="E33" s="4"/>
      <c r="F33" s="5"/>
      <c r="G33" s="10"/>
      <c r="H33" s="9"/>
      <c r="I33" s="12"/>
    </row>
    <row r="34" spans="3:9" ht="21">
      <c r="C34" s="4">
        <v>31</v>
      </c>
      <c r="D34" s="4"/>
      <c r="E34" s="4"/>
      <c r="F34" s="5"/>
      <c r="G34" s="10"/>
      <c r="H34" s="9"/>
      <c r="I34" s="12"/>
    </row>
    <row r="35" spans="3:9" ht="21">
      <c r="C35" s="4">
        <v>32</v>
      </c>
      <c r="D35" s="4"/>
      <c r="E35" s="4"/>
      <c r="F35" s="5"/>
      <c r="G35" s="10"/>
      <c r="H35" s="9"/>
      <c r="I35" s="12"/>
    </row>
    <row r="36" spans="3:9" ht="20.399999999999999">
      <c r="C36" s="145" t="s">
        <v>47</v>
      </c>
      <c r="D36" s="146"/>
      <c r="E36" s="146"/>
      <c r="F36" s="146"/>
      <c r="G36" s="146"/>
      <c r="H36" s="146"/>
      <c r="I36" s="13">
        <f>SUM(I4:I35)</f>
        <v>946049432.973333</v>
      </c>
    </row>
  </sheetData>
  <mergeCells count="2">
    <mergeCell ref="C2:I2"/>
    <mergeCell ref="C36:H3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8678-2855-484C-A596-EFFB06B9E44D}">
  <dimension ref="A1:D20"/>
  <sheetViews>
    <sheetView workbookViewId="0">
      <selection activeCell="A7" sqref="A7"/>
    </sheetView>
  </sheetViews>
  <sheetFormatPr defaultRowHeight="14.4"/>
  <cols>
    <col min="1" max="1" width="57" bestFit="1" customWidth="1"/>
    <col min="2" max="2" width="10.77734375" bestFit="1" customWidth="1"/>
  </cols>
  <sheetData>
    <row r="1" spans="1:4" ht="21">
      <c r="A1" s="5" t="s">
        <v>1000</v>
      </c>
      <c r="B1" s="8">
        <v>0</v>
      </c>
      <c r="C1" s="8">
        <v>0</v>
      </c>
      <c r="D1" s="8"/>
    </row>
    <row r="2" spans="1:4" ht="21">
      <c r="A2" s="5" t="s">
        <v>1001</v>
      </c>
      <c r="B2" s="8">
        <v>10551</v>
      </c>
      <c r="C2" s="8">
        <v>0</v>
      </c>
      <c r="D2" s="8"/>
    </row>
    <row r="3" spans="1:4" ht="21">
      <c r="A3" s="5" t="s">
        <v>1002</v>
      </c>
      <c r="B3" s="8">
        <v>150</v>
      </c>
      <c r="C3" s="8">
        <v>0</v>
      </c>
      <c r="D3" s="8"/>
    </row>
    <row r="4" spans="1:4" ht="21">
      <c r="A4" s="5" t="s">
        <v>1003</v>
      </c>
      <c r="B4" s="8">
        <v>780</v>
      </c>
      <c r="C4" s="8">
        <v>0</v>
      </c>
      <c r="D4" s="8"/>
    </row>
    <row r="5" spans="1:4" ht="21">
      <c r="A5" s="5" t="s">
        <v>1004</v>
      </c>
      <c r="B5" s="8">
        <v>80</v>
      </c>
      <c r="C5" s="8">
        <v>0</v>
      </c>
      <c r="D5" s="8"/>
    </row>
    <row r="6" spans="1:4" ht="21">
      <c r="A6" s="5" t="s">
        <v>1005</v>
      </c>
      <c r="B6" s="8">
        <v>197</v>
      </c>
      <c r="C6" s="8">
        <v>0</v>
      </c>
      <c r="D6" s="8"/>
    </row>
    <row r="7" spans="1:4" ht="21">
      <c r="A7" s="5" t="s">
        <v>1006</v>
      </c>
      <c r="B7" s="8">
        <v>0</v>
      </c>
      <c r="C7" s="8">
        <v>0</v>
      </c>
      <c r="D7" s="8"/>
    </row>
    <row r="8" spans="1:4" ht="21">
      <c r="A8" s="5" t="s">
        <v>1007</v>
      </c>
      <c r="B8" s="8">
        <v>49</v>
      </c>
      <c r="C8" s="8">
        <v>0</v>
      </c>
      <c r="D8" s="8"/>
    </row>
    <row r="9" spans="1:4" ht="21">
      <c r="A9" s="5" t="s">
        <v>1008</v>
      </c>
      <c r="B9" s="8">
        <v>49</v>
      </c>
      <c r="C9" s="8">
        <v>0</v>
      </c>
      <c r="D9" s="8"/>
    </row>
    <row r="10" spans="1:4" ht="21">
      <c r="A10" s="5" t="s">
        <v>1009</v>
      </c>
      <c r="B10" s="8">
        <v>209</v>
      </c>
      <c r="C10" s="8">
        <v>0</v>
      </c>
      <c r="D10" s="8"/>
    </row>
    <row r="11" spans="1:4" ht="21">
      <c r="A11" s="5" t="s">
        <v>1010</v>
      </c>
      <c r="B11" s="8">
        <v>0</v>
      </c>
      <c r="C11" s="8">
        <v>0</v>
      </c>
      <c r="D11" s="8"/>
    </row>
    <row r="12" spans="1:4" ht="21">
      <c r="A12" s="5" t="s">
        <v>1011</v>
      </c>
      <c r="B12" s="8">
        <v>1</v>
      </c>
      <c r="C12" s="8">
        <v>0</v>
      </c>
      <c r="D12" s="8"/>
    </row>
    <row r="13" spans="1:4" ht="21">
      <c r="A13" s="5" t="s">
        <v>1012</v>
      </c>
      <c r="B13" s="8">
        <v>0</v>
      </c>
      <c r="C13" s="8">
        <v>0</v>
      </c>
      <c r="D13" s="8"/>
    </row>
    <row r="14" spans="1:4" ht="21">
      <c r="A14" s="5" t="s">
        <v>1013</v>
      </c>
      <c r="B14" s="8">
        <v>0</v>
      </c>
      <c r="C14" s="8">
        <v>0</v>
      </c>
      <c r="D14" s="8"/>
    </row>
    <row r="15" spans="1:4" ht="21">
      <c r="A15" s="5" t="s">
        <v>1014</v>
      </c>
      <c r="B15" s="8">
        <v>9</v>
      </c>
      <c r="C15" s="8">
        <v>0</v>
      </c>
      <c r="D15" s="8"/>
    </row>
    <row r="16" spans="1:4" ht="21">
      <c r="A16" s="5" t="s">
        <v>1015</v>
      </c>
      <c r="B16" s="8">
        <v>86.4</v>
      </c>
      <c r="C16" s="8">
        <v>0</v>
      </c>
      <c r="D16" s="8"/>
    </row>
    <row r="17" spans="1:4" ht="21">
      <c r="A17" s="5" t="s">
        <v>1016</v>
      </c>
      <c r="B17" s="8">
        <v>34</v>
      </c>
      <c r="C17" s="8">
        <v>0</v>
      </c>
      <c r="D17" s="8"/>
    </row>
    <row r="18" spans="1:4" ht="21">
      <c r="A18" s="5" t="s">
        <v>1017</v>
      </c>
      <c r="B18" s="8">
        <v>24</v>
      </c>
      <c r="C18" s="8">
        <v>0</v>
      </c>
      <c r="D18" s="8"/>
    </row>
    <row r="19" spans="1:4" ht="21">
      <c r="A19" s="5" t="s">
        <v>1018</v>
      </c>
      <c r="B19" s="8">
        <v>0</v>
      </c>
      <c r="C19" s="8">
        <v>0</v>
      </c>
      <c r="D19" s="8"/>
    </row>
    <row r="20" spans="1:4" ht="21">
      <c r="B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NERACA 31 DES 24</vt:lpstr>
      <vt:lpstr>TOTAL PIUTANG USAHA</vt:lpstr>
      <vt:lpstr>TOTAL HUTANG USAHA</vt:lpstr>
      <vt:lpstr>PERSEDIAAN</vt:lpstr>
      <vt:lpstr>Sheet1</vt:lpstr>
      <vt:lpstr>'TOTAL HUTANG USAHA'!Print_Area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RND Kaosan</cp:lastModifiedBy>
  <dcterms:created xsi:type="dcterms:W3CDTF">2025-02-07T08:17:00Z</dcterms:created>
  <dcterms:modified xsi:type="dcterms:W3CDTF">2025-02-17T14:42:09Z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991303FF7E2749DDBA238B0642D890AA_11</vt:lpwstr>
  </property>
  <property fmtid="{D5CDD505-2E9C-101B-9397-08002B2CF9AE}" pid="3" name="KSOProductBuildVer">
    <vt:lpwstr>1033-12.2.0.19805</vt:lpwstr>
  </property>
</Properties>
</file>