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ePC\ifb299\n9469010\Sprint 2\Artefact_1_Release_1_burndown_chart\"/>
    </mc:Choice>
  </mc:AlternateContent>
  <bookViews>
    <workbookView xWindow="0" yWindow="0" windowWidth="10215" windowHeight="4455" activeTab="1"/>
  </bookViews>
  <sheets>
    <sheet name="sprint 1" sheetId="1" r:id="rId1"/>
    <sheet name="sprint 2" sheetId="2" r:id="rId2"/>
    <sheet name="Release 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J30" i="3"/>
  <c r="J34" i="3" s="1"/>
  <c r="J35" i="3" s="1"/>
  <c r="J36" i="3" s="1"/>
  <c r="K30" i="3"/>
  <c r="K18" i="3"/>
  <c r="J18" i="3"/>
  <c r="I18" i="3"/>
  <c r="K34" i="3" l="1"/>
  <c r="K35" i="3" s="1"/>
  <c r="K36" i="3" s="1"/>
  <c r="I34" i="3"/>
  <c r="I35" i="3" s="1"/>
  <c r="I36" i="3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7" i="1"/>
  <c r="C8" i="1" s="1"/>
</calcChain>
</file>

<file path=xl/sharedStrings.xml><?xml version="1.0" encoding="utf-8"?>
<sst xmlns="http://schemas.openxmlformats.org/spreadsheetml/2006/main" count="91" uniqueCount="75">
  <si>
    <t>days</t>
  </si>
  <si>
    <t>total estimated hours left</t>
  </si>
  <si>
    <t>estimated hours completed</t>
  </si>
  <si>
    <t>total hours</t>
  </si>
  <si>
    <t>expected hours completed</t>
  </si>
  <si>
    <t>SPRINT 1</t>
  </si>
  <si>
    <t xml:space="preserve">Release 1 - Basic Functionality </t>
  </si>
  <si>
    <t>Date</t>
  </si>
  <si>
    <t>Notes</t>
  </si>
  <si>
    <t>First Django Database implementation</t>
  </si>
  <si>
    <t>HTML implementations added to Django, city-based views working</t>
  </si>
  <si>
    <t>First Django Application Implementation (actually 23/08/2017)</t>
  </si>
  <si>
    <t>Database design drafted</t>
  </si>
  <si>
    <t>Homepage, Settings designs finished</t>
  </si>
  <si>
    <t>Official database ERD designed, implemented</t>
  </si>
  <si>
    <t>CSS Stylesheet finalised</t>
  </si>
  <si>
    <t>Log in, Register UI Designs finished</t>
  </si>
  <si>
    <t>index page implemented to show all city data</t>
  </si>
  <si>
    <t>Acceptance testing (admin)</t>
  </si>
  <si>
    <t>Django superuser created, pages coded to perform admin tasks</t>
  </si>
  <si>
    <t>Acceptance testing (index)</t>
  </si>
  <si>
    <t>Finished logic for search engine</t>
  </si>
  <si>
    <t>Front end for data display w/ map API</t>
  </si>
  <si>
    <t>front end, UI implemented for search engine</t>
  </si>
  <si>
    <t>Finalized user login and implemented password encryption (salt)</t>
  </si>
  <si>
    <t>Changed header tabs based on user type</t>
  </si>
  <si>
    <t>implemented front and back end logic for edit account functionality</t>
  </si>
  <si>
    <t>Finished back end implementation for user registration</t>
  </si>
  <si>
    <t>SPRINT 2</t>
  </si>
  <si>
    <t>RELEASE 1 FINISHED</t>
  </si>
  <si>
    <t>Release 1 - Basic Functionality</t>
  </si>
  <si>
    <t>Sprint 1</t>
  </si>
  <si>
    <t>Name</t>
  </si>
  <si>
    <t>Story Points</t>
  </si>
  <si>
    <t>Estimated Hrs</t>
  </si>
  <si>
    <t>Actual Hrs</t>
  </si>
  <si>
    <t>Account Setup</t>
  </si>
  <si>
    <t>Industry Information for Businessman</t>
  </si>
  <si>
    <t>Story ID</t>
  </si>
  <si>
    <t>Account Login</t>
  </si>
  <si>
    <t>Admin Register</t>
  </si>
  <si>
    <t>Edit City Information</t>
  </si>
  <si>
    <t>Menu Buttons</t>
  </si>
  <si>
    <t>Hotel Information for Tourists</t>
  </si>
  <si>
    <t>College Information for Students</t>
  </si>
  <si>
    <t>Hotel Information for Businessman</t>
  </si>
  <si>
    <t>Restaurant Information</t>
  </si>
  <si>
    <t>Library Information for Students</t>
  </si>
  <si>
    <t>Sprint 2</t>
  </si>
  <si>
    <t>Total</t>
  </si>
  <si>
    <t>Museum Information</t>
  </si>
  <si>
    <t>Park Information</t>
  </si>
  <si>
    <t>Password Encryption</t>
  </si>
  <si>
    <t>Edit Account Details</t>
  </si>
  <si>
    <t>Search Engine</t>
  </si>
  <si>
    <t>Access to Other Information</t>
  </si>
  <si>
    <t>Zoo Information</t>
  </si>
  <si>
    <t>06</t>
  </si>
  <si>
    <t>02</t>
  </si>
  <si>
    <t>01</t>
  </si>
  <si>
    <t>03</t>
  </si>
  <si>
    <t>07</t>
  </si>
  <si>
    <t>04</t>
  </si>
  <si>
    <t>08</t>
  </si>
  <si>
    <t>09</t>
  </si>
  <si>
    <t>Story Pts</t>
  </si>
  <si>
    <t>Est. Hrs</t>
  </si>
  <si>
    <t>Act. Hrs</t>
  </si>
  <si>
    <t>Final Burndown</t>
  </si>
  <si>
    <t>Mall Information</t>
  </si>
  <si>
    <t>Release 1</t>
  </si>
  <si>
    <t>Acceptance &amp; Unit Testing  for user accounts, password encryption</t>
  </si>
  <si>
    <t>Acceptance &amp; Unit Testing for index &amp; item pages</t>
  </si>
  <si>
    <t>Acceptance &amp; Unit Testing for 'other information' based on user type</t>
  </si>
  <si>
    <t>Acceptance &amp; Unit Testing for search bar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</si>
</sst>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0" borderId="1" xfId="0" applyBorder="1"/>
    <xf numFmtId="0" fontId="0" fillId="6" borderId="0" xfId="0" applyFill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14" fontId="0" fillId="3" borderId="0" xfId="0" applyNumberFormat="1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Border="1"/>
    <xf numFmtId="0" fontId="0" fillId="4" borderId="0" xfId="0" applyFill="1" applyAlignment="1">
      <alignment horizontal="center"/>
    </xf>
    <xf numFmtId="0" fontId="0" fillId="0" borderId="0" xfId="0" quotePrefix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/>
    <xf numFmtId="14" fontId="2" fillId="3" borderId="0" xfId="0" applyNumberFormat="1" applyFont="1" applyFill="1"/>
    <xf numFmtId="0" fontId="2" fillId="0" borderId="0" xfId="0" applyFont="1"/>
    <xf numFmtId="0" fontId="2" fillId="0" borderId="0" xfId="0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0" xfId="0" applyNumberForma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3" borderId="3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burndown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'sprint 1'!$C$7:$C$32</c:f>
              <c:numCache>
                <c:formatCode>General</c:formatCode>
                <c:ptCount val="26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28</c:v>
                </c:pt>
                <c:pt idx="20">
                  <c:v>24</c:v>
                </c:pt>
                <c:pt idx="21">
                  <c:v>20</c:v>
                </c:pt>
                <c:pt idx="22">
                  <c:v>15.5</c:v>
                </c:pt>
                <c:pt idx="23">
                  <c:v>13.5</c:v>
                </c:pt>
                <c:pt idx="24">
                  <c:v>8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071-9CE1-9DBB12C9559F}"/>
            </c:ext>
          </c:extLst>
        </c:ser>
        <c:ser>
          <c:idx val="1"/>
          <c:order val="1"/>
          <c:tx>
            <c:v>expected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'sprint 1'!$E$7:$E$32</c:f>
              <c:numCache>
                <c:formatCode>General</c:formatCode>
                <c:ptCount val="26"/>
                <c:pt idx="0">
                  <c:v>46</c:v>
                </c:pt>
                <c:pt idx="1">
                  <c:v>44.2</c:v>
                </c:pt>
                <c:pt idx="2">
                  <c:v>42.4</c:v>
                </c:pt>
                <c:pt idx="3">
                  <c:v>40.6</c:v>
                </c:pt>
                <c:pt idx="4">
                  <c:v>38.799999999999997</c:v>
                </c:pt>
                <c:pt idx="5">
                  <c:v>37</c:v>
                </c:pt>
                <c:pt idx="6">
                  <c:v>35.200000000000003</c:v>
                </c:pt>
                <c:pt idx="7">
                  <c:v>33.4</c:v>
                </c:pt>
                <c:pt idx="8">
                  <c:v>31.6</c:v>
                </c:pt>
                <c:pt idx="9">
                  <c:v>29.8</c:v>
                </c:pt>
                <c:pt idx="10">
                  <c:v>28</c:v>
                </c:pt>
                <c:pt idx="11">
                  <c:v>26.2</c:v>
                </c:pt>
                <c:pt idx="12">
                  <c:v>24.4</c:v>
                </c:pt>
                <c:pt idx="13">
                  <c:v>22.6</c:v>
                </c:pt>
                <c:pt idx="14">
                  <c:v>20.8</c:v>
                </c:pt>
                <c:pt idx="15">
                  <c:v>19</c:v>
                </c:pt>
                <c:pt idx="16">
                  <c:v>17.2</c:v>
                </c:pt>
                <c:pt idx="17">
                  <c:v>15.4</c:v>
                </c:pt>
                <c:pt idx="18">
                  <c:v>13.6</c:v>
                </c:pt>
                <c:pt idx="19">
                  <c:v>11.8</c:v>
                </c:pt>
                <c:pt idx="20">
                  <c:v>10</c:v>
                </c:pt>
                <c:pt idx="21">
                  <c:v>8.1999999999999993</c:v>
                </c:pt>
                <c:pt idx="22">
                  <c:v>6.4</c:v>
                </c:pt>
                <c:pt idx="23">
                  <c:v>4.5999999999999996</c:v>
                </c:pt>
                <c:pt idx="24">
                  <c:v>2.8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6-4071-9CE1-9DBB12C9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456"/>
        <c:axId val="436287832"/>
      </c:lineChart>
      <c:catAx>
        <c:axId val="4362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832"/>
        <c:crosses val="autoZero"/>
        <c:auto val="1"/>
        <c:lblAlgn val="ctr"/>
        <c:lblOffset val="100"/>
        <c:noMultiLvlLbl val="0"/>
      </c:catAx>
      <c:valAx>
        <c:axId val="43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2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 Hours Completed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'sprint 2'!$C$7:$C$28</c:f>
              <c:numCache>
                <c:formatCode>General</c:formatCode>
                <c:ptCount val="2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26.5</c:v>
                </c:pt>
                <c:pt idx="4">
                  <c:v>26.5</c:v>
                </c:pt>
                <c:pt idx="5">
                  <c:v>26.5</c:v>
                </c:pt>
                <c:pt idx="6">
                  <c:v>23.5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9-4872-AB20-10F2427A0702}"/>
            </c:ext>
          </c:extLst>
        </c:ser>
        <c:ser>
          <c:idx val="1"/>
          <c:order val="1"/>
          <c:tx>
            <c:v>Est Hours 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'sprint 2'!$E$7:$E$28</c:f>
              <c:numCache>
                <c:formatCode>General</c:formatCode>
                <c:ptCount val="22"/>
                <c:pt idx="0">
                  <c:v>31</c:v>
                </c:pt>
                <c:pt idx="1">
                  <c:v>29.8</c:v>
                </c:pt>
                <c:pt idx="2">
                  <c:v>28.6</c:v>
                </c:pt>
                <c:pt idx="3">
                  <c:v>27.4</c:v>
                </c:pt>
                <c:pt idx="4">
                  <c:v>26.2</c:v>
                </c:pt>
                <c:pt idx="5">
                  <c:v>25</c:v>
                </c:pt>
                <c:pt idx="6">
                  <c:v>23.8</c:v>
                </c:pt>
                <c:pt idx="7">
                  <c:v>22.6</c:v>
                </c:pt>
                <c:pt idx="8">
                  <c:v>21.4</c:v>
                </c:pt>
                <c:pt idx="9">
                  <c:v>20.2</c:v>
                </c:pt>
                <c:pt idx="10">
                  <c:v>19</c:v>
                </c:pt>
                <c:pt idx="11">
                  <c:v>17.8</c:v>
                </c:pt>
                <c:pt idx="12">
                  <c:v>16.600000000000001</c:v>
                </c:pt>
                <c:pt idx="13">
                  <c:v>15.4</c:v>
                </c:pt>
                <c:pt idx="14">
                  <c:v>14.2</c:v>
                </c:pt>
                <c:pt idx="15">
                  <c:v>13</c:v>
                </c:pt>
                <c:pt idx="16">
                  <c:v>11.8</c:v>
                </c:pt>
                <c:pt idx="17">
                  <c:v>10.6</c:v>
                </c:pt>
                <c:pt idx="18">
                  <c:v>9.4</c:v>
                </c:pt>
                <c:pt idx="19">
                  <c:v>8.1999999999999993</c:v>
                </c:pt>
                <c:pt idx="20">
                  <c:v>7</c:v>
                </c:pt>
                <c:pt idx="2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9-4872-AB20-10F2427A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456"/>
        <c:axId val="436287832"/>
      </c:lineChart>
      <c:catAx>
        <c:axId val="4362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832"/>
        <c:crosses val="autoZero"/>
        <c:auto val="1"/>
        <c:lblAlgn val="ctr"/>
        <c:lblOffset val="100"/>
        <c:noMultiLvlLbl val="0"/>
      </c:catAx>
      <c:valAx>
        <c:axId val="43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burndown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'sprint 1'!$C$7:$C$32</c:f>
              <c:numCache>
                <c:formatCode>General</c:formatCode>
                <c:ptCount val="26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28</c:v>
                </c:pt>
                <c:pt idx="20">
                  <c:v>24</c:v>
                </c:pt>
                <c:pt idx="21">
                  <c:v>20</c:v>
                </c:pt>
                <c:pt idx="22">
                  <c:v>15.5</c:v>
                </c:pt>
                <c:pt idx="23">
                  <c:v>13.5</c:v>
                </c:pt>
                <c:pt idx="24">
                  <c:v>8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5-4B79-B8C8-B6B968B057CF}"/>
            </c:ext>
          </c:extLst>
        </c:ser>
        <c:ser>
          <c:idx val="1"/>
          <c:order val="1"/>
          <c:tx>
            <c:v>expected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'sprint 1'!$E$7:$E$32</c:f>
              <c:numCache>
                <c:formatCode>General</c:formatCode>
                <c:ptCount val="26"/>
                <c:pt idx="0">
                  <c:v>46</c:v>
                </c:pt>
                <c:pt idx="1">
                  <c:v>44.2</c:v>
                </c:pt>
                <c:pt idx="2">
                  <c:v>42.4</c:v>
                </c:pt>
                <c:pt idx="3">
                  <c:v>40.6</c:v>
                </c:pt>
                <c:pt idx="4">
                  <c:v>38.799999999999997</c:v>
                </c:pt>
                <c:pt idx="5">
                  <c:v>37</c:v>
                </c:pt>
                <c:pt idx="6">
                  <c:v>35.200000000000003</c:v>
                </c:pt>
                <c:pt idx="7">
                  <c:v>33.4</c:v>
                </c:pt>
                <c:pt idx="8">
                  <c:v>31.6</c:v>
                </c:pt>
                <c:pt idx="9">
                  <c:v>29.8</c:v>
                </c:pt>
                <c:pt idx="10">
                  <c:v>28</c:v>
                </c:pt>
                <c:pt idx="11">
                  <c:v>26.2</c:v>
                </c:pt>
                <c:pt idx="12">
                  <c:v>24.4</c:v>
                </c:pt>
                <c:pt idx="13">
                  <c:v>22.6</c:v>
                </c:pt>
                <c:pt idx="14">
                  <c:v>20.8</c:v>
                </c:pt>
                <c:pt idx="15">
                  <c:v>19</c:v>
                </c:pt>
                <c:pt idx="16">
                  <c:v>17.2</c:v>
                </c:pt>
                <c:pt idx="17">
                  <c:v>15.4</c:v>
                </c:pt>
                <c:pt idx="18">
                  <c:v>13.6</c:v>
                </c:pt>
                <c:pt idx="19">
                  <c:v>11.8</c:v>
                </c:pt>
                <c:pt idx="20">
                  <c:v>10</c:v>
                </c:pt>
                <c:pt idx="21">
                  <c:v>8.1999999999999993</c:v>
                </c:pt>
                <c:pt idx="22">
                  <c:v>6.4</c:v>
                </c:pt>
                <c:pt idx="23">
                  <c:v>4.5999999999999996</c:v>
                </c:pt>
                <c:pt idx="24">
                  <c:v>2.8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5-4B79-B8C8-B6B968B0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456"/>
        <c:axId val="436287832"/>
      </c:lineChart>
      <c:catAx>
        <c:axId val="4362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832"/>
        <c:crosses val="autoZero"/>
        <c:auto val="1"/>
        <c:lblAlgn val="ctr"/>
        <c:lblOffset val="100"/>
        <c:noMultiLvlLbl val="0"/>
      </c:catAx>
      <c:valAx>
        <c:axId val="43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Estimated vs Actual Hours</a:t>
            </a:r>
            <a:r>
              <a:rPr lang="en-AU" baseline="0"/>
              <a:t> in Sprint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'Release 1'!$J$6</c:f>
              <c:strCache>
                <c:ptCount val="1"/>
                <c:pt idx="0">
                  <c:v>Estimated Hrs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Account Setup</c:v>
              </c:pt>
              <c:pt idx="1">
                <c:v>Account Login</c:v>
              </c:pt>
              <c:pt idx="2">
                <c:v>Admin Register</c:v>
              </c:pt>
              <c:pt idx="3">
                <c:v>Edit City Information</c:v>
              </c:pt>
              <c:pt idx="4">
                <c:v>Menu Buttons</c:v>
              </c:pt>
              <c:pt idx="5">
                <c:v>Hotel Information for Tourists</c:v>
              </c:pt>
              <c:pt idx="6">
                <c:v>College Information for Students</c:v>
              </c:pt>
              <c:pt idx="7">
                <c:v>Library Information for Students</c:v>
              </c:pt>
              <c:pt idx="8">
                <c:v>Hotel Information for Businessman</c:v>
              </c:pt>
              <c:pt idx="9">
                <c:v>Industry Information for Businessman</c:v>
              </c:pt>
              <c:pt idx="10">
                <c:v>Restaurant Information</c:v>
              </c:pt>
            </c:strLit>
          </c:cat>
          <c:val>
            <c:numRef>
              <c:f>'Release 1'!$J$7:$J$17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E-4202-9C91-66E3559849A2}"/>
            </c:ext>
          </c:extLst>
        </c:ser>
        <c:ser>
          <c:idx val="1"/>
          <c:order val="1"/>
          <c:tx>
            <c:strRef>
              <c:f>'Release 1'!$K$6</c:f>
              <c:strCache>
                <c:ptCount val="1"/>
                <c:pt idx="0">
                  <c:v>Actual 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Account Setup</c:v>
              </c:pt>
              <c:pt idx="1">
                <c:v>Account Login</c:v>
              </c:pt>
              <c:pt idx="2">
                <c:v>Admin Register</c:v>
              </c:pt>
              <c:pt idx="3">
                <c:v>Edit City Information</c:v>
              </c:pt>
              <c:pt idx="4">
                <c:v>Menu Buttons</c:v>
              </c:pt>
              <c:pt idx="5">
                <c:v>Hotel Information for Tourists</c:v>
              </c:pt>
              <c:pt idx="6">
                <c:v>College Information for Students</c:v>
              </c:pt>
              <c:pt idx="7">
                <c:v>Library Information for Students</c:v>
              </c:pt>
              <c:pt idx="8">
                <c:v>Hotel Information for Businessman</c:v>
              </c:pt>
              <c:pt idx="9">
                <c:v>Industry Information for Businessman</c:v>
              </c:pt>
              <c:pt idx="10">
                <c:v>Restaurant Information</c:v>
              </c:pt>
            </c:strLit>
          </c:cat>
          <c:val>
            <c:numRef>
              <c:f>'Release 1'!$K$7:$K$17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1.5</c:v>
                </c:pt>
                <c:pt idx="3">
                  <c:v>5</c:v>
                </c:pt>
                <c:pt idx="4">
                  <c:v>2.75</c:v>
                </c:pt>
                <c:pt idx="5">
                  <c:v>5.25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E-4202-9C91-66E35598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659568"/>
        <c:axId val="515657600"/>
      </c:barChart>
      <c:catAx>
        <c:axId val="5156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7600"/>
        <c:crosses val="autoZero"/>
        <c:auto val="1"/>
        <c:lblAlgn val="ctr"/>
        <c:lblOffset val="100"/>
        <c:noMultiLvlLbl val="0"/>
      </c:catAx>
      <c:valAx>
        <c:axId val="5156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Estimated vs Actual</a:t>
            </a:r>
            <a:r>
              <a:rPr lang="en-AU" baseline="0"/>
              <a:t> </a:t>
            </a:r>
            <a:r>
              <a:rPr lang="en-AU"/>
              <a:t>Hours in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Search Engine</c:v>
              </c:pt>
              <c:pt idx="1">
                <c:v>Access to Other Information</c:v>
              </c:pt>
              <c:pt idx="2">
                <c:v>Edit Account Details</c:v>
              </c:pt>
              <c:pt idx="3">
                <c:v>Password Encryption</c:v>
              </c:pt>
              <c:pt idx="4">
                <c:v>Park Information</c:v>
              </c:pt>
              <c:pt idx="5">
                <c:v>Museum Information</c:v>
              </c:pt>
              <c:pt idx="6">
                <c:v>Zoo Information</c:v>
              </c:pt>
              <c:pt idx="7">
                <c:v>Mall Information</c:v>
              </c:pt>
            </c:strLit>
          </c:cat>
          <c:val>
            <c:numRef>
              <c:f>'Release 1'!$J$22:$J$29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1-4D56-B03E-393FC89CB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Search Engine</c:v>
              </c:pt>
              <c:pt idx="1">
                <c:v>Access to Other Information</c:v>
              </c:pt>
              <c:pt idx="2">
                <c:v>Edit Account Details</c:v>
              </c:pt>
              <c:pt idx="3">
                <c:v>Password Encryption</c:v>
              </c:pt>
              <c:pt idx="4">
                <c:v>Park Information</c:v>
              </c:pt>
              <c:pt idx="5">
                <c:v>Museum Information</c:v>
              </c:pt>
              <c:pt idx="6">
                <c:v>Zoo Information</c:v>
              </c:pt>
              <c:pt idx="7">
                <c:v>Mall Information</c:v>
              </c:pt>
            </c:strLit>
          </c:cat>
          <c:val>
            <c:numRef>
              <c:f>'Release 1'!$K$22:$K$29</c:f>
              <c:numCache>
                <c:formatCode>General</c:formatCode>
                <c:ptCount val="8"/>
                <c:pt idx="0">
                  <c:v>4.25</c:v>
                </c:pt>
                <c:pt idx="1">
                  <c:v>1.75</c:v>
                </c:pt>
                <c:pt idx="2">
                  <c:v>5</c:v>
                </c:pt>
                <c:pt idx="3">
                  <c:v>1.5</c:v>
                </c:pt>
                <c:pt idx="4">
                  <c:v>7.5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1-4D56-B03E-393FC89C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58912"/>
        <c:axId val="515661208"/>
      </c:barChart>
      <c:catAx>
        <c:axId val="515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61208"/>
        <c:crosses val="autoZero"/>
        <c:auto val="1"/>
        <c:lblAlgn val="ctr"/>
        <c:lblOffset val="100"/>
        <c:noMultiLvlLbl val="0"/>
      </c:catAx>
      <c:valAx>
        <c:axId val="5156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Final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 1'!$I$33</c:f>
              <c:strCache>
                <c:ptCount val="1"/>
                <c:pt idx="0">
                  <c:v>Story 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'Release 1'!$H$34:$H$36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Release 1</c:v>
                </c:pt>
              </c:strCache>
            </c:strRef>
          </c:cat>
          <c:val>
            <c:numRef>
              <c:f>'Release 1'!$I$34:$I$36</c:f>
              <c:numCache>
                <c:formatCode>General</c:formatCode>
                <c:ptCount val="3"/>
                <c:pt idx="0">
                  <c:v>64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A-4CE6-8495-0C9C3E51EF25}"/>
            </c:ext>
          </c:extLst>
        </c:ser>
        <c:ser>
          <c:idx val="1"/>
          <c:order val="1"/>
          <c:tx>
            <c:strRef>
              <c:f>'Release 1'!$J$33</c:f>
              <c:strCache>
                <c:ptCount val="1"/>
                <c:pt idx="0">
                  <c:v>Est. Hrs</c:v>
                </c:pt>
              </c:strCache>
            </c:strRef>
          </c:tx>
          <c:spPr>
            <a:ln w="28575" cap="rnd">
              <a:solidFill>
                <a:schemeClr val="accent2">
                  <a:alpha val="62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'Release 1'!$H$34:$H$36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Release 1</c:v>
                </c:pt>
              </c:strCache>
            </c:strRef>
          </c:cat>
          <c:val>
            <c:numRef>
              <c:f>'Release 1'!$J$34:$J$36</c:f>
              <c:numCache>
                <c:formatCode>General</c:formatCode>
                <c:ptCount val="3"/>
                <c:pt idx="0">
                  <c:v>77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A-4CE6-8495-0C9C3E51EF25}"/>
            </c:ext>
          </c:extLst>
        </c:ser>
        <c:ser>
          <c:idx val="2"/>
          <c:order val="2"/>
          <c:tx>
            <c:strRef>
              <c:f>'Release 1'!$K$33</c:f>
              <c:strCache>
                <c:ptCount val="1"/>
                <c:pt idx="0">
                  <c:v>Act. Hrs</c:v>
                </c:pt>
              </c:strCache>
            </c:strRef>
          </c:tx>
          <c:spPr>
            <a:ln w="28575" cap="rnd">
              <a:solidFill>
                <a:schemeClr val="accent2">
                  <a:alpha val="76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'Release 1'!$H$34:$H$36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Release 1</c:v>
                </c:pt>
              </c:strCache>
            </c:strRef>
          </c:cat>
          <c:val>
            <c:numRef>
              <c:f>'Release 1'!$K$34:$K$36</c:f>
              <c:numCache>
                <c:formatCode>General</c:formatCode>
                <c:ptCount val="3"/>
                <c:pt idx="0">
                  <c:v>54.5</c:v>
                </c:pt>
                <c:pt idx="1">
                  <c:v>24.5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A-4CE6-8495-0C9C3E51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32432"/>
        <c:axId val="317032760"/>
      </c:lineChart>
      <c:catAx>
        <c:axId val="3170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2760"/>
        <c:crosses val="autoZero"/>
        <c:auto val="1"/>
        <c:lblAlgn val="ctr"/>
        <c:lblOffset val="100"/>
        <c:noMultiLvlLbl val="0"/>
      </c:catAx>
      <c:valAx>
        <c:axId val="317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2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'sprint 2'!$C$7:$C$28</c:f>
              <c:numCache>
                <c:formatCode>General</c:formatCode>
                <c:ptCount val="2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26.5</c:v>
                </c:pt>
                <c:pt idx="4">
                  <c:v>26.5</c:v>
                </c:pt>
                <c:pt idx="5">
                  <c:v>26.5</c:v>
                </c:pt>
                <c:pt idx="6">
                  <c:v>23.5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6-44F5-9B9C-6F8E7569B67B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'sprint 2'!$E$7:$E$28</c:f>
              <c:numCache>
                <c:formatCode>General</c:formatCode>
                <c:ptCount val="22"/>
                <c:pt idx="0">
                  <c:v>31</c:v>
                </c:pt>
                <c:pt idx="1">
                  <c:v>29.8</c:v>
                </c:pt>
                <c:pt idx="2">
                  <c:v>28.6</c:v>
                </c:pt>
                <c:pt idx="3">
                  <c:v>27.4</c:v>
                </c:pt>
                <c:pt idx="4">
                  <c:v>26.2</c:v>
                </c:pt>
                <c:pt idx="5">
                  <c:v>25</c:v>
                </c:pt>
                <c:pt idx="6">
                  <c:v>23.8</c:v>
                </c:pt>
                <c:pt idx="7">
                  <c:v>22.6</c:v>
                </c:pt>
                <c:pt idx="8">
                  <c:v>21.4</c:v>
                </c:pt>
                <c:pt idx="9">
                  <c:v>20.2</c:v>
                </c:pt>
                <c:pt idx="10">
                  <c:v>19</c:v>
                </c:pt>
                <c:pt idx="11">
                  <c:v>17.8</c:v>
                </c:pt>
                <c:pt idx="12">
                  <c:v>16.600000000000001</c:v>
                </c:pt>
                <c:pt idx="13">
                  <c:v>15.4</c:v>
                </c:pt>
                <c:pt idx="14">
                  <c:v>14.2</c:v>
                </c:pt>
                <c:pt idx="15">
                  <c:v>13</c:v>
                </c:pt>
                <c:pt idx="16">
                  <c:v>11.8</c:v>
                </c:pt>
                <c:pt idx="17">
                  <c:v>10.6</c:v>
                </c:pt>
                <c:pt idx="18">
                  <c:v>9.4</c:v>
                </c:pt>
                <c:pt idx="19">
                  <c:v>8.1999999999999993</c:v>
                </c:pt>
                <c:pt idx="20">
                  <c:v>7</c:v>
                </c:pt>
                <c:pt idx="21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6-44F5-9B9C-6F8E7569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456"/>
        <c:axId val="436287832"/>
      </c:lineChart>
      <c:catAx>
        <c:axId val="4362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832"/>
        <c:crosses val="autoZero"/>
        <c:auto val="1"/>
        <c:lblAlgn val="ctr"/>
        <c:lblOffset val="100"/>
        <c:noMultiLvlLbl val="0"/>
      </c:catAx>
      <c:valAx>
        <c:axId val="43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4435928</xdr:colOff>
      <xdr:row>4</xdr:row>
      <xdr:rowOff>184710</xdr:rowOff>
    </xdr:from>
    <xdr:to>
      <xdr:col>15</xdr:col>
      <xdr:colOff>13607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25FB4-3680-4A73-A2D8-22D46BC1E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F48AF-6B54-49A5-9E30-41408F00B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10886</xdr:colOff>
      <xdr:row>22</xdr:row>
      <xdr:rowOff>5443</xdr:rowOff>
    </xdr:from>
    <xdr:to>
      <xdr:col>16</xdr:col>
      <xdr:colOff>0</xdr:colOff>
      <xdr:row>35</xdr:row>
      <xdr:rowOff>178275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DA161-8ACE-4088-811A-2D5CD6655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</xdr:row>
      <xdr:rowOff>186018</xdr:rowOff>
    </xdr:from>
    <xdr:to>
      <xdr:col>5</xdr:col>
      <xdr:colOff>600808</xdr:colOff>
      <xdr:row>19</xdr:row>
      <xdr:rowOff>179294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E74600-36DD-4C2C-851A-4CB02D4D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10886</xdr:colOff>
      <xdr:row>20</xdr:row>
      <xdr:rowOff>0</xdr:rowOff>
    </xdr:from>
    <xdr:to>
      <xdr:col>5</xdr:col>
      <xdr:colOff>600807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7E8EF9-AFDE-4F95-ADD8-09761699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11206</xdr:colOff>
      <xdr:row>2</xdr:row>
      <xdr:rowOff>186016</xdr:rowOff>
    </xdr:from>
    <xdr:to>
      <xdr:col>20</xdr:col>
      <xdr:colOff>593911</xdr:colOff>
      <xdr:row>21</xdr:row>
      <xdr:rowOff>179293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C419BB-CDAF-47BF-9DB5-822F0EFF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11206</xdr:colOff>
      <xdr:row>22</xdr:row>
      <xdr:rowOff>0</xdr:rowOff>
    </xdr:from>
    <xdr:to>
      <xdr:col>20</xdr:col>
      <xdr:colOff>597776</xdr:colOff>
      <xdr:row>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1BF296-6331-42EB-960E-1C4C0013E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3" zoomScale="70" zoomScaleNormal="70" workbookViewId="0">
      <selection activeCell="C8" sqref="C8"/>
    </sheetView>
  </sheetViews>
  <sheetFormatPr defaultRowHeight="15" x14ac:dyDescent="0.25"/>
  <cols>
    <col min="1" max="1" width="10.42578125" customWidth="1"/>
    <col min="2" max="2" width="8.42578125" customWidth="1"/>
    <col min="3" max="3" width="25.5703125" customWidth="1"/>
    <col min="4" max="4" width="27.28515625" customWidth="1"/>
    <col min="5" max="5" width="26.85546875" customWidth="1"/>
    <col min="6" max="6" width="12.85546875" bestFit="1" customWidth="1"/>
    <col min="7" max="7" width="66.71093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39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  <c r="N3" s="40"/>
      <c r="O3" s="40"/>
      <c r="P3" s="1"/>
    </row>
    <row r="4" spans="1:16" x14ac:dyDescent="0.25">
      <c r="A4" s="1"/>
      <c r="C4" s="2" t="s">
        <v>3</v>
      </c>
      <c r="D4" s="2"/>
      <c r="E4" s="6">
        <v>46</v>
      </c>
      <c r="F4" s="40" t="s">
        <v>6</v>
      </c>
      <c r="G4" s="40"/>
      <c r="H4" s="40"/>
      <c r="I4" s="40"/>
      <c r="J4" s="40"/>
      <c r="K4" s="40"/>
      <c r="L4" s="40"/>
      <c r="M4" s="40"/>
      <c r="N4" s="40"/>
      <c r="O4" s="40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0" t="s">
        <v>0</v>
      </c>
      <c r="C6" s="4" t="s">
        <v>1</v>
      </c>
      <c r="D6" s="4" t="s">
        <v>2</v>
      </c>
      <c r="E6" s="4" t="s">
        <v>4</v>
      </c>
      <c r="F6" s="8" t="s">
        <v>7</v>
      </c>
      <c r="G6" s="4" t="s">
        <v>8</v>
      </c>
      <c r="M6" s="7"/>
      <c r="O6" s="1"/>
      <c r="P6" s="1"/>
    </row>
    <row r="7" spans="1:16" x14ac:dyDescent="0.25">
      <c r="A7" s="1"/>
      <c r="B7" s="11">
        <v>1</v>
      </c>
      <c r="C7" s="3">
        <f>E4</f>
        <v>46</v>
      </c>
      <c r="D7" s="5">
        <v>2</v>
      </c>
      <c r="E7" s="3">
        <f>E$4</f>
        <v>46</v>
      </c>
      <c r="F7" s="9">
        <v>42975</v>
      </c>
      <c r="G7" t="s">
        <v>11</v>
      </c>
      <c r="M7" s="7"/>
      <c r="O7" s="1"/>
      <c r="P7" s="1"/>
    </row>
    <row r="8" spans="1:16" x14ac:dyDescent="0.25">
      <c r="A8" s="1"/>
      <c r="B8" s="11">
        <v>2</v>
      </c>
      <c r="C8" s="3">
        <f>C7-D7</f>
        <v>44</v>
      </c>
      <c r="D8" s="5"/>
      <c r="E8" s="3">
        <f>ROUND(E7-(E$4/B$32), 1)</f>
        <v>44.2</v>
      </c>
      <c r="F8" s="9">
        <v>42976</v>
      </c>
      <c r="M8" s="7"/>
      <c r="O8" s="1"/>
      <c r="P8" s="1"/>
    </row>
    <row r="9" spans="1:16" x14ac:dyDescent="0.25">
      <c r="A9" s="1"/>
      <c r="B9" s="11">
        <v>3</v>
      </c>
      <c r="C9" s="3">
        <f t="shared" ref="C9:C32" si="0">C8-D8</f>
        <v>44</v>
      </c>
      <c r="D9" s="5"/>
      <c r="E9" s="3">
        <f t="shared" ref="E9:E32" si="1">ROUND(E8-(E$4/B$32), 1)</f>
        <v>42.4</v>
      </c>
      <c r="F9" s="9">
        <v>42977</v>
      </c>
      <c r="M9" s="7"/>
      <c r="O9" s="1"/>
      <c r="P9" s="1"/>
    </row>
    <row r="10" spans="1:16" x14ac:dyDescent="0.25">
      <c r="A10" s="1"/>
      <c r="B10" s="11">
        <v>4</v>
      </c>
      <c r="C10" s="3">
        <f t="shared" si="0"/>
        <v>44</v>
      </c>
      <c r="D10" s="5"/>
      <c r="E10" s="3">
        <f t="shared" si="1"/>
        <v>40.6</v>
      </c>
      <c r="F10" s="9">
        <v>42978</v>
      </c>
      <c r="M10" s="7"/>
      <c r="O10" s="1"/>
      <c r="P10" s="1"/>
    </row>
    <row r="11" spans="1:16" x14ac:dyDescent="0.25">
      <c r="A11" s="1"/>
      <c r="B11" s="11">
        <v>5</v>
      </c>
      <c r="C11" s="3">
        <f t="shared" si="0"/>
        <v>44</v>
      </c>
      <c r="D11" s="5"/>
      <c r="E11" s="3">
        <f t="shared" si="1"/>
        <v>38.799999999999997</v>
      </c>
      <c r="F11" s="9">
        <v>42979</v>
      </c>
      <c r="M11" s="7"/>
      <c r="O11" s="1"/>
      <c r="P11" s="1"/>
    </row>
    <row r="12" spans="1:16" x14ac:dyDescent="0.25">
      <c r="A12" s="1"/>
      <c r="B12" s="11">
        <v>6</v>
      </c>
      <c r="C12" s="3">
        <f t="shared" si="0"/>
        <v>44</v>
      </c>
      <c r="D12" s="5"/>
      <c r="E12" s="3">
        <f t="shared" si="1"/>
        <v>37</v>
      </c>
      <c r="F12" s="9">
        <v>42980</v>
      </c>
      <c r="M12" s="7"/>
      <c r="O12" s="1"/>
      <c r="P12" s="1"/>
    </row>
    <row r="13" spans="1:16" x14ac:dyDescent="0.25">
      <c r="A13" s="1"/>
      <c r="B13" s="11">
        <v>7</v>
      </c>
      <c r="C13" s="3">
        <f t="shared" si="0"/>
        <v>44</v>
      </c>
      <c r="D13" s="5"/>
      <c r="E13" s="3">
        <f t="shared" si="1"/>
        <v>35.200000000000003</v>
      </c>
      <c r="F13" s="9">
        <v>42981</v>
      </c>
      <c r="M13" s="7"/>
      <c r="O13" s="1"/>
      <c r="P13" s="1"/>
    </row>
    <row r="14" spans="1:16" x14ac:dyDescent="0.25">
      <c r="A14" s="1"/>
      <c r="B14" s="11">
        <v>8</v>
      </c>
      <c r="C14" s="3">
        <f t="shared" si="0"/>
        <v>44</v>
      </c>
      <c r="D14" s="5"/>
      <c r="E14" s="3">
        <f t="shared" si="1"/>
        <v>33.4</v>
      </c>
      <c r="F14" s="9">
        <v>42982</v>
      </c>
      <c r="M14" s="7"/>
      <c r="O14" s="1"/>
      <c r="P14" s="1"/>
    </row>
    <row r="15" spans="1:16" x14ac:dyDescent="0.25">
      <c r="A15" s="1"/>
      <c r="B15" s="11">
        <v>9</v>
      </c>
      <c r="C15" s="3">
        <f t="shared" si="0"/>
        <v>44</v>
      </c>
      <c r="D15" s="5"/>
      <c r="E15" s="3">
        <f t="shared" si="1"/>
        <v>31.6</v>
      </c>
      <c r="F15" s="9">
        <v>42983</v>
      </c>
      <c r="M15" s="7"/>
      <c r="O15" s="1"/>
      <c r="P15" s="1"/>
    </row>
    <row r="16" spans="1:16" x14ac:dyDescent="0.25">
      <c r="A16" s="1"/>
      <c r="B16" s="11">
        <v>10</v>
      </c>
      <c r="C16" s="3">
        <f t="shared" si="0"/>
        <v>44</v>
      </c>
      <c r="D16" s="5">
        <v>2</v>
      </c>
      <c r="E16" s="3">
        <f t="shared" si="1"/>
        <v>29.8</v>
      </c>
      <c r="F16" s="9">
        <v>42984</v>
      </c>
      <c r="G16" t="s">
        <v>12</v>
      </c>
      <c r="M16" s="7"/>
      <c r="O16" s="1"/>
      <c r="P16" s="1"/>
    </row>
    <row r="17" spans="1:16" x14ac:dyDescent="0.25">
      <c r="A17" s="1"/>
      <c r="B17" s="11">
        <v>11</v>
      </c>
      <c r="C17" s="3">
        <f t="shared" si="0"/>
        <v>42</v>
      </c>
      <c r="D17" s="5">
        <v>1</v>
      </c>
      <c r="E17" s="3">
        <f t="shared" si="1"/>
        <v>28</v>
      </c>
      <c r="F17" s="9">
        <v>42985</v>
      </c>
      <c r="G17" t="s">
        <v>9</v>
      </c>
      <c r="M17" s="7"/>
      <c r="O17" s="1"/>
      <c r="P17" s="1"/>
    </row>
    <row r="18" spans="1:16" x14ac:dyDescent="0.25">
      <c r="A18" s="1"/>
      <c r="B18" s="11">
        <v>12</v>
      </c>
      <c r="C18" s="3">
        <f t="shared" si="0"/>
        <v>41</v>
      </c>
      <c r="D18" s="5"/>
      <c r="E18" s="3">
        <f t="shared" si="1"/>
        <v>26.2</v>
      </c>
      <c r="F18" s="9">
        <v>42986</v>
      </c>
      <c r="M18" s="7"/>
      <c r="O18" s="1"/>
      <c r="P18" s="1"/>
    </row>
    <row r="19" spans="1:16" x14ac:dyDescent="0.25">
      <c r="A19" s="1"/>
      <c r="B19" s="11">
        <v>13</v>
      </c>
      <c r="C19" s="3">
        <f t="shared" si="0"/>
        <v>41</v>
      </c>
      <c r="D19" s="5"/>
      <c r="E19" s="3">
        <f t="shared" si="1"/>
        <v>24.4</v>
      </c>
      <c r="F19" s="9">
        <v>42987</v>
      </c>
      <c r="M19" s="7"/>
      <c r="O19" s="1"/>
      <c r="P19" s="1"/>
    </row>
    <row r="20" spans="1:16" x14ac:dyDescent="0.25">
      <c r="A20" s="1"/>
      <c r="B20" s="11">
        <v>14</v>
      </c>
      <c r="C20" s="3">
        <f t="shared" si="0"/>
        <v>41</v>
      </c>
      <c r="D20" s="5">
        <v>4</v>
      </c>
      <c r="E20" s="3">
        <f t="shared" si="1"/>
        <v>22.6</v>
      </c>
      <c r="F20" s="9">
        <v>42988</v>
      </c>
      <c r="G20" t="s">
        <v>16</v>
      </c>
      <c r="M20" s="7"/>
      <c r="O20" s="1"/>
      <c r="P20" s="1"/>
    </row>
    <row r="21" spans="1:16" x14ac:dyDescent="0.25">
      <c r="A21" s="1"/>
      <c r="B21" s="11">
        <v>15</v>
      </c>
      <c r="C21" s="3">
        <f t="shared" si="0"/>
        <v>37</v>
      </c>
      <c r="D21" s="5">
        <v>2</v>
      </c>
      <c r="E21" s="3">
        <f t="shared" si="1"/>
        <v>20.8</v>
      </c>
      <c r="F21" s="9">
        <v>42989</v>
      </c>
      <c r="G21" t="s">
        <v>15</v>
      </c>
      <c r="M21" s="7"/>
      <c r="O21" s="1"/>
      <c r="P21" s="1"/>
    </row>
    <row r="22" spans="1:16" x14ac:dyDescent="0.25">
      <c r="A22" s="1"/>
      <c r="B22" s="11">
        <v>16</v>
      </c>
      <c r="C22" s="3">
        <f t="shared" si="0"/>
        <v>35</v>
      </c>
      <c r="D22" s="5"/>
      <c r="E22" s="3">
        <f t="shared" si="1"/>
        <v>19</v>
      </c>
      <c r="F22" s="9">
        <v>42990</v>
      </c>
      <c r="M22" s="7"/>
      <c r="O22" s="1"/>
      <c r="P22" s="1"/>
    </row>
    <row r="23" spans="1:16" x14ac:dyDescent="0.25">
      <c r="A23" s="1"/>
      <c r="B23" s="11">
        <v>17</v>
      </c>
      <c r="C23" s="3">
        <f t="shared" si="0"/>
        <v>35</v>
      </c>
      <c r="D23" s="5"/>
      <c r="E23" s="3">
        <f t="shared" si="1"/>
        <v>17.2</v>
      </c>
      <c r="F23" s="9">
        <v>42991</v>
      </c>
      <c r="M23" s="7"/>
      <c r="O23" s="1"/>
      <c r="P23" s="1"/>
    </row>
    <row r="24" spans="1:16" x14ac:dyDescent="0.25">
      <c r="A24" s="1"/>
      <c r="B24" s="11">
        <v>18</v>
      </c>
      <c r="C24" s="3">
        <f t="shared" si="0"/>
        <v>35</v>
      </c>
      <c r="D24" s="5"/>
      <c r="E24" s="3">
        <f t="shared" si="1"/>
        <v>15.4</v>
      </c>
      <c r="F24" s="9">
        <v>42992</v>
      </c>
      <c r="M24" s="7"/>
      <c r="O24" s="1"/>
      <c r="P24" s="1"/>
    </row>
    <row r="25" spans="1:16" x14ac:dyDescent="0.25">
      <c r="A25" s="1"/>
      <c r="B25" s="11">
        <v>19</v>
      </c>
      <c r="C25" s="3">
        <f t="shared" si="0"/>
        <v>35</v>
      </c>
      <c r="D25" s="5">
        <v>7</v>
      </c>
      <c r="E25" s="3">
        <f t="shared" si="1"/>
        <v>13.6</v>
      </c>
      <c r="F25" s="9">
        <v>42993</v>
      </c>
      <c r="G25" t="s">
        <v>19</v>
      </c>
      <c r="M25" s="7"/>
      <c r="O25" s="1"/>
      <c r="P25" s="1"/>
    </row>
    <row r="26" spans="1:16" x14ac:dyDescent="0.25">
      <c r="A26" s="1"/>
      <c r="B26" s="11">
        <v>20</v>
      </c>
      <c r="C26" s="3">
        <f t="shared" si="0"/>
        <v>28</v>
      </c>
      <c r="D26" s="5">
        <v>4</v>
      </c>
      <c r="E26" s="3">
        <f t="shared" si="1"/>
        <v>11.8</v>
      </c>
      <c r="F26" s="9">
        <v>42994</v>
      </c>
      <c r="G26" t="s">
        <v>18</v>
      </c>
      <c r="M26" s="7"/>
      <c r="O26" s="1"/>
      <c r="P26" s="1"/>
    </row>
    <row r="27" spans="1:16" x14ac:dyDescent="0.25">
      <c r="A27" s="1"/>
      <c r="B27" s="11">
        <v>21</v>
      </c>
      <c r="C27" s="3">
        <f t="shared" si="0"/>
        <v>24</v>
      </c>
      <c r="D27" s="5">
        <v>4</v>
      </c>
      <c r="E27" s="3">
        <f t="shared" si="1"/>
        <v>10</v>
      </c>
      <c r="F27" s="9">
        <v>42995</v>
      </c>
      <c r="G27" s="7" t="s">
        <v>14</v>
      </c>
      <c r="H27" s="7"/>
      <c r="I27" s="7"/>
      <c r="J27" s="7"/>
      <c r="K27" s="7"/>
      <c r="L27" s="7"/>
      <c r="M27" s="7"/>
      <c r="O27" s="1"/>
      <c r="P27" s="1"/>
    </row>
    <row r="28" spans="1:16" x14ac:dyDescent="0.25">
      <c r="A28" s="1"/>
      <c r="B28" s="11">
        <v>22</v>
      </c>
      <c r="C28" s="3">
        <f t="shared" si="0"/>
        <v>20</v>
      </c>
      <c r="D28" s="5">
        <v>4.5</v>
      </c>
      <c r="E28" s="3">
        <f t="shared" si="1"/>
        <v>8.1999999999999993</v>
      </c>
      <c r="F28" s="9">
        <v>42996</v>
      </c>
      <c r="G28" t="s">
        <v>13</v>
      </c>
      <c r="H28" s="7"/>
      <c r="I28" s="7"/>
      <c r="J28" s="7"/>
      <c r="K28" s="7"/>
      <c r="L28" s="7"/>
      <c r="M28" s="7"/>
      <c r="O28" s="1"/>
      <c r="P28" s="1"/>
    </row>
    <row r="29" spans="1:16" x14ac:dyDescent="0.25">
      <c r="A29" s="1"/>
      <c r="B29" s="11">
        <v>23</v>
      </c>
      <c r="C29" s="3">
        <f t="shared" si="0"/>
        <v>15.5</v>
      </c>
      <c r="D29" s="5">
        <v>2</v>
      </c>
      <c r="E29" s="3">
        <f t="shared" si="1"/>
        <v>6.4</v>
      </c>
      <c r="F29" s="9">
        <v>42997</v>
      </c>
      <c r="G29" t="s">
        <v>10</v>
      </c>
      <c r="O29" s="1"/>
      <c r="P29" s="1"/>
    </row>
    <row r="30" spans="1:16" x14ac:dyDescent="0.25">
      <c r="A30" s="1"/>
      <c r="B30" s="11">
        <v>24</v>
      </c>
      <c r="C30" s="3">
        <f t="shared" si="0"/>
        <v>13.5</v>
      </c>
      <c r="D30" s="5">
        <v>5.5</v>
      </c>
      <c r="E30" s="3">
        <f t="shared" si="1"/>
        <v>4.5999999999999996</v>
      </c>
      <c r="F30" s="9">
        <v>42998</v>
      </c>
      <c r="G30" t="s">
        <v>17</v>
      </c>
      <c r="O30" s="1"/>
      <c r="P30" s="1"/>
    </row>
    <row r="31" spans="1:16" x14ac:dyDescent="0.25">
      <c r="A31" s="1"/>
      <c r="B31" s="11">
        <v>25</v>
      </c>
      <c r="C31" s="3">
        <f t="shared" si="0"/>
        <v>8</v>
      </c>
      <c r="D31" s="12">
        <v>6</v>
      </c>
      <c r="E31" s="3">
        <f t="shared" si="1"/>
        <v>2.8</v>
      </c>
      <c r="F31" s="9">
        <v>42999</v>
      </c>
      <c r="G31" t="s">
        <v>20</v>
      </c>
      <c r="O31" s="1"/>
      <c r="P31" s="1"/>
    </row>
    <row r="32" spans="1:16" x14ac:dyDescent="0.25">
      <c r="A32" s="1"/>
      <c r="B32" s="11">
        <v>26</v>
      </c>
      <c r="C32" s="3">
        <f t="shared" si="0"/>
        <v>2</v>
      </c>
      <c r="D32" s="5"/>
      <c r="E32" s="3">
        <f t="shared" si="1"/>
        <v>1</v>
      </c>
      <c r="F32" s="9">
        <v>43000</v>
      </c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3">
    <mergeCell ref="B3:L3"/>
    <mergeCell ref="F4:L4"/>
    <mergeCell ref="M3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E6" zoomScale="85" zoomScaleNormal="85" workbookViewId="0">
      <selection activeCell="O25" sqref="O25"/>
    </sheetView>
  </sheetViews>
  <sheetFormatPr defaultRowHeight="15" x14ac:dyDescent="0.25"/>
  <cols>
    <col min="4" max="4" width="31.7109375" customWidth="1"/>
    <col min="5" max="5" width="27" customWidth="1"/>
    <col min="6" max="6" width="15.42578125" customWidth="1"/>
    <col min="7" max="7" width="66" customWidth="1"/>
    <col min="13" max="14" width="10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39" t="s">
        <v>28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  <c r="N3" s="40"/>
      <c r="O3" s="40"/>
      <c r="P3" s="1"/>
    </row>
    <row r="4" spans="1:16" x14ac:dyDescent="0.25">
      <c r="A4" s="1"/>
      <c r="C4" s="13" t="s">
        <v>3</v>
      </c>
      <c r="D4" s="13"/>
      <c r="E4" s="6">
        <v>31</v>
      </c>
      <c r="F4" s="40" t="s">
        <v>6</v>
      </c>
      <c r="G4" s="40"/>
      <c r="H4" s="40"/>
      <c r="I4" s="40"/>
      <c r="J4" s="40"/>
      <c r="K4" s="40"/>
      <c r="L4" s="40"/>
      <c r="M4" s="40"/>
      <c r="N4" s="40"/>
      <c r="O4" s="40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0" t="s">
        <v>0</v>
      </c>
      <c r="C6" s="4" t="s">
        <v>1</v>
      </c>
      <c r="D6" s="4" t="s">
        <v>2</v>
      </c>
      <c r="E6" s="4" t="s">
        <v>4</v>
      </c>
      <c r="F6" s="8" t="s">
        <v>7</v>
      </c>
      <c r="G6" s="4" t="s">
        <v>8</v>
      </c>
      <c r="M6" s="7"/>
      <c r="O6" s="1"/>
      <c r="P6" s="1"/>
    </row>
    <row r="7" spans="1:16" x14ac:dyDescent="0.25">
      <c r="A7" s="1"/>
      <c r="B7" s="11">
        <v>1</v>
      </c>
      <c r="C7" s="3">
        <f>E4</f>
        <v>31</v>
      </c>
      <c r="D7" s="5"/>
      <c r="E7" s="3">
        <f>E$4</f>
        <v>31</v>
      </c>
      <c r="F7" s="9">
        <v>43013</v>
      </c>
      <c r="M7" s="7"/>
      <c r="O7" s="1"/>
      <c r="P7" s="1"/>
    </row>
    <row r="8" spans="1:16" x14ac:dyDescent="0.25">
      <c r="A8" s="1"/>
      <c r="B8" s="11">
        <v>2</v>
      </c>
      <c r="C8" s="3">
        <f>C7-D7</f>
        <v>31</v>
      </c>
      <c r="D8" s="5"/>
      <c r="E8" s="3">
        <f>ROUND(E7-(E$4/B$32), 1)</f>
        <v>29.8</v>
      </c>
      <c r="F8" s="9">
        <v>43014</v>
      </c>
      <c r="M8" s="7"/>
      <c r="O8" s="1"/>
      <c r="P8" s="1"/>
    </row>
    <row r="9" spans="1:16" x14ac:dyDescent="0.25">
      <c r="A9" s="1"/>
      <c r="B9" s="11">
        <v>3</v>
      </c>
      <c r="C9" s="3">
        <f t="shared" ref="C9:C32" si="0">C8-D8</f>
        <v>31</v>
      </c>
      <c r="D9" s="5">
        <v>4.5</v>
      </c>
      <c r="E9" s="3">
        <f t="shared" ref="E9:E32" si="1">ROUND(E8-(E$4/B$32), 1)</f>
        <v>28.6</v>
      </c>
      <c r="F9" s="9">
        <v>43015</v>
      </c>
      <c r="G9" t="s">
        <v>22</v>
      </c>
      <c r="M9" s="7"/>
      <c r="O9" s="1"/>
      <c r="P9" s="1"/>
    </row>
    <row r="10" spans="1:16" x14ac:dyDescent="0.25">
      <c r="A10" s="1"/>
      <c r="B10" s="11">
        <v>4</v>
      </c>
      <c r="C10" s="3">
        <f t="shared" si="0"/>
        <v>26.5</v>
      </c>
      <c r="D10" s="5"/>
      <c r="E10" s="3">
        <f t="shared" si="1"/>
        <v>27.4</v>
      </c>
      <c r="F10" s="9">
        <v>43016</v>
      </c>
      <c r="M10" s="7"/>
      <c r="O10" s="1"/>
      <c r="P10" s="1"/>
    </row>
    <row r="11" spans="1:16" x14ac:dyDescent="0.25">
      <c r="A11" s="1"/>
      <c r="B11" s="11">
        <v>5</v>
      </c>
      <c r="C11" s="3">
        <f t="shared" si="0"/>
        <v>26.5</v>
      </c>
      <c r="D11" s="5"/>
      <c r="E11" s="3">
        <f t="shared" si="1"/>
        <v>26.2</v>
      </c>
      <c r="F11" s="9">
        <v>43017</v>
      </c>
      <c r="M11" s="7"/>
      <c r="O11" s="1"/>
      <c r="P11" s="1"/>
    </row>
    <row r="12" spans="1:16" x14ac:dyDescent="0.25">
      <c r="A12" s="1"/>
      <c r="B12" s="11">
        <v>6</v>
      </c>
      <c r="C12" s="3">
        <f t="shared" si="0"/>
        <v>26.5</v>
      </c>
      <c r="D12" s="5">
        <v>3</v>
      </c>
      <c r="E12" s="3">
        <f t="shared" si="1"/>
        <v>25</v>
      </c>
      <c r="F12" s="9">
        <v>43018</v>
      </c>
      <c r="G12" t="s">
        <v>23</v>
      </c>
      <c r="M12" s="7"/>
      <c r="O12" s="1"/>
      <c r="P12" s="1"/>
    </row>
    <row r="13" spans="1:16" x14ac:dyDescent="0.25">
      <c r="A13" s="1"/>
      <c r="B13" s="11">
        <v>7</v>
      </c>
      <c r="C13" s="3">
        <f t="shared" si="0"/>
        <v>23.5</v>
      </c>
      <c r="D13" s="5">
        <v>3.5</v>
      </c>
      <c r="E13" s="3">
        <f t="shared" si="1"/>
        <v>23.8</v>
      </c>
      <c r="F13" s="9">
        <v>43019</v>
      </c>
      <c r="G13" t="s">
        <v>21</v>
      </c>
      <c r="M13" s="7"/>
      <c r="O13" s="1"/>
      <c r="P13" s="1"/>
    </row>
    <row r="14" spans="1:16" x14ac:dyDescent="0.25">
      <c r="A14" s="1"/>
      <c r="B14" s="11">
        <v>8</v>
      </c>
      <c r="C14" s="3">
        <f t="shared" si="0"/>
        <v>20</v>
      </c>
      <c r="D14" s="5"/>
      <c r="E14" s="3">
        <f t="shared" si="1"/>
        <v>22.6</v>
      </c>
      <c r="F14" s="9">
        <v>43020</v>
      </c>
      <c r="M14" s="7"/>
      <c r="O14" s="1"/>
      <c r="P14" s="1"/>
    </row>
    <row r="15" spans="1:16" x14ac:dyDescent="0.25">
      <c r="A15" s="1"/>
      <c r="B15" s="11">
        <v>9</v>
      </c>
      <c r="C15" s="3">
        <f t="shared" si="0"/>
        <v>20</v>
      </c>
      <c r="D15" s="5"/>
      <c r="E15" s="3">
        <f t="shared" si="1"/>
        <v>21.4</v>
      </c>
      <c r="F15" s="9">
        <v>43021</v>
      </c>
      <c r="M15" s="7"/>
      <c r="O15" s="1"/>
      <c r="P15" s="1"/>
    </row>
    <row r="16" spans="1:16" x14ac:dyDescent="0.25">
      <c r="A16" s="1"/>
      <c r="B16" s="11">
        <v>10</v>
      </c>
      <c r="C16" s="3">
        <f t="shared" si="0"/>
        <v>20</v>
      </c>
      <c r="D16" s="5"/>
      <c r="E16" s="3">
        <f t="shared" si="1"/>
        <v>20.2</v>
      </c>
      <c r="F16" s="9">
        <v>43022</v>
      </c>
      <c r="M16" s="7"/>
      <c r="O16" s="1"/>
      <c r="P16" s="1"/>
    </row>
    <row r="17" spans="1:16" x14ac:dyDescent="0.25">
      <c r="A17" s="1"/>
      <c r="B17" s="11">
        <v>11</v>
      </c>
      <c r="C17" s="3">
        <f t="shared" si="0"/>
        <v>20</v>
      </c>
      <c r="D17" s="5">
        <v>2</v>
      </c>
      <c r="E17" s="3">
        <f t="shared" si="1"/>
        <v>19</v>
      </c>
      <c r="F17" s="9">
        <v>43023</v>
      </c>
      <c r="G17" t="s">
        <v>27</v>
      </c>
      <c r="M17" s="7"/>
      <c r="O17" s="1"/>
      <c r="P17" s="1"/>
    </row>
    <row r="18" spans="1:16" x14ac:dyDescent="0.25">
      <c r="A18" s="1"/>
      <c r="B18" s="11">
        <v>12</v>
      </c>
      <c r="C18" s="3">
        <f t="shared" si="0"/>
        <v>18</v>
      </c>
      <c r="D18" s="5">
        <v>1</v>
      </c>
      <c r="E18" s="3">
        <f t="shared" si="1"/>
        <v>17.8</v>
      </c>
      <c r="F18" s="9">
        <v>43024</v>
      </c>
      <c r="G18" t="s">
        <v>24</v>
      </c>
      <c r="M18" s="7"/>
      <c r="O18" s="1"/>
      <c r="P18" s="1"/>
    </row>
    <row r="19" spans="1:16" x14ac:dyDescent="0.25">
      <c r="A19" s="1"/>
      <c r="B19" s="11">
        <v>13</v>
      </c>
      <c r="C19" s="3">
        <f t="shared" si="0"/>
        <v>17</v>
      </c>
      <c r="D19" s="5">
        <v>5</v>
      </c>
      <c r="E19" s="3">
        <f t="shared" si="1"/>
        <v>16.600000000000001</v>
      </c>
      <c r="F19" s="9">
        <v>43025</v>
      </c>
      <c r="G19" t="s">
        <v>26</v>
      </c>
      <c r="M19" s="7"/>
      <c r="O19" s="1"/>
      <c r="P19" s="1"/>
    </row>
    <row r="20" spans="1:16" x14ac:dyDescent="0.25">
      <c r="A20" s="1"/>
      <c r="B20" s="11">
        <v>14</v>
      </c>
      <c r="C20" s="3">
        <f t="shared" si="0"/>
        <v>12</v>
      </c>
      <c r="D20" s="5"/>
      <c r="E20" s="3">
        <f t="shared" si="1"/>
        <v>15.4</v>
      </c>
      <c r="F20" s="9">
        <v>43026</v>
      </c>
      <c r="M20" s="7"/>
      <c r="O20" s="1"/>
      <c r="P20" s="1"/>
    </row>
    <row r="21" spans="1:16" x14ac:dyDescent="0.25">
      <c r="A21" s="1"/>
      <c r="B21" s="11">
        <v>15</v>
      </c>
      <c r="C21" s="3">
        <f t="shared" si="0"/>
        <v>12</v>
      </c>
      <c r="D21" s="5">
        <v>2</v>
      </c>
      <c r="E21" s="3">
        <f t="shared" si="1"/>
        <v>14.2</v>
      </c>
      <c r="F21" s="9">
        <v>43027</v>
      </c>
      <c r="G21" s="14" t="s">
        <v>25</v>
      </c>
      <c r="M21" s="7"/>
      <c r="O21" s="1"/>
      <c r="P21" s="1"/>
    </row>
    <row r="22" spans="1:16" x14ac:dyDescent="0.25">
      <c r="A22" s="1"/>
      <c r="B22" s="11">
        <v>16</v>
      </c>
      <c r="C22" s="3">
        <f t="shared" si="0"/>
        <v>10</v>
      </c>
      <c r="D22" s="5"/>
      <c r="E22" s="3">
        <f t="shared" si="1"/>
        <v>13</v>
      </c>
      <c r="F22" s="9">
        <v>43028</v>
      </c>
      <c r="G22" s="14"/>
      <c r="M22" s="7"/>
      <c r="O22" s="1"/>
      <c r="P22" s="1"/>
    </row>
    <row r="23" spans="1:16" x14ac:dyDescent="0.25">
      <c r="A23" s="1"/>
      <c r="B23" s="11">
        <v>17</v>
      </c>
      <c r="C23" s="3">
        <f t="shared" si="0"/>
        <v>10</v>
      </c>
      <c r="D23" s="5"/>
      <c r="E23" s="3">
        <f t="shared" si="1"/>
        <v>11.8</v>
      </c>
      <c r="F23" s="9">
        <v>43029</v>
      </c>
      <c r="M23" s="7"/>
      <c r="O23" s="1"/>
      <c r="P23" s="1"/>
    </row>
    <row r="24" spans="1:16" x14ac:dyDescent="0.25">
      <c r="A24" s="1"/>
      <c r="B24" s="11">
        <v>18</v>
      </c>
      <c r="C24" s="3">
        <f t="shared" si="0"/>
        <v>10</v>
      </c>
      <c r="D24" s="5">
        <v>2</v>
      </c>
      <c r="E24" s="3">
        <f t="shared" si="1"/>
        <v>10.6</v>
      </c>
      <c r="F24" s="9">
        <v>43030</v>
      </c>
      <c r="G24" t="s">
        <v>71</v>
      </c>
      <c r="M24" s="7"/>
      <c r="O24" s="1"/>
      <c r="P24" s="1"/>
    </row>
    <row r="25" spans="1:16" x14ac:dyDescent="0.25">
      <c r="A25" s="1"/>
      <c r="B25" s="11">
        <v>19</v>
      </c>
      <c r="C25" s="3">
        <f t="shared" si="0"/>
        <v>8</v>
      </c>
      <c r="D25" s="5">
        <v>1</v>
      </c>
      <c r="E25" s="3">
        <f t="shared" si="1"/>
        <v>9.4</v>
      </c>
      <c r="F25" s="9">
        <v>43031</v>
      </c>
      <c r="G25" t="s">
        <v>74</v>
      </c>
      <c r="M25" s="7"/>
      <c r="O25" s="1"/>
      <c r="P25" s="1"/>
    </row>
    <row r="26" spans="1:16" x14ac:dyDescent="0.25">
      <c r="A26" s="1"/>
      <c r="B26" s="11">
        <v>20</v>
      </c>
      <c r="C26" s="3">
        <f t="shared" si="0"/>
        <v>7</v>
      </c>
      <c r="D26" s="5">
        <v>6</v>
      </c>
      <c r="E26" s="3">
        <f t="shared" si="1"/>
        <v>8.1999999999999993</v>
      </c>
      <c r="F26" s="9">
        <v>43032</v>
      </c>
      <c r="G26" t="s">
        <v>72</v>
      </c>
      <c r="M26" s="7"/>
      <c r="O26" s="1"/>
      <c r="P26" s="1"/>
    </row>
    <row r="27" spans="1:16" x14ac:dyDescent="0.25">
      <c r="A27" s="1"/>
      <c r="B27" s="11">
        <v>21</v>
      </c>
      <c r="C27" s="3">
        <f t="shared" si="0"/>
        <v>1</v>
      </c>
      <c r="D27" s="5">
        <v>1</v>
      </c>
      <c r="E27" s="3">
        <f t="shared" si="1"/>
        <v>7</v>
      </c>
      <c r="F27" s="9">
        <v>43033</v>
      </c>
      <c r="G27" s="7" t="s">
        <v>73</v>
      </c>
      <c r="H27" s="7"/>
      <c r="I27" s="7"/>
      <c r="J27" s="7"/>
      <c r="K27" s="7"/>
      <c r="L27" s="7"/>
      <c r="M27" s="7"/>
      <c r="O27" s="1"/>
      <c r="P27" s="1"/>
    </row>
    <row r="28" spans="1:16" ht="15.75" thickBot="1" x14ac:dyDescent="0.3">
      <c r="A28" s="1"/>
      <c r="B28" s="21">
        <v>22</v>
      </c>
      <c r="C28" s="22">
        <f t="shared" si="0"/>
        <v>0</v>
      </c>
      <c r="D28" s="23"/>
      <c r="E28" s="22">
        <f t="shared" si="1"/>
        <v>5.8</v>
      </c>
      <c r="F28" s="24">
        <v>43034</v>
      </c>
      <c r="G28" s="23"/>
      <c r="H28" s="7"/>
      <c r="I28" s="7"/>
      <c r="J28" s="7"/>
      <c r="K28" s="7"/>
      <c r="L28" s="7"/>
      <c r="M28" s="7"/>
      <c r="O28" s="1"/>
      <c r="P28" s="1"/>
    </row>
    <row r="29" spans="1:16" ht="15.75" thickTop="1" x14ac:dyDescent="0.25">
      <c r="A29" s="1"/>
      <c r="B29" s="15">
        <v>23</v>
      </c>
      <c r="C29" s="16">
        <f t="shared" si="0"/>
        <v>0</v>
      </c>
      <c r="D29" s="17"/>
      <c r="E29" s="16">
        <f t="shared" si="1"/>
        <v>4.5999999999999996</v>
      </c>
      <c r="F29" s="18">
        <v>43035</v>
      </c>
      <c r="G29" s="19" t="s">
        <v>29</v>
      </c>
      <c r="O29" s="1"/>
      <c r="P29" s="1"/>
    </row>
    <row r="30" spans="1:16" x14ac:dyDescent="0.25">
      <c r="A30" s="1"/>
      <c r="B30" s="15">
        <v>24</v>
      </c>
      <c r="C30" s="16">
        <f t="shared" si="0"/>
        <v>0</v>
      </c>
      <c r="D30" s="17"/>
      <c r="E30" s="16">
        <f t="shared" si="1"/>
        <v>3.4</v>
      </c>
      <c r="F30" s="18">
        <v>43036</v>
      </c>
      <c r="G30" s="19"/>
      <c r="O30" s="1"/>
      <c r="P30" s="1"/>
    </row>
    <row r="31" spans="1:16" x14ac:dyDescent="0.25">
      <c r="A31" s="1"/>
      <c r="B31" s="15">
        <v>25</v>
      </c>
      <c r="C31" s="16">
        <f t="shared" si="0"/>
        <v>0</v>
      </c>
      <c r="D31" s="20"/>
      <c r="E31" s="16">
        <f t="shared" si="1"/>
        <v>2.2000000000000002</v>
      </c>
      <c r="F31" s="18">
        <v>43037</v>
      </c>
      <c r="G31" s="19"/>
      <c r="O31" s="1"/>
      <c r="P31" s="1"/>
    </row>
    <row r="32" spans="1:16" x14ac:dyDescent="0.25">
      <c r="A32" s="1"/>
      <c r="B32" s="15">
        <v>26</v>
      </c>
      <c r="C32" s="16">
        <f t="shared" si="0"/>
        <v>0</v>
      </c>
      <c r="D32" s="17"/>
      <c r="E32" s="16">
        <f t="shared" si="1"/>
        <v>1</v>
      </c>
      <c r="F32" s="18">
        <v>43038</v>
      </c>
      <c r="G32" s="19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3">
    <mergeCell ref="B3:L3"/>
    <mergeCell ref="M3:O4"/>
    <mergeCell ref="F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55" zoomScaleNormal="55" workbookViewId="0">
      <selection activeCell="I15" sqref="I15"/>
    </sheetView>
  </sheetViews>
  <sheetFormatPr defaultRowHeight="15" x14ac:dyDescent="0.25"/>
  <cols>
    <col min="7" max="7" width="8.5703125" customWidth="1"/>
    <col min="8" max="8" width="36.85546875" customWidth="1"/>
    <col min="9" max="9" width="12" customWidth="1"/>
    <col min="10" max="10" width="14.28515625" customWidth="1"/>
    <col min="11" max="11" width="11.5703125" customWidth="1"/>
    <col min="23" max="23" width="11.5703125" customWidth="1"/>
    <col min="24" max="24" width="12.42578125" customWidth="1"/>
    <col min="25" max="26" width="11.1406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39" t="s">
        <v>30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V4" s="1"/>
    </row>
    <row r="5" spans="1:22" x14ac:dyDescent="0.25">
      <c r="A5" s="1"/>
      <c r="G5" s="39" t="s">
        <v>31</v>
      </c>
      <c r="H5" s="39"/>
      <c r="I5" s="39"/>
      <c r="J5" s="39"/>
      <c r="K5" s="39"/>
      <c r="V5" s="1"/>
    </row>
    <row r="6" spans="1:22" x14ac:dyDescent="0.25">
      <c r="A6" s="1"/>
      <c r="G6" s="26" t="s">
        <v>38</v>
      </c>
      <c r="H6" s="26" t="s">
        <v>32</v>
      </c>
      <c r="I6" s="26" t="s">
        <v>33</v>
      </c>
      <c r="J6" s="26" t="s">
        <v>34</v>
      </c>
      <c r="K6" s="26" t="s">
        <v>35</v>
      </c>
      <c r="V6" s="1"/>
    </row>
    <row r="7" spans="1:22" x14ac:dyDescent="0.25">
      <c r="A7" s="1"/>
      <c r="G7" s="38" t="s">
        <v>60</v>
      </c>
      <c r="H7" s="29" t="s">
        <v>36</v>
      </c>
      <c r="I7" s="30">
        <v>2</v>
      </c>
      <c r="J7" s="30">
        <v>6</v>
      </c>
      <c r="K7" s="30">
        <v>5</v>
      </c>
      <c r="V7" s="1"/>
    </row>
    <row r="8" spans="1:22" x14ac:dyDescent="0.25">
      <c r="A8" s="1"/>
      <c r="G8" s="31">
        <v>31</v>
      </c>
      <c r="H8" s="32" t="s">
        <v>39</v>
      </c>
      <c r="I8" s="33">
        <v>2</v>
      </c>
      <c r="J8" s="33">
        <v>4</v>
      </c>
      <c r="K8" s="33">
        <v>3</v>
      </c>
      <c r="V8" s="1"/>
    </row>
    <row r="9" spans="1:22" x14ac:dyDescent="0.25">
      <c r="A9" s="1"/>
      <c r="G9" s="31">
        <v>32</v>
      </c>
      <c r="H9" s="32" t="s">
        <v>40</v>
      </c>
      <c r="I9" s="33">
        <v>4</v>
      </c>
      <c r="J9" s="33">
        <v>4</v>
      </c>
      <c r="K9" s="33">
        <v>1.5</v>
      </c>
      <c r="V9" s="1"/>
    </row>
    <row r="10" spans="1:22" x14ac:dyDescent="0.25">
      <c r="A10" s="1"/>
      <c r="G10" s="37" t="s">
        <v>61</v>
      </c>
      <c r="H10" s="32" t="s">
        <v>41</v>
      </c>
      <c r="I10" s="33">
        <v>4</v>
      </c>
      <c r="J10" s="33">
        <v>8</v>
      </c>
      <c r="K10" s="33">
        <v>5</v>
      </c>
      <c r="V10" s="1"/>
    </row>
    <row r="11" spans="1:22" x14ac:dyDescent="0.25">
      <c r="A11" s="1"/>
      <c r="G11" s="37" t="s">
        <v>62</v>
      </c>
      <c r="H11" s="32" t="s">
        <v>42</v>
      </c>
      <c r="I11" s="33">
        <v>2</v>
      </c>
      <c r="J11" s="33">
        <v>6</v>
      </c>
      <c r="K11" s="33">
        <v>2.75</v>
      </c>
      <c r="V11" s="1"/>
    </row>
    <row r="12" spans="1:22" x14ac:dyDescent="0.25">
      <c r="A12" s="1"/>
      <c r="G12" s="37" t="s">
        <v>63</v>
      </c>
      <c r="H12" s="32" t="s">
        <v>43</v>
      </c>
      <c r="I12" s="33">
        <v>4</v>
      </c>
      <c r="J12" s="33">
        <v>8</v>
      </c>
      <c r="K12" s="33">
        <v>5.25</v>
      </c>
      <c r="V12" s="1"/>
    </row>
    <row r="13" spans="1:22" x14ac:dyDescent="0.25">
      <c r="A13" s="1"/>
      <c r="G13" s="37" t="s">
        <v>64</v>
      </c>
      <c r="H13" s="32" t="s">
        <v>44</v>
      </c>
      <c r="I13" s="33">
        <v>4</v>
      </c>
      <c r="J13" s="33">
        <v>2</v>
      </c>
      <c r="K13" s="33">
        <v>1.5</v>
      </c>
      <c r="V13" s="1"/>
    </row>
    <row r="14" spans="1:22" x14ac:dyDescent="0.25">
      <c r="A14" s="1"/>
      <c r="G14" s="31">
        <v>10</v>
      </c>
      <c r="H14" s="32" t="s">
        <v>47</v>
      </c>
      <c r="I14" s="33">
        <v>4</v>
      </c>
      <c r="J14" s="33">
        <v>2</v>
      </c>
      <c r="K14" s="33">
        <v>1.5</v>
      </c>
      <c r="V14" s="1"/>
    </row>
    <row r="15" spans="1:22" x14ac:dyDescent="0.25">
      <c r="A15" s="1"/>
      <c r="G15" s="31">
        <v>11</v>
      </c>
      <c r="H15" s="32" t="s">
        <v>45</v>
      </c>
      <c r="I15" s="33">
        <v>4</v>
      </c>
      <c r="J15" s="33">
        <v>2</v>
      </c>
      <c r="K15" s="33">
        <v>1.5</v>
      </c>
      <c r="V15" s="1"/>
    </row>
    <row r="16" spans="1:22" x14ac:dyDescent="0.25">
      <c r="A16" s="1"/>
      <c r="G16" s="31">
        <v>12</v>
      </c>
      <c r="H16" s="32" t="s">
        <v>37</v>
      </c>
      <c r="I16" s="33">
        <v>4</v>
      </c>
      <c r="J16" s="33">
        <v>2</v>
      </c>
      <c r="K16" s="33">
        <v>1.5</v>
      </c>
      <c r="V16" s="1"/>
    </row>
    <row r="17" spans="1:22" x14ac:dyDescent="0.25">
      <c r="A17" s="1"/>
      <c r="G17" s="34">
        <v>26</v>
      </c>
      <c r="H17" s="35" t="s">
        <v>46</v>
      </c>
      <c r="I17" s="36">
        <v>4</v>
      </c>
      <c r="J17" s="36">
        <v>2</v>
      </c>
      <c r="K17" s="36">
        <v>1.5</v>
      </c>
      <c r="V17" s="1"/>
    </row>
    <row r="18" spans="1:22" x14ac:dyDescent="0.25">
      <c r="A18" s="1"/>
      <c r="G18" s="41" t="s">
        <v>49</v>
      </c>
      <c r="H18" s="41"/>
      <c r="I18" s="26">
        <f>I7+I8+I9+I10+I11+I12+I13+I14+I15+I16+I17</f>
        <v>38</v>
      </c>
      <c r="J18" s="26">
        <f>J7+J8+J9+J10+J11+J12+J13+J14+J15+J16+J17</f>
        <v>46</v>
      </c>
      <c r="K18" s="26">
        <f>K7+K8+K9+K10+K11+K12+K13+K14+K15+K16+K17</f>
        <v>30</v>
      </c>
      <c r="V18" s="1"/>
    </row>
    <row r="19" spans="1:22" x14ac:dyDescent="0.25">
      <c r="A19" s="1"/>
      <c r="G19" s="1"/>
      <c r="H19" s="1"/>
      <c r="I19" s="1"/>
      <c r="J19" s="1"/>
      <c r="K19" s="1"/>
      <c r="V19" s="1"/>
    </row>
    <row r="20" spans="1:22" x14ac:dyDescent="0.25">
      <c r="A20" s="1"/>
      <c r="G20" s="39" t="s">
        <v>48</v>
      </c>
      <c r="H20" s="39"/>
      <c r="I20" s="39"/>
      <c r="J20" s="39"/>
      <c r="K20" s="39"/>
      <c r="V20" s="1"/>
    </row>
    <row r="21" spans="1:22" x14ac:dyDescent="0.25">
      <c r="A21" s="1"/>
      <c r="G21" s="26" t="s">
        <v>38</v>
      </c>
      <c r="H21" s="26" t="s">
        <v>32</v>
      </c>
      <c r="I21" s="26" t="s">
        <v>33</v>
      </c>
      <c r="J21" s="26" t="s">
        <v>34</v>
      </c>
      <c r="K21" s="26" t="s">
        <v>35</v>
      </c>
      <c r="V21" s="1"/>
    </row>
    <row r="22" spans="1:22" x14ac:dyDescent="0.25">
      <c r="A22" s="1"/>
      <c r="G22" s="28">
        <v>16</v>
      </c>
      <c r="H22" s="29" t="s">
        <v>54</v>
      </c>
      <c r="I22" s="30">
        <v>2</v>
      </c>
      <c r="J22" s="30">
        <v>6</v>
      </c>
      <c r="K22" s="30">
        <v>4.25</v>
      </c>
      <c r="V22" s="1"/>
    </row>
    <row r="23" spans="1:22" x14ac:dyDescent="0.25">
      <c r="A23" s="1"/>
      <c r="G23" s="37" t="s">
        <v>57</v>
      </c>
      <c r="H23" s="32" t="s">
        <v>55</v>
      </c>
      <c r="I23" s="33">
        <v>2</v>
      </c>
      <c r="J23" s="33">
        <v>3</v>
      </c>
      <c r="K23" s="33">
        <v>1.75</v>
      </c>
      <c r="V23" s="1"/>
    </row>
    <row r="24" spans="1:22" x14ac:dyDescent="0.25">
      <c r="A24" s="1"/>
      <c r="G24" s="37" t="s">
        <v>58</v>
      </c>
      <c r="H24" s="32" t="s">
        <v>53</v>
      </c>
      <c r="I24" s="33">
        <v>4</v>
      </c>
      <c r="J24" s="33">
        <v>6</v>
      </c>
      <c r="K24" s="33">
        <v>5</v>
      </c>
      <c r="V24" s="1"/>
    </row>
    <row r="25" spans="1:22" x14ac:dyDescent="0.25">
      <c r="A25" s="1"/>
      <c r="G25" s="37" t="s">
        <v>59</v>
      </c>
      <c r="H25" s="32" t="s">
        <v>52</v>
      </c>
      <c r="I25" s="33">
        <v>4</v>
      </c>
      <c r="J25" s="33">
        <v>2</v>
      </c>
      <c r="K25" s="33">
        <v>1.5</v>
      </c>
      <c r="V25" s="1"/>
    </row>
    <row r="26" spans="1:22" x14ac:dyDescent="0.25">
      <c r="A26" s="1"/>
      <c r="G26" s="31">
        <v>27</v>
      </c>
      <c r="H26" s="32" t="s">
        <v>51</v>
      </c>
      <c r="I26" s="33">
        <v>2</v>
      </c>
      <c r="J26" s="33">
        <v>8</v>
      </c>
      <c r="K26" s="33">
        <v>7.5</v>
      </c>
      <c r="V26" s="1"/>
    </row>
    <row r="27" spans="1:22" x14ac:dyDescent="0.25">
      <c r="A27" s="1"/>
      <c r="G27" s="31">
        <v>28</v>
      </c>
      <c r="H27" s="32" t="s">
        <v>50</v>
      </c>
      <c r="I27" s="33">
        <v>4</v>
      </c>
      <c r="J27" s="33">
        <v>2</v>
      </c>
      <c r="K27" s="33">
        <v>1.5</v>
      </c>
      <c r="V27" s="1"/>
    </row>
    <row r="28" spans="1:22" x14ac:dyDescent="0.25">
      <c r="A28" s="1"/>
      <c r="G28" s="31">
        <v>29</v>
      </c>
      <c r="H28" s="32" t="s">
        <v>56</v>
      </c>
      <c r="I28" s="33">
        <v>4</v>
      </c>
      <c r="J28" s="33">
        <v>2</v>
      </c>
      <c r="K28" s="33">
        <v>1.5</v>
      </c>
      <c r="V28" s="1"/>
    </row>
    <row r="29" spans="1:22" x14ac:dyDescent="0.25">
      <c r="A29" s="1"/>
      <c r="G29" s="31">
        <v>30</v>
      </c>
      <c r="H29" s="32" t="s">
        <v>69</v>
      </c>
      <c r="I29" s="33">
        <v>4</v>
      </c>
      <c r="J29" s="33">
        <v>2</v>
      </c>
      <c r="K29" s="33">
        <v>1.5</v>
      </c>
      <c r="V29" s="1"/>
    </row>
    <row r="30" spans="1:22" x14ac:dyDescent="0.25">
      <c r="A30" s="1"/>
      <c r="G30" s="41" t="s">
        <v>49</v>
      </c>
      <c r="H30" s="41"/>
      <c r="I30" s="26">
        <f>I22+I23+I24+I25+I26+I27+I28+I29</f>
        <v>26</v>
      </c>
      <c r="J30" s="26">
        <f>J22+J23+J24+J25+J26+J27+J28+J29</f>
        <v>31</v>
      </c>
      <c r="K30" s="26">
        <f>K22+K23+K24+K25+K26+K27+K28+K29</f>
        <v>24.5</v>
      </c>
      <c r="V30" s="1"/>
    </row>
    <row r="31" spans="1:22" x14ac:dyDescent="0.25">
      <c r="A31" s="1"/>
      <c r="G31" s="1"/>
      <c r="H31" s="1"/>
      <c r="I31" s="1"/>
      <c r="J31" s="1"/>
      <c r="K31" s="1"/>
      <c r="V31" s="1"/>
    </row>
    <row r="32" spans="1:22" x14ac:dyDescent="0.25">
      <c r="A32" s="1"/>
      <c r="G32" s="1"/>
      <c r="H32" s="1"/>
      <c r="I32" s="1"/>
      <c r="J32" s="1"/>
      <c r="K32" s="1"/>
      <c r="V32" s="1"/>
    </row>
    <row r="33" spans="1:26" x14ac:dyDescent="0.25">
      <c r="A33" s="1"/>
      <c r="G33" s="1"/>
      <c r="H33" s="27" t="s">
        <v>68</v>
      </c>
      <c r="I33" s="27" t="s">
        <v>65</v>
      </c>
      <c r="J33" s="27" t="s">
        <v>66</v>
      </c>
      <c r="K33" s="27" t="s">
        <v>67</v>
      </c>
      <c r="V33" s="1"/>
    </row>
    <row r="34" spans="1:26" x14ac:dyDescent="0.25">
      <c r="A34" s="1"/>
      <c r="G34" s="1"/>
      <c r="H34" s="28" t="s">
        <v>31</v>
      </c>
      <c r="I34" s="28">
        <f>I18+I30</f>
        <v>64</v>
      </c>
      <c r="J34" s="28">
        <f>J18+J30</f>
        <v>77</v>
      </c>
      <c r="K34" s="28">
        <f>K18+K30</f>
        <v>54.5</v>
      </c>
      <c r="V34" s="1"/>
    </row>
    <row r="35" spans="1:26" x14ac:dyDescent="0.25">
      <c r="A35" s="1"/>
      <c r="G35" s="1"/>
      <c r="H35" s="31" t="s">
        <v>48</v>
      </c>
      <c r="I35" s="31">
        <f>I34-I18</f>
        <v>26</v>
      </c>
      <c r="J35" s="31">
        <f>J34-J18</f>
        <v>31</v>
      </c>
      <c r="K35" s="31">
        <f>K34-K18</f>
        <v>24.5</v>
      </c>
      <c r="V35" s="1"/>
    </row>
    <row r="36" spans="1:26" x14ac:dyDescent="0.25">
      <c r="A36" s="1"/>
      <c r="G36" s="1"/>
      <c r="H36" s="34" t="s">
        <v>70</v>
      </c>
      <c r="I36" s="34">
        <f>I35-I30</f>
        <v>0</v>
      </c>
      <c r="J36" s="34">
        <f>J35-J30</f>
        <v>0</v>
      </c>
      <c r="K36" s="34">
        <f>K35-K30</f>
        <v>0</v>
      </c>
      <c r="V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Z38" s="25"/>
    </row>
    <row r="39" spans="1:26" x14ac:dyDescent="0.25">
      <c r="Z39" s="25"/>
    </row>
    <row r="40" spans="1:26" x14ac:dyDescent="0.25">
      <c r="Z40" s="25"/>
    </row>
    <row r="41" spans="1:26" x14ac:dyDescent="0.25">
      <c r="Z41" s="25"/>
    </row>
    <row r="42" spans="1:26" x14ac:dyDescent="0.25">
      <c r="Z42" s="25"/>
    </row>
    <row r="43" spans="1:26" x14ac:dyDescent="0.25">
      <c r="Z43" s="25"/>
    </row>
    <row r="44" spans="1:26" x14ac:dyDescent="0.25">
      <c r="Z44" s="25"/>
    </row>
    <row r="45" spans="1:26" x14ac:dyDescent="0.25">
      <c r="Z45" s="25"/>
    </row>
    <row r="46" spans="1:26" x14ac:dyDescent="0.25">
      <c r="Z46" s="25"/>
    </row>
    <row r="47" spans="1:26" x14ac:dyDescent="0.25">
      <c r="Z47" s="25"/>
    </row>
    <row r="48" spans="1:26" x14ac:dyDescent="0.25">
      <c r="Z48" s="25"/>
    </row>
    <row r="49" spans="26:26" x14ac:dyDescent="0.25">
      <c r="Z49" s="25"/>
    </row>
    <row r="50" spans="26:26" x14ac:dyDescent="0.25">
      <c r="Z50" s="25"/>
    </row>
    <row r="51" spans="26:26" x14ac:dyDescent="0.25">
      <c r="Z51" s="25"/>
    </row>
    <row r="52" spans="26:26" x14ac:dyDescent="0.25">
      <c r="Z52" s="25"/>
    </row>
    <row r="53" spans="26:26" x14ac:dyDescent="0.25">
      <c r="Z53" s="25"/>
    </row>
    <row r="54" spans="26:26" x14ac:dyDescent="0.25">
      <c r="Z54" s="25"/>
    </row>
    <row r="55" spans="26:26" x14ac:dyDescent="0.25">
      <c r="Z55" s="25"/>
    </row>
    <row r="56" spans="26:26" x14ac:dyDescent="0.25">
      <c r="Z56" s="25"/>
    </row>
    <row r="57" spans="26:26" x14ac:dyDescent="0.25">
      <c r="Z57" s="25"/>
    </row>
    <row r="58" spans="26:26" x14ac:dyDescent="0.25">
      <c r="Z58" s="25"/>
    </row>
    <row r="59" spans="26:26" x14ac:dyDescent="0.25">
      <c r="Z59" s="25"/>
    </row>
    <row r="60" spans="26:26" x14ac:dyDescent="0.25">
      <c r="Z60" s="25"/>
    </row>
    <row r="61" spans="26:26" x14ac:dyDescent="0.25">
      <c r="Z61" s="25"/>
    </row>
    <row r="62" spans="26:26" x14ac:dyDescent="0.25">
      <c r="Z62" s="25"/>
    </row>
    <row r="63" spans="26:26" x14ac:dyDescent="0.25">
      <c r="Z63" s="25"/>
    </row>
    <row r="64" spans="26:26" x14ac:dyDescent="0.25">
      <c r="Z64" s="7"/>
    </row>
  </sheetData>
  <mergeCells count="5">
    <mergeCell ref="B3:U3"/>
    <mergeCell ref="G5:K5"/>
    <mergeCell ref="G20:K20"/>
    <mergeCell ref="G30:H30"/>
    <mergeCell ref="G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Release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ZainePC</dc:creator>
  <cp:lastModifiedBy>ZainePC</cp:lastModifiedBy>
  <dcterms:created xsi:type="dcterms:W3CDTF">2017-08-31T09:38:33Z</dcterms:created>
  <dcterms:modified xsi:type="dcterms:W3CDTF">2017-10-21T18:42:38Z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44ec4920-a130-4511-a7a3-138f6af3965b</vt:lpwstr>
  </property>
</Properties>
</file>