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75" windowWidth="15600" windowHeight="7995"/>
  </bookViews>
  <sheets>
    <sheet name="Feuil1" sheetId="1" r:id="rId1"/>
  </sheets>
  <calcPr calcId="124519"/>
</workbook>
</file>

<file path=xl/calcChain.xml><?xml version="1.0" encoding="utf-8"?>
<calcChain xmlns="http://schemas.openxmlformats.org/spreadsheetml/2006/main">
  <c r="F23" i="1"/>
  <c r="E40" l="1"/>
  <c r="E39"/>
  <c r="D40"/>
  <c r="E38"/>
  <c r="D39"/>
  <c r="D38"/>
  <c r="C40"/>
  <c r="C39"/>
  <c r="B40"/>
  <c r="B39"/>
  <c r="B38"/>
  <c r="F24"/>
  <c r="F25"/>
  <c r="F26"/>
  <c r="F27"/>
  <c r="F28"/>
  <c r="F29"/>
  <c r="F30"/>
  <c r="F31"/>
  <c r="F32"/>
  <c r="F33"/>
  <c r="F34"/>
  <c r="F11"/>
  <c r="F12"/>
  <c r="F13"/>
  <c r="F14"/>
  <c r="F15"/>
  <c r="F16"/>
  <c r="F17"/>
  <c r="F18"/>
  <c r="F19"/>
  <c r="E34"/>
  <c r="D34"/>
  <c r="E19"/>
  <c r="F10"/>
  <c r="D19"/>
  <c r="D24"/>
  <c r="D25"/>
  <c r="D26"/>
  <c r="D27"/>
  <c r="D28"/>
  <c r="D29"/>
  <c r="D30"/>
  <c r="D31"/>
  <c r="D32"/>
  <c r="D33"/>
  <c r="D23"/>
  <c r="D11"/>
  <c r="D12"/>
  <c r="D13"/>
  <c r="D14"/>
  <c r="D15"/>
  <c r="D16"/>
  <c r="D17"/>
  <c r="D18"/>
  <c r="D10"/>
</calcChain>
</file>

<file path=xl/sharedStrings.xml><?xml version="1.0" encoding="utf-8"?>
<sst xmlns="http://schemas.openxmlformats.org/spreadsheetml/2006/main" count="47" uniqueCount="38">
  <si>
    <t>Recettes</t>
  </si>
  <si>
    <t>Cotisation des adhérents</t>
  </si>
  <si>
    <t>Tournoi de football</t>
  </si>
  <si>
    <t>Recettes buvettes</t>
  </si>
  <si>
    <t>tickets de football</t>
  </si>
  <si>
    <t>Buvette de pêche</t>
  </si>
  <si>
    <t>tickets de pêche</t>
  </si>
  <si>
    <t>Don divers</t>
  </si>
  <si>
    <t xml:space="preserve">Soirée du nouvel an </t>
  </si>
  <si>
    <t>Année 2000</t>
  </si>
  <si>
    <t>Année 1999 Montant</t>
  </si>
  <si>
    <t>Variation en %</t>
  </si>
  <si>
    <t>Total des recettes</t>
  </si>
  <si>
    <t>Quantités</t>
  </si>
  <si>
    <t>Prix unitaire</t>
  </si>
  <si>
    <t>Montant</t>
  </si>
  <si>
    <t>Dépenses</t>
  </si>
  <si>
    <t>Année 1999</t>
  </si>
  <si>
    <t>Varaition en %</t>
  </si>
  <si>
    <t>Publicité football</t>
  </si>
  <si>
    <t>Boisson football</t>
  </si>
  <si>
    <t>Résevation du terrain</t>
  </si>
  <si>
    <t>Impression tickets de football</t>
  </si>
  <si>
    <t>Publicité pêche</t>
  </si>
  <si>
    <t xml:space="preserve">Boisson concours de pêche </t>
  </si>
  <si>
    <t>Impression tickets de pêche</t>
  </si>
  <si>
    <t>Cadeaux concours de pêche</t>
  </si>
  <si>
    <t>Frais de déplacement</t>
  </si>
  <si>
    <t xml:space="preserve">Cadeaux du nouvel an </t>
  </si>
  <si>
    <t>Repas pour la soirée du nouvel an</t>
  </si>
  <si>
    <t>Bilan des manifestations de l'année                                 2000</t>
  </si>
  <si>
    <t>Total des dépenses</t>
  </si>
  <si>
    <t>%</t>
  </si>
  <si>
    <t>Trésorerie annuelle</t>
  </si>
  <si>
    <t>Recette</t>
  </si>
  <si>
    <t>Trésorerie</t>
  </si>
  <si>
    <t xml:space="preserve">Concours de pêche </t>
  </si>
  <si>
    <r>
      <rPr>
        <sz val="18"/>
        <color theme="1"/>
        <rFont val="Cambria"/>
        <family val="1"/>
        <scheme val="major"/>
      </rPr>
      <t>Association "les amis du bac"</t>
    </r>
    <r>
      <rPr>
        <sz val="20"/>
        <color theme="1"/>
        <rFont val="Cambria"/>
        <family val="1"/>
        <scheme val="major"/>
      </rPr>
      <t xml:space="preserve">                                             </t>
    </r>
    <r>
      <rPr>
        <sz val="11"/>
        <color theme="1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>Culture &amp; Loisir pour Tous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               </t>
    </r>
    <r>
      <rPr>
        <sz val="14"/>
        <color theme="1"/>
        <rFont val="Calibri"/>
        <family val="2"/>
        <scheme val="minor"/>
      </rPr>
      <t>10, Rue de l'Orangier                                                                                                        Guelmim</t>
    </r>
  </si>
</sst>
</file>

<file path=xl/styles.xml><?xml version="1.0" encoding="utf-8"?>
<styleSheet xmlns="http://schemas.openxmlformats.org/spreadsheetml/2006/main">
  <numFmts count="1">
    <numFmt numFmtId="43" formatCode="_-* #,##0.00\ _€_-;\-* #,##0.00\ _€_-;_-* &quot;-&quot;??\ _€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sz val="14"/>
      <color theme="1"/>
      <name val="Arial Black"/>
      <family val="2"/>
    </font>
    <font>
      <b/>
      <sz val="14"/>
      <color theme="1"/>
      <name val="Aharoni"/>
      <charset val="177"/>
    </font>
    <font>
      <sz val="20"/>
      <color theme="1"/>
      <name val="Cambria"/>
      <family val="1"/>
      <scheme val="major"/>
    </font>
    <font>
      <sz val="14"/>
      <color theme="1"/>
      <name val="Calibri"/>
      <family val="2"/>
      <scheme val="minor"/>
    </font>
    <font>
      <sz val="18"/>
      <color theme="1"/>
      <name val="Cambria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0070C0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13" xfId="0" applyBorder="1"/>
    <xf numFmtId="0" fontId="0" fillId="0" borderId="14" xfId="0" applyBorder="1"/>
    <xf numFmtId="0" fontId="0" fillId="0" borderId="15" xfId="0" applyBorder="1"/>
    <xf numFmtId="10" fontId="0" fillId="0" borderId="13" xfId="0" applyNumberFormat="1" applyBorder="1"/>
    <xf numFmtId="0" fontId="0" fillId="0" borderId="13" xfId="0" applyBorder="1" applyAlignment="1">
      <alignment horizontal="center" vertical="center"/>
    </xf>
    <xf numFmtId="43" fontId="0" fillId="0" borderId="13" xfId="1" applyFont="1" applyBorder="1"/>
    <xf numFmtId="43" fontId="0" fillId="0" borderId="15" xfId="1" applyFont="1" applyBorder="1"/>
    <xf numFmtId="0" fontId="0" fillId="0" borderId="15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43" fontId="0" fillId="0" borderId="13" xfId="0" applyNumberFormat="1" applyBorder="1"/>
    <xf numFmtId="9" fontId="0" fillId="0" borderId="13" xfId="2" applyFont="1" applyBorder="1" applyAlignment="1">
      <alignment horizontal="center"/>
    </xf>
    <xf numFmtId="43" fontId="0" fillId="0" borderId="14" xfId="0" applyNumberFormat="1" applyBorder="1"/>
    <xf numFmtId="0" fontId="0" fillId="2" borderId="1" xfId="0" applyFill="1" applyBorder="1" applyAlignment="1">
      <alignment horizontal="center" vertical="center"/>
    </xf>
    <xf numFmtId="9" fontId="0" fillId="0" borderId="15" xfId="2" applyFont="1" applyBorder="1"/>
    <xf numFmtId="9" fontId="0" fillId="0" borderId="1" xfId="2" applyFont="1" applyBorder="1" applyAlignment="1">
      <alignment horizontal="center"/>
    </xf>
    <xf numFmtId="0" fontId="0" fillId="0" borderId="15" xfId="0" applyBorder="1" applyAlignment="1"/>
    <xf numFmtId="43" fontId="0" fillId="0" borderId="15" xfId="1" applyFont="1" applyBorder="1" applyAlignment="1"/>
    <xf numFmtId="0" fontId="0" fillId="0" borderId="14" xfId="0" applyBorder="1" applyAlignment="1"/>
    <xf numFmtId="43" fontId="0" fillId="0" borderId="14" xfId="1" applyFont="1" applyBorder="1" applyAlignment="1"/>
    <xf numFmtId="43" fontId="0" fillId="0" borderId="1" xfId="0" applyNumberFormat="1" applyBorder="1" applyAlignment="1"/>
    <xf numFmtId="0" fontId="0" fillId="2" borderId="1" xfId="0" applyFill="1" applyBorder="1" applyAlignment="1">
      <alignment vertical="center"/>
    </xf>
    <xf numFmtId="0" fontId="0" fillId="0" borderId="13" xfId="0" applyBorder="1" applyAlignment="1"/>
    <xf numFmtId="43" fontId="0" fillId="0" borderId="13" xfId="1" applyFont="1" applyBorder="1" applyAlignment="1"/>
    <xf numFmtId="9" fontId="0" fillId="0" borderId="13" xfId="2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43" fontId="0" fillId="5" borderId="1" xfId="0" applyNumberFormat="1" applyFill="1" applyBorder="1"/>
    <xf numFmtId="9" fontId="0" fillId="5" borderId="1" xfId="2" applyFont="1" applyFill="1" applyBorder="1"/>
    <xf numFmtId="43" fontId="0" fillId="5" borderId="10" xfId="0" applyNumberFormat="1" applyFill="1" applyBorder="1"/>
    <xf numFmtId="9" fontId="0" fillId="5" borderId="1" xfId="2" applyFont="1" applyFill="1" applyBorder="1" applyAlignment="1">
      <alignment horizontal="center"/>
    </xf>
    <xf numFmtId="0" fontId="4" fillId="3" borderId="10" xfId="0" applyFont="1" applyFill="1" applyBorder="1" applyAlignment="1"/>
    <xf numFmtId="0" fontId="4" fillId="3" borderId="11" xfId="0" applyFont="1" applyFill="1" applyBorder="1" applyAlignment="1"/>
    <xf numFmtId="0" fontId="4" fillId="3" borderId="12" xfId="0" applyFont="1" applyFill="1" applyBorder="1" applyAlignment="1"/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3" xfId="0" applyFill="1" applyBorder="1" applyAlignment="1">
      <alignment vertical="center" wrapText="1"/>
    </xf>
    <xf numFmtId="0" fontId="0" fillId="2" borderId="14" xfId="0" applyFill="1" applyBorder="1" applyAlignment="1">
      <alignment vertical="center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1647825</xdr:colOff>
      <xdr:row>4</xdr:row>
      <xdr:rowOff>152400</xdr:rowOff>
    </xdr:to>
    <xdr:pic>
      <xdr:nvPicPr>
        <xdr:cNvPr id="3" name="Image 2" descr="C:\Program Files\Microsoft Office\MEDIA\CAGCAT10\j0292020.wm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4782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590550</xdr:colOff>
      <xdr:row>0</xdr:row>
      <xdr:rowOff>1</xdr:rowOff>
    </xdr:from>
    <xdr:to>
      <xdr:col>5</xdr:col>
      <xdr:colOff>619125</xdr:colOff>
      <xdr:row>5</xdr:row>
      <xdr:rowOff>19051</xdr:rowOff>
    </xdr:to>
    <xdr:pic>
      <xdr:nvPicPr>
        <xdr:cNvPr id="4" name="Image 3" descr="C:\Program Files\Microsoft Office\MEDIA\CAGCAT10\j0291984.wmf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143375" y="1"/>
          <a:ext cx="154305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0"/>
  <sheetViews>
    <sheetView tabSelected="1" topLeftCell="A28" workbookViewId="0">
      <selection activeCell="F31" sqref="F31"/>
    </sheetView>
  </sheetViews>
  <sheetFormatPr baseColWidth="10" defaultRowHeight="15"/>
  <cols>
    <col min="1" max="1" width="30.5703125" customWidth="1"/>
    <col min="2" max="2" width="10.85546875" customWidth="1"/>
    <col min="4" max="4" width="11.28515625" customWidth="1"/>
    <col min="6" max="6" width="9.42578125" customWidth="1"/>
  </cols>
  <sheetData>
    <row r="1" spans="1:6" ht="27.75" customHeight="1">
      <c r="A1" s="51" t="s">
        <v>37</v>
      </c>
      <c r="B1" s="52"/>
      <c r="C1" s="52"/>
      <c r="D1" s="52"/>
      <c r="E1" s="52"/>
      <c r="F1" s="53"/>
    </row>
    <row r="2" spans="1:6">
      <c r="A2" s="54"/>
      <c r="B2" s="55"/>
      <c r="C2" s="55"/>
      <c r="D2" s="55"/>
      <c r="E2" s="55"/>
      <c r="F2" s="56"/>
    </row>
    <row r="3" spans="1:6">
      <c r="A3" s="54"/>
      <c r="B3" s="55"/>
      <c r="C3" s="55"/>
      <c r="D3" s="55"/>
      <c r="E3" s="55"/>
      <c r="F3" s="56"/>
    </row>
    <row r="4" spans="1:6">
      <c r="A4" s="54"/>
      <c r="B4" s="55"/>
      <c r="C4" s="55"/>
      <c r="D4" s="55"/>
      <c r="E4" s="55"/>
      <c r="F4" s="56"/>
    </row>
    <row r="5" spans="1:6" ht="15.75" thickBot="1">
      <c r="A5" s="57"/>
      <c r="B5" s="58"/>
      <c r="C5" s="58"/>
      <c r="D5" s="58"/>
      <c r="E5" s="58"/>
      <c r="F5" s="59"/>
    </row>
    <row r="6" spans="1:6" ht="18.75" customHeight="1">
      <c r="A6" s="63" t="s">
        <v>30</v>
      </c>
      <c r="B6" s="64"/>
      <c r="C6" s="64"/>
      <c r="D6" s="64"/>
      <c r="E6" s="64"/>
      <c r="F6" s="65"/>
    </row>
    <row r="7" spans="1:6" ht="23.25" customHeight="1" thickBot="1">
      <c r="A7" s="66"/>
      <c r="B7" s="67"/>
      <c r="C7" s="67"/>
      <c r="D7" s="67"/>
      <c r="E7" s="67"/>
      <c r="F7" s="68"/>
    </row>
    <row r="8" spans="1:6" ht="15.75" thickBot="1">
      <c r="A8" s="69" t="s">
        <v>0</v>
      </c>
      <c r="B8" s="60" t="s">
        <v>9</v>
      </c>
      <c r="C8" s="61"/>
      <c r="D8" s="62"/>
      <c r="E8" s="44" t="s">
        <v>10</v>
      </c>
      <c r="F8" s="44" t="s">
        <v>11</v>
      </c>
    </row>
    <row r="9" spans="1:6" ht="15.75" thickBot="1">
      <c r="A9" s="70"/>
      <c r="B9" s="14" t="s">
        <v>13</v>
      </c>
      <c r="C9" s="14" t="s">
        <v>14</v>
      </c>
      <c r="D9" s="14" t="s">
        <v>15</v>
      </c>
      <c r="E9" s="45"/>
      <c r="F9" s="45"/>
    </row>
    <row r="10" spans="1:6" ht="15.75" thickBot="1">
      <c r="A10" s="1" t="s">
        <v>1</v>
      </c>
      <c r="B10" s="5">
        <v>100</v>
      </c>
      <c r="C10" s="6">
        <v>30</v>
      </c>
      <c r="D10" s="6">
        <f>B10*C10</f>
        <v>3000</v>
      </c>
      <c r="E10" s="6">
        <v>3090</v>
      </c>
      <c r="F10" s="25">
        <f>(E10-D10)*100%/E10</f>
        <v>2.9126213592233011E-2</v>
      </c>
    </row>
    <row r="11" spans="1:6" ht="15.75" thickBot="1">
      <c r="A11" s="3" t="s">
        <v>2</v>
      </c>
      <c r="B11" s="10">
        <v>30</v>
      </c>
      <c r="C11" s="7">
        <v>30</v>
      </c>
      <c r="D11" s="7">
        <f t="shared" ref="D11:D18" si="0">B11*C11</f>
        <v>900</v>
      </c>
      <c r="E11" s="7">
        <v>1100</v>
      </c>
      <c r="F11" s="25">
        <f t="shared" ref="F11:F19" si="1">(E11-D11)*100%/E11</f>
        <v>0.18181818181818182</v>
      </c>
    </row>
    <row r="12" spans="1:6" ht="15.75" thickBot="1">
      <c r="A12" s="3" t="s">
        <v>3</v>
      </c>
      <c r="B12" s="10">
        <v>1</v>
      </c>
      <c r="C12" s="7">
        <v>1150</v>
      </c>
      <c r="D12" s="7">
        <f t="shared" si="0"/>
        <v>1150</v>
      </c>
      <c r="E12" s="7">
        <v>850</v>
      </c>
      <c r="F12" s="25">
        <f t="shared" si="1"/>
        <v>-0.35294117647058826</v>
      </c>
    </row>
    <row r="13" spans="1:6" ht="15.75" thickBot="1">
      <c r="A13" s="3" t="s">
        <v>4</v>
      </c>
      <c r="B13" s="10">
        <v>200</v>
      </c>
      <c r="C13" s="7">
        <v>2</v>
      </c>
      <c r="D13" s="7">
        <f t="shared" si="0"/>
        <v>400</v>
      </c>
      <c r="E13" s="7">
        <v>350</v>
      </c>
      <c r="F13" s="25">
        <f t="shared" si="1"/>
        <v>-0.14285714285714285</v>
      </c>
    </row>
    <row r="14" spans="1:6" ht="15.75" thickBot="1">
      <c r="A14" s="17" t="s">
        <v>36</v>
      </c>
      <c r="B14" s="8">
        <v>55</v>
      </c>
      <c r="C14" s="18">
        <v>25</v>
      </c>
      <c r="D14" s="18">
        <f t="shared" si="0"/>
        <v>1375</v>
      </c>
      <c r="E14" s="18">
        <v>1150</v>
      </c>
      <c r="F14" s="25">
        <f t="shared" si="1"/>
        <v>-0.19565217391304349</v>
      </c>
    </row>
    <row r="15" spans="1:6" ht="15.75" thickBot="1">
      <c r="A15" s="17" t="s">
        <v>5</v>
      </c>
      <c r="B15" s="8">
        <v>1</v>
      </c>
      <c r="C15" s="18">
        <v>750</v>
      </c>
      <c r="D15" s="18">
        <f t="shared" si="0"/>
        <v>750</v>
      </c>
      <c r="E15" s="18">
        <v>710</v>
      </c>
      <c r="F15" s="25">
        <f t="shared" si="1"/>
        <v>-5.6338028169014086E-2</v>
      </c>
    </row>
    <row r="16" spans="1:6" ht="15.75" thickBot="1">
      <c r="A16" s="17" t="s">
        <v>6</v>
      </c>
      <c r="B16" s="8">
        <v>150</v>
      </c>
      <c r="C16" s="18">
        <v>2</v>
      </c>
      <c r="D16" s="18">
        <f t="shared" si="0"/>
        <v>300</v>
      </c>
      <c r="E16" s="18">
        <v>280</v>
      </c>
      <c r="F16" s="25">
        <f t="shared" si="1"/>
        <v>-7.1428571428571425E-2</v>
      </c>
    </row>
    <row r="17" spans="1:6" ht="15.75" thickBot="1">
      <c r="A17" s="17" t="s">
        <v>7</v>
      </c>
      <c r="B17" s="8">
        <v>1</v>
      </c>
      <c r="C17" s="18">
        <v>350</v>
      </c>
      <c r="D17" s="18">
        <f t="shared" si="0"/>
        <v>350</v>
      </c>
      <c r="E17" s="18">
        <v>390</v>
      </c>
      <c r="F17" s="25">
        <f t="shared" si="1"/>
        <v>0.10256410256410256</v>
      </c>
    </row>
    <row r="18" spans="1:6" ht="15.75" thickBot="1">
      <c r="A18" s="19" t="s">
        <v>8</v>
      </c>
      <c r="B18" s="9">
        <v>25</v>
      </c>
      <c r="C18" s="20">
        <v>65</v>
      </c>
      <c r="D18" s="20">
        <f t="shared" si="0"/>
        <v>1625</v>
      </c>
      <c r="E18" s="20">
        <v>1825</v>
      </c>
      <c r="F18" s="25">
        <f t="shared" si="1"/>
        <v>0.1095890410958904</v>
      </c>
    </row>
    <row r="19" spans="1:6" ht="19.5" thickBot="1">
      <c r="A19" s="32" t="s">
        <v>12</v>
      </c>
      <c r="B19" s="33"/>
      <c r="C19" s="34"/>
      <c r="D19" s="21">
        <f>SUM(D10:D18)</f>
        <v>9850</v>
      </c>
      <c r="E19" s="21">
        <f>SUM(E10:E18)</f>
        <v>9745</v>
      </c>
      <c r="F19" s="25">
        <f t="shared" si="1"/>
        <v>-1.07747562852745E-2</v>
      </c>
    </row>
    <row r="20" spans="1:6" ht="15.75" thickBot="1">
      <c r="A20" s="41"/>
      <c r="B20" s="42"/>
      <c r="C20" s="42"/>
      <c r="D20" s="42"/>
      <c r="E20" s="42"/>
      <c r="F20" s="43"/>
    </row>
    <row r="21" spans="1:6" ht="15.75" thickBot="1">
      <c r="A21" s="44" t="s">
        <v>16</v>
      </c>
      <c r="B21" s="46" t="s">
        <v>9</v>
      </c>
      <c r="C21" s="47"/>
      <c r="D21" s="48"/>
      <c r="E21" s="49" t="s">
        <v>17</v>
      </c>
      <c r="F21" s="44" t="s">
        <v>18</v>
      </c>
    </row>
    <row r="22" spans="1:6" ht="15.75" thickBot="1">
      <c r="A22" s="45"/>
      <c r="B22" s="22" t="s">
        <v>13</v>
      </c>
      <c r="C22" s="22" t="s">
        <v>14</v>
      </c>
      <c r="D22" s="22" t="s">
        <v>15</v>
      </c>
      <c r="E22" s="50"/>
      <c r="F22" s="45"/>
    </row>
    <row r="23" spans="1:6" ht="15.75" thickBot="1">
      <c r="A23" s="23" t="s">
        <v>19</v>
      </c>
      <c r="B23" s="23">
        <v>250</v>
      </c>
      <c r="C23" s="24">
        <v>1.5</v>
      </c>
      <c r="D23" s="24">
        <f>B23*C23</f>
        <v>375</v>
      </c>
      <c r="E23" s="24">
        <v>400</v>
      </c>
      <c r="F23" s="12">
        <f>(E23-D23)*100%/E23</f>
        <v>6.25E-2</v>
      </c>
    </row>
    <row r="24" spans="1:6" ht="15.75" thickBot="1">
      <c r="A24" s="17" t="s">
        <v>20</v>
      </c>
      <c r="B24" s="17">
        <v>1</v>
      </c>
      <c r="C24" s="18">
        <v>600</v>
      </c>
      <c r="D24" s="18">
        <f t="shared" ref="D24:D33" si="2">B24*C24</f>
        <v>600</v>
      </c>
      <c r="E24" s="18">
        <v>470</v>
      </c>
      <c r="F24" s="12">
        <f t="shared" ref="F24:F34" si="3">(E24-D24)*100%/E24</f>
        <v>-0.27659574468085107</v>
      </c>
    </row>
    <row r="25" spans="1:6" ht="15.75" thickBot="1">
      <c r="A25" s="17" t="s">
        <v>21</v>
      </c>
      <c r="B25" s="17">
        <v>1</v>
      </c>
      <c r="C25" s="18">
        <v>1380</v>
      </c>
      <c r="D25" s="18">
        <f t="shared" si="2"/>
        <v>1380</v>
      </c>
      <c r="E25" s="18">
        <v>900</v>
      </c>
      <c r="F25" s="12">
        <f t="shared" si="3"/>
        <v>-0.53333333333333333</v>
      </c>
    </row>
    <row r="26" spans="1:6" ht="15.75" thickBot="1">
      <c r="A26" s="17" t="s">
        <v>22</v>
      </c>
      <c r="B26" s="17">
        <v>300</v>
      </c>
      <c r="C26" s="18">
        <v>0.3</v>
      </c>
      <c r="D26" s="18">
        <f t="shared" si="2"/>
        <v>90</v>
      </c>
      <c r="E26" s="18">
        <v>82</v>
      </c>
      <c r="F26" s="12">
        <f t="shared" si="3"/>
        <v>-9.7560975609756101E-2</v>
      </c>
    </row>
    <row r="27" spans="1:6" ht="15.75" thickBot="1">
      <c r="A27" s="17" t="s">
        <v>23</v>
      </c>
      <c r="B27" s="17">
        <v>300</v>
      </c>
      <c r="C27" s="18">
        <v>1.4</v>
      </c>
      <c r="D27" s="18">
        <f t="shared" si="2"/>
        <v>420</v>
      </c>
      <c r="E27" s="18">
        <v>450</v>
      </c>
      <c r="F27" s="12">
        <f t="shared" si="3"/>
        <v>6.6666666666666666E-2</v>
      </c>
    </row>
    <row r="28" spans="1:6" ht="15.75" thickBot="1">
      <c r="A28" s="17" t="s">
        <v>24</v>
      </c>
      <c r="B28" s="17">
        <v>1</v>
      </c>
      <c r="C28" s="18">
        <v>400</v>
      </c>
      <c r="D28" s="18">
        <f t="shared" si="2"/>
        <v>400</v>
      </c>
      <c r="E28" s="18">
        <v>350</v>
      </c>
      <c r="F28" s="12">
        <f t="shared" si="3"/>
        <v>-0.14285714285714285</v>
      </c>
    </row>
    <row r="29" spans="1:6" ht="15.75" thickBot="1">
      <c r="A29" s="17" t="s">
        <v>25</v>
      </c>
      <c r="B29" s="17">
        <v>70</v>
      </c>
      <c r="C29" s="18">
        <v>0.3</v>
      </c>
      <c r="D29" s="18">
        <f t="shared" si="2"/>
        <v>21</v>
      </c>
      <c r="E29" s="18">
        <v>25</v>
      </c>
      <c r="F29" s="12">
        <f t="shared" si="3"/>
        <v>0.16</v>
      </c>
    </row>
    <row r="30" spans="1:6" ht="15.75" thickBot="1">
      <c r="A30" s="17" t="s">
        <v>26</v>
      </c>
      <c r="B30" s="17">
        <v>1</v>
      </c>
      <c r="C30" s="18">
        <v>1650</v>
      </c>
      <c r="D30" s="18">
        <f t="shared" si="2"/>
        <v>1650</v>
      </c>
      <c r="E30" s="18">
        <v>2050</v>
      </c>
      <c r="F30" s="12">
        <f t="shared" si="3"/>
        <v>0.1951219512195122</v>
      </c>
    </row>
    <row r="31" spans="1:6" ht="15.75" thickBot="1">
      <c r="A31" s="17" t="s">
        <v>27</v>
      </c>
      <c r="B31" s="17">
        <v>1</v>
      </c>
      <c r="C31" s="18">
        <v>270</v>
      </c>
      <c r="D31" s="18">
        <f t="shared" si="2"/>
        <v>270</v>
      </c>
      <c r="E31" s="18">
        <v>300</v>
      </c>
      <c r="F31" s="12">
        <f t="shared" si="3"/>
        <v>0.1</v>
      </c>
    </row>
    <row r="32" spans="1:6" ht="15.75" thickBot="1">
      <c r="A32" s="17" t="s">
        <v>28</v>
      </c>
      <c r="B32" s="17">
        <v>1</v>
      </c>
      <c r="C32" s="18">
        <v>300</v>
      </c>
      <c r="D32" s="18">
        <f t="shared" si="2"/>
        <v>300</v>
      </c>
      <c r="E32" s="18">
        <v>350</v>
      </c>
      <c r="F32" s="12">
        <f t="shared" si="3"/>
        <v>0.14285714285714285</v>
      </c>
    </row>
    <row r="33" spans="1:6" ht="15.75" thickBot="1">
      <c r="A33" s="19" t="s">
        <v>29</v>
      </c>
      <c r="B33" s="19">
        <v>35</v>
      </c>
      <c r="C33" s="20">
        <v>45</v>
      </c>
      <c r="D33" s="20">
        <f t="shared" si="2"/>
        <v>1575</v>
      </c>
      <c r="E33" s="20">
        <v>1500</v>
      </c>
      <c r="F33" s="12">
        <f t="shared" si="3"/>
        <v>-0.05</v>
      </c>
    </row>
    <row r="34" spans="1:6" ht="19.5" thickBot="1">
      <c r="A34" s="32" t="s">
        <v>31</v>
      </c>
      <c r="B34" s="33"/>
      <c r="C34" s="34"/>
      <c r="D34" s="21">
        <f>SUM(D23:D33)</f>
        <v>7081</v>
      </c>
      <c r="E34" s="21">
        <f>SUM(E23:E33)</f>
        <v>6877</v>
      </c>
      <c r="F34" s="16">
        <f t="shared" si="3"/>
        <v>-2.9664097717027774E-2</v>
      </c>
    </row>
    <row r="35" spans="1:6" ht="15.75" thickBot="1"/>
    <row r="36" spans="1:6" ht="15.75" thickBot="1">
      <c r="A36" s="35" t="s">
        <v>33</v>
      </c>
      <c r="B36" s="37" t="s">
        <v>9</v>
      </c>
      <c r="C36" s="38"/>
      <c r="D36" s="39" t="s">
        <v>17</v>
      </c>
      <c r="E36" s="39" t="s">
        <v>18</v>
      </c>
    </row>
    <row r="37" spans="1:6" ht="15.75" thickBot="1">
      <c r="A37" s="36"/>
      <c r="B37" s="26" t="s">
        <v>15</v>
      </c>
      <c r="C37" s="26" t="s">
        <v>32</v>
      </c>
      <c r="D37" s="40"/>
      <c r="E37" s="40"/>
    </row>
    <row r="38" spans="1:6" ht="15.75" thickBot="1">
      <c r="A38" s="1" t="s">
        <v>34</v>
      </c>
      <c r="B38" s="11">
        <f>D19</f>
        <v>9850</v>
      </c>
      <c r="C38" s="4">
        <v>1</v>
      </c>
      <c r="D38" s="11">
        <f>E19</f>
        <v>9745</v>
      </c>
      <c r="E38" s="12">
        <f>(D38-B38)*100%/D38</f>
        <v>-1.07747562852745E-2</v>
      </c>
    </row>
    <row r="39" spans="1:6" ht="15.75" thickBot="1">
      <c r="A39" s="2" t="s">
        <v>16</v>
      </c>
      <c r="B39" s="13">
        <f>D34</f>
        <v>7081</v>
      </c>
      <c r="C39" s="15">
        <f>B39*C38/B38</f>
        <v>0.71888324873096443</v>
      </c>
      <c r="D39" s="13">
        <f>E34</f>
        <v>6877</v>
      </c>
      <c r="E39" s="12">
        <f t="shared" ref="E39" si="4">(D39-B39)*100%/D39</f>
        <v>-2.9664097717027774E-2</v>
      </c>
    </row>
    <row r="40" spans="1:6" ht="19.5" thickBot="1">
      <c r="A40" s="27" t="s">
        <v>35</v>
      </c>
      <c r="B40" s="28">
        <f>B38-B39</f>
        <v>2769</v>
      </c>
      <c r="C40" s="29">
        <f>C38-C39</f>
        <v>0.28111675126903557</v>
      </c>
      <c r="D40" s="30">
        <f>D38-D39</f>
        <v>2868</v>
      </c>
      <c r="E40" s="31">
        <f>(D40-B40)*100%/D40</f>
        <v>3.4518828451882845E-2</v>
      </c>
    </row>
  </sheetData>
  <mergeCells count="17">
    <mergeCell ref="A19:C19"/>
    <mergeCell ref="A1:F5"/>
    <mergeCell ref="B8:D8"/>
    <mergeCell ref="A6:F7"/>
    <mergeCell ref="F8:F9"/>
    <mergeCell ref="E8:E9"/>
    <mergeCell ref="A8:A9"/>
    <mergeCell ref="A20:F20"/>
    <mergeCell ref="A21:A22"/>
    <mergeCell ref="B21:D21"/>
    <mergeCell ref="E21:E22"/>
    <mergeCell ref="F21:F22"/>
    <mergeCell ref="A34:C34"/>
    <mergeCell ref="A36:A37"/>
    <mergeCell ref="B36:C36"/>
    <mergeCell ref="E36:E37"/>
    <mergeCell ref="D36:D3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TDI1A</dc:creator>
  <cp:lastModifiedBy>ZIZI</cp:lastModifiedBy>
  <cp:lastPrinted>2013-10-01T16:37:27Z</cp:lastPrinted>
  <dcterms:created xsi:type="dcterms:W3CDTF">2013-10-01T14:10:40Z</dcterms:created>
  <dcterms:modified xsi:type="dcterms:W3CDTF">2014-04-21T11:07:52Z</dcterms:modified>
</cp:coreProperties>
</file>