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Feuil1" sheetId="1" r:id="rId1"/>
    <sheet name="Feuil2" sheetId="2" r:id="rId2"/>
    <sheet name="Articles" sheetId="3" r:id="rId3"/>
    <sheet name="Feuil4" sheetId="4" r:id="rId4"/>
  </sheets>
  <definedNames>
    <definedName name="Articles">Articles!$C$4:$E$8</definedName>
  </definedNames>
  <calcPr calcId="124519"/>
</workbook>
</file>

<file path=xl/calcChain.xml><?xml version="1.0" encoding="utf-8"?>
<calcChain xmlns="http://schemas.openxmlformats.org/spreadsheetml/2006/main">
  <c r="F6" i="4"/>
  <c r="F7"/>
  <c r="F8"/>
  <c r="F9"/>
  <c r="F10"/>
  <c r="F11"/>
  <c r="F12"/>
  <c r="F13"/>
  <c r="F5"/>
  <c r="E6"/>
  <c r="E7"/>
  <c r="E8"/>
  <c r="E9"/>
  <c r="E10"/>
  <c r="E11"/>
  <c r="E12"/>
  <c r="E13"/>
  <c r="E5"/>
  <c r="J8" i="1"/>
  <c r="J9"/>
  <c r="J10"/>
  <c r="J11"/>
  <c r="J12"/>
  <c r="J13"/>
  <c r="J14"/>
  <c r="J15"/>
  <c r="J16"/>
  <c r="J17"/>
  <c r="J7"/>
  <c r="I7"/>
  <c r="I8"/>
  <c r="I9"/>
  <c r="I10"/>
  <c r="I11"/>
  <c r="I12"/>
  <c r="I13"/>
  <c r="I14"/>
  <c r="I15"/>
  <c r="I16"/>
  <c r="I17"/>
  <c r="G7"/>
  <c r="F7"/>
  <c r="G8"/>
  <c r="G9"/>
  <c r="G10"/>
  <c r="G11"/>
  <c r="G12"/>
  <c r="G13"/>
  <c r="G14"/>
  <c r="G15"/>
  <c r="G16"/>
  <c r="G17"/>
  <c r="F8"/>
  <c r="F9"/>
  <c r="F10"/>
  <c r="F11"/>
  <c r="F12"/>
  <c r="F13"/>
  <c r="F14"/>
  <c r="F15"/>
  <c r="F16"/>
  <c r="F17"/>
</calcChain>
</file>

<file path=xl/sharedStrings.xml><?xml version="1.0" encoding="utf-8"?>
<sst xmlns="http://schemas.openxmlformats.org/spreadsheetml/2006/main" count="59" uniqueCount="49">
  <si>
    <t>Ahmad</t>
  </si>
  <si>
    <t>Mounir</t>
  </si>
  <si>
    <t>Mourad</t>
  </si>
  <si>
    <t>Souhir</t>
  </si>
  <si>
    <t>Maroua</t>
  </si>
  <si>
    <t>Hicham</t>
  </si>
  <si>
    <t>Karima</t>
  </si>
  <si>
    <t>amal</t>
  </si>
  <si>
    <t>Symohamed</t>
  </si>
  <si>
    <t>Kasem</t>
  </si>
  <si>
    <t>Abdelkader</t>
  </si>
  <si>
    <t>Nbre d'H/Mois</t>
  </si>
  <si>
    <t>Taux Horaire</t>
  </si>
  <si>
    <t>Salaire brut</t>
  </si>
  <si>
    <t>Salaire net</t>
  </si>
  <si>
    <t>Date d'embauche</t>
  </si>
  <si>
    <t>Ancienneté</t>
  </si>
  <si>
    <t>Prime</t>
  </si>
  <si>
    <t>Date  du jour</t>
  </si>
  <si>
    <t>Fiches de paie des primes</t>
  </si>
  <si>
    <t>Sté ACCI</t>
  </si>
  <si>
    <t>AIMO</t>
  </si>
  <si>
    <t>LIBIT</t>
  </si>
  <si>
    <t>BITO</t>
  </si>
  <si>
    <t>COLINO</t>
  </si>
  <si>
    <t>SUPRANO</t>
  </si>
  <si>
    <t>Chèque</t>
  </si>
  <si>
    <t>Espèces</t>
  </si>
  <si>
    <t>viremet</t>
  </si>
  <si>
    <t>Comptant</t>
  </si>
  <si>
    <t>Gratuit</t>
  </si>
  <si>
    <t>Référence</t>
  </si>
  <si>
    <t>dèsignation</t>
  </si>
  <si>
    <t>OMO</t>
  </si>
  <si>
    <t>TIDE</t>
  </si>
  <si>
    <t>ARIEL</t>
  </si>
  <si>
    <t>ACE</t>
  </si>
  <si>
    <t>Prix unitaires</t>
  </si>
  <si>
    <t>Client</t>
  </si>
  <si>
    <t>Désignqtion</t>
  </si>
  <si>
    <t>UP</t>
  </si>
  <si>
    <t>Quantité</t>
  </si>
  <si>
    <t>Totale HT</t>
  </si>
  <si>
    <t>TTC</t>
  </si>
  <si>
    <t>Mode de paiement</t>
  </si>
  <si>
    <t>Total TTC</t>
  </si>
  <si>
    <t>Remise</t>
  </si>
  <si>
    <t>TOTAL NET</t>
  </si>
  <si>
    <t>Articles</t>
  </si>
</sst>
</file>

<file path=xl/styles.xml><?xml version="1.0" encoding="utf-8"?>
<styleSheet xmlns="http://schemas.openxmlformats.org/spreadsheetml/2006/main">
  <numFmts count="1">
    <numFmt numFmtId="164" formatCode="dd/mm/yy;@"/>
  </numFmts>
  <fonts count="8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b/>
      <sz val="8"/>
      <color theme="1"/>
      <name val="Comic Sans MS"/>
      <family val="4"/>
    </font>
    <font>
      <sz val="10"/>
      <color theme="1"/>
      <name val="Calibri"/>
      <family val="2"/>
      <scheme val="minor"/>
    </font>
    <font>
      <b/>
      <sz val="13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ashDot">
        <color indexed="64"/>
      </right>
      <top style="double">
        <color indexed="64"/>
      </top>
      <bottom style="dashDot">
        <color indexed="64"/>
      </bottom>
      <diagonal/>
    </border>
    <border>
      <left style="double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ouble">
        <color indexed="64"/>
      </left>
      <right style="dashDot">
        <color indexed="64"/>
      </right>
      <top/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 style="double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ouble">
        <color indexed="64"/>
      </top>
      <bottom style="dashDot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ouble">
        <color indexed="64"/>
      </right>
      <top style="dashDot">
        <color indexed="64"/>
      </top>
      <bottom style="double">
        <color indexed="64"/>
      </bottom>
      <diagonal/>
    </border>
    <border>
      <left style="dashDot">
        <color indexed="64"/>
      </left>
      <right style="double">
        <color indexed="64"/>
      </right>
      <top style="double">
        <color indexed="64"/>
      </top>
      <bottom/>
      <diagonal/>
    </border>
    <border>
      <left style="dashDot">
        <color indexed="64"/>
      </left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ouble">
        <color indexed="64"/>
      </right>
      <top/>
      <bottom style="dashDot">
        <color indexed="64"/>
      </bottom>
      <diagonal/>
    </border>
    <border>
      <left style="dashDot">
        <color indexed="64"/>
      </left>
      <right style="double">
        <color indexed="64"/>
      </right>
      <top/>
      <bottom/>
      <diagonal/>
    </border>
    <border>
      <left/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indexed="64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double">
        <color indexed="64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double">
        <color indexed="64"/>
      </bottom>
      <diagonal/>
    </border>
    <border>
      <left style="mediumDashed">
        <color auto="1"/>
      </left>
      <right style="double">
        <color indexed="64"/>
      </right>
      <top style="mediumDashed">
        <color auto="1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auto="1"/>
      </right>
      <top style="double">
        <color indexed="64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double">
        <color indexed="64"/>
      </top>
      <bottom style="mediumDashed">
        <color auto="1"/>
      </bottom>
      <diagonal/>
    </border>
    <border>
      <left style="double">
        <color indexed="64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double">
        <color indexed="64"/>
      </right>
      <top/>
      <bottom style="mediumDashed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3" xfId="0" applyBorder="1"/>
    <xf numFmtId="0" fontId="0" fillId="0" borderId="51" xfId="0" applyBorder="1"/>
    <xf numFmtId="0" fontId="6" fillId="0" borderId="0" xfId="0" applyFont="1"/>
    <xf numFmtId="0" fontId="7" fillId="0" borderId="43" xfId="0" applyFont="1" applyBorder="1"/>
    <xf numFmtId="0" fontId="7" fillId="0" borderId="8" xfId="0" applyFont="1" applyBorder="1"/>
    <xf numFmtId="0" fontId="7" fillId="0" borderId="52" xfId="0" applyFont="1" applyBorder="1"/>
    <xf numFmtId="0" fontId="7" fillId="0" borderId="0" xfId="0" applyFont="1"/>
    <xf numFmtId="0" fontId="5" fillId="0" borderId="37" xfId="0" applyFont="1" applyBorder="1"/>
    <xf numFmtId="0" fontId="6" fillId="0" borderId="35" xfId="0" applyFont="1" applyBorder="1"/>
    <xf numFmtId="0" fontId="6" fillId="0" borderId="38" xfId="0" applyFont="1" applyBorder="1"/>
    <xf numFmtId="0" fontId="6" fillId="0" borderId="41" xfId="0" applyFont="1" applyBorder="1"/>
    <xf numFmtId="0" fontId="6" fillId="0" borderId="34" xfId="0" applyFont="1" applyBorder="1"/>
    <xf numFmtId="0" fontId="6" fillId="0" borderId="37" xfId="0" applyFont="1" applyBorder="1"/>
    <xf numFmtId="0" fontId="6" fillId="0" borderId="40" xfId="0" applyFont="1" applyBorder="1"/>
    <xf numFmtId="0" fontId="6" fillId="0" borderId="33" xfId="0" applyFont="1" applyBorder="1"/>
    <xf numFmtId="0" fontId="6" fillId="0" borderId="36" xfId="0" applyFont="1" applyBorder="1"/>
    <xf numFmtId="0" fontId="6" fillId="0" borderId="39" xfId="0" applyFont="1" applyBorder="1"/>
    <xf numFmtId="10" fontId="6" fillId="0" borderId="27" xfId="0" applyNumberFormat="1" applyFont="1" applyBorder="1"/>
    <xf numFmtId="10" fontId="6" fillId="0" borderId="28" xfId="0" applyNumberFormat="1" applyFont="1" applyBorder="1"/>
    <xf numFmtId="10" fontId="6" fillId="0" borderId="29" xfId="0" applyNumberFormat="1" applyFont="1" applyBorder="1"/>
    <xf numFmtId="10" fontId="6" fillId="0" borderId="30" xfId="0" applyNumberFormat="1" applyFont="1" applyBorder="1"/>
    <xf numFmtId="10" fontId="6" fillId="0" borderId="31" xfId="0" applyNumberFormat="1" applyFont="1" applyBorder="1"/>
    <xf numFmtId="10" fontId="6" fillId="0" borderId="32" xfId="0" applyNumberFormat="1" applyFont="1" applyBorder="1"/>
    <xf numFmtId="0" fontId="6" fillId="0" borderId="45" xfId="0" applyFont="1" applyBorder="1"/>
    <xf numFmtId="0" fontId="6" fillId="0" borderId="46" xfId="0" applyFont="1" applyBorder="1"/>
    <xf numFmtId="0" fontId="6" fillId="0" borderId="44" xfId="0" applyFont="1" applyBorder="1"/>
    <xf numFmtId="0" fontId="6" fillId="0" borderId="42" xfId="0" applyFont="1" applyBorder="1"/>
    <xf numFmtId="0" fontId="6" fillId="0" borderId="47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50" xfId="0" applyFont="1" applyBorder="1"/>
    <xf numFmtId="0" fontId="6" fillId="0" borderId="53" xfId="0" applyFont="1" applyBorder="1"/>
    <xf numFmtId="0" fontId="6" fillId="0" borderId="54" xfId="0" applyFont="1" applyBorder="1"/>
    <xf numFmtId="0" fontId="6" fillId="0" borderId="55" xfId="0" applyFont="1" applyBorder="1"/>
    <xf numFmtId="0" fontId="6" fillId="0" borderId="56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3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Feuil1!$I$6</c:f>
              <c:strCache>
                <c:ptCount val="1"/>
                <c:pt idx="0">
                  <c:v>Ancienneté</c:v>
                </c:pt>
              </c:strCache>
            </c:strRef>
          </c:tx>
          <c:cat>
            <c:strRef>
              <c:f>Feuil1!$C$7:$C$17</c:f>
              <c:strCache>
                <c:ptCount val="11"/>
                <c:pt idx="0">
                  <c:v>Ahmad</c:v>
                </c:pt>
                <c:pt idx="1">
                  <c:v>Mounir</c:v>
                </c:pt>
                <c:pt idx="2">
                  <c:v>Mourad</c:v>
                </c:pt>
                <c:pt idx="3">
                  <c:v>Souhir</c:v>
                </c:pt>
                <c:pt idx="4">
                  <c:v>Maroua</c:v>
                </c:pt>
                <c:pt idx="5">
                  <c:v>Hicham</c:v>
                </c:pt>
                <c:pt idx="6">
                  <c:v>Karima</c:v>
                </c:pt>
                <c:pt idx="7">
                  <c:v>amal</c:v>
                </c:pt>
                <c:pt idx="8">
                  <c:v>Symohamed</c:v>
                </c:pt>
                <c:pt idx="9">
                  <c:v>Kasem</c:v>
                </c:pt>
                <c:pt idx="10">
                  <c:v>Abdelkader</c:v>
                </c:pt>
              </c:strCache>
            </c:strRef>
          </c:cat>
          <c:val>
            <c:numRef>
              <c:f>Feuil1!$I$7:$I$17</c:f>
              <c:numCache>
                <c:formatCode>0</c:formatCode>
                <c:ptCount val="11"/>
                <c:pt idx="0">
                  <c:v>10.098630136986301</c:v>
                </c:pt>
                <c:pt idx="1">
                  <c:v>0.59178082191780823</c:v>
                </c:pt>
                <c:pt idx="2">
                  <c:v>4.0931506849315067</c:v>
                </c:pt>
                <c:pt idx="3">
                  <c:v>5.3369863013698629</c:v>
                </c:pt>
                <c:pt idx="4">
                  <c:v>9.786301369863013</c:v>
                </c:pt>
                <c:pt idx="5">
                  <c:v>13.964383561643835</c:v>
                </c:pt>
                <c:pt idx="6">
                  <c:v>2.4821917808219176</c:v>
                </c:pt>
                <c:pt idx="7">
                  <c:v>6.7561643835616438</c:v>
                </c:pt>
                <c:pt idx="8">
                  <c:v>8.3479452054794514</c:v>
                </c:pt>
                <c:pt idx="9">
                  <c:v>1.0054794520547945</c:v>
                </c:pt>
                <c:pt idx="10">
                  <c:v>2.3945205479452056</c:v>
                </c:pt>
              </c:numCache>
            </c:numRef>
          </c:val>
        </c:ser>
        <c:hiLowLines/>
        <c:marker val="1"/>
        <c:axId val="65784064"/>
        <c:axId val="65794432"/>
      </c:lineChart>
      <c:catAx>
        <c:axId val="65784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Les no</a:t>
                </a:r>
                <a:r>
                  <a:rPr lang="en-US"/>
                  <a:t>ms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38935830318507497"/>
              <c:y val="0.895322439533768"/>
            </c:manualLayout>
          </c:layout>
        </c:title>
        <c:majorTickMark val="none"/>
        <c:tickLblPos val="nextTo"/>
        <c:crossAx val="65794432"/>
        <c:crosses val="autoZero"/>
        <c:auto val="1"/>
        <c:lblAlgn val="ctr"/>
        <c:lblOffset val="100"/>
      </c:catAx>
      <c:valAx>
        <c:axId val="657944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ancienneté par an</a:t>
                </a:r>
                <a:r>
                  <a:rPr lang="fr-FR" baseline="0"/>
                  <a:t> </a:t>
                </a:r>
                <a:endParaRPr lang="fr-FR"/>
              </a:p>
            </c:rich>
          </c:tx>
          <c:layout/>
        </c:title>
        <c:numFmt formatCode="0" sourceLinked="1"/>
        <c:tickLblPos val="nextTo"/>
        <c:crossAx val="65784064"/>
        <c:crosses val="autoZero"/>
        <c:crossBetween val="between"/>
      </c:valAx>
    </c:plotArea>
    <c:legend>
      <c:legendPos val="r"/>
      <c:layout/>
    </c:legend>
    <c:plotVisOnly val="1"/>
  </c:chart>
  <c:spPr>
    <a:gradFill flip="none" rotWithShape="1">
      <a:gsLst>
        <a:gs pos="0">
          <a:srgbClr val="8064A2">
            <a:lumMod val="20000"/>
            <a:lumOff val="80000"/>
          </a:srgbClr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  <a:tileRect/>
    </a:gra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20</xdr:row>
      <xdr:rowOff>85725</xdr:rowOff>
    </xdr:from>
    <xdr:to>
      <xdr:col>9</xdr:col>
      <xdr:colOff>790574</xdr:colOff>
      <xdr:row>39</xdr:row>
      <xdr:rowOff>9525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opLeftCell="A3" workbookViewId="0">
      <selection activeCell="K11" sqref="K11"/>
    </sheetView>
  </sheetViews>
  <sheetFormatPr baseColWidth="10" defaultRowHeight="15"/>
  <cols>
    <col min="1" max="1" width="1.85546875" customWidth="1"/>
    <col min="3" max="3" width="10.28515625" customWidth="1"/>
    <col min="4" max="4" width="10.28515625" style="15" customWidth="1"/>
    <col min="5" max="5" width="11.28515625" style="15" customWidth="1"/>
    <col min="6" max="6" width="10.5703125" style="15" customWidth="1"/>
    <col min="7" max="7" width="11" style="15" customWidth="1"/>
    <col min="8" max="8" width="13.140625" style="20" customWidth="1"/>
    <col min="9" max="9" width="11.42578125" style="37" customWidth="1"/>
    <col min="10" max="10" width="12.140625" style="15" customWidth="1"/>
  </cols>
  <sheetData>
    <row r="1" spans="2:10" ht="36" customHeight="1" thickBot="1">
      <c r="B1" s="2"/>
      <c r="C1" s="2"/>
      <c r="D1" s="11"/>
      <c r="E1" s="11"/>
      <c r="F1" s="11"/>
      <c r="G1" s="11"/>
      <c r="H1" s="19"/>
      <c r="I1" s="31"/>
      <c r="J1" s="11"/>
    </row>
    <row r="2" spans="2:10" ht="21" customHeight="1" thickBot="1">
      <c r="B2" s="2"/>
      <c r="C2" s="44" t="s">
        <v>19</v>
      </c>
      <c r="D2" s="45"/>
      <c r="E2" s="45"/>
      <c r="F2" s="45"/>
      <c r="G2" s="45"/>
      <c r="H2" s="45"/>
      <c r="I2" s="45"/>
      <c r="J2" s="46"/>
    </row>
    <row r="3" spans="2:10" ht="15.75" thickBot="1">
      <c r="B3" s="2"/>
      <c r="C3" s="2"/>
      <c r="D3" s="11"/>
      <c r="E3" s="11"/>
      <c r="F3" s="11"/>
      <c r="G3" s="11"/>
      <c r="H3" s="19"/>
      <c r="I3" s="31"/>
      <c r="J3" s="11"/>
    </row>
    <row r="4" spans="2:10" ht="21" customHeight="1" thickBot="1">
      <c r="B4" s="2"/>
      <c r="C4" s="2"/>
      <c r="D4" s="11"/>
      <c r="E4" s="11"/>
      <c r="F4" s="11"/>
      <c r="G4" s="11"/>
      <c r="H4" s="19"/>
      <c r="I4" s="32" t="s">
        <v>18</v>
      </c>
      <c r="J4" s="10">
        <v>38386</v>
      </c>
    </row>
    <row r="5" spans="2:10" ht="17.25" customHeight="1" thickBot="1">
      <c r="B5" s="2"/>
      <c r="C5" s="2"/>
      <c r="D5" s="11"/>
      <c r="E5" s="11"/>
      <c r="F5" s="11"/>
      <c r="G5" s="11"/>
      <c r="H5" s="19"/>
      <c r="I5" s="31"/>
      <c r="J5" s="11"/>
    </row>
    <row r="6" spans="2:10" ht="19.5" customHeight="1" thickTop="1" thickBot="1">
      <c r="B6" s="2"/>
      <c r="C6" s="3"/>
      <c r="D6" s="6" t="s">
        <v>11</v>
      </c>
      <c r="E6" s="7" t="s">
        <v>12</v>
      </c>
      <c r="F6" s="8" t="s">
        <v>13</v>
      </c>
      <c r="G6" s="6" t="s">
        <v>14</v>
      </c>
      <c r="H6" s="23" t="s">
        <v>15</v>
      </c>
      <c r="I6" s="33" t="s">
        <v>16</v>
      </c>
      <c r="J6" s="9" t="s">
        <v>17</v>
      </c>
    </row>
    <row r="7" spans="2:10" ht="18" customHeight="1" thickTop="1" thickBot="1">
      <c r="B7" s="2"/>
      <c r="C7" s="4" t="s">
        <v>0</v>
      </c>
      <c r="D7" s="12">
        <v>38</v>
      </c>
      <c r="E7" s="16">
        <v>100</v>
      </c>
      <c r="F7" s="27">
        <f>E7*D7</f>
        <v>3800</v>
      </c>
      <c r="G7" s="16">
        <f>F7*(1-17%)</f>
        <v>3154</v>
      </c>
      <c r="H7" s="24">
        <v>34700</v>
      </c>
      <c r="I7" s="34">
        <f>($J$4-H7)/365</f>
        <v>10.098630136986301</v>
      </c>
      <c r="J7" s="39">
        <f>IF(AND(I7&gt;=10,I7&lt;=15),G7*2.5%,IF(AND(I7&gt;=8,I7&lt;=9),G7*1.25%,IF(AND(I7&gt;=4,I7&lt;=7),G7*1%,IF(AND(I7&gt;=2,I7&lt;=3),"400","0"))))</f>
        <v>78.850000000000009</v>
      </c>
    </row>
    <row r="8" spans="2:10" ht="18" customHeight="1" thickTop="1" thickBot="1">
      <c r="B8" s="2"/>
      <c r="C8" s="4" t="s">
        <v>1</v>
      </c>
      <c r="D8" s="13">
        <v>30</v>
      </c>
      <c r="E8" s="17">
        <v>110</v>
      </c>
      <c r="F8" s="28">
        <f t="shared" ref="F8:F17" si="0">E8*D8</f>
        <v>3300</v>
      </c>
      <c r="G8" s="17">
        <f t="shared" ref="G8:G17" si="1">F8*(1-17%)</f>
        <v>2739</v>
      </c>
      <c r="H8" s="25">
        <v>38170</v>
      </c>
      <c r="I8" s="35">
        <f t="shared" ref="I8:I17" si="2">($J$4-H8)/365</f>
        <v>0.59178082191780823</v>
      </c>
      <c r="J8" s="41" t="str">
        <f t="shared" ref="J8:J17" si="3">IF(AND(I8&gt;=10,I8&lt;=15),G8*2.5%,IF(AND(I8&gt;=8,I8&lt;=9),G8*1.25%,IF(AND(I8&gt;=4,I8&lt;=7),G8*1%,IF(AND(I8&gt;=2,I8&lt;=3),"400","0"))))</f>
        <v>0</v>
      </c>
    </row>
    <row r="9" spans="2:10" ht="18" customHeight="1" thickTop="1" thickBot="1">
      <c r="B9" s="2"/>
      <c r="C9" s="4" t="s">
        <v>2</v>
      </c>
      <c r="D9" s="13">
        <v>35</v>
      </c>
      <c r="E9" s="17">
        <v>150</v>
      </c>
      <c r="F9" s="29">
        <f t="shared" si="0"/>
        <v>5250</v>
      </c>
      <c r="G9" s="17">
        <f t="shared" si="1"/>
        <v>4357.5</v>
      </c>
      <c r="H9" s="25">
        <v>36892</v>
      </c>
      <c r="I9" s="35">
        <f t="shared" si="2"/>
        <v>4.0931506849315067</v>
      </c>
      <c r="J9" s="43">
        <f t="shared" si="3"/>
        <v>43.575000000000003</v>
      </c>
    </row>
    <row r="10" spans="2:10" ht="17.25" customHeight="1" thickTop="1" thickBot="1">
      <c r="B10" s="2"/>
      <c r="C10" s="4" t="s">
        <v>3</v>
      </c>
      <c r="D10" s="13">
        <v>32</v>
      </c>
      <c r="E10" s="17">
        <v>180</v>
      </c>
      <c r="F10" s="28">
        <f t="shared" si="0"/>
        <v>5760</v>
      </c>
      <c r="G10" s="17">
        <f t="shared" si="1"/>
        <v>4780.8</v>
      </c>
      <c r="H10" s="25">
        <v>36438</v>
      </c>
      <c r="I10" s="35">
        <f t="shared" si="2"/>
        <v>5.3369863013698629</v>
      </c>
      <c r="J10" s="41">
        <f t="shared" si="3"/>
        <v>47.808</v>
      </c>
    </row>
    <row r="11" spans="2:10" ht="18" customHeight="1" thickTop="1" thickBot="1">
      <c r="B11" s="2"/>
      <c r="C11" s="4" t="s">
        <v>4</v>
      </c>
      <c r="D11" s="13">
        <v>28</v>
      </c>
      <c r="E11" s="17">
        <v>250</v>
      </c>
      <c r="F11" s="28">
        <f t="shared" si="0"/>
        <v>7000</v>
      </c>
      <c r="G11" s="17">
        <f t="shared" si="1"/>
        <v>5810</v>
      </c>
      <c r="H11" s="25">
        <v>34814</v>
      </c>
      <c r="I11" s="35">
        <f t="shared" si="2"/>
        <v>9.786301369863013</v>
      </c>
      <c r="J11" s="43" t="str">
        <f t="shared" si="3"/>
        <v>0</v>
      </c>
    </row>
    <row r="12" spans="2:10" ht="18" customHeight="1" thickTop="1" thickBot="1">
      <c r="B12" s="2"/>
      <c r="C12" s="4" t="s">
        <v>5</v>
      </c>
      <c r="D12" s="13">
        <v>38</v>
      </c>
      <c r="E12" s="17">
        <v>140</v>
      </c>
      <c r="F12" s="28">
        <f t="shared" si="0"/>
        <v>5320</v>
      </c>
      <c r="G12" s="17">
        <f t="shared" si="1"/>
        <v>4415.5999999999995</v>
      </c>
      <c r="H12" s="25">
        <v>33289</v>
      </c>
      <c r="I12" s="35">
        <f t="shared" si="2"/>
        <v>13.964383561643835</v>
      </c>
      <c r="J12" s="41">
        <f t="shared" si="3"/>
        <v>110.38999999999999</v>
      </c>
    </row>
    <row r="13" spans="2:10" ht="18" customHeight="1" thickTop="1" thickBot="1">
      <c r="B13" s="2"/>
      <c r="C13" s="4" t="s">
        <v>6</v>
      </c>
      <c r="D13" s="13">
        <v>26</v>
      </c>
      <c r="E13" s="17">
        <v>100</v>
      </c>
      <c r="F13" s="29">
        <f t="shared" si="0"/>
        <v>2600</v>
      </c>
      <c r="G13" s="17">
        <f t="shared" si="1"/>
        <v>2158</v>
      </c>
      <c r="H13" s="25">
        <v>37480</v>
      </c>
      <c r="I13" s="35">
        <f t="shared" si="2"/>
        <v>2.4821917808219176</v>
      </c>
      <c r="J13" s="42" t="str">
        <f t="shared" si="3"/>
        <v>400</v>
      </c>
    </row>
    <row r="14" spans="2:10" ht="17.25" customHeight="1" thickTop="1" thickBot="1">
      <c r="B14" s="2"/>
      <c r="C14" s="4" t="s">
        <v>7</v>
      </c>
      <c r="D14" s="13">
        <v>15</v>
      </c>
      <c r="E14" s="17">
        <v>160</v>
      </c>
      <c r="F14" s="28">
        <f t="shared" si="0"/>
        <v>2400</v>
      </c>
      <c r="G14" s="17">
        <f t="shared" si="1"/>
        <v>1992</v>
      </c>
      <c r="H14" s="25">
        <v>35920</v>
      </c>
      <c r="I14" s="35">
        <f t="shared" si="2"/>
        <v>6.7561643835616438</v>
      </c>
      <c r="J14" s="41">
        <f t="shared" si="3"/>
        <v>19.920000000000002</v>
      </c>
    </row>
    <row r="15" spans="2:10" ht="17.25" customHeight="1" thickTop="1" thickBot="1">
      <c r="B15" s="2"/>
      <c r="C15" s="4" t="s">
        <v>8</v>
      </c>
      <c r="D15" s="13">
        <v>40</v>
      </c>
      <c r="E15" s="17">
        <v>95</v>
      </c>
      <c r="F15" s="28">
        <f t="shared" si="0"/>
        <v>3800</v>
      </c>
      <c r="G15" s="17">
        <f t="shared" si="1"/>
        <v>3154</v>
      </c>
      <c r="H15" s="25">
        <v>35339</v>
      </c>
      <c r="I15" s="35">
        <f t="shared" si="2"/>
        <v>8.3479452054794514</v>
      </c>
      <c r="J15" s="43">
        <f t="shared" si="3"/>
        <v>39.425000000000004</v>
      </c>
    </row>
    <row r="16" spans="2:10" ht="18" customHeight="1" thickTop="1" thickBot="1">
      <c r="B16" s="2"/>
      <c r="C16" s="4" t="s">
        <v>9</v>
      </c>
      <c r="D16" s="13">
        <v>18</v>
      </c>
      <c r="E16" s="17">
        <v>97</v>
      </c>
      <c r="F16" s="29">
        <f t="shared" si="0"/>
        <v>1746</v>
      </c>
      <c r="G16" s="17">
        <f t="shared" si="1"/>
        <v>1449.1799999999998</v>
      </c>
      <c r="H16" s="25">
        <v>38019</v>
      </c>
      <c r="I16" s="35">
        <f t="shared" si="2"/>
        <v>1.0054794520547945</v>
      </c>
      <c r="J16" s="41" t="str">
        <f t="shared" si="3"/>
        <v>0</v>
      </c>
    </row>
    <row r="17" spans="2:11" ht="18.75" customHeight="1" thickTop="1" thickBot="1">
      <c r="B17" s="2"/>
      <c r="C17" s="5" t="s">
        <v>10</v>
      </c>
      <c r="D17" s="14">
        <v>45</v>
      </c>
      <c r="E17" s="18">
        <v>85</v>
      </c>
      <c r="F17" s="30">
        <f t="shared" si="0"/>
        <v>3825</v>
      </c>
      <c r="G17" s="18">
        <f t="shared" si="1"/>
        <v>3174.75</v>
      </c>
      <c r="H17" s="26">
        <v>37512</v>
      </c>
      <c r="I17" s="36">
        <f t="shared" si="2"/>
        <v>2.3945205479452056</v>
      </c>
      <c r="J17" s="40" t="str">
        <f t="shared" si="3"/>
        <v>400</v>
      </c>
    </row>
    <row r="18" spans="2:11" ht="15.75" thickTop="1"/>
    <row r="20" spans="2:11">
      <c r="F20" s="22"/>
      <c r="G20" s="22"/>
      <c r="H20" s="21"/>
      <c r="I20" s="38"/>
      <c r="J20" s="22"/>
      <c r="K20" s="1"/>
    </row>
  </sheetData>
  <mergeCells count="1">
    <mergeCell ref="C2:J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D10"/>
  <sheetViews>
    <sheetView zoomScale="120" zoomScaleNormal="120" workbookViewId="0">
      <selection activeCell="C1" activeCellId="1" sqref="D1:D1048576 C1:C1048576"/>
    </sheetView>
  </sheetViews>
  <sheetFormatPr baseColWidth="10" defaultRowHeight="16.5"/>
  <cols>
    <col min="3" max="4" width="11.42578125" style="49"/>
  </cols>
  <sheetData>
    <row r="3" spans="3:4" ht="17.25" thickBot="1"/>
    <row r="4" spans="3:4" ht="18" thickTop="1" thickBot="1">
      <c r="C4" s="67" t="s">
        <v>20</v>
      </c>
      <c r="D4" s="64" t="s">
        <v>26</v>
      </c>
    </row>
    <row r="5" spans="3:4" ht="18" thickTop="1" thickBot="1">
      <c r="C5" s="68" t="s">
        <v>21</v>
      </c>
      <c r="D5" s="65" t="s">
        <v>27</v>
      </c>
    </row>
    <row r="6" spans="3:4" ht="18" thickTop="1" thickBot="1">
      <c r="C6" s="68" t="s">
        <v>22</v>
      </c>
      <c r="D6" s="65" t="s">
        <v>28</v>
      </c>
    </row>
    <row r="7" spans="3:4" ht="18" thickTop="1" thickBot="1">
      <c r="C7" s="68" t="s">
        <v>23</v>
      </c>
      <c r="D7" s="65" t="s">
        <v>27</v>
      </c>
    </row>
    <row r="8" spans="3:4" ht="18" thickTop="1" thickBot="1">
      <c r="C8" s="68" t="s">
        <v>24</v>
      </c>
      <c r="D8" s="65" t="s">
        <v>29</v>
      </c>
    </row>
    <row r="9" spans="3:4" ht="18" thickTop="1" thickBot="1">
      <c r="C9" s="69" t="s">
        <v>25</v>
      </c>
      <c r="D9" s="66" t="s">
        <v>30</v>
      </c>
    </row>
    <row r="10" spans="3:4" ht="17.2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E8"/>
  <sheetViews>
    <sheetView workbookViewId="0">
      <selection activeCell="C4" sqref="C4:E8"/>
    </sheetView>
  </sheetViews>
  <sheetFormatPr baseColWidth="10" defaultRowHeight="16.5"/>
  <cols>
    <col min="3" max="5" width="11.42578125" style="49"/>
  </cols>
  <sheetData>
    <row r="3" spans="3:5" ht="17.25" thickBot="1"/>
    <row r="4" spans="3:5" ht="18" thickTop="1" thickBot="1">
      <c r="C4" s="61" t="s">
        <v>48</v>
      </c>
      <c r="D4" s="58" t="s">
        <v>32</v>
      </c>
      <c r="E4" s="55" t="s">
        <v>37</v>
      </c>
    </row>
    <row r="5" spans="3:5" ht="17.25" thickBot="1">
      <c r="C5" s="62">
        <v>1</v>
      </c>
      <c r="D5" s="59" t="s">
        <v>33</v>
      </c>
      <c r="E5" s="56">
        <v>25</v>
      </c>
    </row>
    <row r="6" spans="3:5" ht="17.25" thickBot="1">
      <c r="C6" s="62">
        <v>2</v>
      </c>
      <c r="D6" s="59" t="s">
        <v>34</v>
      </c>
      <c r="E6" s="56">
        <v>30</v>
      </c>
    </row>
    <row r="7" spans="3:5" ht="17.25" thickBot="1">
      <c r="C7" s="62">
        <v>3</v>
      </c>
      <c r="D7" s="59" t="s">
        <v>35</v>
      </c>
      <c r="E7" s="56">
        <v>15</v>
      </c>
    </row>
    <row r="8" spans="3:5">
      <c r="C8" s="63">
        <v>4</v>
      </c>
      <c r="D8" s="60" t="s">
        <v>36</v>
      </c>
      <c r="E8" s="5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17"/>
  <sheetViews>
    <sheetView tabSelected="1" topLeftCell="A8" workbookViewId="0">
      <selection activeCell="F5" sqref="F5"/>
    </sheetView>
  </sheetViews>
  <sheetFormatPr baseColWidth="10" defaultRowHeight="18"/>
  <cols>
    <col min="3" max="3" width="11.42578125" style="53"/>
    <col min="10" max="10" width="21.85546875" customWidth="1"/>
  </cols>
  <sheetData>
    <row r="3" spans="1:10" ht="18.75" thickBot="1">
      <c r="C3" s="50"/>
      <c r="D3" s="47"/>
      <c r="E3" s="47"/>
      <c r="F3" s="47"/>
      <c r="G3" s="47"/>
      <c r="H3" s="47"/>
      <c r="I3" s="47"/>
      <c r="J3" s="47"/>
    </row>
    <row r="4" spans="1:10" ht="19.5" thickTop="1" thickBot="1">
      <c r="B4" s="48"/>
      <c r="C4" s="51" t="s">
        <v>38</v>
      </c>
      <c r="D4" s="82" t="s">
        <v>31</v>
      </c>
      <c r="E4" s="51" t="s">
        <v>39</v>
      </c>
      <c r="F4" s="51" t="s">
        <v>40</v>
      </c>
      <c r="G4" s="82" t="s">
        <v>41</v>
      </c>
      <c r="H4" s="51" t="s">
        <v>42</v>
      </c>
      <c r="I4" s="51" t="s">
        <v>43</v>
      </c>
      <c r="J4" s="82" t="s">
        <v>44</v>
      </c>
    </row>
    <row r="5" spans="1:10" ht="19.5" thickTop="1" thickBot="1">
      <c r="B5" s="48"/>
      <c r="C5" s="51" t="s">
        <v>22</v>
      </c>
      <c r="D5" s="78">
        <v>1</v>
      </c>
      <c r="E5" s="79" t="str">
        <f>VLOOKUP(D5,Articles,2,0)</f>
        <v>OMO</v>
      </c>
      <c r="F5" s="79">
        <f>VLOOKUP(D5,Articles,3,0)</f>
        <v>25</v>
      </c>
      <c r="G5" s="79">
        <v>12</v>
      </c>
      <c r="H5" s="79"/>
      <c r="I5" s="70"/>
      <c r="J5" s="81"/>
    </row>
    <row r="6" spans="1:10" ht="19.5" thickTop="1" thickBot="1">
      <c r="B6" s="48"/>
      <c r="C6" s="52" t="s">
        <v>21</v>
      </c>
      <c r="D6" s="80">
        <v>3</v>
      </c>
      <c r="E6" s="79" t="str">
        <f>VLOOKUP(D6,Articles,2,0)</f>
        <v>ARIEL</v>
      </c>
      <c r="F6" s="79">
        <f>VLOOKUP(D6,Articles,3,0)</f>
        <v>15</v>
      </c>
      <c r="G6" s="73">
        <v>15</v>
      </c>
      <c r="H6" s="73"/>
      <c r="I6" s="72"/>
      <c r="J6" s="74"/>
    </row>
    <row r="7" spans="1:10" ht="19.5" thickTop="1" thickBot="1">
      <c r="A7" s="1"/>
      <c r="B7" s="48"/>
      <c r="C7" s="51" t="s">
        <v>25</v>
      </c>
      <c r="D7" s="80">
        <v>4</v>
      </c>
      <c r="E7" s="79" t="str">
        <f>VLOOKUP(D7,Articles,2,0)</f>
        <v>ACE</v>
      </c>
      <c r="F7" s="79">
        <f>VLOOKUP(D7,Articles,3,0)</f>
        <v>48</v>
      </c>
      <c r="G7" s="73">
        <v>50</v>
      </c>
      <c r="H7" s="73"/>
      <c r="I7" s="72"/>
      <c r="J7" s="74"/>
    </row>
    <row r="8" spans="1:10" ht="19.5" thickTop="1" thickBot="1">
      <c r="A8" s="1"/>
      <c r="B8" s="48"/>
      <c r="C8" s="51" t="s">
        <v>21</v>
      </c>
      <c r="D8" s="80">
        <v>1</v>
      </c>
      <c r="E8" s="79" t="str">
        <f>VLOOKUP(D8,Articles,2,0)</f>
        <v>OMO</v>
      </c>
      <c r="F8" s="79">
        <f>VLOOKUP(D8,Articles,3,0)</f>
        <v>25</v>
      </c>
      <c r="G8" s="73">
        <v>19</v>
      </c>
      <c r="H8" s="73"/>
      <c r="I8" s="72"/>
      <c r="J8" s="74"/>
    </row>
    <row r="9" spans="1:10" ht="19.5" thickTop="1" thickBot="1">
      <c r="A9" s="1"/>
      <c r="B9" s="48"/>
      <c r="C9" s="51" t="s">
        <v>24</v>
      </c>
      <c r="D9" s="80">
        <v>4</v>
      </c>
      <c r="E9" s="79" t="str">
        <f>VLOOKUP(D9,Articles,2,0)</f>
        <v>ACE</v>
      </c>
      <c r="F9" s="79">
        <f>VLOOKUP(D9,Articles,3,0)</f>
        <v>48</v>
      </c>
      <c r="G9" s="73">
        <v>45</v>
      </c>
      <c r="H9" s="73"/>
      <c r="I9" s="72"/>
      <c r="J9" s="74"/>
    </row>
    <row r="10" spans="1:10" ht="19.5" thickTop="1" thickBot="1">
      <c r="A10" s="1"/>
      <c r="B10" s="48"/>
      <c r="C10" s="51" t="s">
        <v>22</v>
      </c>
      <c r="D10" s="80">
        <v>3</v>
      </c>
      <c r="E10" s="79" t="str">
        <f>VLOOKUP(D10,Articles,2,0)</f>
        <v>ARIEL</v>
      </c>
      <c r="F10" s="79">
        <f>VLOOKUP(D10,Articles,3,0)</f>
        <v>15</v>
      </c>
      <c r="G10" s="73">
        <v>30</v>
      </c>
      <c r="H10" s="73"/>
      <c r="I10" s="72"/>
      <c r="J10" s="74"/>
    </row>
    <row r="11" spans="1:10" ht="19.5" thickTop="1" thickBot="1">
      <c r="B11" s="48"/>
      <c r="C11" s="83" t="s">
        <v>23</v>
      </c>
      <c r="D11" s="73">
        <v>1</v>
      </c>
      <c r="E11" s="79" t="str">
        <f>VLOOKUP(D11,Articles,2,0)</f>
        <v>OMO</v>
      </c>
      <c r="F11" s="79">
        <f>VLOOKUP(D11,Articles,3,0)</f>
        <v>25</v>
      </c>
      <c r="G11" s="73">
        <v>29</v>
      </c>
      <c r="H11" s="73"/>
      <c r="I11" s="72"/>
      <c r="J11" s="74"/>
    </row>
    <row r="12" spans="1:10" ht="19.5" thickTop="1" thickBot="1">
      <c r="B12" s="48"/>
      <c r="C12" s="51" t="s">
        <v>21</v>
      </c>
      <c r="D12" s="70">
        <v>2</v>
      </c>
      <c r="E12" s="79" t="str">
        <f>VLOOKUP(D12,Articles,2,0)</f>
        <v>TIDE</v>
      </c>
      <c r="F12" s="79">
        <f>VLOOKUP(D12,Articles,3,0)</f>
        <v>30</v>
      </c>
      <c r="G12" s="71">
        <v>60</v>
      </c>
      <c r="H12" s="71"/>
      <c r="I12" s="71"/>
      <c r="J12" s="74"/>
    </row>
    <row r="13" spans="1:10" ht="19.5" thickTop="1" thickBot="1">
      <c r="B13" s="48"/>
      <c r="C13" s="51" t="s">
        <v>24</v>
      </c>
      <c r="D13" s="75">
        <v>3</v>
      </c>
      <c r="E13" s="79" t="str">
        <f>VLOOKUP(D13,Articles,2,0)</f>
        <v>ARIEL</v>
      </c>
      <c r="F13" s="79">
        <f>VLOOKUP(D13,Articles,3,0)</f>
        <v>15</v>
      </c>
      <c r="G13" s="76">
        <v>75</v>
      </c>
      <c r="H13" s="76"/>
      <c r="I13" s="76"/>
      <c r="J13" s="77"/>
    </row>
    <row r="14" spans="1:10" ht="19.5" thickTop="1" thickBot="1"/>
    <row r="15" spans="1:10" ht="18.75" thickBot="1">
      <c r="I15" s="84" t="s">
        <v>45</v>
      </c>
      <c r="J15" s="84"/>
    </row>
    <row r="16" spans="1:10" ht="18.75" thickBot="1">
      <c r="I16" s="84" t="s">
        <v>46</v>
      </c>
      <c r="J16" s="84"/>
    </row>
    <row r="17" spans="9:10" ht="18.75" thickBot="1">
      <c r="I17" s="54" t="s">
        <v>47</v>
      </c>
      <c r="J17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Feuil2</vt:lpstr>
      <vt:lpstr>Articles</vt:lpstr>
      <vt:lpstr>Feuil4</vt:lpstr>
      <vt:lpstr>Articles</vt:lpstr>
    </vt:vector>
  </TitlesOfParts>
  <Company>A6-Origin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ZIZI</cp:lastModifiedBy>
  <dcterms:created xsi:type="dcterms:W3CDTF">2013-10-29T12:52:04Z</dcterms:created>
  <dcterms:modified xsi:type="dcterms:W3CDTF">2013-10-29T17:23:23Z</dcterms:modified>
</cp:coreProperties>
</file>