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90" windowWidth="15255" windowHeight="5385"/>
  </bookViews>
  <sheets>
    <sheet name="ventes" sheetId="1" r:id="rId1"/>
    <sheet name="notes" sheetId="2" r:id="rId2"/>
    <sheet name="informatique" sheetId="6" r:id="rId3"/>
  </sheets>
  <definedNames>
    <definedName name="_xlnm._FilterDatabase" localSheetId="2" hidden="1">informatique!$A$10:$L$21</definedName>
    <definedName name="_xlnm._FilterDatabase" localSheetId="1" hidden="1">notes!$J$12:$J$21</definedName>
    <definedName name="ventes">ventes!$B$4:$G$4</definedName>
    <definedName name="zainebmazouz" localSheetId="2">informatique!$B$6</definedName>
    <definedName name="zainebmazouz">notes!$B$6</definedName>
  </definedNames>
  <calcPr calcId="124519"/>
</workbook>
</file>

<file path=xl/calcChain.xml><?xml version="1.0" encoding="utf-8"?>
<calcChain xmlns="http://schemas.openxmlformats.org/spreadsheetml/2006/main">
  <c r="H21" i="6"/>
  <c r="I21" s="1"/>
  <c r="G21"/>
  <c r="E21"/>
  <c r="C21"/>
  <c r="H20"/>
  <c r="I20" s="1"/>
  <c r="G20"/>
  <c r="E20"/>
  <c r="C20"/>
  <c r="H19"/>
  <c r="I19" s="1"/>
  <c r="G19"/>
  <c r="E19"/>
  <c r="C19"/>
  <c r="H18"/>
  <c r="I18" s="1"/>
  <c r="G18"/>
  <c r="E18"/>
  <c r="C18"/>
  <c r="H17"/>
  <c r="I17" s="1"/>
  <c r="G17"/>
  <c r="E17"/>
  <c r="C17"/>
  <c r="H16"/>
  <c r="I16" s="1"/>
  <c r="G16"/>
  <c r="E16"/>
  <c r="C16"/>
  <c r="H15"/>
  <c r="I15" s="1"/>
  <c r="G15"/>
  <c r="E15"/>
  <c r="C15"/>
  <c r="H14"/>
  <c r="I14" s="1"/>
  <c r="G14"/>
  <c r="E14"/>
  <c r="C14"/>
  <c r="H13"/>
  <c r="I13" s="1"/>
  <c r="G13"/>
  <c r="E13"/>
  <c r="C13"/>
  <c r="H12"/>
  <c r="I12" s="1"/>
  <c r="G12"/>
  <c r="E12"/>
  <c r="C12"/>
  <c r="G5" i="1"/>
  <c r="K25" i="2"/>
  <c r="J21"/>
  <c r="J20"/>
  <c r="J19"/>
  <c r="J18"/>
  <c r="J17"/>
  <c r="J16"/>
  <c r="J15"/>
  <c r="J14"/>
  <c r="J13"/>
  <c r="K12"/>
  <c r="L12"/>
  <c r="K13"/>
  <c r="L13"/>
  <c r="K14"/>
  <c r="L14"/>
  <c r="K15"/>
  <c r="L15"/>
  <c r="K16"/>
  <c r="L16"/>
  <c r="K17"/>
  <c r="L17"/>
  <c r="K18"/>
  <c r="L18"/>
  <c r="K19"/>
  <c r="L19"/>
  <c r="K20"/>
  <c r="L20"/>
  <c r="K21"/>
  <c r="L21"/>
  <c r="K23"/>
  <c r="K24"/>
  <c r="J12"/>
  <c r="I13"/>
  <c r="I14"/>
  <c r="I15"/>
  <c r="I16"/>
  <c r="I17"/>
  <c r="I18"/>
  <c r="I19"/>
  <c r="I20"/>
  <c r="I21"/>
  <c r="I12"/>
  <c r="H13"/>
  <c r="H14"/>
  <c r="H15"/>
  <c r="H16"/>
  <c r="H17"/>
  <c r="H18"/>
  <c r="H19"/>
  <c r="H20"/>
  <c r="H21"/>
  <c r="H12"/>
  <c r="C12"/>
  <c r="G19"/>
  <c r="G13"/>
  <c r="G14"/>
  <c r="G15"/>
  <c r="G16"/>
  <c r="G17"/>
  <c r="G18"/>
  <c r="G20"/>
  <c r="G21"/>
  <c r="G12"/>
  <c r="E13"/>
  <c r="E14"/>
  <c r="E15"/>
  <c r="E16"/>
  <c r="E17"/>
  <c r="E18"/>
  <c r="E19"/>
  <c r="E20"/>
  <c r="E21"/>
  <c r="E12"/>
  <c r="C13"/>
  <c r="C14"/>
  <c r="C15"/>
  <c r="C16"/>
  <c r="C17"/>
  <c r="C18"/>
  <c r="C19"/>
  <c r="C20"/>
  <c r="C21"/>
  <c r="G21" i="1"/>
  <c r="F21"/>
  <c r="E21"/>
  <c r="D21"/>
  <c r="C21"/>
  <c r="C19"/>
  <c r="F20"/>
  <c r="E20"/>
  <c r="D20"/>
  <c r="C20"/>
  <c r="F19"/>
  <c r="G19" s="1"/>
  <c r="E19"/>
  <c r="D19"/>
  <c r="F17"/>
  <c r="F18" s="1"/>
  <c r="E17"/>
  <c r="G17" s="1"/>
  <c r="D17"/>
  <c r="D18" s="1"/>
  <c r="C17"/>
  <c r="C18" s="1"/>
  <c r="G6"/>
  <c r="G20" s="1"/>
  <c r="G7"/>
  <c r="G8"/>
  <c r="G9"/>
  <c r="G10"/>
  <c r="G11"/>
  <c r="G12"/>
  <c r="G13"/>
  <c r="G14"/>
  <c r="G15"/>
  <c r="G16"/>
  <c r="K23" i="6" l="1"/>
  <c r="K24"/>
  <c r="J12"/>
  <c r="K25"/>
  <c r="K12"/>
  <c r="L12"/>
  <c r="J13"/>
  <c r="K13"/>
  <c r="L13"/>
  <c r="J14"/>
  <c r="K14"/>
  <c r="L14"/>
  <c r="J15"/>
  <c r="K15"/>
  <c r="L15"/>
  <c r="J16"/>
  <c r="K16"/>
  <c r="L16"/>
  <c r="J17"/>
  <c r="K17"/>
  <c r="L17"/>
  <c r="J18"/>
  <c r="K18"/>
  <c r="L18"/>
  <c r="J19"/>
  <c r="K19"/>
  <c r="L19"/>
  <c r="J20"/>
  <c r="K20"/>
  <c r="L20"/>
  <c r="J21"/>
  <c r="K21"/>
  <c r="L21"/>
  <c r="E18" i="1"/>
  <c r="G18" s="1"/>
</calcChain>
</file>

<file path=xl/sharedStrings.xml><?xml version="1.0" encoding="utf-8"?>
<sst xmlns="http://schemas.openxmlformats.org/spreadsheetml/2006/main" count="83" uniqueCount="45">
  <si>
    <t>ventes mensuelles de jouets</t>
  </si>
  <si>
    <t>Février</t>
  </si>
  <si>
    <t>Mars</t>
  </si>
  <si>
    <t>Avril</t>
  </si>
  <si>
    <t>Mai</t>
  </si>
  <si>
    <t>Juin</t>
  </si>
  <si>
    <t>Juillet</t>
  </si>
  <si>
    <t>Aout</t>
  </si>
  <si>
    <t>Septembre</t>
  </si>
  <si>
    <t>Octobre</t>
  </si>
  <si>
    <t>Novembre</t>
  </si>
  <si>
    <t>Décembre</t>
  </si>
  <si>
    <t>TOTAL</t>
  </si>
  <si>
    <t>MOYENNE</t>
  </si>
  <si>
    <t>Maximim</t>
  </si>
  <si>
    <t>Minimum</t>
  </si>
  <si>
    <t>TOTAL EN %</t>
  </si>
  <si>
    <t>Mois</t>
  </si>
  <si>
    <t>Janvier</t>
  </si>
  <si>
    <t>VOITURES</t>
  </si>
  <si>
    <t>CAMIONS</t>
  </si>
  <si>
    <t>BALLONS</t>
  </si>
  <si>
    <t>POUPEES</t>
  </si>
  <si>
    <t>Qestion 5</t>
  </si>
  <si>
    <t>Question 4</t>
  </si>
  <si>
    <t>le tableau des notes de 1 ère Année</t>
  </si>
  <si>
    <t>Mtières</t>
  </si>
  <si>
    <t>Coefficient</t>
  </si>
  <si>
    <t>Economie</t>
  </si>
  <si>
    <t>Comptabilité</t>
  </si>
  <si>
    <t>Informatique</t>
  </si>
  <si>
    <t>N°</t>
  </si>
  <si>
    <t>d'examen</t>
  </si>
  <si>
    <t>Note</t>
  </si>
  <si>
    <t>Note * Coef</t>
  </si>
  <si>
    <t>Total</t>
  </si>
  <si>
    <t xml:space="preserve">Moyenne </t>
  </si>
  <si>
    <t>général</t>
  </si>
  <si>
    <t>Décision</t>
  </si>
  <si>
    <t>Appréciation</t>
  </si>
  <si>
    <t>Question 6</t>
  </si>
  <si>
    <t xml:space="preserve">Nombre </t>
  </si>
  <si>
    <t>d'étudiant</t>
  </si>
  <si>
    <t>qui ont la moyenne &gt;=10</t>
  </si>
  <si>
    <t>Classement</t>
  </si>
</sst>
</file>

<file path=xl/styles.xml><?xml version="1.0" encoding="utf-8"?>
<styleSheet xmlns="http://schemas.openxmlformats.org/spreadsheetml/2006/main">
  <numFmts count="1">
    <numFmt numFmtId="165" formatCode="0&quot;dh&quot;"/>
  </numFmts>
  <fonts count="6"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33CCFF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Border="1"/>
    <xf numFmtId="10" fontId="0" fillId="0" borderId="1" xfId="0" applyNumberFormat="1" applyBorder="1"/>
    <xf numFmtId="0" fontId="0" fillId="0" borderId="0" xfId="0" applyBorder="1"/>
    <xf numFmtId="0" fontId="0" fillId="0" borderId="2" xfId="0" applyBorder="1"/>
    <xf numFmtId="0" fontId="2" fillId="0" borderId="3" xfId="0" applyFont="1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0" borderId="6" xfId="0" applyBorder="1"/>
    <xf numFmtId="0" fontId="0" fillId="0" borderId="6" xfId="0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Fill="1" applyBorder="1"/>
    <xf numFmtId="0" fontId="0" fillId="0" borderId="7" xfId="0" applyFill="1" applyBorder="1"/>
    <xf numFmtId="0" fontId="0" fillId="0" borderId="12" xfId="0" applyBorder="1"/>
    <xf numFmtId="2" fontId="0" fillId="0" borderId="1" xfId="0" applyNumberFormat="1" applyBorder="1"/>
    <xf numFmtId="0" fontId="0" fillId="2" borderId="1" xfId="0" applyFill="1" applyBorder="1"/>
    <xf numFmtId="0" fontId="4" fillId="0" borderId="1" xfId="0" applyFont="1" applyBorder="1"/>
    <xf numFmtId="0" fontId="0" fillId="2" borderId="8" xfId="0" applyFill="1" applyBorder="1" applyAlignment="1">
      <alignment horizontal="center"/>
    </xf>
    <xf numFmtId="0" fontId="0" fillId="2" borderId="9" xfId="0" applyFill="1" applyBorder="1"/>
    <xf numFmtId="0" fontId="0" fillId="2" borderId="8" xfId="0" applyFill="1" applyBorder="1"/>
    <xf numFmtId="0" fontId="0" fillId="2" borderId="6" xfId="0" applyFill="1" applyBorder="1"/>
    <xf numFmtId="0" fontId="0" fillId="2" borderId="7" xfId="0" applyFill="1" applyBorder="1"/>
    <xf numFmtId="0" fontId="3" fillId="0" borderId="1" xfId="0" applyFont="1" applyBorder="1"/>
    <xf numFmtId="0" fontId="5" fillId="2" borderId="1" xfId="0" applyFont="1" applyFill="1" applyBorder="1"/>
    <xf numFmtId="0" fontId="1" fillId="0" borderId="8" xfId="0" applyFont="1" applyBorder="1"/>
    <xf numFmtId="0" fontId="0" fillId="0" borderId="13" xfId="0" applyBorder="1"/>
    <xf numFmtId="165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33CCFF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tx>
        <c:rich>
          <a:bodyPr/>
          <a:lstStyle/>
          <a:p>
            <a:pPr>
              <a:defRPr/>
            </a:pPr>
            <a:r>
              <a:rPr lang="fr-FR"/>
              <a:t>les ventes de jouets en Janvier</a:t>
            </a:r>
          </a:p>
          <a:p>
            <a:pPr>
              <a:defRPr/>
            </a:pPr>
            <a:endParaRPr lang="fr-FR"/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ventes!$B$5</c:f>
              <c:strCache>
                <c:ptCount val="1"/>
                <c:pt idx="0">
                  <c:v>Janvier</c:v>
                </c:pt>
              </c:strCache>
            </c:strRef>
          </c:tx>
          <c:cat>
            <c:strRef>
              <c:f>ventes!$C$4:$F$4</c:f>
              <c:strCache>
                <c:ptCount val="4"/>
                <c:pt idx="0">
                  <c:v>VOITURES</c:v>
                </c:pt>
                <c:pt idx="1">
                  <c:v>CAMIONS</c:v>
                </c:pt>
                <c:pt idx="2">
                  <c:v>BALLONS</c:v>
                </c:pt>
                <c:pt idx="3">
                  <c:v>POUPEES</c:v>
                </c:pt>
              </c:strCache>
            </c:strRef>
          </c:cat>
          <c:val>
            <c:numRef>
              <c:f>ventes!$C$5:$F$5</c:f>
              <c:numCache>
                <c:formatCode>General</c:formatCode>
                <c:ptCount val="4"/>
                <c:pt idx="0" formatCode="0&quot;dh&quot;">
                  <c:v>5200</c:v>
                </c:pt>
                <c:pt idx="1">
                  <c:v>1800</c:v>
                </c:pt>
                <c:pt idx="2">
                  <c:v>3500</c:v>
                </c:pt>
                <c:pt idx="3">
                  <c:v>4500</c:v>
                </c:pt>
              </c:numCache>
            </c:numRef>
          </c:val>
        </c:ser>
        <c:axId val="63223296"/>
        <c:axId val="68104192"/>
      </c:barChart>
      <c:catAx>
        <c:axId val="63223296"/>
        <c:scaling>
          <c:orientation val="minMax"/>
        </c:scaling>
        <c:axPos val="b"/>
        <c:tickLblPos val="nextTo"/>
        <c:crossAx val="68104192"/>
        <c:crosses val="autoZero"/>
        <c:auto val="1"/>
        <c:lblAlgn val="ctr"/>
        <c:lblOffset val="100"/>
      </c:catAx>
      <c:valAx>
        <c:axId val="68104192"/>
        <c:scaling>
          <c:orientation val="minMax"/>
        </c:scaling>
        <c:axPos val="l"/>
        <c:majorGridlines/>
        <c:numFmt formatCode="0&quot;dh&quot;" sourceLinked="1"/>
        <c:tickLblPos val="nextTo"/>
        <c:crossAx val="63223296"/>
        <c:crosses val="autoZero"/>
        <c:crossBetween val="between"/>
      </c:valAx>
    </c:plotArea>
    <c:legend>
      <c:legendPos val="r"/>
    </c:legend>
    <c:plotVisOnly val="1"/>
  </c:chart>
  <c:spPr>
    <a:blipFill>
      <a:blip xmlns:r="http://schemas.openxmlformats.org/officeDocument/2006/relationships" r:embed="rId1"/>
      <a:tile tx="0" ty="0" sx="100000" sy="100000" flip="none" algn="tl"/>
    </a:blipFill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tx>
        <c:rich>
          <a:bodyPr/>
          <a:lstStyle/>
          <a:p>
            <a:pPr>
              <a:defRPr/>
            </a:pPr>
            <a:r>
              <a:rPr lang="en-US"/>
              <a:t>l'évolution</a:t>
            </a:r>
            <a:r>
              <a:rPr lang="en-US" baseline="0"/>
              <a:t> des ventes 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ventes!$C$4</c:f>
              <c:strCache>
                <c:ptCount val="1"/>
                <c:pt idx="0">
                  <c:v>VOITURES</c:v>
                </c:pt>
              </c:strCache>
            </c:strRef>
          </c:tx>
          <c:cat>
            <c:strRef>
              <c:f>ventes!$B$5:$B$16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Aout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ventes!$C$5:$C$16</c:f>
              <c:numCache>
                <c:formatCode>0"dh"</c:formatCode>
                <c:ptCount val="12"/>
                <c:pt idx="0">
                  <c:v>5200</c:v>
                </c:pt>
                <c:pt idx="1">
                  <c:v>5800</c:v>
                </c:pt>
                <c:pt idx="2">
                  <c:v>5500</c:v>
                </c:pt>
                <c:pt idx="3">
                  <c:v>5250</c:v>
                </c:pt>
                <c:pt idx="4">
                  <c:v>5700</c:v>
                </c:pt>
                <c:pt idx="5">
                  <c:v>6800</c:v>
                </c:pt>
                <c:pt idx="6">
                  <c:v>6200</c:v>
                </c:pt>
                <c:pt idx="7">
                  <c:v>6300</c:v>
                </c:pt>
                <c:pt idx="8">
                  <c:v>6000</c:v>
                </c:pt>
                <c:pt idx="9">
                  <c:v>5100</c:v>
                </c:pt>
                <c:pt idx="10">
                  <c:v>5000</c:v>
                </c:pt>
                <c:pt idx="11">
                  <c:v>6500</c:v>
                </c:pt>
              </c:numCache>
            </c:numRef>
          </c:val>
        </c:ser>
        <c:ser>
          <c:idx val="1"/>
          <c:order val="1"/>
          <c:tx>
            <c:strRef>
              <c:f>ventes!$D$4</c:f>
              <c:strCache>
                <c:ptCount val="1"/>
                <c:pt idx="0">
                  <c:v>CAMIONS</c:v>
                </c:pt>
              </c:strCache>
            </c:strRef>
          </c:tx>
          <c:cat>
            <c:strRef>
              <c:f>ventes!$B$5:$B$16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Aout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ventes!$D$5:$D$16</c:f>
              <c:numCache>
                <c:formatCode>General</c:formatCode>
                <c:ptCount val="12"/>
                <c:pt idx="0">
                  <c:v>1800</c:v>
                </c:pt>
                <c:pt idx="1">
                  <c:v>1950</c:v>
                </c:pt>
                <c:pt idx="2">
                  <c:v>1700</c:v>
                </c:pt>
                <c:pt idx="3">
                  <c:v>1750</c:v>
                </c:pt>
                <c:pt idx="4">
                  <c:v>1900</c:v>
                </c:pt>
                <c:pt idx="5">
                  <c:v>1850</c:v>
                </c:pt>
                <c:pt idx="6">
                  <c:v>2000</c:v>
                </c:pt>
                <c:pt idx="7">
                  <c:v>2100</c:v>
                </c:pt>
                <c:pt idx="8">
                  <c:v>1700</c:v>
                </c:pt>
                <c:pt idx="9">
                  <c:v>1500</c:v>
                </c:pt>
                <c:pt idx="10">
                  <c:v>1400</c:v>
                </c:pt>
                <c:pt idx="11">
                  <c:v>2900</c:v>
                </c:pt>
              </c:numCache>
            </c:numRef>
          </c:val>
        </c:ser>
        <c:axId val="75781632"/>
        <c:axId val="75783552"/>
      </c:barChart>
      <c:catAx>
        <c:axId val="75781632"/>
        <c:scaling>
          <c:orientation val="minMax"/>
        </c:scaling>
        <c:axPos val="b"/>
        <c:majorTickMark val="none"/>
        <c:tickLblPos val="nextTo"/>
        <c:crossAx val="75783552"/>
        <c:crosses val="autoZero"/>
        <c:auto val="1"/>
        <c:lblAlgn val="ctr"/>
        <c:lblOffset val="100"/>
      </c:catAx>
      <c:valAx>
        <c:axId val="75783552"/>
        <c:scaling>
          <c:orientation val="minMax"/>
        </c:scaling>
        <c:axPos val="l"/>
        <c:majorGridlines/>
        <c:numFmt formatCode="0&quot;dh&quot;" sourceLinked="1"/>
        <c:majorTickMark val="none"/>
        <c:tickLblPos val="nextTo"/>
        <c:crossAx val="75781632"/>
        <c:crosses val="autoZero"/>
        <c:crossBetween val="between"/>
      </c:valAx>
    </c:plotArea>
    <c:legend>
      <c:legendPos val="r"/>
    </c:legend>
    <c:plotVisOnly val="1"/>
  </c:chart>
  <c:spPr>
    <a:gradFill>
      <a:gsLst>
        <a:gs pos="0">
          <a:srgbClr val="8488C4"/>
        </a:gs>
        <a:gs pos="53000">
          <a:srgbClr val="D4DEFF"/>
        </a:gs>
        <a:gs pos="83000">
          <a:srgbClr val="D4DEFF"/>
        </a:gs>
        <a:gs pos="100000">
          <a:srgbClr val="96AB94"/>
        </a:gs>
      </a:gsLst>
      <a:lin ang="5400000" scaled="0"/>
    </a:gradFill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/>
    <c:plotArea>
      <c:layout/>
      <c:pieChart>
        <c:varyColors val="1"/>
        <c:ser>
          <c:idx val="0"/>
          <c:order val="0"/>
          <c:tx>
            <c:strRef>
              <c:f>ventes!$C$4</c:f>
              <c:strCache>
                <c:ptCount val="1"/>
                <c:pt idx="0">
                  <c:v>VOITURES</c:v>
                </c:pt>
              </c:strCache>
            </c:strRef>
          </c:tx>
          <c:cat>
            <c:strRef>
              <c:f>ventes!$B$5:$B$16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Aout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ventes!$C$5:$C$16</c:f>
              <c:numCache>
                <c:formatCode>0"dh"</c:formatCode>
                <c:ptCount val="12"/>
                <c:pt idx="0">
                  <c:v>5200</c:v>
                </c:pt>
                <c:pt idx="1">
                  <c:v>5800</c:v>
                </c:pt>
                <c:pt idx="2">
                  <c:v>5500</c:v>
                </c:pt>
                <c:pt idx="3">
                  <c:v>5250</c:v>
                </c:pt>
                <c:pt idx="4">
                  <c:v>5700</c:v>
                </c:pt>
                <c:pt idx="5">
                  <c:v>6800</c:v>
                </c:pt>
                <c:pt idx="6">
                  <c:v>6200</c:v>
                </c:pt>
                <c:pt idx="7">
                  <c:v>6300</c:v>
                </c:pt>
                <c:pt idx="8">
                  <c:v>6000</c:v>
                </c:pt>
                <c:pt idx="9">
                  <c:v>5100</c:v>
                </c:pt>
                <c:pt idx="10">
                  <c:v>5000</c:v>
                </c:pt>
                <c:pt idx="11">
                  <c:v>6500</c:v>
                </c:pt>
              </c:numCache>
            </c:numRef>
          </c:val>
        </c:ser>
        <c:ser>
          <c:idx val="1"/>
          <c:order val="1"/>
          <c:tx>
            <c:strRef>
              <c:f>ventes!$D$4</c:f>
              <c:strCache>
                <c:ptCount val="1"/>
                <c:pt idx="0">
                  <c:v>CAMIONS</c:v>
                </c:pt>
              </c:strCache>
            </c:strRef>
          </c:tx>
          <c:cat>
            <c:strRef>
              <c:f>ventes!$B$5:$B$16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Aout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ventes!$D$5:$D$16</c:f>
              <c:numCache>
                <c:formatCode>General</c:formatCode>
                <c:ptCount val="12"/>
                <c:pt idx="0">
                  <c:v>1800</c:v>
                </c:pt>
                <c:pt idx="1">
                  <c:v>1950</c:v>
                </c:pt>
                <c:pt idx="2">
                  <c:v>1700</c:v>
                </c:pt>
                <c:pt idx="3">
                  <c:v>1750</c:v>
                </c:pt>
                <c:pt idx="4">
                  <c:v>1900</c:v>
                </c:pt>
                <c:pt idx="5">
                  <c:v>1850</c:v>
                </c:pt>
                <c:pt idx="6">
                  <c:v>2000</c:v>
                </c:pt>
                <c:pt idx="7">
                  <c:v>2100</c:v>
                </c:pt>
                <c:pt idx="8">
                  <c:v>1700</c:v>
                </c:pt>
                <c:pt idx="9">
                  <c:v>1500</c:v>
                </c:pt>
                <c:pt idx="10">
                  <c:v>1400</c:v>
                </c:pt>
                <c:pt idx="11">
                  <c:v>2900</c:v>
                </c:pt>
              </c:numCache>
            </c:numRef>
          </c:val>
        </c:ser>
        <c:firstSliceAng val="0"/>
      </c:pieChart>
    </c:plotArea>
    <c:legend>
      <c:legendPos val="r"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752475</xdr:colOff>
      <xdr:row>22</xdr:row>
      <xdr:rowOff>9525</xdr:rowOff>
    </xdr:from>
    <xdr:to>
      <xdr:col>8</xdr:col>
      <xdr:colOff>752475</xdr:colOff>
      <xdr:row>36</xdr:row>
      <xdr:rowOff>85725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66675</xdr:colOff>
      <xdr:row>38</xdr:row>
      <xdr:rowOff>142875</xdr:rowOff>
    </xdr:from>
    <xdr:to>
      <xdr:col>8</xdr:col>
      <xdr:colOff>714375</xdr:colOff>
      <xdr:row>53</xdr:row>
      <xdr:rowOff>28575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57150</xdr:colOff>
      <xdr:row>55</xdr:row>
      <xdr:rowOff>28575</xdr:rowOff>
    </xdr:from>
    <xdr:to>
      <xdr:col>8</xdr:col>
      <xdr:colOff>704850</xdr:colOff>
      <xdr:row>69</xdr:row>
      <xdr:rowOff>104775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B050"/>
  </sheetPr>
  <dimension ref="B2:G56"/>
  <sheetViews>
    <sheetView tabSelected="1" topLeftCell="A3" workbookViewId="0">
      <selection activeCell="C5" sqref="C5:C17"/>
    </sheetView>
  </sheetViews>
  <sheetFormatPr baseColWidth="10" defaultRowHeight="15"/>
  <cols>
    <col min="7" max="7" width="13.140625" bestFit="1" customWidth="1"/>
  </cols>
  <sheetData>
    <row r="2" spans="2:7" ht="18.75">
      <c r="D2" s="27" t="s">
        <v>0</v>
      </c>
      <c r="E2" s="28"/>
      <c r="F2" s="11"/>
    </row>
    <row r="4" spans="2:7">
      <c r="B4" s="26" t="s">
        <v>17</v>
      </c>
      <c r="C4" s="26" t="s">
        <v>19</v>
      </c>
      <c r="D4" s="26" t="s">
        <v>20</v>
      </c>
      <c r="E4" s="26" t="s">
        <v>21</v>
      </c>
      <c r="F4" s="26" t="s">
        <v>22</v>
      </c>
      <c r="G4" s="26" t="s">
        <v>12</v>
      </c>
    </row>
    <row r="5" spans="2:7">
      <c r="B5" s="1" t="s">
        <v>18</v>
      </c>
      <c r="C5" s="29">
        <v>5200</v>
      </c>
      <c r="D5" s="1">
        <v>1800</v>
      </c>
      <c r="E5" s="1">
        <v>3500</v>
      </c>
      <c r="F5" s="1">
        <v>4500</v>
      </c>
      <c r="G5" s="1">
        <f>SUM(C5:F5)</f>
        <v>15000</v>
      </c>
    </row>
    <row r="6" spans="2:7">
      <c r="B6" s="1" t="s">
        <v>1</v>
      </c>
      <c r="C6" s="29">
        <v>5800</v>
      </c>
      <c r="D6" s="1">
        <v>1950</v>
      </c>
      <c r="E6" s="1">
        <v>3250</v>
      </c>
      <c r="F6" s="1">
        <v>4800</v>
      </c>
      <c r="G6" s="1">
        <f t="shared" ref="G6:G16" si="0">SUM(C6:F6)</f>
        <v>15800</v>
      </c>
    </row>
    <row r="7" spans="2:7">
      <c r="B7" s="1" t="s">
        <v>2</v>
      </c>
      <c r="C7" s="29">
        <v>5500</v>
      </c>
      <c r="D7" s="1">
        <v>1700</v>
      </c>
      <c r="E7" s="1">
        <v>2800</v>
      </c>
      <c r="F7" s="1">
        <v>4750</v>
      </c>
      <c r="G7" s="1">
        <f t="shared" si="0"/>
        <v>14750</v>
      </c>
    </row>
    <row r="8" spans="2:7">
      <c r="B8" s="1" t="s">
        <v>3</v>
      </c>
      <c r="C8" s="29">
        <v>5250</v>
      </c>
      <c r="D8" s="1">
        <v>1750</v>
      </c>
      <c r="E8" s="1">
        <v>2950</v>
      </c>
      <c r="F8" s="1">
        <v>4900</v>
      </c>
      <c r="G8" s="1">
        <f t="shared" si="0"/>
        <v>14850</v>
      </c>
    </row>
    <row r="9" spans="2:7">
      <c r="B9" s="1" t="s">
        <v>4</v>
      </c>
      <c r="C9" s="29">
        <v>5700</v>
      </c>
      <c r="D9" s="1">
        <v>1900</v>
      </c>
      <c r="E9" s="1">
        <v>3800</v>
      </c>
      <c r="F9" s="1">
        <v>5100</v>
      </c>
      <c r="G9" s="1">
        <f t="shared" si="0"/>
        <v>16500</v>
      </c>
    </row>
    <row r="10" spans="2:7">
      <c r="B10" s="1" t="s">
        <v>5</v>
      </c>
      <c r="C10" s="29">
        <v>6800</v>
      </c>
      <c r="D10" s="1">
        <v>1850</v>
      </c>
      <c r="E10" s="1">
        <v>3750</v>
      </c>
      <c r="F10" s="1">
        <v>4800</v>
      </c>
      <c r="G10" s="1">
        <f t="shared" si="0"/>
        <v>17200</v>
      </c>
    </row>
    <row r="11" spans="2:7">
      <c r="B11" s="1" t="s">
        <v>6</v>
      </c>
      <c r="C11" s="29">
        <v>6200</v>
      </c>
      <c r="D11" s="1">
        <v>2000</v>
      </c>
      <c r="E11" s="1">
        <v>4250</v>
      </c>
      <c r="F11" s="1">
        <v>4100</v>
      </c>
      <c r="G11" s="1">
        <f t="shared" si="0"/>
        <v>16550</v>
      </c>
    </row>
    <row r="12" spans="2:7">
      <c r="B12" s="1" t="s">
        <v>7</v>
      </c>
      <c r="C12" s="29">
        <v>6300</v>
      </c>
      <c r="D12" s="1">
        <v>2100</v>
      </c>
      <c r="E12" s="1">
        <v>4500</v>
      </c>
      <c r="F12" s="1">
        <v>3750</v>
      </c>
      <c r="G12" s="1">
        <f t="shared" si="0"/>
        <v>16650</v>
      </c>
    </row>
    <row r="13" spans="2:7">
      <c r="B13" s="1" t="s">
        <v>8</v>
      </c>
      <c r="C13" s="29">
        <v>6000</v>
      </c>
      <c r="D13" s="1">
        <v>1700</v>
      </c>
      <c r="E13" s="1">
        <v>3200</v>
      </c>
      <c r="F13" s="1">
        <v>4000</v>
      </c>
      <c r="G13" s="1">
        <f t="shared" si="0"/>
        <v>14900</v>
      </c>
    </row>
    <row r="14" spans="2:7">
      <c r="B14" s="1" t="s">
        <v>9</v>
      </c>
      <c r="C14" s="29">
        <v>5100</v>
      </c>
      <c r="D14" s="1">
        <v>1500</v>
      </c>
      <c r="E14" s="1">
        <v>2800</v>
      </c>
      <c r="F14" s="1">
        <v>4150</v>
      </c>
      <c r="G14" s="1">
        <f t="shared" si="0"/>
        <v>13550</v>
      </c>
    </row>
    <row r="15" spans="2:7">
      <c r="B15" s="1" t="s">
        <v>10</v>
      </c>
      <c r="C15" s="29">
        <v>5000</v>
      </c>
      <c r="D15" s="1">
        <v>1400</v>
      </c>
      <c r="E15" s="1">
        <v>2500</v>
      </c>
      <c r="F15" s="1">
        <v>4250</v>
      </c>
      <c r="G15" s="1">
        <f t="shared" si="0"/>
        <v>13150</v>
      </c>
    </row>
    <row r="16" spans="2:7">
      <c r="B16" s="1" t="s">
        <v>11</v>
      </c>
      <c r="C16" s="29">
        <v>6500</v>
      </c>
      <c r="D16" s="1">
        <v>2900</v>
      </c>
      <c r="E16" s="1">
        <v>3500</v>
      </c>
      <c r="F16" s="1">
        <v>6300</v>
      </c>
      <c r="G16" s="1">
        <f t="shared" si="0"/>
        <v>19200</v>
      </c>
    </row>
    <row r="17" spans="2:7">
      <c r="B17" s="1" t="s">
        <v>12</v>
      </c>
      <c r="C17" s="29">
        <f>SUM(C5:C16)</f>
        <v>69350</v>
      </c>
      <c r="D17" s="1">
        <f>SUM(D5:D16)</f>
        <v>22550</v>
      </c>
      <c r="E17" s="1">
        <f>SUM(E5:E16)</f>
        <v>40800</v>
      </c>
      <c r="F17" s="1">
        <f>SUM(F5:F16)</f>
        <v>55400</v>
      </c>
      <c r="G17" s="1">
        <f>SUM(C17:F17)</f>
        <v>188100</v>
      </c>
    </row>
    <row r="18" spans="2:7">
      <c r="B18" s="1" t="s">
        <v>13</v>
      </c>
      <c r="C18" s="1">
        <f>AVERAGE(C5:C17)</f>
        <v>10669.23076923077</v>
      </c>
      <c r="D18" s="1">
        <f>AVERAGE(D5:D17)</f>
        <v>3469.2307692307691</v>
      </c>
      <c r="E18" s="1">
        <f>AVERAGE(E5:E17)</f>
        <v>6276.9230769230771</v>
      </c>
      <c r="F18" s="1">
        <f>AVERAGE(F5:F17)</f>
        <v>8523.0769230769238</v>
      </c>
      <c r="G18" s="1">
        <f>SUM(C18:F18)</f>
        <v>28938.461538461539</v>
      </c>
    </row>
    <row r="19" spans="2:7">
      <c r="B19" s="1" t="s">
        <v>14</v>
      </c>
      <c r="C19" s="1">
        <f>MAX(C6:C16)</f>
        <v>6800</v>
      </c>
      <c r="D19" s="1">
        <f>MAX(D6:D16)</f>
        <v>2900</v>
      </c>
      <c r="E19" s="1">
        <f>MAX(E6:E16)</f>
        <v>4500</v>
      </c>
      <c r="F19" s="1">
        <f>MAX(F6:F16)</f>
        <v>6300</v>
      </c>
      <c r="G19" s="1">
        <f>SUM(C19:F19)</f>
        <v>20500</v>
      </c>
    </row>
    <row r="20" spans="2:7">
      <c r="B20" s="1" t="s">
        <v>15</v>
      </c>
      <c r="C20" s="1">
        <f>MIN(C6:C16)</f>
        <v>5000</v>
      </c>
      <c r="D20" s="1">
        <f>MIN(D6:D16)</f>
        <v>1400</v>
      </c>
      <c r="E20" s="1">
        <f>MIN(E6:E16)</f>
        <v>2500</v>
      </c>
      <c r="F20" s="1">
        <f>MIN(F6:F16)</f>
        <v>3750</v>
      </c>
      <c r="G20" s="1">
        <f>MIN(G6:G16)</f>
        <v>13150</v>
      </c>
    </row>
    <row r="21" spans="2:7">
      <c r="B21" s="1" t="s">
        <v>16</v>
      </c>
      <c r="C21" s="2">
        <f>C17/G17</f>
        <v>0.36868686868686867</v>
      </c>
      <c r="D21" s="2">
        <f>D17/G17</f>
        <v>0.11988304093567251</v>
      </c>
      <c r="E21" s="2">
        <f>E17/G17</f>
        <v>0.21690590111642744</v>
      </c>
      <c r="F21" s="2">
        <f>F17/G17</f>
        <v>0.29452418926103135</v>
      </c>
      <c r="G21" s="2">
        <f>SUM(C21:F21)</f>
        <v>1</v>
      </c>
    </row>
    <row r="23" spans="2:7">
      <c r="B23" t="s">
        <v>24</v>
      </c>
    </row>
    <row r="40" spans="2:2">
      <c r="B40" t="s">
        <v>23</v>
      </c>
    </row>
    <row r="56" spans="2:2">
      <c r="B56" t="s">
        <v>40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FF00"/>
  </sheetPr>
  <dimension ref="A1:L27"/>
  <sheetViews>
    <sheetView topLeftCell="B1" workbookViewId="0">
      <selection activeCell="L15" sqref="L15"/>
    </sheetView>
  </sheetViews>
  <sheetFormatPr baseColWidth="10" defaultRowHeight="15"/>
  <cols>
    <col min="1" max="1" width="12.42578125" customWidth="1"/>
    <col min="9" max="9" width="9.85546875" bestFit="1" customWidth="1"/>
    <col min="10" max="10" width="22.7109375" customWidth="1"/>
    <col min="11" max="11" width="12.28515625" customWidth="1"/>
  </cols>
  <sheetData>
    <row r="1" spans="1:12" ht="15.75" thickBot="1">
      <c r="A1" s="3"/>
      <c r="B1" s="4"/>
      <c r="C1" s="4"/>
      <c r="D1" s="4"/>
      <c r="E1" s="6"/>
    </row>
    <row r="2" spans="1:12" ht="19.5" thickBot="1">
      <c r="B2" s="5" t="s">
        <v>25</v>
      </c>
      <c r="C2" s="6"/>
      <c r="D2" s="6"/>
      <c r="E2" s="7"/>
    </row>
    <row r="4" spans="1:12">
      <c r="A4" s="1" t="s">
        <v>26</v>
      </c>
      <c r="B4" s="1" t="s">
        <v>27</v>
      </c>
    </row>
    <row r="5" spans="1:12">
      <c r="A5" s="1" t="s">
        <v>28</v>
      </c>
      <c r="B5" s="1">
        <v>3</v>
      </c>
    </row>
    <row r="6" spans="1:12">
      <c r="A6" s="1" t="s">
        <v>29</v>
      </c>
      <c r="B6" s="1">
        <v>2</v>
      </c>
    </row>
    <row r="7" spans="1:12">
      <c r="A7" s="1" t="s">
        <v>30</v>
      </c>
      <c r="B7" s="1">
        <v>4</v>
      </c>
    </row>
    <row r="10" spans="1:12">
      <c r="A10" s="10" t="s">
        <v>31</v>
      </c>
      <c r="B10" s="20" t="s">
        <v>28</v>
      </c>
      <c r="C10" s="21"/>
      <c r="D10" s="22" t="s">
        <v>29</v>
      </c>
      <c r="E10" s="21"/>
      <c r="F10" s="22" t="s">
        <v>30</v>
      </c>
      <c r="G10" s="21"/>
      <c r="H10" s="23" t="s">
        <v>35</v>
      </c>
      <c r="I10" s="23" t="s">
        <v>36</v>
      </c>
      <c r="J10" s="9" t="s">
        <v>44</v>
      </c>
      <c r="K10" s="23" t="s">
        <v>38</v>
      </c>
      <c r="L10" s="23" t="s">
        <v>39</v>
      </c>
    </row>
    <row r="11" spans="1:12">
      <c r="A11" s="8" t="s">
        <v>32</v>
      </c>
      <c r="B11" s="18" t="s">
        <v>33</v>
      </c>
      <c r="C11" s="18" t="s">
        <v>34</v>
      </c>
      <c r="D11" s="18" t="s">
        <v>33</v>
      </c>
      <c r="E11" s="18" t="s">
        <v>34</v>
      </c>
      <c r="F11" s="18" t="s">
        <v>33</v>
      </c>
      <c r="G11" s="18" t="s">
        <v>34</v>
      </c>
      <c r="H11" s="24"/>
      <c r="I11" s="24" t="s">
        <v>37</v>
      </c>
      <c r="J11" s="8"/>
      <c r="K11" s="24"/>
      <c r="L11" s="24"/>
    </row>
    <row r="12" spans="1:12">
      <c r="A12" s="1">
        <v>1</v>
      </c>
      <c r="B12" s="1">
        <v>10</v>
      </c>
      <c r="C12">
        <f>B12*$B$5</f>
        <v>30</v>
      </c>
      <c r="D12" s="1">
        <v>12</v>
      </c>
      <c r="E12" s="1">
        <f>D12*$B$6</f>
        <v>24</v>
      </c>
      <c r="F12" s="1">
        <v>10.5</v>
      </c>
      <c r="G12" s="1">
        <f>F12*$B$7</f>
        <v>42</v>
      </c>
      <c r="H12" s="1">
        <f>C12+E12+G12</f>
        <v>96</v>
      </c>
      <c r="I12" s="17">
        <f>H12/($B$5+$B$6+$B$7)</f>
        <v>10.666666666666666</v>
      </c>
      <c r="J12" s="1">
        <f t="shared" ref="J12:J21" si="0">RANK(I12,$I$12:$I$21)</f>
        <v>6</v>
      </c>
      <c r="K12" s="1" t="str">
        <f t="shared" ref="K12:K21" si="1">IF(I12&gt;=10,"admis","")</f>
        <v>admis</v>
      </c>
      <c r="L12" s="1" t="str">
        <f t="shared" ref="L12:L21" si="2">IF(I12&gt;=16,"T.Bien",IF(I12&gt;=14,"Bien",IF(I12&gt;=12,"ABien",IF(I12&gt;=10,"passable",""))))</f>
        <v>passable</v>
      </c>
    </row>
    <row r="13" spans="1:12">
      <c r="A13" s="1">
        <v>2</v>
      </c>
      <c r="B13" s="1">
        <v>12</v>
      </c>
      <c r="C13">
        <f t="shared" ref="C13:C21" si="3">B13*$B$5</f>
        <v>36</v>
      </c>
      <c r="D13" s="1">
        <v>9</v>
      </c>
      <c r="E13" s="1">
        <f t="shared" ref="E13:E21" si="4">D13*$B$6</f>
        <v>18</v>
      </c>
      <c r="F13" s="1">
        <v>8</v>
      </c>
      <c r="G13" s="1">
        <f t="shared" ref="G13:G21" si="5">F13*$B$7</f>
        <v>32</v>
      </c>
      <c r="H13" s="1">
        <f t="shared" ref="H13:H21" si="6">C13+E13+G13</f>
        <v>86</v>
      </c>
      <c r="I13" s="17">
        <f t="shared" ref="I13:I21" si="7">H13/($B$5+$B$6+$B$7)</f>
        <v>9.5555555555555554</v>
      </c>
      <c r="J13" s="1">
        <f t="shared" si="0"/>
        <v>8</v>
      </c>
      <c r="K13" s="1" t="str">
        <f t="shared" si="1"/>
        <v/>
      </c>
      <c r="L13" s="1" t="str">
        <f t="shared" si="2"/>
        <v/>
      </c>
    </row>
    <row r="14" spans="1:12">
      <c r="A14" s="1">
        <v>3</v>
      </c>
      <c r="B14" s="1">
        <v>11</v>
      </c>
      <c r="C14">
        <f t="shared" si="3"/>
        <v>33</v>
      </c>
      <c r="D14" s="1">
        <v>14.5</v>
      </c>
      <c r="E14" s="1">
        <f t="shared" si="4"/>
        <v>29</v>
      </c>
      <c r="F14" s="1">
        <v>2.5</v>
      </c>
      <c r="G14" s="1">
        <f t="shared" si="5"/>
        <v>10</v>
      </c>
      <c r="H14" s="1">
        <f t="shared" si="6"/>
        <v>72</v>
      </c>
      <c r="I14" s="17">
        <f t="shared" si="7"/>
        <v>8</v>
      </c>
      <c r="J14" s="1">
        <f t="shared" si="0"/>
        <v>10</v>
      </c>
      <c r="K14" s="1" t="str">
        <f t="shared" si="1"/>
        <v/>
      </c>
      <c r="L14" s="1" t="str">
        <f t="shared" si="2"/>
        <v/>
      </c>
    </row>
    <row r="15" spans="1:12">
      <c r="A15" s="1">
        <v>4</v>
      </c>
      <c r="B15" s="1">
        <v>15</v>
      </c>
      <c r="C15">
        <f t="shared" si="3"/>
        <v>45</v>
      </c>
      <c r="D15" s="1">
        <v>10.75</v>
      </c>
      <c r="E15" s="1">
        <f t="shared" si="4"/>
        <v>21.5</v>
      </c>
      <c r="F15" s="1">
        <v>13.75</v>
      </c>
      <c r="G15" s="1">
        <f t="shared" si="5"/>
        <v>55</v>
      </c>
      <c r="H15" s="1">
        <f t="shared" si="6"/>
        <v>121.5</v>
      </c>
      <c r="I15" s="17">
        <f t="shared" si="7"/>
        <v>13.5</v>
      </c>
      <c r="J15" s="1">
        <f t="shared" si="0"/>
        <v>2</v>
      </c>
      <c r="K15" s="1" t="str">
        <f t="shared" si="1"/>
        <v>admis</v>
      </c>
      <c r="L15" s="19" t="str">
        <f t="shared" si="2"/>
        <v>ABien</v>
      </c>
    </row>
    <row r="16" spans="1:12">
      <c r="A16" s="1">
        <v>5</v>
      </c>
      <c r="B16" s="1">
        <v>8.75</v>
      </c>
      <c r="C16">
        <f t="shared" si="3"/>
        <v>26.25</v>
      </c>
      <c r="D16" s="1">
        <v>9.5</v>
      </c>
      <c r="E16" s="1">
        <f t="shared" si="4"/>
        <v>19</v>
      </c>
      <c r="F16" s="1">
        <v>7.5</v>
      </c>
      <c r="G16" s="1">
        <f t="shared" si="5"/>
        <v>30</v>
      </c>
      <c r="H16" s="1">
        <f t="shared" si="6"/>
        <v>75.25</v>
      </c>
      <c r="I16" s="17">
        <f t="shared" si="7"/>
        <v>8.3611111111111107</v>
      </c>
      <c r="J16" s="1">
        <f t="shared" si="0"/>
        <v>9</v>
      </c>
      <c r="K16" s="1" t="str">
        <f t="shared" si="1"/>
        <v/>
      </c>
      <c r="L16" s="1" t="str">
        <f t="shared" si="2"/>
        <v/>
      </c>
    </row>
    <row r="17" spans="1:12">
      <c r="A17" s="1">
        <v>6</v>
      </c>
      <c r="B17" s="1">
        <v>12.5</v>
      </c>
      <c r="C17">
        <f t="shared" si="3"/>
        <v>37.5</v>
      </c>
      <c r="D17" s="1">
        <v>12.5</v>
      </c>
      <c r="E17" s="1">
        <f t="shared" si="4"/>
        <v>25</v>
      </c>
      <c r="F17" s="1">
        <v>7</v>
      </c>
      <c r="G17" s="1">
        <f t="shared" si="5"/>
        <v>28</v>
      </c>
      <c r="H17" s="1">
        <f t="shared" si="6"/>
        <v>90.5</v>
      </c>
      <c r="I17" s="17">
        <f t="shared" si="7"/>
        <v>10.055555555555555</v>
      </c>
      <c r="J17" s="1">
        <f t="shared" si="0"/>
        <v>7</v>
      </c>
      <c r="K17" s="1" t="str">
        <f t="shared" si="1"/>
        <v>admis</v>
      </c>
      <c r="L17" s="1" t="str">
        <f t="shared" si="2"/>
        <v>passable</v>
      </c>
    </row>
    <row r="18" spans="1:12">
      <c r="A18" s="1">
        <v>7</v>
      </c>
      <c r="B18" s="1">
        <v>10.57</v>
      </c>
      <c r="C18">
        <f t="shared" si="3"/>
        <v>31.71</v>
      </c>
      <c r="D18" s="1">
        <v>13</v>
      </c>
      <c r="E18" s="1">
        <f t="shared" si="4"/>
        <v>26</v>
      </c>
      <c r="F18" s="1">
        <v>15.5</v>
      </c>
      <c r="G18" s="1">
        <f t="shared" si="5"/>
        <v>62</v>
      </c>
      <c r="H18" s="1">
        <f t="shared" si="6"/>
        <v>119.71000000000001</v>
      </c>
      <c r="I18" s="17">
        <f t="shared" si="7"/>
        <v>13.301111111111112</v>
      </c>
      <c r="J18" s="1">
        <f t="shared" si="0"/>
        <v>4</v>
      </c>
      <c r="K18" s="1" t="str">
        <f t="shared" si="1"/>
        <v>admis</v>
      </c>
      <c r="L18" s="19" t="str">
        <f t="shared" si="2"/>
        <v>ABien</v>
      </c>
    </row>
    <row r="19" spans="1:12">
      <c r="A19" s="1">
        <v>8</v>
      </c>
      <c r="B19" s="1">
        <v>16</v>
      </c>
      <c r="C19">
        <f t="shared" si="3"/>
        <v>48</v>
      </c>
      <c r="D19" s="1">
        <v>11</v>
      </c>
      <c r="E19" s="1">
        <f t="shared" si="4"/>
        <v>22</v>
      </c>
      <c r="F19" s="1">
        <v>12.5</v>
      </c>
      <c r="G19" s="1">
        <f>F19*$B$7</f>
        <v>50</v>
      </c>
      <c r="H19" s="1">
        <f t="shared" si="6"/>
        <v>120</v>
      </c>
      <c r="I19" s="17">
        <f t="shared" si="7"/>
        <v>13.333333333333334</v>
      </c>
      <c r="J19" s="1">
        <f t="shared" si="0"/>
        <v>3</v>
      </c>
      <c r="K19" s="1" t="str">
        <f t="shared" si="1"/>
        <v>admis</v>
      </c>
      <c r="L19" s="19" t="str">
        <f t="shared" si="2"/>
        <v>ABien</v>
      </c>
    </row>
    <row r="20" spans="1:12">
      <c r="A20" s="1">
        <v>9</v>
      </c>
      <c r="B20" s="1">
        <v>19.5</v>
      </c>
      <c r="C20">
        <f t="shared" si="3"/>
        <v>58.5</v>
      </c>
      <c r="D20" s="1">
        <v>14</v>
      </c>
      <c r="E20" s="1">
        <f t="shared" si="4"/>
        <v>28</v>
      </c>
      <c r="F20" s="1">
        <v>19</v>
      </c>
      <c r="G20" s="1">
        <f t="shared" si="5"/>
        <v>76</v>
      </c>
      <c r="H20" s="1">
        <f t="shared" si="6"/>
        <v>162.5</v>
      </c>
      <c r="I20" s="17">
        <f t="shared" si="7"/>
        <v>18.055555555555557</v>
      </c>
      <c r="J20" s="1">
        <f t="shared" si="0"/>
        <v>1</v>
      </c>
      <c r="K20" s="1" t="str">
        <f t="shared" si="1"/>
        <v>admis</v>
      </c>
      <c r="L20" s="25" t="str">
        <f t="shared" si="2"/>
        <v>T.Bien</v>
      </c>
    </row>
    <row r="21" spans="1:12">
      <c r="A21" s="1">
        <v>10</v>
      </c>
      <c r="B21" s="1">
        <v>14.75</v>
      </c>
      <c r="C21">
        <f t="shared" si="3"/>
        <v>44.25</v>
      </c>
      <c r="D21" s="1">
        <v>13.5</v>
      </c>
      <c r="E21" s="1">
        <f t="shared" si="4"/>
        <v>27</v>
      </c>
      <c r="F21" s="1">
        <v>10.5</v>
      </c>
      <c r="G21" s="1">
        <f t="shared" si="5"/>
        <v>42</v>
      </c>
      <c r="H21" s="1">
        <f t="shared" si="6"/>
        <v>113.25</v>
      </c>
      <c r="I21" s="17">
        <f t="shared" si="7"/>
        <v>12.583333333333334</v>
      </c>
      <c r="J21" s="1">
        <f t="shared" si="0"/>
        <v>5</v>
      </c>
      <c r="K21" s="1" t="str">
        <f t="shared" si="1"/>
        <v>admis</v>
      </c>
      <c r="L21" s="19" t="str">
        <f t="shared" si="2"/>
        <v>ABien</v>
      </c>
    </row>
    <row r="22" spans="1:12">
      <c r="A22" s="12"/>
      <c r="B22" s="13"/>
      <c r="C22" s="13"/>
      <c r="D22" s="13"/>
      <c r="E22" s="13"/>
      <c r="F22" s="13"/>
      <c r="G22" s="13"/>
      <c r="H22" s="13"/>
      <c r="I22" s="13"/>
      <c r="J22" s="13"/>
      <c r="K22" s="13"/>
    </row>
    <row r="23" spans="1:12">
      <c r="J23" s="1" t="s">
        <v>14</v>
      </c>
      <c r="K23" s="17">
        <f>MAX(I12:I21)</f>
        <v>18.055555555555557</v>
      </c>
    </row>
    <row r="24" spans="1:12">
      <c r="J24" s="1" t="s">
        <v>15</v>
      </c>
      <c r="K24" s="17">
        <f>MIN(I12:I21)</f>
        <v>8</v>
      </c>
    </row>
    <row r="25" spans="1:12">
      <c r="J25" s="9" t="s">
        <v>41</v>
      </c>
      <c r="K25" s="9">
        <f>COUNTIF(I12:I21,"&gt;=10")</f>
        <v>7</v>
      </c>
    </row>
    <row r="26" spans="1:12">
      <c r="J26" s="14" t="s">
        <v>42</v>
      </c>
      <c r="K26" s="16"/>
    </row>
    <row r="27" spans="1:12">
      <c r="J27" s="15" t="s">
        <v>43</v>
      </c>
      <c r="K27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1">
    <tabColor rgb="FFFF0000"/>
  </sheetPr>
  <dimension ref="A1:L27"/>
  <sheetViews>
    <sheetView workbookViewId="0">
      <selection activeCell="K16" sqref="K16"/>
    </sheetView>
  </sheetViews>
  <sheetFormatPr baseColWidth="10" defaultRowHeight="15"/>
  <cols>
    <col min="1" max="1" width="12.42578125" customWidth="1"/>
    <col min="9" max="9" width="9.85546875" bestFit="1" customWidth="1"/>
    <col min="10" max="10" width="22.7109375" customWidth="1"/>
    <col min="11" max="11" width="12.28515625" customWidth="1"/>
  </cols>
  <sheetData>
    <row r="1" spans="1:12" ht="15.75" thickBot="1">
      <c r="A1" s="3"/>
      <c r="B1" s="4"/>
      <c r="C1" s="4"/>
      <c r="D1" s="4"/>
      <c r="E1" s="6"/>
    </row>
    <row r="2" spans="1:12" ht="19.5" thickBot="1">
      <c r="B2" s="5" t="s">
        <v>25</v>
      </c>
      <c r="C2" s="6"/>
      <c r="D2" s="6"/>
      <c r="E2" s="7"/>
    </row>
    <row r="4" spans="1:12">
      <c r="A4" s="1" t="s">
        <v>26</v>
      </c>
      <c r="B4" s="1" t="s">
        <v>27</v>
      </c>
    </row>
    <row r="5" spans="1:12">
      <c r="A5" s="1" t="s">
        <v>28</v>
      </c>
      <c r="B5" s="1">
        <v>3</v>
      </c>
    </row>
    <row r="6" spans="1:12">
      <c r="A6" s="1" t="s">
        <v>29</v>
      </c>
      <c r="B6" s="1">
        <v>2</v>
      </c>
    </row>
    <row r="7" spans="1:12">
      <c r="A7" s="1" t="s">
        <v>30</v>
      </c>
      <c r="B7" s="1">
        <v>4</v>
      </c>
    </row>
    <row r="10" spans="1:12">
      <c r="A10" s="10" t="s">
        <v>31</v>
      </c>
      <c r="B10" s="20" t="s">
        <v>28</v>
      </c>
      <c r="C10" s="21"/>
      <c r="D10" s="22" t="s">
        <v>29</v>
      </c>
      <c r="E10" s="21"/>
      <c r="F10" s="22" t="s">
        <v>30</v>
      </c>
      <c r="G10" s="21"/>
      <c r="H10" s="23" t="s">
        <v>35</v>
      </c>
      <c r="I10" s="23" t="s">
        <v>36</v>
      </c>
      <c r="J10" s="9" t="s">
        <v>44</v>
      </c>
      <c r="K10" s="23" t="s">
        <v>38</v>
      </c>
      <c r="L10" s="23" t="s">
        <v>39</v>
      </c>
    </row>
    <row r="11" spans="1:12" hidden="1">
      <c r="A11" s="8" t="s">
        <v>32</v>
      </c>
      <c r="B11" s="18" t="s">
        <v>33</v>
      </c>
      <c r="C11" s="18" t="s">
        <v>34</v>
      </c>
      <c r="D11" s="18" t="s">
        <v>33</v>
      </c>
      <c r="E11" s="18" t="s">
        <v>34</v>
      </c>
      <c r="F11" s="18" t="s">
        <v>33</v>
      </c>
      <c r="G11" s="18" t="s">
        <v>34</v>
      </c>
      <c r="H11" s="24"/>
      <c r="I11" s="24" t="s">
        <v>37</v>
      </c>
      <c r="J11" s="8"/>
      <c r="K11" s="24"/>
      <c r="L11" s="24"/>
    </row>
    <row r="12" spans="1:12" hidden="1">
      <c r="A12" s="1">
        <v>1</v>
      </c>
      <c r="B12" s="1">
        <v>10</v>
      </c>
      <c r="C12">
        <f>B12*$B$5</f>
        <v>30</v>
      </c>
      <c r="D12" s="1">
        <v>12</v>
      </c>
      <c r="E12" s="1">
        <f>D12*$B$6</f>
        <v>24</v>
      </c>
      <c r="F12" s="1">
        <v>10.5</v>
      </c>
      <c r="G12" s="1">
        <f>F12*$B$7</f>
        <v>42</v>
      </c>
      <c r="H12" s="1">
        <f>C12+E12+G12</f>
        <v>96</v>
      </c>
      <c r="I12" s="17">
        <f>H12/($B$5+$B$6+$B$7)</f>
        <v>10.666666666666666</v>
      </c>
      <c r="J12" s="1">
        <f t="shared" ref="J12:J21" si="0">RANK(I12,$I$12:$I$21)</f>
        <v>6</v>
      </c>
      <c r="K12" s="1" t="str">
        <f t="shared" ref="K12:K21" si="1">IF(I12&gt;=10,"admis","")</f>
        <v>admis</v>
      </c>
      <c r="L12" s="1" t="str">
        <f t="shared" ref="L12:L21" si="2">IF(I12&gt;=16,"T.Bien",IF(I12&gt;=14,"Bien",IF(I12&gt;=12,"ABien",IF(I12&gt;=10,"passable",""))))</f>
        <v>passable</v>
      </c>
    </row>
    <row r="13" spans="1:12" hidden="1">
      <c r="A13" s="1">
        <v>2</v>
      </c>
      <c r="B13" s="1">
        <v>12</v>
      </c>
      <c r="C13">
        <f t="shared" ref="C13:C21" si="3">B13*$B$5</f>
        <v>36</v>
      </c>
      <c r="D13" s="1">
        <v>9</v>
      </c>
      <c r="E13" s="1">
        <f t="shared" ref="E13:E21" si="4">D13*$B$6</f>
        <v>18</v>
      </c>
      <c r="F13" s="1">
        <v>8</v>
      </c>
      <c r="G13" s="1">
        <f t="shared" ref="G13:G21" si="5">F13*$B$7</f>
        <v>32</v>
      </c>
      <c r="H13" s="1">
        <f t="shared" ref="H13:H21" si="6">C13+E13+G13</f>
        <v>86</v>
      </c>
      <c r="I13" s="17">
        <f t="shared" ref="I13:I21" si="7">H13/($B$5+$B$6+$B$7)</f>
        <v>9.5555555555555554</v>
      </c>
      <c r="J13" s="1">
        <f t="shared" si="0"/>
        <v>8</v>
      </c>
      <c r="K13" s="1" t="str">
        <f t="shared" si="1"/>
        <v/>
      </c>
      <c r="L13" s="1" t="str">
        <f t="shared" si="2"/>
        <v/>
      </c>
    </row>
    <row r="14" spans="1:12">
      <c r="A14" s="1">
        <v>3</v>
      </c>
      <c r="B14" s="1">
        <v>11</v>
      </c>
      <c r="C14">
        <f t="shared" si="3"/>
        <v>33</v>
      </c>
      <c r="D14" s="1">
        <v>14.5</v>
      </c>
      <c r="E14" s="1">
        <f t="shared" si="4"/>
        <v>29</v>
      </c>
      <c r="F14" s="1">
        <v>2.5</v>
      </c>
      <c r="G14" s="1">
        <f t="shared" si="5"/>
        <v>10</v>
      </c>
      <c r="H14" s="1">
        <f t="shared" si="6"/>
        <v>72</v>
      </c>
      <c r="I14" s="17">
        <f t="shared" si="7"/>
        <v>8</v>
      </c>
      <c r="J14" s="1">
        <f t="shared" si="0"/>
        <v>10</v>
      </c>
      <c r="K14" s="1" t="str">
        <f t="shared" si="1"/>
        <v/>
      </c>
      <c r="L14" s="1" t="str">
        <f t="shared" si="2"/>
        <v/>
      </c>
    </row>
    <row r="15" spans="1:12" hidden="1">
      <c r="A15" s="1">
        <v>4</v>
      </c>
      <c r="B15" s="1">
        <v>15</v>
      </c>
      <c r="C15">
        <f t="shared" si="3"/>
        <v>45</v>
      </c>
      <c r="D15" s="1">
        <v>10.75</v>
      </c>
      <c r="E15" s="1">
        <f t="shared" si="4"/>
        <v>21.5</v>
      </c>
      <c r="F15" s="1">
        <v>13.75</v>
      </c>
      <c r="G15" s="1">
        <f t="shared" si="5"/>
        <v>55</v>
      </c>
      <c r="H15" s="1">
        <f t="shared" si="6"/>
        <v>121.5</v>
      </c>
      <c r="I15" s="17">
        <f t="shared" si="7"/>
        <v>13.5</v>
      </c>
      <c r="J15" s="1">
        <f t="shared" si="0"/>
        <v>2</v>
      </c>
      <c r="K15" s="1" t="str">
        <f t="shared" si="1"/>
        <v>admis</v>
      </c>
      <c r="L15" s="19" t="str">
        <f t="shared" si="2"/>
        <v>ABien</v>
      </c>
    </row>
    <row r="16" spans="1:12" hidden="1">
      <c r="A16" s="1">
        <v>5</v>
      </c>
      <c r="B16" s="1">
        <v>8.75</v>
      </c>
      <c r="C16">
        <f t="shared" si="3"/>
        <v>26.25</v>
      </c>
      <c r="D16" s="1">
        <v>9.5</v>
      </c>
      <c r="E16" s="1">
        <f t="shared" si="4"/>
        <v>19</v>
      </c>
      <c r="F16" s="1">
        <v>7.5</v>
      </c>
      <c r="G16" s="1">
        <f t="shared" si="5"/>
        <v>30</v>
      </c>
      <c r="H16" s="1">
        <f t="shared" si="6"/>
        <v>75.25</v>
      </c>
      <c r="I16" s="17">
        <f t="shared" si="7"/>
        <v>8.3611111111111107</v>
      </c>
      <c r="J16" s="1">
        <f t="shared" si="0"/>
        <v>9</v>
      </c>
      <c r="K16" s="1" t="str">
        <f t="shared" si="1"/>
        <v/>
      </c>
      <c r="L16" s="1" t="str">
        <f t="shared" si="2"/>
        <v/>
      </c>
    </row>
    <row r="17" spans="1:12">
      <c r="A17" s="1">
        <v>6</v>
      </c>
      <c r="B17" s="1">
        <v>12.5</v>
      </c>
      <c r="C17">
        <f t="shared" si="3"/>
        <v>37.5</v>
      </c>
      <c r="D17" s="1">
        <v>12.5</v>
      </c>
      <c r="E17" s="1">
        <f t="shared" si="4"/>
        <v>25</v>
      </c>
      <c r="F17" s="1">
        <v>7</v>
      </c>
      <c r="G17" s="1">
        <f t="shared" si="5"/>
        <v>28</v>
      </c>
      <c r="H17" s="1">
        <f t="shared" si="6"/>
        <v>90.5</v>
      </c>
      <c r="I17" s="17">
        <f t="shared" si="7"/>
        <v>10.055555555555555</v>
      </c>
      <c r="J17" s="1">
        <f t="shared" si="0"/>
        <v>7</v>
      </c>
      <c r="K17" s="1" t="str">
        <f t="shared" si="1"/>
        <v>admis</v>
      </c>
      <c r="L17" s="1" t="str">
        <f t="shared" si="2"/>
        <v>passable</v>
      </c>
    </row>
    <row r="18" spans="1:12" hidden="1">
      <c r="A18" s="1">
        <v>7</v>
      </c>
      <c r="B18" s="1">
        <v>10.57</v>
      </c>
      <c r="C18">
        <f t="shared" si="3"/>
        <v>31.71</v>
      </c>
      <c r="D18" s="1">
        <v>13</v>
      </c>
      <c r="E18" s="1">
        <f t="shared" si="4"/>
        <v>26</v>
      </c>
      <c r="F18" s="1">
        <v>15.5</v>
      </c>
      <c r="G18" s="1">
        <f t="shared" si="5"/>
        <v>62</v>
      </c>
      <c r="H18" s="1">
        <f t="shared" si="6"/>
        <v>119.71000000000001</v>
      </c>
      <c r="I18" s="17">
        <f t="shared" si="7"/>
        <v>13.301111111111112</v>
      </c>
      <c r="J18" s="1">
        <f t="shared" si="0"/>
        <v>4</v>
      </c>
      <c r="K18" s="1" t="str">
        <f t="shared" si="1"/>
        <v>admis</v>
      </c>
      <c r="L18" s="19" t="str">
        <f t="shared" si="2"/>
        <v>ABien</v>
      </c>
    </row>
    <row r="19" spans="1:12" hidden="1">
      <c r="A19" s="1">
        <v>8</v>
      </c>
      <c r="B19" s="1">
        <v>16</v>
      </c>
      <c r="C19">
        <f t="shared" si="3"/>
        <v>48</v>
      </c>
      <c r="D19" s="1">
        <v>11</v>
      </c>
      <c r="E19" s="1">
        <f t="shared" si="4"/>
        <v>22</v>
      </c>
      <c r="F19" s="1">
        <v>12.5</v>
      </c>
      <c r="G19" s="1">
        <f>F19*$B$7</f>
        <v>50</v>
      </c>
      <c r="H19" s="1">
        <f t="shared" si="6"/>
        <v>120</v>
      </c>
      <c r="I19" s="17">
        <f t="shared" si="7"/>
        <v>13.333333333333334</v>
      </c>
      <c r="J19" s="1">
        <f t="shared" si="0"/>
        <v>3</v>
      </c>
      <c r="K19" s="1" t="str">
        <f t="shared" si="1"/>
        <v>admis</v>
      </c>
      <c r="L19" s="19" t="str">
        <f t="shared" si="2"/>
        <v>ABien</v>
      </c>
    </row>
    <row r="20" spans="1:12" hidden="1">
      <c r="A20" s="1">
        <v>9</v>
      </c>
      <c r="B20" s="1">
        <v>19.5</v>
      </c>
      <c r="C20">
        <f t="shared" si="3"/>
        <v>58.5</v>
      </c>
      <c r="D20" s="1">
        <v>14</v>
      </c>
      <c r="E20" s="1">
        <f t="shared" si="4"/>
        <v>28</v>
      </c>
      <c r="F20" s="1">
        <v>19</v>
      </c>
      <c r="G20" s="1">
        <f t="shared" si="5"/>
        <v>76</v>
      </c>
      <c r="H20" s="1">
        <f t="shared" si="6"/>
        <v>162.5</v>
      </c>
      <c r="I20" s="17">
        <f t="shared" si="7"/>
        <v>18.055555555555557</v>
      </c>
      <c r="J20" s="1">
        <f t="shared" si="0"/>
        <v>1</v>
      </c>
      <c r="K20" s="1" t="str">
        <f t="shared" si="1"/>
        <v>admis</v>
      </c>
      <c r="L20" s="25" t="str">
        <f t="shared" si="2"/>
        <v>T.Bien</v>
      </c>
    </row>
    <row r="21" spans="1:12" hidden="1">
      <c r="A21" s="1">
        <v>10</v>
      </c>
      <c r="B21" s="1">
        <v>14.75</v>
      </c>
      <c r="C21">
        <f t="shared" si="3"/>
        <v>44.25</v>
      </c>
      <c r="D21" s="1">
        <v>13.5</v>
      </c>
      <c r="E21" s="1">
        <f t="shared" si="4"/>
        <v>27</v>
      </c>
      <c r="F21" s="1">
        <v>10.5</v>
      </c>
      <c r="G21" s="1">
        <f t="shared" si="5"/>
        <v>42</v>
      </c>
      <c r="H21" s="1">
        <f t="shared" si="6"/>
        <v>113.25</v>
      </c>
      <c r="I21" s="17">
        <f t="shared" si="7"/>
        <v>12.583333333333334</v>
      </c>
      <c r="J21" s="1">
        <f t="shared" si="0"/>
        <v>5</v>
      </c>
      <c r="K21" s="1" t="str">
        <f t="shared" si="1"/>
        <v>admis</v>
      </c>
      <c r="L21" s="19" t="str">
        <f t="shared" si="2"/>
        <v>ABien</v>
      </c>
    </row>
    <row r="22" spans="1:12">
      <c r="A22" s="12"/>
      <c r="B22" s="13"/>
      <c r="C22" s="13"/>
      <c r="D22" s="13"/>
      <c r="E22" s="13"/>
      <c r="F22" s="13"/>
      <c r="G22" s="13"/>
      <c r="H22" s="13"/>
      <c r="I22" s="13"/>
      <c r="J22" s="13"/>
      <c r="K22" s="13"/>
    </row>
    <row r="23" spans="1:12">
      <c r="J23" s="1" t="s">
        <v>14</v>
      </c>
      <c r="K23" s="17">
        <f>MAX(I12:I21)</f>
        <v>18.055555555555557</v>
      </c>
    </row>
    <row r="24" spans="1:12">
      <c r="J24" s="1" t="s">
        <v>15</v>
      </c>
      <c r="K24" s="17">
        <f>MIN(I12:I21)</f>
        <v>8</v>
      </c>
    </row>
    <row r="25" spans="1:12">
      <c r="J25" s="9" t="s">
        <v>41</v>
      </c>
      <c r="K25" s="9">
        <f>COUNTIF(I12:I21,"&gt;=10")</f>
        <v>7</v>
      </c>
    </row>
    <row r="26" spans="1:12">
      <c r="J26" s="14" t="s">
        <v>42</v>
      </c>
      <c r="K26" s="16"/>
    </row>
    <row r="27" spans="1:12">
      <c r="J27" s="15" t="s">
        <v>43</v>
      </c>
      <c r="K27" s="8"/>
    </row>
  </sheetData>
  <autoFilter ref="A10:L21">
    <filterColumn colId="1">
      <customFilters>
        <customFilter operator="greaterThanOrEqual" val="10"/>
      </customFilters>
    </filterColumn>
    <filterColumn colId="3">
      <customFilters>
        <customFilter operator="greaterThanOrEqual" val="10"/>
      </customFilters>
    </filterColumn>
    <filterColumn colId="5">
      <customFilters>
        <customFilter operator="lessThan" val="10"/>
      </custom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3</vt:i4>
      </vt:variant>
    </vt:vector>
  </HeadingPairs>
  <TitlesOfParts>
    <vt:vector size="6" baseType="lpstr">
      <vt:lpstr>ventes</vt:lpstr>
      <vt:lpstr>notes</vt:lpstr>
      <vt:lpstr>informatique</vt:lpstr>
      <vt:lpstr>ventes</vt:lpstr>
      <vt:lpstr>informatique!zainebmazouz</vt:lpstr>
      <vt:lpstr>zainebmazouz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ZIZI</dc:creator>
  <cp:lastModifiedBy>ZIZI</cp:lastModifiedBy>
  <dcterms:created xsi:type="dcterms:W3CDTF">2013-11-26T13:42:51Z</dcterms:created>
  <dcterms:modified xsi:type="dcterms:W3CDTF">2014-04-22T10:45:46Z</dcterms:modified>
</cp:coreProperties>
</file>