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nding Confirmation Automation\PFC\"/>
    </mc:Choice>
  </mc:AlternateContent>
  <xr:revisionPtr revIDLastSave="0" documentId="13_ncr:1_{F3A33F11-3D5E-4F9A-8E65-B73031BEE547}" xr6:coauthVersionLast="47" xr6:coauthVersionMax="47" xr10:uidLastSave="{00000000-0000-0000-0000-000000000000}"/>
  <bookViews>
    <workbookView xWindow="-120" yWindow="-120" windowWidth="20730" windowHeight="11160" activeTab="3" xr2:uid="{D9995DB3-C18C-448B-8B8C-1CF8975B0FC3}"/>
  </bookViews>
  <sheets>
    <sheet name="MB51" sheetId="1" r:id="rId1"/>
    <sheet name="HJ GDN" sheetId="2" r:id="rId2"/>
    <sheet name="Original Report" sheetId="4" r:id="rId3"/>
    <sheet name="Variance" sheetId="3" r:id="rId4"/>
  </sheets>
  <definedNames>
    <definedName name="_xlnm._FilterDatabase" localSheetId="0" hidden="1">'MB51'!$A$1:$AB$1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" l="1" a="1"/>
  <c r="E13" i="3" s="1"/>
  <c r="E12" i="3" a="1"/>
  <c r="E12" i="3"/>
  <c r="D13" i="3"/>
  <c r="D12" i="3"/>
  <c r="C13" i="3"/>
  <c r="B13" i="3"/>
  <c r="C12" i="3"/>
  <c r="B12" i="3"/>
  <c r="I5" i="3"/>
  <c r="I6" i="3"/>
  <c r="I7" i="3"/>
  <c r="H5" i="3"/>
  <c r="H6" i="3"/>
  <c r="J6" i="3" s="1"/>
  <c r="K6" i="3" s="1" a="1"/>
  <c r="K6" i="3" s="1"/>
  <c r="H7" i="3"/>
  <c r="C5" i="3"/>
  <c r="C6" i="3"/>
  <c r="C7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B6" i="3"/>
  <c r="B7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3" i="1"/>
  <c r="A4" i="1"/>
  <c r="A2" i="1"/>
  <c r="E2" i="2"/>
  <c r="A2" i="2" s="1"/>
  <c r="J7" i="3" l="1"/>
  <c r="K7" i="3" s="1" a="1"/>
  <c r="K7" i="3" s="1"/>
  <c r="J5" i="3"/>
  <c r="K5" i="3" s="1" a="1"/>
  <c r="K5" i="3" s="1"/>
  <c r="D7" i="3"/>
  <c r="E7" i="3" s="1" a="1"/>
  <c r="E7" i="3" s="1"/>
  <c r="D6" i="3"/>
  <c r="E6" i="3" s="1" a="1"/>
  <c r="E6" i="3" s="1"/>
  <c r="B5" i="3"/>
  <c r="D5" i="3" s="1"/>
  <c r="E5" i="3" s="1" a="1"/>
  <c r="E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<sst xmlns="http://schemas.openxmlformats.org/spreadsheetml/2006/main" count="7241" uniqueCount="431">
  <si>
    <t>Item Number</t>
  </si>
  <si>
    <t>Load Id</t>
  </si>
  <si>
    <t>Lot Number</t>
  </si>
  <si>
    <t>Hu Id</t>
  </si>
  <si>
    <t>Plant</t>
  </si>
  <si>
    <t>Quantity</t>
  </si>
  <si>
    <t>MASK-1000140984</t>
  </si>
  <si>
    <t>80/20_CO/PO_FTR_#1011296_WHITE_10A_61.4</t>
  </si>
  <si>
    <t/>
  </si>
  <si>
    <t>1</t>
  </si>
  <si>
    <t>Storage Location</t>
  </si>
  <si>
    <t>Sales Order</t>
  </si>
  <si>
    <t>Sales order item</t>
  </si>
  <si>
    <t>Material</t>
  </si>
  <si>
    <t>Material Description</t>
  </si>
  <si>
    <t>Movement Type</t>
  </si>
  <si>
    <t>Grid Value</t>
  </si>
  <si>
    <t>Qty in Un. of Entry</t>
  </si>
  <si>
    <t>Unit of Entry</t>
  </si>
  <si>
    <t>Batch</t>
  </si>
  <si>
    <t>Reference</t>
  </si>
  <si>
    <t>Purchase Order</t>
  </si>
  <si>
    <t>Document Header Text</t>
  </si>
  <si>
    <t>Material Document</t>
  </si>
  <si>
    <t>Order</t>
  </si>
  <si>
    <t>User name</t>
  </si>
  <si>
    <t>Posting Date</t>
  </si>
  <si>
    <t>Document Date</t>
  </si>
  <si>
    <t>Time of Entry</t>
  </si>
  <si>
    <t>Entry Date</t>
  </si>
  <si>
    <t>Stock Category</t>
  </si>
  <si>
    <t>Reason for Movement</t>
  </si>
  <si>
    <t>Debit/Credit Ind.</t>
  </si>
  <si>
    <t>Movement Type Text</t>
  </si>
  <si>
    <t>0075</t>
  </si>
  <si>
    <t>10</t>
  </si>
  <si>
    <t>301</t>
  </si>
  <si>
    <t>YD</t>
  </si>
  <si>
    <t>0</t>
  </si>
  <si>
    <t>S</t>
  </si>
  <si>
    <t>TF trfr plnt to plnt</t>
  </si>
  <si>
    <t>60</t>
  </si>
  <si>
    <t>1000140984</t>
  </si>
  <si>
    <t>1000822784</t>
  </si>
  <si>
    <t>1000140997</t>
  </si>
  <si>
    <t>80/20_CO/PO_FTR_#1011296_ELMGLD_74P_61.4</t>
  </si>
  <si>
    <t>Unique</t>
  </si>
  <si>
    <t>Variance</t>
  </si>
  <si>
    <t>GDN</t>
  </si>
  <si>
    <t>Gate Pass Id</t>
  </si>
  <si>
    <t>Warehouse ID</t>
  </si>
  <si>
    <t>Client Code</t>
  </si>
  <si>
    <t>Date</t>
  </si>
  <si>
    <t>Invoice Number</t>
  </si>
  <si>
    <t>Order Number</t>
  </si>
  <si>
    <t>Line Number</t>
  </si>
  <si>
    <t>Planned Qty</t>
  </si>
  <si>
    <t>Stored Attribute Id</t>
  </si>
  <si>
    <t>Expiration Date</t>
  </si>
  <si>
    <t>Employee Id</t>
  </si>
  <si>
    <t>Customer PO Number</t>
  </si>
  <si>
    <t>NUGE</t>
  </si>
  <si>
    <t>MASK</t>
  </si>
  <si>
    <t>2</t>
  </si>
  <si>
    <t>2317925</t>
  </si>
  <si>
    <t>7</t>
  </si>
  <si>
    <t>5</t>
  </si>
  <si>
    <t>6</t>
  </si>
  <si>
    <t>3</t>
  </si>
  <si>
    <t>4</t>
  </si>
  <si>
    <t>Load ID Trimed</t>
  </si>
  <si>
    <t>C053</t>
  </si>
  <si>
    <t>20</t>
  </si>
  <si>
    <t>0068464329</t>
  </si>
  <si>
    <t>PKS405</t>
  </si>
  <si>
    <t>Picklist no:0011510299</t>
  </si>
  <si>
    <t>8143046344</t>
  </si>
  <si>
    <t>IMESHRUWA_EP</t>
  </si>
  <si>
    <t>Picklist no:0011510300</t>
  </si>
  <si>
    <t>8143046852</t>
  </si>
  <si>
    <t>1000822879</t>
  </si>
  <si>
    <t>Picklist no:0011510371</t>
  </si>
  <si>
    <t>8143046439</t>
  </si>
  <si>
    <t>Picklist no:0011510372</t>
  </si>
  <si>
    <t>8143046434</t>
  </si>
  <si>
    <t>40</t>
  </si>
  <si>
    <t>1000827698</t>
  </si>
  <si>
    <t>0068192597</t>
  </si>
  <si>
    <t>SLP995</t>
  </si>
  <si>
    <t>Picklist no:0011517799</t>
  </si>
  <si>
    <t>8143103466</t>
  </si>
  <si>
    <t>M</t>
  </si>
  <si>
    <t>0068192622</t>
  </si>
  <si>
    <t>8143103616</t>
  </si>
  <si>
    <t>1000827747</t>
  </si>
  <si>
    <t>380</t>
  </si>
  <si>
    <t>1000153749</t>
  </si>
  <si>
    <t>80/20_CO/PO_FTR_#1011296-PAC_BL_40X_58.7</t>
  </si>
  <si>
    <t>0068469921</t>
  </si>
  <si>
    <t>Picklist no:0011517454</t>
  </si>
  <si>
    <t>8143103719</t>
  </si>
  <si>
    <t>390</t>
  </si>
  <si>
    <t>370</t>
  </si>
  <si>
    <t>Picklist no:0011517460</t>
  </si>
  <si>
    <t>8143103860</t>
  </si>
  <si>
    <t>410</t>
  </si>
  <si>
    <t>GDN0000254442</t>
  </si>
  <si>
    <t>383604</t>
  </si>
  <si>
    <t>SLP995-1</t>
  </si>
  <si>
    <t>22/08/2022 17:29:19</t>
  </si>
  <si>
    <t>MASK-SLP995-1</t>
  </si>
  <si>
    <t>MASK-1000153749</t>
  </si>
  <si>
    <t>0006053735D4</t>
  </si>
  <si>
    <t>65.09</t>
  </si>
  <si>
    <t>CP000002472861</t>
  </si>
  <si>
    <t>3692866</t>
  </si>
  <si>
    <t>NGLATCHAYA</t>
  </si>
  <si>
    <t>34</t>
  </si>
  <si>
    <t>65.04</t>
  </si>
  <si>
    <t>CP000002472886</t>
  </si>
  <si>
    <t>21</t>
  </si>
  <si>
    <t>64.49</t>
  </si>
  <si>
    <t>CP000002472878</t>
  </si>
  <si>
    <t>PKS405-1</t>
  </si>
  <si>
    <t>MASK-PKS405-1</t>
  </si>
  <si>
    <t>45</t>
  </si>
  <si>
    <t>3351829</t>
  </si>
  <si>
    <t>44.8380</t>
  </si>
  <si>
    <t>CP000002478062</t>
  </si>
  <si>
    <t>3803982</t>
  </si>
  <si>
    <t>33</t>
  </si>
  <si>
    <t>64.45</t>
  </si>
  <si>
    <t>CP000002472885</t>
  </si>
  <si>
    <t>65</t>
  </si>
  <si>
    <t>64.54</t>
  </si>
  <si>
    <t>CP000002472919</t>
  </si>
  <si>
    <t>55</t>
  </si>
  <si>
    <t>63.99</t>
  </si>
  <si>
    <t>CP000002472909</t>
  </si>
  <si>
    <t>SLP995-2</t>
  </si>
  <si>
    <t>MASK-SLP995-2</t>
  </si>
  <si>
    <t>MASK-1000140997</t>
  </si>
  <si>
    <t>72</t>
  </si>
  <si>
    <t>3353776B1</t>
  </si>
  <si>
    <t>55.7740</t>
  </si>
  <si>
    <t>CP000002464208</t>
  </si>
  <si>
    <t>36</t>
  </si>
  <si>
    <t>64.14</t>
  </si>
  <si>
    <t>CP000002472888</t>
  </si>
  <si>
    <t>PKS405-4</t>
  </si>
  <si>
    <t>MASK-PKS405-4</t>
  </si>
  <si>
    <t>8</t>
  </si>
  <si>
    <t>3351834</t>
  </si>
  <si>
    <t>48.1190</t>
  </si>
  <si>
    <t>CP000002478114</t>
  </si>
  <si>
    <t>47</t>
  </si>
  <si>
    <t>47.0250</t>
  </si>
  <si>
    <t>CP000002478066</t>
  </si>
  <si>
    <t>44</t>
  </si>
  <si>
    <t>45.9320</t>
  </si>
  <si>
    <t>CP000002478109</t>
  </si>
  <si>
    <t>42</t>
  </si>
  <si>
    <t>CP000002472894</t>
  </si>
  <si>
    <t>29</t>
  </si>
  <si>
    <t>42.6510</t>
  </si>
  <si>
    <t>CP000002478077</t>
  </si>
  <si>
    <t>22</t>
  </si>
  <si>
    <t>0006053735D7</t>
  </si>
  <si>
    <t>52.49</t>
  </si>
  <si>
    <t>CP000002472931</t>
  </si>
  <si>
    <t>13</t>
  </si>
  <si>
    <t>56.40</t>
  </si>
  <si>
    <t>CP000002472869</t>
  </si>
  <si>
    <t>26</t>
  </si>
  <si>
    <t>CP000002478079</t>
  </si>
  <si>
    <t>12</t>
  </si>
  <si>
    <t>56.44</t>
  </si>
  <si>
    <t>CP000002472867</t>
  </si>
  <si>
    <t>64.57</t>
  </si>
  <si>
    <t>CP000002472899</t>
  </si>
  <si>
    <t>41</t>
  </si>
  <si>
    <t>CP000002478070</t>
  </si>
  <si>
    <t>31</t>
  </si>
  <si>
    <t>CP000002478076</t>
  </si>
  <si>
    <t>CP000002478111</t>
  </si>
  <si>
    <t>61</t>
  </si>
  <si>
    <t>63.89</t>
  </si>
  <si>
    <t>CP000002472915</t>
  </si>
  <si>
    <t>15</t>
  </si>
  <si>
    <t>50.3060</t>
  </si>
  <si>
    <t>CP000002478108</t>
  </si>
  <si>
    <t>32</t>
  </si>
  <si>
    <t>CP000002478113</t>
  </si>
  <si>
    <t>PKS405-3</t>
  </si>
  <si>
    <t>MASK-PKS405-3</t>
  </si>
  <si>
    <t>39</t>
  </si>
  <si>
    <t>3351832</t>
  </si>
  <si>
    <t>CP000002478102</t>
  </si>
  <si>
    <t>59.21</t>
  </si>
  <si>
    <t>CP000002472924</t>
  </si>
  <si>
    <t>73</t>
  </si>
  <si>
    <t>34.5480</t>
  </si>
  <si>
    <t>CP000002464209</t>
  </si>
  <si>
    <t>PKS405-2</t>
  </si>
  <si>
    <t>MASK-PKS405-2</t>
  </si>
  <si>
    <t>CP000002478089</t>
  </si>
  <si>
    <t>61.83</t>
  </si>
  <si>
    <t>CP000002472937</t>
  </si>
  <si>
    <t>9</t>
  </si>
  <si>
    <t>61.36</t>
  </si>
  <si>
    <t>CP000002472866</t>
  </si>
  <si>
    <t>35</t>
  </si>
  <si>
    <t>CP000002472887</t>
  </si>
  <si>
    <t>16</t>
  </si>
  <si>
    <t>30.62</t>
  </si>
  <si>
    <t>CP000002472872</t>
  </si>
  <si>
    <t>63.54</t>
  </si>
  <si>
    <t>CP000002472926</t>
  </si>
  <si>
    <t>69</t>
  </si>
  <si>
    <t>23.67</t>
  </si>
  <si>
    <t>CP000002472923</t>
  </si>
  <si>
    <t>CP000002478103</t>
  </si>
  <si>
    <t>28</t>
  </si>
  <si>
    <t>28.4340</t>
  </si>
  <si>
    <t>CP000002478091</t>
  </si>
  <si>
    <t>30</t>
  </si>
  <si>
    <t>CP000002478075</t>
  </si>
  <si>
    <t>CP000002478083</t>
  </si>
  <si>
    <t>14</t>
  </si>
  <si>
    <t>43.7450</t>
  </si>
  <si>
    <t>CP000002478115</t>
  </si>
  <si>
    <t>64.02</t>
  </si>
  <si>
    <t>CP000002472890</t>
  </si>
  <si>
    <t>62.69</t>
  </si>
  <si>
    <t>CP000002472884</t>
  </si>
  <si>
    <t>43</t>
  </si>
  <si>
    <t>CP000002478087</t>
  </si>
  <si>
    <t>53</t>
  </si>
  <si>
    <t>64.33</t>
  </si>
  <si>
    <t>CP000002472907</t>
  </si>
  <si>
    <t>24</t>
  </si>
  <si>
    <t>61.90</t>
  </si>
  <si>
    <t>CP000002472880</t>
  </si>
  <si>
    <t>78</t>
  </si>
  <si>
    <t>45.6890</t>
  </si>
  <si>
    <t>CP000002464215_ 189063</t>
  </si>
  <si>
    <t>64.23</t>
  </si>
  <si>
    <t>CP000002472898</t>
  </si>
  <si>
    <t>64.30</t>
  </si>
  <si>
    <t>CP000002472925</t>
  </si>
  <si>
    <t>CP000002478069</t>
  </si>
  <si>
    <t>27</t>
  </si>
  <si>
    <t>47.79</t>
  </si>
  <si>
    <t>CP000002472881</t>
  </si>
  <si>
    <t>58</t>
  </si>
  <si>
    <t>CP000002472912</t>
  </si>
  <si>
    <t>CP000002478064</t>
  </si>
  <si>
    <t>67</t>
  </si>
  <si>
    <t>65.01</t>
  </si>
  <si>
    <t>CP000002472921</t>
  </si>
  <si>
    <t>36.0890</t>
  </si>
  <si>
    <t>CP000002478073</t>
  </si>
  <si>
    <t>63</t>
  </si>
  <si>
    <t>64.88</t>
  </si>
  <si>
    <t>CP000002472917</t>
  </si>
  <si>
    <t>CP000002478100</t>
  </si>
  <si>
    <t>CP000002478067</t>
  </si>
  <si>
    <t>61.19</t>
  </si>
  <si>
    <t>CP000002472870</t>
  </si>
  <si>
    <t>61.02</t>
  </si>
  <si>
    <t>CP000002472864</t>
  </si>
  <si>
    <t>19</t>
  </si>
  <si>
    <t>57.50</t>
  </si>
  <si>
    <t>CP000002472876</t>
  </si>
  <si>
    <t>CP000002478090</t>
  </si>
  <si>
    <t>23</t>
  </si>
  <si>
    <t>CP000002478084</t>
  </si>
  <si>
    <t>62.67</t>
  </si>
  <si>
    <t>CP000002472865</t>
  </si>
  <si>
    <t>44.61</t>
  </si>
  <si>
    <t>CP000002472883</t>
  </si>
  <si>
    <t>65.16</t>
  </si>
  <si>
    <t>CP000002472935</t>
  </si>
  <si>
    <t>56</t>
  </si>
  <si>
    <t>63.88</t>
  </si>
  <si>
    <t>CP000002472910</t>
  </si>
  <si>
    <t>64.17</t>
  </si>
  <si>
    <t>CP000002472914</t>
  </si>
  <si>
    <t>71</t>
  </si>
  <si>
    <t>CP000002464206</t>
  </si>
  <si>
    <t>57</t>
  </si>
  <si>
    <t>64.16</t>
  </si>
  <si>
    <t>CP000002472911</t>
  </si>
  <si>
    <t>CP000002478085</t>
  </si>
  <si>
    <t>18</t>
  </si>
  <si>
    <t>CP000002478063</t>
  </si>
  <si>
    <t>64</t>
  </si>
  <si>
    <t>64.40</t>
  </si>
  <si>
    <t>CP000002472918</t>
  </si>
  <si>
    <t>64.09</t>
  </si>
  <si>
    <t>CP000002472893</t>
  </si>
  <si>
    <t>11</t>
  </si>
  <si>
    <t>CP000002478088</t>
  </si>
  <si>
    <t>CP000002472928</t>
  </si>
  <si>
    <t>54</t>
  </si>
  <si>
    <t>68.93</t>
  </si>
  <si>
    <t>CP000002472908</t>
  </si>
  <si>
    <t>74</t>
  </si>
  <si>
    <t>51.40</t>
  </si>
  <si>
    <t>CP000002464210</t>
  </si>
  <si>
    <t>49</t>
  </si>
  <si>
    <t>63.61</t>
  </si>
  <si>
    <t>CP000002472903</t>
  </si>
  <si>
    <t>62</t>
  </si>
  <si>
    <t>64.29</t>
  </si>
  <si>
    <t>CP000002472916</t>
  </si>
  <si>
    <t>CP000002478112</t>
  </si>
  <si>
    <t>60.76</t>
  </si>
  <si>
    <t>CP000002472862</t>
  </si>
  <si>
    <t>CP000002478104</t>
  </si>
  <si>
    <t>38</t>
  </si>
  <si>
    <t>CP000002478072</t>
  </si>
  <si>
    <t>51</t>
  </si>
  <si>
    <t>64.47</t>
  </si>
  <si>
    <t>CP000002472905</t>
  </si>
  <si>
    <t>CP000002478080</t>
  </si>
  <si>
    <t>46</t>
  </si>
  <si>
    <t>64.99</t>
  </si>
  <si>
    <t>CP000002472900</t>
  </si>
  <si>
    <t>25</t>
  </si>
  <si>
    <t>54.68</t>
  </si>
  <si>
    <t>CP000002472934</t>
  </si>
  <si>
    <t>64.55</t>
  </si>
  <si>
    <t>CP000002472877</t>
  </si>
  <si>
    <t>38.1360</t>
  </si>
  <si>
    <t>CP000002472930_ 189065</t>
  </si>
  <si>
    <t>63.65</t>
  </si>
  <si>
    <t>CP000002472889</t>
  </si>
  <si>
    <t>52</t>
  </si>
  <si>
    <t>49.70</t>
  </si>
  <si>
    <t>CP000002472906</t>
  </si>
  <si>
    <t>50.91</t>
  </si>
  <si>
    <t>CP000002472891</t>
  </si>
  <si>
    <t>65.29</t>
  </si>
  <si>
    <t>CP000002472936</t>
  </si>
  <si>
    <t>60.68</t>
  </si>
  <si>
    <t>CP000002472882</t>
  </si>
  <si>
    <t>CP000002478110</t>
  </si>
  <si>
    <t>37</t>
  </si>
  <si>
    <t>41.5570</t>
  </si>
  <si>
    <t>CP000002478105</t>
  </si>
  <si>
    <t>48</t>
  </si>
  <si>
    <t>22.9660</t>
  </si>
  <si>
    <t>CP000002478116</t>
  </si>
  <si>
    <t>76</t>
  </si>
  <si>
    <t>CP000002464212</t>
  </si>
  <si>
    <t>50</t>
  </si>
  <si>
    <t>63.95</t>
  </si>
  <si>
    <t>CP000002472904</t>
  </si>
  <si>
    <t>CP000002478065</t>
  </si>
  <si>
    <t>39.37</t>
  </si>
  <si>
    <t>CP000002478106</t>
  </si>
  <si>
    <t>CP000002478081</t>
  </si>
  <si>
    <t>CP000002478101</t>
  </si>
  <si>
    <t>77</t>
  </si>
  <si>
    <t>CP000002464213</t>
  </si>
  <si>
    <t>CP000002478082</t>
  </si>
  <si>
    <t>66</t>
  </si>
  <si>
    <t>CP000002472920</t>
  </si>
  <si>
    <t>64.41</t>
  </si>
  <si>
    <t>CP000002472901</t>
  </si>
  <si>
    <t>70</t>
  </si>
  <si>
    <t>50.2740</t>
  </si>
  <si>
    <t>CP000002464205_ 189064</t>
  </si>
  <si>
    <t>65.03</t>
  </si>
  <si>
    <t>CP000002472932</t>
  </si>
  <si>
    <t>61.52</t>
  </si>
  <si>
    <t>CP000002472871</t>
  </si>
  <si>
    <t>75</t>
  </si>
  <si>
    <t>52.4930</t>
  </si>
  <si>
    <t>CP000002464211</t>
  </si>
  <si>
    <t>63.97</t>
  </si>
  <si>
    <t>CP000002472929</t>
  </si>
  <si>
    <t>59</t>
  </si>
  <si>
    <t>46.91</t>
  </si>
  <si>
    <t>CP000002472913</t>
  </si>
  <si>
    <t>34.9960</t>
  </si>
  <si>
    <t>CP000002478061</t>
  </si>
  <si>
    <t>CP000002478074</t>
  </si>
  <si>
    <t>54.47</t>
  </si>
  <si>
    <t>CP000002472902</t>
  </si>
  <si>
    <t>27.1850</t>
  </si>
  <si>
    <t>ACP000002478107</t>
  </si>
  <si>
    <t>63.41</t>
  </si>
  <si>
    <t>CP000002472874</t>
  </si>
  <si>
    <t>CP000002478086</t>
  </si>
  <si>
    <t>68</t>
  </si>
  <si>
    <t>58.61</t>
  </si>
  <si>
    <t>CP000002472922</t>
  </si>
  <si>
    <t>CP000002478071</t>
  </si>
  <si>
    <t>52.37</t>
  </si>
  <si>
    <t>CP000002472897</t>
  </si>
  <si>
    <t>17</t>
  </si>
  <si>
    <t>CP000002478099</t>
  </si>
  <si>
    <t>63.77</t>
  </si>
  <si>
    <t>CP000002472873</t>
  </si>
  <si>
    <t>64.39</t>
  </si>
  <si>
    <t>CP000002472938</t>
  </si>
  <si>
    <t>CP000002478078</t>
  </si>
  <si>
    <t>CP000002478068</t>
  </si>
  <si>
    <t>1000140984-PKS405</t>
  </si>
  <si>
    <t>1000140997-SLP995</t>
  </si>
  <si>
    <t>1000153749-SLP995</t>
  </si>
  <si>
    <t>Unique (Material &amp; Order ID)</t>
  </si>
  <si>
    <t>SAP Pick Quantity (YDS)</t>
  </si>
  <si>
    <t>HJ GDN Quantity (YDS)</t>
  </si>
  <si>
    <t>SAP Pick Quantity (Roll)</t>
  </si>
  <si>
    <t>Variance (YDS)</t>
  </si>
  <si>
    <t>SAP+/HJ+ in QTY Level</t>
  </si>
  <si>
    <t>HJ GDN Quantity (Roll)</t>
  </si>
  <si>
    <t>Variance (Roll)</t>
  </si>
  <si>
    <t>SAP+/HJ+ in Roll Level</t>
  </si>
  <si>
    <t>Quantity Summary Comparison in YDS</t>
  </si>
  <si>
    <t>Quantity Summary Comparison in Rolls</t>
  </si>
  <si>
    <t>YDS</t>
  </si>
  <si>
    <t>Rolls</t>
  </si>
  <si>
    <t xml:space="preserve">SAP </t>
  </si>
  <si>
    <t>HJ</t>
  </si>
  <si>
    <t>Category</t>
  </si>
  <si>
    <t>Sending Confirmation Summary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</si>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</sst>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[$-F400]h:mm:ss\ AM/PM"/>
    <numFmt numFmtId="167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4" fillId="0" borderId="0" xfId="0" applyFont="1"/>
    <xf numFmtId="0" fontId="1" fillId="0" borderId="0" xfId="0" applyNumberFormat="1" applyFont="1"/>
    <xf numFmtId="2" fontId="1" fillId="0" borderId="0" xfId="0" applyNumberFormat="1" applyFont="1" applyAlignment="1">
      <alignment horizontal="right" vertical="top"/>
    </xf>
    <xf numFmtId="0" fontId="2" fillId="3" borderId="0" xfId="0" applyFont="1" applyFill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167" fontId="1" fillId="0" borderId="0" xfId="1" applyNumberFormat="1" applyFont="1"/>
  </cellXfs>
  <cellStyles count="2">
    <cellStyle name="Comma" xfId="1" builtinId="3"/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09109-2E8A-441C-9B92-4FFF2894815F}" name="Table1" displayName="Table1" ref="A4:E7" totalsRowShown="0" headerRowDxfId="20" dataDxfId="19">
  <autoFilter ref="A4:E7" xr:uid="{B5109109-2E8A-441C-9B92-4FFF2894815F}"/>
  <tableColumns count="5">
    <tableColumn id="1" xr3:uid="{404EC95E-37B3-46A9-A2E5-239DA59B4959}" name="Unique (Material &amp; Order ID)" dataDxfId="4"/>
    <tableColumn id="2" xr3:uid="{1BB99E9A-D723-414E-B46E-5F8E547CC60C}" name="SAP Pick Quantity (YDS)" dataDxfId="3" dataCellStyle="Comma">
      <calculatedColumnFormula>SUMIF('MB51'!A:A,A5,'MB51'!J:J)</calculatedColumnFormula>
    </tableColumn>
    <tableColumn id="3" xr3:uid="{CDC0F211-C6AE-40D6-B73C-A7B58280EC34}" name="HJ GDN Quantity (YDS)" dataDxfId="1" dataCellStyle="Comma">
      <calculatedColumnFormula>SUMIF('HJ GDN'!A:A,A5,'HJ GDN'!P:P)</calculatedColumnFormula>
    </tableColumn>
    <tableColumn id="4" xr3:uid="{38805613-2A0D-43CB-8DF7-FD9F55BEC023}" name="Variance (YDS)" dataDxfId="2">
      <calculatedColumnFormula>Table1[[#This Row],[SAP Pick Quantity (YDS)]]-Table1[[#This Row],[HJ GDN Quantity (YDS)]]</calculatedColumnFormula>
    </tableColumn>
    <tableColumn id="5" xr3:uid="{9491AB07-8F28-4FDB-88BE-C225FADDE7FF}" name="SAP+/HJ+ in QTY Level" dataDxfId="11">
      <calculatedColumnFormula array="1">_xlfn.IFS(Table1[[#This Row],[Variance (YDS)]]&gt;0,"SAP Transfer Quantity is High",Table1[[#This Row],[Variance (YDS)]]&lt;0,"Loaded Qty is High",Table1[[#This Row],[Variance (YDS)]]=0,"Quantity Tally")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AA42AD-3252-478E-850C-174A4D39C0C0}" name="Table13" displayName="Table13" ref="G4:K7" totalsRowShown="0" headerRowDxfId="18" dataDxfId="17">
  <autoFilter ref="G4:K7" xr:uid="{54AA42AD-3252-478E-850C-174A4D39C0C0}"/>
  <tableColumns count="5">
    <tableColumn id="1" xr3:uid="{5F384E90-1C7C-44FF-B022-4A1F67F26678}" name="Unique (Material &amp; Order ID)" dataDxfId="16"/>
    <tableColumn id="2" xr3:uid="{95824922-EAEC-4DFE-A617-CE12069CDE59}" name="SAP Pick Quantity (Roll)" dataDxfId="14">
      <calculatedColumnFormula>COUNTIF('MB51'!A:A,G5)</calculatedColumnFormula>
    </tableColumn>
    <tableColumn id="3" xr3:uid="{34209321-5347-41D3-B20D-F08A3FDE7550}" name="HJ GDN Quantity (Roll)" dataDxfId="13">
      <calculatedColumnFormula>COUNTIF('HJ GDN'!A:A,G5)</calculatedColumnFormula>
    </tableColumn>
    <tableColumn id="4" xr3:uid="{0218D200-39F6-48B4-959A-17A69B484765}" name="Variance (Roll)" dataDxfId="15">
      <calculatedColumnFormula>Table13[[#This Row],[SAP Pick Quantity (Roll)]]-Table13[[#This Row],[HJ GDN Quantity (Roll)]]</calculatedColumnFormula>
    </tableColumn>
    <tableColumn id="5" xr3:uid="{0B6E6636-361F-43A2-B3A3-8A2B8D703553}" name="SAP+/HJ+ in Roll Level" dataDxfId="12">
      <calculatedColumnFormula array="1">_xlfn.IFS(Table13[[#This Row],[Variance (Roll)]]&gt;0,"SAP Roll Quantity is High",Table13[[#This Row],[Variance (Roll)]]&lt;0,"Loaded Roll Qty is High",Table13[[#This Row],[Variance (Roll)]]=0,"Roll Quantity Tally")</calculatedColumnFormula>
    </tableColumn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335433-91F6-4AA2-ADC0-2E5740286C37}" name="Table3" displayName="Table3" ref="A11:E13" totalsRowShown="0" headerRowDxfId="5" dataDxfId="6">
  <autoFilter ref="A11:E13" xr:uid="{A0335433-91F6-4AA2-ADC0-2E5740286C37}"/>
  <tableColumns count="5">
    <tableColumn id="1" xr3:uid="{2B322F4B-4E74-4C15-BBAD-E42F29E04A78}" name="Category" dataDxfId="10"/>
    <tableColumn id="2" xr3:uid="{6FA425D0-4965-4C92-9A13-10DC6C65B94F}" name="SAP " dataDxfId="9">
      <calculatedColumnFormula>SUM(Table13[SAP Pick Quantity (Roll)])</calculatedColumnFormula>
    </tableColumn>
    <tableColumn id="3" xr3:uid="{D6238A84-E2FE-4FCC-A2A7-D9ACAA9D8270}" name="HJ" dataDxfId="8">
      <calculatedColumnFormula>SUM(Table13[HJ GDN Quantity (Roll)])</calculatedColumnFormula>
    </tableColumn>
    <tableColumn id="4" xr3:uid="{CB2D0DD3-1B67-4041-B68B-D579084BC95A}" name="Variance" dataDxfId="7">
      <calculatedColumnFormula>B12-C12</calculatedColumnFormula>
    </tableColumn>
    <tableColumn id="5" xr3:uid="{1AF00C2A-D559-4D3A-BBBB-7632E785FE64}" name="Remarks" dataDxfId="0">
      <calculatedColumnFormula array="1">_xlfn.IFS(Table3[[#This Row],[Variance]]&gt;0,"SAP Quantity is High",Table3[[#This Row],[Variance]]&lt;0,"Loaded Qty is High",Table3[[#This Row],[Variance]]=0,"Quantity Tally")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597B-28A6-4B24-95F3-F91A3A4FBB5E}">
  <dimension ref="A1:AB136"/>
  <sheetViews>
    <sheetView workbookViewId="0">
      <selection activeCell="A2" sqref="A2:A136"/>
    </sheetView>
  </sheetViews>
  <sheetFormatPr defaultRowHeight="12.75" x14ac:dyDescent="0.2"/>
  <cols>
    <col min="1" max="1" width="17.7109375" style="1" bestFit="1" customWidth="1"/>
    <col min="2" max="3" width="9.140625" style="1"/>
    <col min="4" max="4" width="11" style="1" bestFit="1" customWidth="1"/>
    <col min="5" max="9" width="9.140625" style="1"/>
    <col min="10" max="10" width="9.42578125" style="1" bestFit="1" customWidth="1"/>
    <col min="11" max="11" width="9.140625" style="1"/>
    <col min="12" max="12" width="11" style="1" bestFit="1" customWidth="1"/>
    <col min="13" max="13" width="14.5703125" style="1" bestFit="1" customWidth="1"/>
    <col min="14" max="15" width="9.140625" style="1"/>
    <col min="16" max="16" width="23.28515625" style="1" bestFit="1" customWidth="1"/>
    <col min="17" max="17" width="20.85546875" style="1" bestFit="1" customWidth="1"/>
    <col min="18" max="19" width="9.140625" style="1"/>
    <col min="20" max="21" width="9.42578125" style="1" bestFit="1" customWidth="1"/>
    <col min="22" max="22" width="10.85546875" style="1" bestFit="1" customWidth="1"/>
    <col min="23" max="23" width="9.42578125" style="1" bestFit="1" customWidth="1"/>
    <col min="24" max="25" width="9.140625" style="1"/>
    <col min="26" max="26" width="9.28515625" style="1" bestFit="1" customWidth="1"/>
    <col min="27" max="16384" width="9.140625" style="1"/>
  </cols>
  <sheetData>
    <row r="1" spans="1:28" s="12" customFormat="1" ht="25.5" x14ac:dyDescent="0.25">
      <c r="A1" s="12" t="s">
        <v>46</v>
      </c>
      <c r="B1" s="13" t="s">
        <v>4</v>
      </c>
      <c r="C1" s="14" t="s">
        <v>10</v>
      </c>
      <c r="D1" s="13" t="s">
        <v>11</v>
      </c>
      <c r="E1" s="14" t="s">
        <v>12</v>
      </c>
      <c r="F1" s="15" t="s">
        <v>13</v>
      </c>
      <c r="G1" s="13" t="s">
        <v>14</v>
      </c>
      <c r="H1" s="14" t="s">
        <v>15</v>
      </c>
      <c r="I1" s="13" t="s">
        <v>16</v>
      </c>
      <c r="J1" s="16" t="s">
        <v>17</v>
      </c>
      <c r="K1" s="14" t="s">
        <v>18</v>
      </c>
      <c r="L1" s="13" t="s">
        <v>19</v>
      </c>
      <c r="M1" s="13" t="s">
        <v>20</v>
      </c>
      <c r="N1" s="15" t="s">
        <v>21</v>
      </c>
      <c r="O1" s="13" t="s">
        <v>22</v>
      </c>
      <c r="P1" s="13" t="s">
        <v>23</v>
      </c>
      <c r="Q1" s="13" t="s">
        <v>24</v>
      </c>
      <c r="R1" s="13" t="s">
        <v>25</v>
      </c>
      <c r="S1" s="13" t="s">
        <v>26</v>
      </c>
      <c r="T1" s="13" t="s">
        <v>27</v>
      </c>
      <c r="U1" s="13" t="s">
        <v>28</v>
      </c>
      <c r="V1" s="13" t="s">
        <v>29</v>
      </c>
      <c r="W1" s="13" t="s">
        <v>30</v>
      </c>
      <c r="X1" s="13" t="s">
        <v>31</v>
      </c>
      <c r="Y1" s="14" t="s">
        <v>5</v>
      </c>
      <c r="Z1" s="13" t="s">
        <v>32</v>
      </c>
      <c r="AA1" s="14" t="s">
        <v>33</v>
      </c>
      <c r="AB1" s="13" t="s">
        <v>33</v>
      </c>
    </row>
    <row r="2" spans="1:28" x14ac:dyDescent="0.2">
      <c r="A2" s="1" t="str">
        <f>F2&amp;"-"&amp;M2</f>
        <v>1000140984-PKS405</v>
      </c>
      <c r="B2" s="4" t="s">
        <v>71</v>
      </c>
      <c r="C2" s="4" t="s">
        <v>34</v>
      </c>
      <c r="D2" s="4" t="s">
        <v>43</v>
      </c>
      <c r="E2" s="4" t="s">
        <v>72</v>
      </c>
      <c r="F2" s="4" t="s">
        <v>42</v>
      </c>
      <c r="G2" s="4" t="s">
        <v>7</v>
      </c>
      <c r="H2" s="4" t="s">
        <v>36</v>
      </c>
      <c r="I2" s="3" t="s">
        <v>8</v>
      </c>
      <c r="J2" s="10">
        <v>42.651000000000003</v>
      </c>
      <c r="K2" s="4" t="s">
        <v>37</v>
      </c>
      <c r="L2" s="4" t="s">
        <v>73</v>
      </c>
      <c r="M2" s="1" t="s">
        <v>74</v>
      </c>
      <c r="N2" s="4" t="s">
        <v>8</v>
      </c>
      <c r="O2" s="4" t="s">
        <v>75</v>
      </c>
      <c r="P2" s="4" t="s">
        <v>76</v>
      </c>
      <c r="Q2" s="4" t="s">
        <v>8</v>
      </c>
      <c r="R2" s="4" t="s">
        <v>77</v>
      </c>
      <c r="S2" s="4">
        <v>44795</v>
      </c>
      <c r="T2" s="6">
        <v>44795</v>
      </c>
      <c r="U2" s="6">
        <v>0.39586805555555998</v>
      </c>
      <c r="V2" s="7">
        <v>44795</v>
      </c>
      <c r="W2" s="6" t="s">
        <v>8</v>
      </c>
      <c r="X2" s="4" t="s">
        <v>38</v>
      </c>
      <c r="Y2" s="4">
        <v>42.651000000000003</v>
      </c>
      <c r="Z2" s="5" t="s">
        <v>39</v>
      </c>
      <c r="AA2" s="4" t="s">
        <v>40</v>
      </c>
      <c r="AB2" s="4" t="s">
        <v>40</v>
      </c>
    </row>
    <row r="3" spans="1:28" x14ac:dyDescent="0.2">
      <c r="A3" s="1" t="str">
        <f t="shared" ref="A3:A66" si="0">F3&amp;"-"&amp;M3</f>
        <v>1000140984-PKS405</v>
      </c>
      <c r="B3" s="4" t="s">
        <v>71</v>
      </c>
      <c r="C3" s="4" t="s">
        <v>34</v>
      </c>
      <c r="D3" s="4" t="s">
        <v>43</v>
      </c>
      <c r="E3" s="4" t="s">
        <v>72</v>
      </c>
      <c r="F3" s="4" t="s">
        <v>42</v>
      </c>
      <c r="G3" s="4" t="s">
        <v>7</v>
      </c>
      <c r="H3" s="4" t="s">
        <v>36</v>
      </c>
      <c r="I3" s="3" t="s">
        <v>8</v>
      </c>
      <c r="J3" s="10">
        <v>47.024999999999999</v>
      </c>
      <c r="K3" s="4" t="s">
        <v>37</v>
      </c>
      <c r="L3" s="4" t="s">
        <v>73</v>
      </c>
      <c r="M3" s="1" t="s">
        <v>74</v>
      </c>
      <c r="N3" s="4" t="s">
        <v>8</v>
      </c>
      <c r="O3" s="4" t="s">
        <v>75</v>
      </c>
      <c r="P3" s="4" t="s">
        <v>76</v>
      </c>
      <c r="Q3" s="4" t="s">
        <v>8</v>
      </c>
      <c r="R3" s="4" t="s">
        <v>77</v>
      </c>
      <c r="S3" s="4">
        <v>44795</v>
      </c>
      <c r="T3" s="6">
        <v>44795</v>
      </c>
      <c r="U3" s="6">
        <v>0.39586805555555998</v>
      </c>
      <c r="V3" s="7">
        <v>44795</v>
      </c>
      <c r="W3" s="6" t="s">
        <v>8</v>
      </c>
      <c r="X3" s="4" t="s">
        <v>38</v>
      </c>
      <c r="Y3" s="4">
        <v>47.024999999999999</v>
      </c>
      <c r="Z3" s="5" t="s">
        <v>39</v>
      </c>
      <c r="AA3" s="4" t="s">
        <v>40</v>
      </c>
      <c r="AB3" s="4" t="s">
        <v>40</v>
      </c>
    </row>
    <row r="4" spans="1:28" x14ac:dyDescent="0.2">
      <c r="A4" s="1" t="str">
        <f t="shared" si="0"/>
        <v>1000140984-PKS405</v>
      </c>
      <c r="B4" s="4" t="s">
        <v>71</v>
      </c>
      <c r="C4" s="4" t="s">
        <v>34</v>
      </c>
      <c r="D4" s="4" t="s">
        <v>43</v>
      </c>
      <c r="E4" s="4" t="s">
        <v>72</v>
      </c>
      <c r="F4" s="4" t="s">
        <v>42</v>
      </c>
      <c r="G4" s="4" t="s">
        <v>7</v>
      </c>
      <c r="H4" s="4" t="s">
        <v>36</v>
      </c>
      <c r="I4" s="3" t="s">
        <v>8</v>
      </c>
      <c r="J4" s="10">
        <v>45.932000000000002</v>
      </c>
      <c r="K4" s="4" t="s">
        <v>37</v>
      </c>
      <c r="L4" s="4" t="s">
        <v>73</v>
      </c>
      <c r="M4" s="1" t="s">
        <v>74</v>
      </c>
      <c r="N4" s="4" t="s">
        <v>8</v>
      </c>
      <c r="O4" s="4" t="s">
        <v>75</v>
      </c>
      <c r="P4" s="4" t="s">
        <v>76</v>
      </c>
      <c r="Q4" s="4" t="s">
        <v>8</v>
      </c>
      <c r="R4" s="4" t="s">
        <v>77</v>
      </c>
      <c r="S4" s="4">
        <v>44795</v>
      </c>
      <c r="T4" s="6">
        <v>44795</v>
      </c>
      <c r="U4" s="6">
        <v>0.39586805555555998</v>
      </c>
      <c r="V4" s="7">
        <v>44795</v>
      </c>
      <c r="W4" s="6" t="s">
        <v>8</v>
      </c>
      <c r="X4" s="4" t="s">
        <v>38</v>
      </c>
      <c r="Y4" s="4">
        <v>45.932000000000002</v>
      </c>
      <c r="Z4" s="5" t="s">
        <v>39</v>
      </c>
      <c r="AA4" s="4" t="s">
        <v>40</v>
      </c>
      <c r="AB4" s="4" t="s">
        <v>40</v>
      </c>
    </row>
    <row r="5" spans="1:28" x14ac:dyDescent="0.2">
      <c r="A5" s="1" t="str">
        <f t="shared" si="0"/>
        <v>1000140984-PKS405</v>
      </c>
      <c r="B5" s="1" t="s">
        <v>71</v>
      </c>
      <c r="C5" s="1" t="s">
        <v>34</v>
      </c>
      <c r="D5" s="1" t="s">
        <v>43</v>
      </c>
      <c r="E5" s="1" t="s">
        <v>72</v>
      </c>
      <c r="F5" s="1" t="s">
        <v>42</v>
      </c>
      <c r="G5" s="1" t="s">
        <v>7</v>
      </c>
      <c r="H5" s="1" t="s">
        <v>36</v>
      </c>
      <c r="I5" s="1" t="s">
        <v>8</v>
      </c>
      <c r="J5" s="1">
        <v>47.024999999999999</v>
      </c>
      <c r="K5" s="1" t="s">
        <v>37</v>
      </c>
      <c r="L5" s="1" t="s">
        <v>73</v>
      </c>
      <c r="M5" s="1" t="s">
        <v>74</v>
      </c>
      <c r="N5" s="1" t="s">
        <v>8</v>
      </c>
      <c r="O5" s="1" t="s">
        <v>75</v>
      </c>
      <c r="P5" s="1" t="s">
        <v>76</v>
      </c>
      <c r="Q5" s="1" t="s">
        <v>8</v>
      </c>
      <c r="R5" s="1" t="s">
        <v>77</v>
      </c>
      <c r="S5" s="1">
        <v>44795</v>
      </c>
      <c r="T5" s="1">
        <v>44795</v>
      </c>
      <c r="U5" s="1">
        <v>0.39586805555555998</v>
      </c>
      <c r="V5" s="1">
        <v>44795</v>
      </c>
      <c r="W5" s="1" t="s">
        <v>8</v>
      </c>
      <c r="X5" s="1" t="s">
        <v>38</v>
      </c>
      <c r="Y5" s="1">
        <v>47.024999999999999</v>
      </c>
      <c r="Z5" s="1" t="s">
        <v>39</v>
      </c>
      <c r="AA5" s="1" t="s">
        <v>40</v>
      </c>
    </row>
    <row r="6" spans="1:28" x14ac:dyDescent="0.2">
      <c r="A6" s="1" t="str">
        <f t="shared" si="0"/>
        <v>1000140984-PKS405</v>
      </c>
      <c r="B6" s="1" t="s">
        <v>71</v>
      </c>
      <c r="C6" s="1" t="s">
        <v>34</v>
      </c>
      <c r="D6" s="1" t="s">
        <v>43</v>
      </c>
      <c r="E6" s="1" t="s">
        <v>72</v>
      </c>
      <c r="F6" s="1" t="s">
        <v>42</v>
      </c>
      <c r="G6" s="1" t="s">
        <v>7</v>
      </c>
      <c r="H6" s="1" t="s">
        <v>36</v>
      </c>
      <c r="I6" s="1" t="s">
        <v>8</v>
      </c>
      <c r="J6" s="1">
        <v>36.088999999999999</v>
      </c>
      <c r="K6" s="1" t="s">
        <v>37</v>
      </c>
      <c r="L6" s="1" t="s">
        <v>73</v>
      </c>
      <c r="M6" s="1" t="s">
        <v>74</v>
      </c>
      <c r="N6" s="1" t="s">
        <v>8</v>
      </c>
      <c r="O6" s="1" t="s">
        <v>75</v>
      </c>
      <c r="P6" s="1" t="s">
        <v>76</v>
      </c>
      <c r="Q6" s="1" t="s">
        <v>8</v>
      </c>
      <c r="R6" s="1" t="s">
        <v>77</v>
      </c>
      <c r="S6" s="1">
        <v>44795</v>
      </c>
      <c r="T6" s="1">
        <v>44795</v>
      </c>
      <c r="U6" s="1">
        <v>0.39586805555555998</v>
      </c>
      <c r="V6" s="1">
        <v>44795</v>
      </c>
      <c r="W6" s="1" t="s">
        <v>8</v>
      </c>
      <c r="X6" s="1" t="s">
        <v>38</v>
      </c>
      <c r="Y6" s="1">
        <v>36.088999999999999</v>
      </c>
      <c r="Z6" s="1" t="s">
        <v>39</v>
      </c>
      <c r="AA6" s="1" t="s">
        <v>40</v>
      </c>
    </row>
    <row r="7" spans="1:28" x14ac:dyDescent="0.2">
      <c r="A7" s="1" t="str">
        <f t="shared" si="0"/>
        <v>1000140984-PKS405</v>
      </c>
      <c r="B7" s="1" t="s">
        <v>71</v>
      </c>
      <c r="C7" s="1" t="s">
        <v>34</v>
      </c>
      <c r="D7" s="1" t="s">
        <v>43</v>
      </c>
      <c r="E7" s="1" t="s">
        <v>72</v>
      </c>
      <c r="F7" s="1" t="s">
        <v>42</v>
      </c>
      <c r="G7" s="1" t="s">
        <v>7</v>
      </c>
      <c r="H7" s="1" t="s">
        <v>36</v>
      </c>
      <c r="I7" s="1" t="s">
        <v>8</v>
      </c>
      <c r="J7" s="1">
        <v>42.651000000000003</v>
      </c>
      <c r="K7" s="1" t="s">
        <v>37</v>
      </c>
      <c r="L7" s="1" t="s">
        <v>73</v>
      </c>
      <c r="M7" s="1" t="s">
        <v>74</v>
      </c>
      <c r="N7" s="1" t="s">
        <v>8</v>
      </c>
      <c r="O7" s="1" t="s">
        <v>75</v>
      </c>
      <c r="P7" s="1" t="s">
        <v>76</v>
      </c>
      <c r="Q7" s="1" t="s">
        <v>8</v>
      </c>
      <c r="R7" s="1" t="s">
        <v>77</v>
      </c>
      <c r="S7" s="1">
        <v>44795</v>
      </c>
      <c r="T7" s="1">
        <v>44795</v>
      </c>
      <c r="U7" s="1">
        <v>0.39586805555555998</v>
      </c>
      <c r="V7" s="1">
        <v>44795</v>
      </c>
      <c r="W7" s="1" t="s">
        <v>8</v>
      </c>
      <c r="X7" s="1" t="s">
        <v>38</v>
      </c>
      <c r="Y7" s="1">
        <v>42.651000000000003</v>
      </c>
      <c r="Z7" s="1" t="s">
        <v>39</v>
      </c>
      <c r="AA7" s="1" t="s">
        <v>40</v>
      </c>
    </row>
    <row r="8" spans="1:28" x14ac:dyDescent="0.2">
      <c r="A8" s="1" t="str">
        <f t="shared" si="0"/>
        <v>1000140984-PKS405</v>
      </c>
      <c r="B8" s="1" t="s">
        <v>71</v>
      </c>
      <c r="C8" s="1" t="s">
        <v>34</v>
      </c>
      <c r="D8" s="1" t="s">
        <v>43</v>
      </c>
      <c r="E8" s="1" t="s">
        <v>72</v>
      </c>
      <c r="F8" s="1" t="s">
        <v>42</v>
      </c>
      <c r="G8" s="1" t="s">
        <v>7</v>
      </c>
      <c r="H8" s="1" t="s">
        <v>36</v>
      </c>
      <c r="I8" s="1" t="s">
        <v>8</v>
      </c>
      <c r="J8" s="1">
        <v>44.838000000000001</v>
      </c>
      <c r="K8" s="1" t="s">
        <v>37</v>
      </c>
      <c r="L8" s="1" t="s">
        <v>73</v>
      </c>
      <c r="M8" s="1" t="s">
        <v>74</v>
      </c>
      <c r="N8" s="1" t="s">
        <v>8</v>
      </c>
      <c r="O8" s="1" t="s">
        <v>75</v>
      </c>
      <c r="P8" s="1" t="s">
        <v>76</v>
      </c>
      <c r="Q8" s="1" t="s">
        <v>8</v>
      </c>
      <c r="R8" s="1" t="s">
        <v>77</v>
      </c>
      <c r="S8" s="1">
        <v>44795</v>
      </c>
      <c r="T8" s="1">
        <v>44795</v>
      </c>
      <c r="U8" s="1">
        <v>0.39586805555555998</v>
      </c>
      <c r="V8" s="1">
        <v>44795</v>
      </c>
      <c r="W8" s="1" t="s">
        <v>8</v>
      </c>
      <c r="X8" s="1" t="s">
        <v>38</v>
      </c>
      <c r="Y8" s="1">
        <v>44.838000000000001</v>
      </c>
      <c r="Z8" s="1" t="s">
        <v>39</v>
      </c>
      <c r="AA8" s="1" t="s">
        <v>40</v>
      </c>
    </row>
    <row r="9" spans="1:28" x14ac:dyDescent="0.2">
      <c r="A9" s="1" t="str">
        <f t="shared" si="0"/>
        <v>1000140984-PKS405</v>
      </c>
      <c r="B9" s="1" t="s">
        <v>71</v>
      </c>
      <c r="C9" s="1" t="s">
        <v>34</v>
      </c>
      <c r="D9" s="1" t="s">
        <v>43</v>
      </c>
      <c r="E9" s="1" t="s">
        <v>72</v>
      </c>
      <c r="F9" s="1" t="s">
        <v>42</v>
      </c>
      <c r="G9" s="1" t="s">
        <v>7</v>
      </c>
      <c r="H9" s="1" t="s">
        <v>36</v>
      </c>
      <c r="I9" s="1" t="s">
        <v>8</v>
      </c>
      <c r="J9" s="1">
        <v>44.838000000000001</v>
      </c>
      <c r="K9" s="1" t="s">
        <v>37</v>
      </c>
      <c r="L9" s="1" t="s">
        <v>73</v>
      </c>
      <c r="M9" s="1" t="s">
        <v>74</v>
      </c>
      <c r="N9" s="1" t="s">
        <v>8</v>
      </c>
      <c r="O9" s="1" t="s">
        <v>75</v>
      </c>
      <c r="P9" s="1" t="s">
        <v>76</v>
      </c>
      <c r="Q9" s="1" t="s">
        <v>8</v>
      </c>
      <c r="R9" s="1" t="s">
        <v>77</v>
      </c>
      <c r="S9" s="1">
        <v>44795</v>
      </c>
      <c r="T9" s="1">
        <v>44795</v>
      </c>
      <c r="U9" s="1">
        <v>0.39586805555555998</v>
      </c>
      <c r="V9" s="1">
        <v>44795</v>
      </c>
      <c r="W9" s="1" t="s">
        <v>8</v>
      </c>
      <c r="X9" s="1" t="s">
        <v>38</v>
      </c>
      <c r="Y9" s="1">
        <v>44.838000000000001</v>
      </c>
      <c r="Z9" s="1" t="s">
        <v>39</v>
      </c>
      <c r="AA9" s="1" t="s">
        <v>40</v>
      </c>
    </row>
    <row r="10" spans="1:28" x14ac:dyDescent="0.2">
      <c r="A10" s="1" t="str">
        <f t="shared" si="0"/>
        <v>1000140984-PKS405</v>
      </c>
      <c r="B10" s="1" t="s">
        <v>71</v>
      </c>
      <c r="C10" s="1" t="s">
        <v>34</v>
      </c>
      <c r="D10" s="1" t="s">
        <v>43</v>
      </c>
      <c r="E10" s="1" t="s">
        <v>72</v>
      </c>
      <c r="F10" s="1" t="s">
        <v>42</v>
      </c>
      <c r="G10" s="1" t="s">
        <v>7</v>
      </c>
      <c r="H10" s="1" t="s">
        <v>36</v>
      </c>
      <c r="I10" s="1" t="s">
        <v>8</v>
      </c>
      <c r="J10" s="1">
        <v>45.932000000000002</v>
      </c>
      <c r="K10" s="1" t="s">
        <v>37</v>
      </c>
      <c r="L10" s="1" t="s">
        <v>73</v>
      </c>
      <c r="M10" s="1" t="s">
        <v>74</v>
      </c>
      <c r="N10" s="1" t="s">
        <v>8</v>
      </c>
      <c r="O10" s="1" t="s">
        <v>75</v>
      </c>
      <c r="P10" s="1" t="s">
        <v>76</v>
      </c>
      <c r="Q10" s="1" t="s">
        <v>8</v>
      </c>
      <c r="R10" s="1" t="s">
        <v>77</v>
      </c>
      <c r="S10" s="1">
        <v>44795</v>
      </c>
      <c r="T10" s="1">
        <v>44795</v>
      </c>
      <c r="U10" s="1">
        <v>0.39586805555555998</v>
      </c>
      <c r="V10" s="1">
        <v>44795</v>
      </c>
      <c r="W10" s="1" t="s">
        <v>8</v>
      </c>
      <c r="X10" s="1" t="s">
        <v>38</v>
      </c>
      <c r="Y10" s="1">
        <v>45.932000000000002</v>
      </c>
      <c r="Z10" s="1" t="s">
        <v>39</v>
      </c>
      <c r="AA10" s="1" t="s">
        <v>40</v>
      </c>
    </row>
    <row r="11" spans="1:28" x14ac:dyDescent="0.2">
      <c r="A11" s="1" t="str">
        <f t="shared" si="0"/>
        <v>1000140984-PKS405</v>
      </c>
      <c r="B11" s="1" t="s">
        <v>71</v>
      </c>
      <c r="C11" s="1" t="s">
        <v>34</v>
      </c>
      <c r="D11" s="1" t="s">
        <v>43</v>
      </c>
      <c r="E11" s="1" t="s">
        <v>72</v>
      </c>
      <c r="F11" s="1" t="s">
        <v>42</v>
      </c>
      <c r="G11" s="1" t="s">
        <v>7</v>
      </c>
      <c r="H11" s="1" t="s">
        <v>36</v>
      </c>
      <c r="I11" s="1" t="s">
        <v>8</v>
      </c>
      <c r="J11" s="1">
        <v>44.838000000000001</v>
      </c>
      <c r="K11" s="1" t="s">
        <v>37</v>
      </c>
      <c r="L11" s="1" t="s">
        <v>73</v>
      </c>
      <c r="M11" s="1" t="s">
        <v>74</v>
      </c>
      <c r="N11" s="1" t="s">
        <v>8</v>
      </c>
      <c r="O11" s="1" t="s">
        <v>75</v>
      </c>
      <c r="P11" s="1" t="s">
        <v>76</v>
      </c>
      <c r="Q11" s="1" t="s">
        <v>8</v>
      </c>
      <c r="R11" s="1" t="s">
        <v>77</v>
      </c>
      <c r="S11" s="1">
        <v>44795</v>
      </c>
      <c r="T11" s="1">
        <v>44795</v>
      </c>
      <c r="U11" s="1">
        <v>0.39586805555555998</v>
      </c>
      <c r="V11" s="1">
        <v>44795</v>
      </c>
      <c r="W11" s="1" t="s">
        <v>8</v>
      </c>
      <c r="X11" s="1" t="s">
        <v>38</v>
      </c>
      <c r="Y11" s="1">
        <v>44.838000000000001</v>
      </c>
      <c r="Z11" s="1" t="s">
        <v>39</v>
      </c>
      <c r="AA11" s="1" t="s">
        <v>40</v>
      </c>
    </row>
    <row r="12" spans="1:28" x14ac:dyDescent="0.2">
      <c r="A12" s="1" t="str">
        <f t="shared" si="0"/>
        <v>1000140984-PKS405</v>
      </c>
      <c r="B12" s="1" t="s">
        <v>71</v>
      </c>
      <c r="C12" s="1" t="s">
        <v>34</v>
      </c>
      <c r="D12" s="1" t="s">
        <v>43</v>
      </c>
      <c r="E12" s="1" t="s">
        <v>72</v>
      </c>
      <c r="F12" s="1" t="s">
        <v>42</v>
      </c>
      <c r="G12" s="1" t="s">
        <v>7</v>
      </c>
      <c r="H12" s="1" t="s">
        <v>36</v>
      </c>
      <c r="I12" s="1" t="s">
        <v>8</v>
      </c>
      <c r="J12" s="1">
        <v>47.024999999999999</v>
      </c>
      <c r="K12" s="1" t="s">
        <v>37</v>
      </c>
      <c r="L12" s="1" t="s">
        <v>73</v>
      </c>
      <c r="M12" s="1" t="s">
        <v>74</v>
      </c>
      <c r="N12" s="1" t="s">
        <v>8</v>
      </c>
      <c r="O12" s="1" t="s">
        <v>75</v>
      </c>
      <c r="P12" s="1" t="s">
        <v>76</v>
      </c>
      <c r="Q12" s="1" t="s">
        <v>8</v>
      </c>
      <c r="R12" s="1" t="s">
        <v>77</v>
      </c>
      <c r="S12" s="1">
        <v>44795</v>
      </c>
      <c r="T12" s="1">
        <v>44795</v>
      </c>
      <c r="U12" s="1">
        <v>0.39586805555555998</v>
      </c>
      <c r="V12" s="1">
        <v>44795</v>
      </c>
      <c r="W12" s="1" t="s">
        <v>8</v>
      </c>
      <c r="X12" s="1" t="s">
        <v>38</v>
      </c>
      <c r="Y12" s="1">
        <v>47.024999999999999</v>
      </c>
      <c r="Z12" s="1" t="s">
        <v>39</v>
      </c>
      <c r="AA12" s="1" t="s">
        <v>40</v>
      </c>
    </row>
    <row r="13" spans="1:28" x14ac:dyDescent="0.2">
      <c r="A13" s="1" t="str">
        <f t="shared" si="0"/>
        <v>1000140984-PKS405</v>
      </c>
      <c r="B13" s="1" t="s">
        <v>71</v>
      </c>
      <c r="C13" s="1" t="s">
        <v>34</v>
      </c>
      <c r="D13" s="1" t="s">
        <v>43</v>
      </c>
      <c r="E13" s="1" t="s">
        <v>72</v>
      </c>
      <c r="F13" s="1" t="s">
        <v>42</v>
      </c>
      <c r="G13" s="1" t="s">
        <v>7</v>
      </c>
      <c r="H13" s="1" t="s">
        <v>36</v>
      </c>
      <c r="I13" s="1" t="s">
        <v>8</v>
      </c>
      <c r="J13" s="1">
        <v>47.024999999999999</v>
      </c>
      <c r="K13" s="1" t="s">
        <v>37</v>
      </c>
      <c r="L13" s="1" t="s">
        <v>73</v>
      </c>
      <c r="M13" s="1" t="s">
        <v>74</v>
      </c>
      <c r="N13" s="1" t="s">
        <v>8</v>
      </c>
      <c r="O13" s="1" t="s">
        <v>75</v>
      </c>
      <c r="P13" s="1" t="s">
        <v>76</v>
      </c>
      <c r="Q13" s="1" t="s">
        <v>8</v>
      </c>
      <c r="R13" s="1" t="s">
        <v>77</v>
      </c>
      <c r="S13" s="1">
        <v>44795</v>
      </c>
      <c r="T13" s="1">
        <v>44795</v>
      </c>
      <c r="U13" s="1">
        <v>0.39586805555555998</v>
      </c>
      <c r="V13" s="1">
        <v>44795</v>
      </c>
      <c r="W13" s="1" t="s">
        <v>8</v>
      </c>
      <c r="X13" s="1" t="s">
        <v>38</v>
      </c>
      <c r="Y13" s="1">
        <v>47.024999999999999</v>
      </c>
      <c r="Z13" s="1" t="s">
        <v>39</v>
      </c>
      <c r="AA13" s="1" t="s">
        <v>40</v>
      </c>
    </row>
    <row r="14" spans="1:28" x14ac:dyDescent="0.2">
      <c r="A14" s="1" t="str">
        <f t="shared" si="0"/>
        <v>1000140984-PKS405</v>
      </c>
      <c r="B14" s="1" t="s">
        <v>71</v>
      </c>
      <c r="C14" s="1" t="s">
        <v>34</v>
      </c>
      <c r="D14" s="1" t="s">
        <v>43</v>
      </c>
      <c r="E14" s="1" t="s">
        <v>72</v>
      </c>
      <c r="F14" s="1" t="s">
        <v>42</v>
      </c>
      <c r="G14" s="1" t="s">
        <v>7</v>
      </c>
      <c r="H14" s="1" t="s">
        <v>36</v>
      </c>
      <c r="I14" s="1" t="s">
        <v>8</v>
      </c>
      <c r="J14" s="1">
        <v>45.932000000000002</v>
      </c>
      <c r="K14" s="1" t="s">
        <v>37</v>
      </c>
      <c r="L14" s="1" t="s">
        <v>73</v>
      </c>
      <c r="M14" s="1" t="s">
        <v>74</v>
      </c>
      <c r="N14" s="1" t="s">
        <v>8</v>
      </c>
      <c r="O14" s="1" t="s">
        <v>75</v>
      </c>
      <c r="P14" s="1" t="s">
        <v>76</v>
      </c>
      <c r="Q14" s="1" t="s">
        <v>8</v>
      </c>
      <c r="R14" s="1" t="s">
        <v>77</v>
      </c>
      <c r="S14" s="1">
        <v>44795</v>
      </c>
      <c r="T14" s="1">
        <v>44795</v>
      </c>
      <c r="U14" s="1">
        <v>0.39586805555555998</v>
      </c>
      <c r="V14" s="1">
        <v>44795</v>
      </c>
      <c r="W14" s="1" t="s">
        <v>8</v>
      </c>
      <c r="X14" s="1" t="s">
        <v>38</v>
      </c>
      <c r="Y14" s="1">
        <v>45.932000000000002</v>
      </c>
      <c r="Z14" s="1" t="s">
        <v>39</v>
      </c>
      <c r="AA14" s="1" t="s">
        <v>40</v>
      </c>
    </row>
    <row r="15" spans="1:28" x14ac:dyDescent="0.2">
      <c r="A15" s="1" t="str">
        <f t="shared" si="0"/>
        <v>1000140984-PKS405</v>
      </c>
      <c r="B15" s="1" t="s">
        <v>71</v>
      </c>
      <c r="C15" s="1" t="s">
        <v>34</v>
      </c>
      <c r="D15" s="1" t="s">
        <v>43</v>
      </c>
      <c r="E15" s="1" t="s">
        <v>72</v>
      </c>
      <c r="F15" s="1" t="s">
        <v>42</v>
      </c>
      <c r="G15" s="1" t="s">
        <v>7</v>
      </c>
      <c r="H15" s="1" t="s">
        <v>36</v>
      </c>
      <c r="I15" s="1" t="s">
        <v>8</v>
      </c>
      <c r="J15" s="1">
        <v>45.932000000000002</v>
      </c>
      <c r="K15" s="1" t="s">
        <v>37</v>
      </c>
      <c r="L15" s="1" t="s">
        <v>73</v>
      </c>
      <c r="M15" s="1" t="s">
        <v>74</v>
      </c>
      <c r="N15" s="1" t="s">
        <v>8</v>
      </c>
      <c r="O15" s="1" t="s">
        <v>75</v>
      </c>
      <c r="P15" s="1" t="s">
        <v>76</v>
      </c>
      <c r="Q15" s="1" t="s">
        <v>8</v>
      </c>
      <c r="R15" s="1" t="s">
        <v>77</v>
      </c>
      <c r="S15" s="1">
        <v>44795</v>
      </c>
      <c r="T15" s="1">
        <v>44795</v>
      </c>
      <c r="U15" s="1">
        <v>0.39586805555555998</v>
      </c>
      <c r="V15" s="1">
        <v>44795</v>
      </c>
      <c r="W15" s="1" t="s">
        <v>8</v>
      </c>
      <c r="X15" s="1" t="s">
        <v>38</v>
      </c>
      <c r="Y15" s="1">
        <v>45.932000000000002</v>
      </c>
      <c r="Z15" s="1" t="s">
        <v>39</v>
      </c>
      <c r="AA15" s="1" t="s">
        <v>40</v>
      </c>
    </row>
    <row r="16" spans="1:28" x14ac:dyDescent="0.2">
      <c r="A16" s="1" t="str">
        <f t="shared" si="0"/>
        <v>1000140984-PKS405</v>
      </c>
      <c r="B16" s="1" t="s">
        <v>71</v>
      </c>
      <c r="C16" s="1" t="s">
        <v>34</v>
      </c>
      <c r="D16" s="1" t="s">
        <v>43</v>
      </c>
      <c r="E16" s="1" t="s">
        <v>72</v>
      </c>
      <c r="F16" s="1" t="s">
        <v>42</v>
      </c>
      <c r="G16" s="1" t="s">
        <v>7</v>
      </c>
      <c r="H16" s="1" t="s">
        <v>36</v>
      </c>
      <c r="I16" s="1" t="s">
        <v>8</v>
      </c>
      <c r="J16" s="1">
        <v>34.996000000000002</v>
      </c>
      <c r="K16" s="1" t="s">
        <v>37</v>
      </c>
      <c r="L16" s="1" t="s">
        <v>73</v>
      </c>
      <c r="M16" s="1" t="s">
        <v>74</v>
      </c>
      <c r="N16" s="1" t="s">
        <v>8</v>
      </c>
      <c r="O16" s="1" t="s">
        <v>75</v>
      </c>
      <c r="P16" s="1" t="s">
        <v>76</v>
      </c>
      <c r="Q16" s="1" t="s">
        <v>8</v>
      </c>
      <c r="R16" s="1" t="s">
        <v>77</v>
      </c>
      <c r="S16" s="1">
        <v>44795</v>
      </c>
      <c r="T16" s="1">
        <v>44795</v>
      </c>
      <c r="U16" s="1">
        <v>0.39586805555555998</v>
      </c>
      <c r="V16" s="1">
        <v>44795</v>
      </c>
      <c r="W16" s="1" t="s">
        <v>8</v>
      </c>
      <c r="X16" s="1" t="s">
        <v>38</v>
      </c>
      <c r="Y16" s="1">
        <v>34.996000000000002</v>
      </c>
      <c r="Z16" s="1" t="s">
        <v>39</v>
      </c>
      <c r="AA16" s="1" t="s">
        <v>40</v>
      </c>
    </row>
    <row r="17" spans="1:27" x14ac:dyDescent="0.2">
      <c r="A17" s="1" t="str">
        <f t="shared" si="0"/>
        <v>1000140984-PKS405</v>
      </c>
      <c r="B17" s="1" t="s">
        <v>71</v>
      </c>
      <c r="C17" s="1" t="s">
        <v>34</v>
      </c>
      <c r="D17" s="1" t="s">
        <v>43</v>
      </c>
      <c r="E17" s="1" t="s">
        <v>72</v>
      </c>
      <c r="F17" s="1" t="s">
        <v>42</v>
      </c>
      <c r="G17" s="1" t="s">
        <v>7</v>
      </c>
      <c r="H17" s="1" t="s">
        <v>36</v>
      </c>
      <c r="I17" s="1" t="s">
        <v>8</v>
      </c>
      <c r="J17" s="1">
        <v>47.024999999999999</v>
      </c>
      <c r="K17" s="1" t="s">
        <v>37</v>
      </c>
      <c r="L17" s="1" t="s">
        <v>73</v>
      </c>
      <c r="M17" s="1" t="s">
        <v>74</v>
      </c>
      <c r="N17" s="1" t="s">
        <v>8</v>
      </c>
      <c r="O17" s="1" t="s">
        <v>75</v>
      </c>
      <c r="P17" s="1" t="s">
        <v>76</v>
      </c>
      <c r="Q17" s="1" t="s">
        <v>8</v>
      </c>
      <c r="R17" s="1" t="s">
        <v>77</v>
      </c>
      <c r="S17" s="1">
        <v>44795</v>
      </c>
      <c r="T17" s="1">
        <v>44795</v>
      </c>
      <c r="U17" s="1">
        <v>0.39586805555555998</v>
      </c>
      <c r="V17" s="1">
        <v>44795</v>
      </c>
      <c r="W17" s="1" t="s">
        <v>8</v>
      </c>
      <c r="X17" s="1" t="s">
        <v>38</v>
      </c>
      <c r="Y17" s="1">
        <v>47.024999999999999</v>
      </c>
      <c r="Z17" s="1" t="s">
        <v>39</v>
      </c>
      <c r="AA17" s="1" t="s">
        <v>40</v>
      </c>
    </row>
    <row r="18" spans="1:27" x14ac:dyDescent="0.2">
      <c r="A18" s="1" t="str">
        <f t="shared" si="0"/>
        <v>1000140984-PKS405</v>
      </c>
      <c r="B18" s="1" t="s">
        <v>71</v>
      </c>
      <c r="C18" s="1" t="s">
        <v>34</v>
      </c>
      <c r="D18" s="1" t="s">
        <v>43</v>
      </c>
      <c r="E18" s="1" t="s">
        <v>72</v>
      </c>
      <c r="F18" s="1" t="s">
        <v>42</v>
      </c>
      <c r="G18" s="1" t="s">
        <v>7</v>
      </c>
      <c r="H18" s="1" t="s">
        <v>36</v>
      </c>
      <c r="I18" s="1" t="s">
        <v>8</v>
      </c>
      <c r="J18" s="1">
        <v>44.838000000000001</v>
      </c>
      <c r="K18" s="1" t="s">
        <v>37</v>
      </c>
      <c r="L18" s="1" t="s">
        <v>73</v>
      </c>
      <c r="M18" s="1" t="s">
        <v>74</v>
      </c>
      <c r="N18" s="1" t="s">
        <v>8</v>
      </c>
      <c r="O18" s="1" t="s">
        <v>75</v>
      </c>
      <c r="P18" s="1" t="s">
        <v>76</v>
      </c>
      <c r="Q18" s="1" t="s">
        <v>8</v>
      </c>
      <c r="R18" s="1" t="s">
        <v>77</v>
      </c>
      <c r="S18" s="1">
        <v>44795</v>
      </c>
      <c r="T18" s="1">
        <v>44795</v>
      </c>
      <c r="U18" s="1">
        <v>0.39586805555555998</v>
      </c>
      <c r="V18" s="1">
        <v>44795</v>
      </c>
      <c r="W18" s="1" t="s">
        <v>8</v>
      </c>
      <c r="X18" s="1" t="s">
        <v>38</v>
      </c>
      <c r="Y18" s="1">
        <v>44.838000000000001</v>
      </c>
      <c r="Z18" s="1" t="s">
        <v>39</v>
      </c>
      <c r="AA18" s="1" t="s">
        <v>40</v>
      </c>
    </row>
    <row r="19" spans="1:27" x14ac:dyDescent="0.2">
      <c r="A19" s="1" t="str">
        <f t="shared" si="0"/>
        <v>1000140984-PKS405</v>
      </c>
      <c r="B19" s="1" t="s">
        <v>71</v>
      </c>
      <c r="C19" s="1" t="s">
        <v>34</v>
      </c>
      <c r="D19" s="1" t="s">
        <v>43</v>
      </c>
      <c r="E19" s="1" t="s">
        <v>72</v>
      </c>
      <c r="F19" s="1" t="s">
        <v>42</v>
      </c>
      <c r="G19" s="1" t="s">
        <v>7</v>
      </c>
      <c r="H19" s="1" t="s">
        <v>36</v>
      </c>
      <c r="I19" s="1" t="s">
        <v>8</v>
      </c>
      <c r="J19" s="1">
        <v>44.838000000000001</v>
      </c>
      <c r="K19" s="1" t="s">
        <v>37</v>
      </c>
      <c r="L19" s="1" t="s">
        <v>73</v>
      </c>
      <c r="M19" s="1" t="s">
        <v>74</v>
      </c>
      <c r="N19" s="1" t="s">
        <v>8</v>
      </c>
      <c r="O19" s="1" t="s">
        <v>75</v>
      </c>
      <c r="P19" s="1" t="s">
        <v>76</v>
      </c>
      <c r="Q19" s="1" t="s">
        <v>8</v>
      </c>
      <c r="R19" s="1" t="s">
        <v>77</v>
      </c>
      <c r="S19" s="1">
        <v>44795</v>
      </c>
      <c r="T19" s="1">
        <v>44795</v>
      </c>
      <c r="U19" s="1">
        <v>0.39586805555555998</v>
      </c>
      <c r="V19" s="1">
        <v>44795</v>
      </c>
      <c r="W19" s="1" t="s">
        <v>8</v>
      </c>
      <c r="X19" s="1" t="s">
        <v>38</v>
      </c>
      <c r="Y19" s="1">
        <v>44.838000000000001</v>
      </c>
      <c r="Z19" s="1" t="s">
        <v>39</v>
      </c>
      <c r="AA19" s="1" t="s">
        <v>40</v>
      </c>
    </row>
    <row r="20" spans="1:27" x14ac:dyDescent="0.2">
      <c r="A20" s="1" t="str">
        <f t="shared" si="0"/>
        <v>1000140984-PKS405</v>
      </c>
      <c r="B20" s="1" t="s">
        <v>71</v>
      </c>
      <c r="C20" s="1" t="s">
        <v>34</v>
      </c>
      <c r="D20" s="1" t="s">
        <v>43</v>
      </c>
      <c r="E20" s="1" t="s">
        <v>72</v>
      </c>
      <c r="F20" s="1" t="s">
        <v>42</v>
      </c>
      <c r="G20" s="1" t="s">
        <v>7</v>
      </c>
      <c r="H20" s="1" t="s">
        <v>36</v>
      </c>
      <c r="I20" s="1" t="s">
        <v>8</v>
      </c>
      <c r="J20" s="1">
        <v>42.651000000000003</v>
      </c>
      <c r="K20" s="1" t="s">
        <v>37</v>
      </c>
      <c r="L20" s="1" t="s">
        <v>73</v>
      </c>
      <c r="M20" s="1" t="s">
        <v>74</v>
      </c>
      <c r="N20" s="1" t="s">
        <v>8</v>
      </c>
      <c r="O20" s="1" t="s">
        <v>78</v>
      </c>
      <c r="P20" s="1" t="s">
        <v>79</v>
      </c>
      <c r="Q20" s="1" t="s">
        <v>8</v>
      </c>
      <c r="R20" s="1" t="s">
        <v>77</v>
      </c>
      <c r="S20" s="1">
        <v>44795</v>
      </c>
      <c r="T20" s="1">
        <v>44795</v>
      </c>
      <c r="U20" s="1">
        <v>0.39796296296296002</v>
      </c>
      <c r="V20" s="1">
        <v>44795</v>
      </c>
      <c r="W20" s="1" t="s">
        <v>8</v>
      </c>
      <c r="X20" s="1" t="s">
        <v>38</v>
      </c>
      <c r="Y20" s="1">
        <v>42.651000000000003</v>
      </c>
      <c r="Z20" s="1" t="s">
        <v>39</v>
      </c>
      <c r="AA20" s="1" t="s">
        <v>40</v>
      </c>
    </row>
    <row r="21" spans="1:27" x14ac:dyDescent="0.2">
      <c r="A21" s="1" t="str">
        <f t="shared" si="0"/>
        <v>1000140984-PKS405</v>
      </c>
      <c r="B21" s="1" t="s">
        <v>71</v>
      </c>
      <c r="C21" s="1" t="s">
        <v>34</v>
      </c>
      <c r="D21" s="1" t="s">
        <v>43</v>
      </c>
      <c r="E21" s="1" t="s">
        <v>72</v>
      </c>
      <c r="F21" s="1" t="s">
        <v>42</v>
      </c>
      <c r="G21" s="1" t="s">
        <v>7</v>
      </c>
      <c r="H21" s="1" t="s">
        <v>36</v>
      </c>
      <c r="I21" s="1" t="s">
        <v>8</v>
      </c>
      <c r="J21" s="1">
        <v>28.434000000000001</v>
      </c>
      <c r="K21" s="1" t="s">
        <v>37</v>
      </c>
      <c r="L21" s="1" t="s">
        <v>73</v>
      </c>
      <c r="M21" s="1" t="s">
        <v>74</v>
      </c>
      <c r="N21" s="1" t="s">
        <v>8</v>
      </c>
      <c r="O21" s="1" t="s">
        <v>78</v>
      </c>
      <c r="P21" s="1" t="s">
        <v>79</v>
      </c>
      <c r="Q21" s="1" t="s">
        <v>8</v>
      </c>
      <c r="R21" s="1" t="s">
        <v>77</v>
      </c>
      <c r="S21" s="1">
        <v>44795</v>
      </c>
      <c r="T21" s="1">
        <v>44795</v>
      </c>
      <c r="U21" s="1">
        <v>0.39796296296296002</v>
      </c>
      <c r="V21" s="1">
        <v>44795</v>
      </c>
      <c r="W21" s="1" t="s">
        <v>8</v>
      </c>
      <c r="X21" s="1" t="s">
        <v>38</v>
      </c>
      <c r="Y21" s="1">
        <v>28.434000000000001</v>
      </c>
      <c r="Z21" s="1" t="s">
        <v>39</v>
      </c>
      <c r="AA21" s="1" t="s">
        <v>40</v>
      </c>
    </row>
    <row r="22" spans="1:27" x14ac:dyDescent="0.2">
      <c r="A22" s="1" t="str">
        <f t="shared" si="0"/>
        <v>1000140984-PKS405</v>
      </c>
      <c r="B22" s="1" t="s">
        <v>71</v>
      </c>
      <c r="C22" s="1" t="s">
        <v>34</v>
      </c>
      <c r="D22" s="1" t="s">
        <v>43</v>
      </c>
      <c r="E22" s="1" t="s">
        <v>72</v>
      </c>
      <c r="F22" s="1" t="s">
        <v>42</v>
      </c>
      <c r="G22" s="1" t="s">
        <v>7</v>
      </c>
      <c r="H22" s="1" t="s">
        <v>36</v>
      </c>
      <c r="I22" s="1" t="s">
        <v>8</v>
      </c>
      <c r="J22" s="1">
        <v>47.024999999999999</v>
      </c>
      <c r="K22" s="1" t="s">
        <v>37</v>
      </c>
      <c r="L22" s="1" t="s">
        <v>73</v>
      </c>
      <c r="M22" s="1" t="s">
        <v>74</v>
      </c>
      <c r="N22" s="1" t="s">
        <v>8</v>
      </c>
      <c r="O22" s="1" t="s">
        <v>78</v>
      </c>
      <c r="P22" s="1" t="s">
        <v>79</v>
      </c>
      <c r="Q22" s="1" t="s">
        <v>8</v>
      </c>
      <c r="R22" s="1" t="s">
        <v>77</v>
      </c>
      <c r="S22" s="1">
        <v>44795</v>
      </c>
      <c r="T22" s="1">
        <v>44795</v>
      </c>
      <c r="U22" s="1">
        <v>0.39796296296296002</v>
      </c>
      <c r="V22" s="1">
        <v>44795</v>
      </c>
      <c r="W22" s="1" t="s">
        <v>8</v>
      </c>
      <c r="X22" s="1" t="s">
        <v>38</v>
      </c>
      <c r="Y22" s="1">
        <v>47.024999999999999</v>
      </c>
      <c r="Z22" s="1" t="s">
        <v>39</v>
      </c>
      <c r="AA22" s="1" t="s">
        <v>40</v>
      </c>
    </row>
    <row r="23" spans="1:27" x14ac:dyDescent="0.2">
      <c r="A23" s="1" t="str">
        <f t="shared" si="0"/>
        <v>1000140984-PKS405</v>
      </c>
      <c r="B23" s="1" t="s">
        <v>71</v>
      </c>
      <c r="C23" s="1" t="s">
        <v>34</v>
      </c>
      <c r="D23" s="1" t="s">
        <v>43</v>
      </c>
      <c r="E23" s="1" t="s">
        <v>72</v>
      </c>
      <c r="F23" s="1" t="s">
        <v>42</v>
      </c>
      <c r="G23" s="1" t="s">
        <v>7</v>
      </c>
      <c r="H23" s="1" t="s">
        <v>36</v>
      </c>
      <c r="I23" s="1" t="s">
        <v>8</v>
      </c>
      <c r="J23" s="1">
        <v>45.932000000000002</v>
      </c>
      <c r="K23" s="1" t="s">
        <v>37</v>
      </c>
      <c r="L23" s="1" t="s">
        <v>73</v>
      </c>
      <c r="M23" s="1" t="s">
        <v>74</v>
      </c>
      <c r="N23" s="1" t="s">
        <v>8</v>
      </c>
      <c r="O23" s="1" t="s">
        <v>78</v>
      </c>
      <c r="P23" s="1" t="s">
        <v>79</v>
      </c>
      <c r="Q23" s="1" t="s">
        <v>8</v>
      </c>
      <c r="R23" s="1" t="s">
        <v>77</v>
      </c>
      <c r="S23" s="1">
        <v>44795</v>
      </c>
      <c r="T23" s="1">
        <v>44795</v>
      </c>
      <c r="U23" s="1">
        <v>0.39796296296296002</v>
      </c>
      <c r="V23" s="1">
        <v>44795</v>
      </c>
      <c r="W23" s="1" t="s">
        <v>8</v>
      </c>
      <c r="X23" s="1" t="s">
        <v>38</v>
      </c>
      <c r="Y23" s="1">
        <v>45.932000000000002</v>
      </c>
      <c r="Z23" s="1" t="s">
        <v>39</v>
      </c>
      <c r="AA23" s="1" t="s">
        <v>40</v>
      </c>
    </row>
    <row r="24" spans="1:27" x14ac:dyDescent="0.2">
      <c r="A24" s="1" t="str">
        <f t="shared" si="0"/>
        <v>1000140984-PKS405</v>
      </c>
      <c r="B24" s="1" t="s">
        <v>71</v>
      </c>
      <c r="C24" s="1" t="s">
        <v>34</v>
      </c>
      <c r="D24" s="1" t="s">
        <v>43</v>
      </c>
      <c r="E24" s="1" t="s">
        <v>72</v>
      </c>
      <c r="F24" s="1" t="s">
        <v>42</v>
      </c>
      <c r="G24" s="1" t="s">
        <v>7</v>
      </c>
      <c r="H24" s="1" t="s">
        <v>36</v>
      </c>
      <c r="I24" s="1" t="s">
        <v>8</v>
      </c>
      <c r="J24" s="1">
        <v>42.651000000000003</v>
      </c>
      <c r="K24" s="1" t="s">
        <v>37</v>
      </c>
      <c r="L24" s="1" t="s">
        <v>73</v>
      </c>
      <c r="M24" s="1" t="s">
        <v>74</v>
      </c>
      <c r="N24" s="1" t="s">
        <v>8</v>
      </c>
      <c r="O24" s="1" t="s">
        <v>78</v>
      </c>
      <c r="P24" s="1" t="s">
        <v>79</v>
      </c>
      <c r="Q24" s="1" t="s">
        <v>8</v>
      </c>
      <c r="R24" s="1" t="s">
        <v>77</v>
      </c>
      <c r="S24" s="1">
        <v>44795</v>
      </c>
      <c r="T24" s="1">
        <v>44795</v>
      </c>
      <c r="U24" s="1">
        <v>0.39796296296296002</v>
      </c>
      <c r="V24" s="1">
        <v>44795</v>
      </c>
      <c r="W24" s="1" t="s">
        <v>8</v>
      </c>
      <c r="X24" s="1" t="s">
        <v>38</v>
      </c>
      <c r="Y24" s="1">
        <v>42.651000000000003</v>
      </c>
      <c r="Z24" s="1" t="s">
        <v>39</v>
      </c>
      <c r="AA24" s="1" t="s">
        <v>40</v>
      </c>
    </row>
    <row r="25" spans="1:27" x14ac:dyDescent="0.2">
      <c r="A25" s="1" t="str">
        <f t="shared" si="0"/>
        <v>1000140984-PKS405</v>
      </c>
      <c r="B25" s="1" t="s">
        <v>71</v>
      </c>
      <c r="C25" s="1" t="s">
        <v>34</v>
      </c>
      <c r="D25" s="1" t="s">
        <v>43</v>
      </c>
      <c r="E25" s="1" t="s">
        <v>72</v>
      </c>
      <c r="F25" s="1" t="s">
        <v>42</v>
      </c>
      <c r="G25" s="1" t="s">
        <v>7</v>
      </c>
      <c r="H25" s="1" t="s">
        <v>36</v>
      </c>
      <c r="I25" s="1" t="s">
        <v>8</v>
      </c>
      <c r="J25" s="1">
        <v>45.932000000000002</v>
      </c>
      <c r="K25" s="1" t="s">
        <v>37</v>
      </c>
      <c r="L25" s="1" t="s">
        <v>73</v>
      </c>
      <c r="M25" s="1" t="s">
        <v>74</v>
      </c>
      <c r="N25" s="1" t="s">
        <v>8</v>
      </c>
      <c r="O25" s="1" t="s">
        <v>78</v>
      </c>
      <c r="P25" s="1" t="s">
        <v>79</v>
      </c>
      <c r="Q25" s="1" t="s">
        <v>8</v>
      </c>
      <c r="R25" s="1" t="s">
        <v>77</v>
      </c>
      <c r="S25" s="1">
        <v>44795</v>
      </c>
      <c r="T25" s="1">
        <v>44795</v>
      </c>
      <c r="U25" s="1">
        <v>0.39796296296296002</v>
      </c>
      <c r="V25" s="1">
        <v>44795</v>
      </c>
      <c r="W25" s="1" t="s">
        <v>8</v>
      </c>
      <c r="X25" s="1" t="s">
        <v>38</v>
      </c>
      <c r="Y25" s="1">
        <v>45.932000000000002</v>
      </c>
      <c r="Z25" s="1" t="s">
        <v>39</v>
      </c>
      <c r="AA25" s="1" t="s">
        <v>40</v>
      </c>
    </row>
    <row r="26" spans="1:27" x14ac:dyDescent="0.2">
      <c r="A26" s="1" t="str">
        <f t="shared" si="0"/>
        <v>1000140984-PKS405</v>
      </c>
      <c r="B26" s="1" t="s">
        <v>71</v>
      </c>
      <c r="C26" s="1" t="s">
        <v>34</v>
      </c>
      <c r="D26" s="1" t="s">
        <v>43</v>
      </c>
      <c r="E26" s="1" t="s">
        <v>72</v>
      </c>
      <c r="F26" s="1" t="s">
        <v>42</v>
      </c>
      <c r="G26" s="1" t="s">
        <v>7</v>
      </c>
      <c r="H26" s="1" t="s">
        <v>36</v>
      </c>
      <c r="I26" s="1" t="s">
        <v>8</v>
      </c>
      <c r="J26" s="1">
        <v>44.838000000000001</v>
      </c>
      <c r="K26" s="1" t="s">
        <v>37</v>
      </c>
      <c r="L26" s="1" t="s">
        <v>73</v>
      </c>
      <c r="M26" s="1" t="s">
        <v>74</v>
      </c>
      <c r="N26" s="1" t="s">
        <v>8</v>
      </c>
      <c r="O26" s="1" t="s">
        <v>78</v>
      </c>
      <c r="P26" s="1" t="s">
        <v>79</v>
      </c>
      <c r="Q26" s="1" t="s">
        <v>8</v>
      </c>
      <c r="R26" s="1" t="s">
        <v>77</v>
      </c>
      <c r="S26" s="1">
        <v>44795</v>
      </c>
      <c r="T26" s="1">
        <v>44795</v>
      </c>
      <c r="U26" s="1">
        <v>0.39796296296296002</v>
      </c>
      <c r="V26" s="1">
        <v>44795</v>
      </c>
      <c r="W26" s="1" t="s">
        <v>8</v>
      </c>
      <c r="X26" s="1" t="s">
        <v>38</v>
      </c>
      <c r="Y26" s="1">
        <v>44.838000000000001</v>
      </c>
      <c r="Z26" s="1" t="s">
        <v>39</v>
      </c>
      <c r="AA26" s="1" t="s">
        <v>40</v>
      </c>
    </row>
    <row r="27" spans="1:27" x14ac:dyDescent="0.2">
      <c r="A27" s="1" t="str">
        <f t="shared" si="0"/>
        <v>1000140984-PKS405</v>
      </c>
      <c r="B27" s="1" t="s">
        <v>71</v>
      </c>
      <c r="C27" s="1" t="s">
        <v>34</v>
      </c>
      <c r="D27" s="1" t="s">
        <v>43</v>
      </c>
      <c r="E27" s="1" t="s">
        <v>72</v>
      </c>
      <c r="F27" s="1" t="s">
        <v>42</v>
      </c>
      <c r="G27" s="1" t="s">
        <v>7</v>
      </c>
      <c r="H27" s="1" t="s">
        <v>36</v>
      </c>
      <c r="I27" s="1" t="s">
        <v>8</v>
      </c>
      <c r="J27" s="1">
        <v>45.932000000000002</v>
      </c>
      <c r="K27" s="1" t="s">
        <v>37</v>
      </c>
      <c r="L27" s="1" t="s">
        <v>73</v>
      </c>
      <c r="M27" s="1" t="s">
        <v>74</v>
      </c>
      <c r="N27" s="1" t="s">
        <v>8</v>
      </c>
      <c r="O27" s="1" t="s">
        <v>78</v>
      </c>
      <c r="P27" s="1" t="s">
        <v>79</v>
      </c>
      <c r="Q27" s="1" t="s">
        <v>8</v>
      </c>
      <c r="R27" s="1" t="s">
        <v>77</v>
      </c>
      <c r="S27" s="1">
        <v>44795</v>
      </c>
      <c r="T27" s="1">
        <v>44795</v>
      </c>
      <c r="U27" s="1">
        <v>0.39796296296296002</v>
      </c>
      <c r="V27" s="1">
        <v>44795</v>
      </c>
      <c r="W27" s="1" t="s">
        <v>8</v>
      </c>
      <c r="X27" s="1" t="s">
        <v>38</v>
      </c>
      <c r="Y27" s="1">
        <v>45.932000000000002</v>
      </c>
      <c r="Z27" s="1" t="s">
        <v>39</v>
      </c>
      <c r="AA27" s="1" t="s">
        <v>40</v>
      </c>
    </row>
    <row r="28" spans="1:27" x14ac:dyDescent="0.2">
      <c r="A28" s="1" t="str">
        <f t="shared" si="0"/>
        <v>1000140984-PKS405</v>
      </c>
      <c r="B28" s="1" t="s">
        <v>71</v>
      </c>
      <c r="C28" s="1" t="s">
        <v>34</v>
      </c>
      <c r="D28" s="1" t="s">
        <v>43</v>
      </c>
      <c r="E28" s="1" t="s">
        <v>72</v>
      </c>
      <c r="F28" s="1" t="s">
        <v>42</v>
      </c>
      <c r="G28" s="1" t="s">
        <v>7</v>
      </c>
      <c r="H28" s="1" t="s">
        <v>36</v>
      </c>
      <c r="I28" s="1" t="s">
        <v>8</v>
      </c>
      <c r="J28" s="1">
        <v>44.838000000000001</v>
      </c>
      <c r="K28" s="1" t="s">
        <v>37</v>
      </c>
      <c r="L28" s="1" t="s">
        <v>73</v>
      </c>
      <c r="M28" s="1" t="s">
        <v>74</v>
      </c>
      <c r="N28" s="1" t="s">
        <v>8</v>
      </c>
      <c r="O28" s="1" t="s">
        <v>78</v>
      </c>
      <c r="P28" s="1" t="s">
        <v>79</v>
      </c>
      <c r="Q28" s="1" t="s">
        <v>8</v>
      </c>
      <c r="R28" s="1" t="s">
        <v>77</v>
      </c>
      <c r="S28" s="1">
        <v>44795</v>
      </c>
      <c r="T28" s="1">
        <v>44795</v>
      </c>
      <c r="U28" s="1">
        <v>0.39796296296296002</v>
      </c>
      <c r="V28" s="1">
        <v>44795</v>
      </c>
      <c r="W28" s="1" t="s">
        <v>8</v>
      </c>
      <c r="X28" s="1" t="s">
        <v>38</v>
      </c>
      <c r="Y28" s="1">
        <v>44.838000000000001</v>
      </c>
      <c r="Z28" s="1" t="s">
        <v>39</v>
      </c>
      <c r="AA28" s="1" t="s">
        <v>40</v>
      </c>
    </row>
    <row r="29" spans="1:27" x14ac:dyDescent="0.2">
      <c r="A29" s="1" t="str">
        <f t="shared" si="0"/>
        <v>1000140984-PKS405</v>
      </c>
      <c r="B29" s="1" t="s">
        <v>71</v>
      </c>
      <c r="C29" s="1" t="s">
        <v>34</v>
      </c>
      <c r="D29" s="1" t="s">
        <v>80</v>
      </c>
      <c r="E29" s="1" t="s">
        <v>35</v>
      </c>
      <c r="F29" s="1" t="s">
        <v>42</v>
      </c>
      <c r="G29" s="1" t="s">
        <v>7</v>
      </c>
      <c r="H29" s="1" t="s">
        <v>36</v>
      </c>
      <c r="I29" s="1" t="s">
        <v>8</v>
      </c>
      <c r="J29" s="1">
        <v>4.8949999999999996</v>
      </c>
      <c r="K29" s="1" t="s">
        <v>37</v>
      </c>
      <c r="L29" s="1" t="s">
        <v>73</v>
      </c>
      <c r="M29" s="1" t="s">
        <v>74</v>
      </c>
      <c r="N29" s="1" t="s">
        <v>8</v>
      </c>
      <c r="O29" s="1" t="s">
        <v>81</v>
      </c>
      <c r="P29" s="1" t="s">
        <v>82</v>
      </c>
      <c r="Q29" s="1" t="s">
        <v>8</v>
      </c>
      <c r="R29" s="1" t="s">
        <v>77</v>
      </c>
      <c r="S29" s="1">
        <v>44795</v>
      </c>
      <c r="T29" s="1">
        <v>44795</v>
      </c>
      <c r="U29" s="1">
        <v>0.3965162037037</v>
      </c>
      <c r="V29" s="1">
        <v>44795</v>
      </c>
      <c r="W29" s="1" t="s">
        <v>8</v>
      </c>
      <c r="X29" s="1" t="s">
        <v>38</v>
      </c>
      <c r="Y29" s="1">
        <v>4.8949999999999996</v>
      </c>
      <c r="Z29" s="1" t="s">
        <v>39</v>
      </c>
      <c r="AA29" s="1" t="s">
        <v>40</v>
      </c>
    </row>
    <row r="30" spans="1:27" x14ac:dyDescent="0.2">
      <c r="A30" s="1" t="str">
        <f t="shared" si="0"/>
        <v>1000140984-PKS405</v>
      </c>
      <c r="B30" s="1" t="s">
        <v>71</v>
      </c>
      <c r="C30" s="1" t="s">
        <v>34</v>
      </c>
      <c r="D30" s="1" t="s">
        <v>80</v>
      </c>
      <c r="E30" s="1" t="s">
        <v>35</v>
      </c>
      <c r="F30" s="1" t="s">
        <v>42</v>
      </c>
      <c r="G30" s="1" t="s">
        <v>7</v>
      </c>
      <c r="H30" s="1" t="s">
        <v>36</v>
      </c>
      <c r="I30" s="1" t="s">
        <v>8</v>
      </c>
      <c r="J30" s="1">
        <v>47.024999999999999</v>
      </c>
      <c r="K30" s="1" t="s">
        <v>37</v>
      </c>
      <c r="L30" s="1" t="s">
        <v>73</v>
      </c>
      <c r="M30" s="1" t="s">
        <v>74</v>
      </c>
      <c r="N30" s="1" t="s">
        <v>8</v>
      </c>
      <c r="O30" s="1" t="s">
        <v>81</v>
      </c>
      <c r="P30" s="1" t="s">
        <v>82</v>
      </c>
      <c r="Q30" s="1" t="s">
        <v>8</v>
      </c>
      <c r="R30" s="1" t="s">
        <v>77</v>
      </c>
      <c r="S30" s="1">
        <v>44795</v>
      </c>
      <c r="T30" s="1">
        <v>44795</v>
      </c>
      <c r="U30" s="1">
        <v>0.3965162037037</v>
      </c>
      <c r="V30" s="1">
        <v>44795</v>
      </c>
      <c r="W30" s="1" t="s">
        <v>8</v>
      </c>
      <c r="X30" s="1" t="s">
        <v>38</v>
      </c>
      <c r="Y30" s="1">
        <v>47.024999999999999</v>
      </c>
      <c r="Z30" s="1" t="s">
        <v>39</v>
      </c>
      <c r="AA30" s="1" t="s">
        <v>40</v>
      </c>
    </row>
    <row r="31" spans="1:27" x14ac:dyDescent="0.2">
      <c r="A31" s="1" t="str">
        <f t="shared" si="0"/>
        <v>1000140984-PKS405</v>
      </c>
      <c r="B31" s="1" t="s">
        <v>71</v>
      </c>
      <c r="C31" s="1" t="s">
        <v>34</v>
      </c>
      <c r="D31" s="1" t="s">
        <v>80</v>
      </c>
      <c r="E31" s="1" t="s">
        <v>35</v>
      </c>
      <c r="F31" s="1" t="s">
        <v>42</v>
      </c>
      <c r="G31" s="1" t="s">
        <v>7</v>
      </c>
      <c r="H31" s="1" t="s">
        <v>36</v>
      </c>
      <c r="I31" s="1" t="s">
        <v>8</v>
      </c>
      <c r="J31" s="1">
        <v>47.024999999999999</v>
      </c>
      <c r="K31" s="1" t="s">
        <v>37</v>
      </c>
      <c r="L31" s="1" t="s">
        <v>73</v>
      </c>
      <c r="M31" s="1" t="s">
        <v>74</v>
      </c>
      <c r="N31" s="1" t="s">
        <v>8</v>
      </c>
      <c r="O31" s="1" t="s">
        <v>81</v>
      </c>
      <c r="P31" s="1" t="s">
        <v>82</v>
      </c>
      <c r="Q31" s="1" t="s">
        <v>8</v>
      </c>
      <c r="R31" s="1" t="s">
        <v>77</v>
      </c>
      <c r="S31" s="1">
        <v>44795</v>
      </c>
      <c r="T31" s="1">
        <v>44795</v>
      </c>
      <c r="U31" s="1">
        <v>0.3965162037037</v>
      </c>
      <c r="V31" s="1">
        <v>44795</v>
      </c>
      <c r="W31" s="1" t="s">
        <v>8</v>
      </c>
      <c r="X31" s="1" t="s">
        <v>38</v>
      </c>
      <c r="Y31" s="1">
        <v>47.024999999999999</v>
      </c>
      <c r="Z31" s="1" t="s">
        <v>39</v>
      </c>
      <c r="AA31" s="1" t="s">
        <v>40</v>
      </c>
    </row>
    <row r="32" spans="1:27" x14ac:dyDescent="0.2">
      <c r="A32" s="1" t="str">
        <f t="shared" si="0"/>
        <v>1000140984-PKS405</v>
      </c>
      <c r="B32" s="1" t="s">
        <v>71</v>
      </c>
      <c r="C32" s="1" t="s">
        <v>34</v>
      </c>
      <c r="D32" s="1" t="s">
        <v>80</v>
      </c>
      <c r="E32" s="1" t="s">
        <v>35</v>
      </c>
      <c r="F32" s="1" t="s">
        <v>42</v>
      </c>
      <c r="G32" s="1" t="s">
        <v>7</v>
      </c>
      <c r="H32" s="1" t="s">
        <v>36</v>
      </c>
      <c r="I32" s="1" t="s">
        <v>8</v>
      </c>
      <c r="J32" s="1">
        <v>47.024999999999999</v>
      </c>
      <c r="K32" s="1" t="s">
        <v>37</v>
      </c>
      <c r="L32" s="1" t="s">
        <v>73</v>
      </c>
      <c r="M32" s="1" t="s">
        <v>74</v>
      </c>
      <c r="N32" s="1" t="s">
        <v>8</v>
      </c>
      <c r="O32" s="1" t="s">
        <v>81</v>
      </c>
      <c r="P32" s="1" t="s">
        <v>82</v>
      </c>
      <c r="Q32" s="1" t="s">
        <v>8</v>
      </c>
      <c r="R32" s="1" t="s">
        <v>77</v>
      </c>
      <c r="S32" s="1">
        <v>44795</v>
      </c>
      <c r="T32" s="1">
        <v>44795</v>
      </c>
      <c r="U32" s="1">
        <v>0.3965162037037</v>
      </c>
      <c r="V32" s="1">
        <v>44795</v>
      </c>
      <c r="W32" s="1" t="s">
        <v>8</v>
      </c>
      <c r="X32" s="1" t="s">
        <v>38</v>
      </c>
      <c r="Y32" s="1">
        <v>47.024999999999999</v>
      </c>
      <c r="Z32" s="1" t="s">
        <v>39</v>
      </c>
      <c r="AA32" s="1" t="s">
        <v>40</v>
      </c>
    </row>
    <row r="33" spans="1:27" x14ac:dyDescent="0.2">
      <c r="A33" s="1" t="str">
        <f t="shared" si="0"/>
        <v>1000140984-PKS405</v>
      </c>
      <c r="B33" s="1" t="s">
        <v>71</v>
      </c>
      <c r="C33" s="1" t="s">
        <v>34</v>
      </c>
      <c r="D33" s="1" t="s">
        <v>80</v>
      </c>
      <c r="E33" s="1" t="s">
        <v>35</v>
      </c>
      <c r="F33" s="1" t="s">
        <v>42</v>
      </c>
      <c r="G33" s="1" t="s">
        <v>7</v>
      </c>
      <c r="H33" s="1" t="s">
        <v>36</v>
      </c>
      <c r="I33" s="1" t="s">
        <v>8</v>
      </c>
      <c r="J33" s="1">
        <v>48.119</v>
      </c>
      <c r="K33" s="1" t="s">
        <v>37</v>
      </c>
      <c r="L33" s="1" t="s">
        <v>73</v>
      </c>
      <c r="M33" s="1" t="s">
        <v>74</v>
      </c>
      <c r="N33" s="1" t="s">
        <v>8</v>
      </c>
      <c r="O33" s="1" t="s">
        <v>81</v>
      </c>
      <c r="P33" s="1" t="s">
        <v>82</v>
      </c>
      <c r="Q33" s="1" t="s">
        <v>8</v>
      </c>
      <c r="R33" s="1" t="s">
        <v>77</v>
      </c>
      <c r="S33" s="1">
        <v>44795</v>
      </c>
      <c r="T33" s="1">
        <v>44795</v>
      </c>
      <c r="U33" s="1">
        <v>0.3965162037037</v>
      </c>
      <c r="V33" s="1">
        <v>44795</v>
      </c>
      <c r="W33" s="1" t="s">
        <v>8</v>
      </c>
      <c r="X33" s="1" t="s">
        <v>38</v>
      </c>
      <c r="Y33" s="1">
        <v>48.119</v>
      </c>
      <c r="Z33" s="1" t="s">
        <v>39</v>
      </c>
      <c r="AA33" s="1" t="s">
        <v>40</v>
      </c>
    </row>
    <row r="34" spans="1:27" x14ac:dyDescent="0.2">
      <c r="A34" s="1" t="str">
        <f t="shared" si="0"/>
        <v>1000140984-PKS405</v>
      </c>
      <c r="B34" s="1" t="s">
        <v>71</v>
      </c>
      <c r="C34" s="1" t="s">
        <v>34</v>
      </c>
      <c r="D34" s="1" t="s">
        <v>80</v>
      </c>
      <c r="E34" s="1" t="s">
        <v>35</v>
      </c>
      <c r="F34" s="1" t="s">
        <v>42</v>
      </c>
      <c r="G34" s="1" t="s">
        <v>7</v>
      </c>
      <c r="H34" s="1" t="s">
        <v>36</v>
      </c>
      <c r="I34" s="1" t="s">
        <v>8</v>
      </c>
      <c r="J34" s="1">
        <v>48.119</v>
      </c>
      <c r="K34" s="1" t="s">
        <v>37</v>
      </c>
      <c r="L34" s="1" t="s">
        <v>73</v>
      </c>
      <c r="M34" s="1" t="s">
        <v>74</v>
      </c>
      <c r="N34" s="1" t="s">
        <v>8</v>
      </c>
      <c r="O34" s="1" t="s">
        <v>81</v>
      </c>
      <c r="P34" s="1" t="s">
        <v>82</v>
      </c>
      <c r="Q34" s="1" t="s">
        <v>8</v>
      </c>
      <c r="R34" s="1" t="s">
        <v>77</v>
      </c>
      <c r="S34" s="1">
        <v>44795</v>
      </c>
      <c r="T34" s="1">
        <v>44795</v>
      </c>
      <c r="U34" s="1">
        <v>0.3965162037037</v>
      </c>
      <c r="V34" s="1">
        <v>44795</v>
      </c>
      <c r="W34" s="1" t="s">
        <v>8</v>
      </c>
      <c r="X34" s="1" t="s">
        <v>38</v>
      </c>
      <c r="Y34" s="1">
        <v>48.119</v>
      </c>
      <c r="Z34" s="1" t="s">
        <v>39</v>
      </c>
      <c r="AA34" s="1" t="s">
        <v>40</v>
      </c>
    </row>
    <row r="35" spans="1:27" x14ac:dyDescent="0.2">
      <c r="A35" s="1" t="str">
        <f t="shared" si="0"/>
        <v>1000140984-PKS405</v>
      </c>
      <c r="B35" s="1" t="s">
        <v>71</v>
      </c>
      <c r="C35" s="1" t="s">
        <v>34</v>
      </c>
      <c r="D35" s="1" t="s">
        <v>80</v>
      </c>
      <c r="E35" s="1" t="s">
        <v>35</v>
      </c>
      <c r="F35" s="1" t="s">
        <v>42</v>
      </c>
      <c r="G35" s="1" t="s">
        <v>7</v>
      </c>
      <c r="H35" s="1" t="s">
        <v>36</v>
      </c>
      <c r="I35" s="1" t="s">
        <v>8</v>
      </c>
      <c r="J35" s="1">
        <v>43.744999999999997</v>
      </c>
      <c r="K35" s="1" t="s">
        <v>37</v>
      </c>
      <c r="L35" s="1" t="s">
        <v>73</v>
      </c>
      <c r="M35" s="1" t="s">
        <v>74</v>
      </c>
      <c r="N35" s="1" t="s">
        <v>8</v>
      </c>
      <c r="O35" s="1" t="s">
        <v>81</v>
      </c>
      <c r="P35" s="1" t="s">
        <v>82</v>
      </c>
      <c r="Q35" s="1" t="s">
        <v>8</v>
      </c>
      <c r="R35" s="1" t="s">
        <v>77</v>
      </c>
      <c r="S35" s="1">
        <v>44795</v>
      </c>
      <c r="T35" s="1">
        <v>44795</v>
      </c>
      <c r="U35" s="1">
        <v>0.3965162037037</v>
      </c>
      <c r="V35" s="1">
        <v>44795</v>
      </c>
      <c r="W35" s="1" t="s">
        <v>8</v>
      </c>
      <c r="X35" s="1" t="s">
        <v>38</v>
      </c>
      <c r="Y35" s="1">
        <v>43.744999999999997</v>
      </c>
      <c r="Z35" s="1" t="s">
        <v>39</v>
      </c>
      <c r="AA35" s="1" t="s">
        <v>40</v>
      </c>
    </row>
    <row r="36" spans="1:27" x14ac:dyDescent="0.2">
      <c r="A36" s="1" t="str">
        <f t="shared" si="0"/>
        <v>1000140984-PKS405</v>
      </c>
      <c r="B36" s="1" t="s">
        <v>71</v>
      </c>
      <c r="C36" s="1" t="s">
        <v>34</v>
      </c>
      <c r="D36" s="1" t="s">
        <v>80</v>
      </c>
      <c r="E36" s="1" t="s">
        <v>35</v>
      </c>
      <c r="F36" s="1" t="s">
        <v>42</v>
      </c>
      <c r="G36" s="1" t="s">
        <v>7</v>
      </c>
      <c r="H36" s="1" t="s">
        <v>36</v>
      </c>
      <c r="I36" s="1" t="s">
        <v>8</v>
      </c>
      <c r="J36" s="1">
        <v>22.966000000000001</v>
      </c>
      <c r="K36" s="1" t="s">
        <v>37</v>
      </c>
      <c r="L36" s="1" t="s">
        <v>73</v>
      </c>
      <c r="M36" s="1" t="s">
        <v>74</v>
      </c>
      <c r="N36" s="1" t="s">
        <v>8</v>
      </c>
      <c r="O36" s="1" t="s">
        <v>81</v>
      </c>
      <c r="P36" s="1" t="s">
        <v>82</v>
      </c>
      <c r="Q36" s="1" t="s">
        <v>8</v>
      </c>
      <c r="R36" s="1" t="s">
        <v>77</v>
      </c>
      <c r="S36" s="1">
        <v>44795</v>
      </c>
      <c r="T36" s="1">
        <v>44795</v>
      </c>
      <c r="U36" s="1">
        <v>0.3965162037037</v>
      </c>
      <c r="V36" s="1">
        <v>44795</v>
      </c>
      <c r="W36" s="1" t="s">
        <v>8</v>
      </c>
      <c r="X36" s="1" t="s">
        <v>38</v>
      </c>
      <c r="Y36" s="1">
        <v>22.966000000000001</v>
      </c>
      <c r="Z36" s="1" t="s">
        <v>39</v>
      </c>
      <c r="AA36" s="1" t="s">
        <v>40</v>
      </c>
    </row>
    <row r="37" spans="1:27" x14ac:dyDescent="0.2">
      <c r="A37" s="1" t="str">
        <f t="shared" si="0"/>
        <v>1000140984-PKS405</v>
      </c>
      <c r="B37" s="1" t="s">
        <v>71</v>
      </c>
      <c r="C37" s="1" t="s">
        <v>34</v>
      </c>
      <c r="D37" s="1" t="s">
        <v>43</v>
      </c>
      <c r="E37" s="1" t="s">
        <v>72</v>
      </c>
      <c r="F37" s="1" t="s">
        <v>42</v>
      </c>
      <c r="G37" s="1" t="s">
        <v>7</v>
      </c>
      <c r="H37" s="1" t="s">
        <v>36</v>
      </c>
      <c r="I37" s="1" t="s">
        <v>8</v>
      </c>
      <c r="J37" s="1">
        <v>41.036999999999999</v>
      </c>
      <c r="K37" s="1" t="s">
        <v>37</v>
      </c>
      <c r="L37" s="1" t="s">
        <v>73</v>
      </c>
      <c r="M37" s="1" t="s">
        <v>74</v>
      </c>
      <c r="N37" s="1" t="s">
        <v>8</v>
      </c>
      <c r="O37" s="1" t="s">
        <v>81</v>
      </c>
      <c r="P37" s="1" t="s">
        <v>82</v>
      </c>
      <c r="Q37" s="1" t="s">
        <v>8</v>
      </c>
      <c r="R37" s="1" t="s">
        <v>77</v>
      </c>
      <c r="S37" s="1">
        <v>44795</v>
      </c>
      <c r="T37" s="1">
        <v>44795</v>
      </c>
      <c r="U37" s="1">
        <v>0.3965162037037</v>
      </c>
      <c r="V37" s="1">
        <v>44795</v>
      </c>
      <c r="W37" s="1" t="s">
        <v>8</v>
      </c>
      <c r="X37" s="1" t="s">
        <v>38</v>
      </c>
      <c r="Y37" s="1">
        <v>41.036999999999999</v>
      </c>
      <c r="Z37" s="1" t="s">
        <v>39</v>
      </c>
      <c r="AA37" s="1" t="s">
        <v>40</v>
      </c>
    </row>
    <row r="38" spans="1:27" x14ac:dyDescent="0.2">
      <c r="A38" s="1" t="str">
        <f t="shared" si="0"/>
        <v>1000140984-PKS405</v>
      </c>
      <c r="B38" s="1" t="s">
        <v>71</v>
      </c>
      <c r="C38" s="1" t="s">
        <v>34</v>
      </c>
      <c r="D38" s="1" t="s">
        <v>43</v>
      </c>
      <c r="E38" s="1" t="s">
        <v>72</v>
      </c>
      <c r="F38" s="1" t="s">
        <v>42</v>
      </c>
      <c r="G38" s="1" t="s">
        <v>7</v>
      </c>
      <c r="H38" s="1" t="s">
        <v>36</v>
      </c>
      <c r="I38" s="1" t="s">
        <v>8</v>
      </c>
      <c r="J38" s="1">
        <v>50.305999999999997</v>
      </c>
      <c r="K38" s="1" t="s">
        <v>37</v>
      </c>
      <c r="L38" s="1" t="s">
        <v>73</v>
      </c>
      <c r="M38" s="1" t="s">
        <v>74</v>
      </c>
      <c r="N38" s="1" t="s">
        <v>8</v>
      </c>
      <c r="O38" s="1" t="s">
        <v>81</v>
      </c>
      <c r="P38" s="1" t="s">
        <v>82</v>
      </c>
      <c r="Q38" s="1" t="s">
        <v>8</v>
      </c>
      <c r="R38" s="1" t="s">
        <v>77</v>
      </c>
      <c r="S38" s="1">
        <v>44795</v>
      </c>
      <c r="T38" s="1">
        <v>44795</v>
      </c>
      <c r="U38" s="1">
        <v>0.3965162037037</v>
      </c>
      <c r="V38" s="1">
        <v>44795</v>
      </c>
      <c r="W38" s="1" t="s">
        <v>8</v>
      </c>
      <c r="X38" s="1" t="s">
        <v>38</v>
      </c>
      <c r="Y38" s="1">
        <v>50.305999999999997</v>
      </c>
      <c r="Z38" s="1" t="s">
        <v>39</v>
      </c>
      <c r="AA38" s="1" t="s">
        <v>40</v>
      </c>
    </row>
    <row r="39" spans="1:27" x14ac:dyDescent="0.2">
      <c r="A39" s="1" t="str">
        <f t="shared" si="0"/>
        <v>1000140984-PKS405</v>
      </c>
      <c r="B39" s="1" t="s">
        <v>71</v>
      </c>
      <c r="C39" s="1" t="s">
        <v>34</v>
      </c>
      <c r="D39" s="1" t="s">
        <v>80</v>
      </c>
      <c r="E39" s="1" t="s">
        <v>35</v>
      </c>
      <c r="F39" s="1" t="s">
        <v>42</v>
      </c>
      <c r="G39" s="1" t="s">
        <v>7</v>
      </c>
      <c r="H39" s="1" t="s">
        <v>36</v>
      </c>
      <c r="I39" s="1" t="s">
        <v>8</v>
      </c>
      <c r="J39" s="1">
        <v>18.577000000000002</v>
      </c>
      <c r="K39" s="1" t="s">
        <v>37</v>
      </c>
      <c r="L39" s="1" t="s">
        <v>73</v>
      </c>
      <c r="M39" s="1" t="s">
        <v>74</v>
      </c>
      <c r="N39" s="1" t="s">
        <v>8</v>
      </c>
      <c r="O39" s="1" t="s">
        <v>83</v>
      </c>
      <c r="P39" s="1" t="s">
        <v>84</v>
      </c>
      <c r="Q39" s="1" t="s">
        <v>8</v>
      </c>
      <c r="R39" s="1" t="s">
        <v>77</v>
      </c>
      <c r="S39" s="1">
        <v>44795</v>
      </c>
      <c r="T39" s="1">
        <v>44795</v>
      </c>
      <c r="U39" s="1">
        <v>0.39616898148148</v>
      </c>
      <c r="V39" s="1">
        <v>44795</v>
      </c>
      <c r="W39" s="1" t="s">
        <v>8</v>
      </c>
      <c r="X39" s="1" t="s">
        <v>38</v>
      </c>
      <c r="Y39" s="1">
        <v>18.577000000000002</v>
      </c>
      <c r="Z39" s="1" t="s">
        <v>39</v>
      </c>
      <c r="AA39" s="1" t="s">
        <v>40</v>
      </c>
    </row>
    <row r="40" spans="1:27" x14ac:dyDescent="0.2">
      <c r="A40" s="1" t="str">
        <f t="shared" si="0"/>
        <v>1000140984-PKS405</v>
      </c>
      <c r="B40" s="1" t="s">
        <v>71</v>
      </c>
      <c r="C40" s="1" t="s">
        <v>34</v>
      </c>
      <c r="D40" s="1" t="s">
        <v>43</v>
      </c>
      <c r="E40" s="1" t="s">
        <v>85</v>
      </c>
      <c r="F40" s="1" t="s">
        <v>42</v>
      </c>
      <c r="G40" s="1" t="s">
        <v>7</v>
      </c>
      <c r="H40" s="1" t="s">
        <v>36</v>
      </c>
      <c r="I40" s="1" t="s">
        <v>8</v>
      </c>
      <c r="J40" s="1">
        <v>39.369999999999997</v>
      </c>
      <c r="K40" s="1" t="s">
        <v>37</v>
      </c>
      <c r="L40" s="1" t="s">
        <v>73</v>
      </c>
      <c r="M40" s="1" t="s">
        <v>74</v>
      </c>
      <c r="N40" s="1" t="s">
        <v>8</v>
      </c>
      <c r="O40" s="1" t="s">
        <v>83</v>
      </c>
      <c r="P40" s="1" t="s">
        <v>84</v>
      </c>
      <c r="Q40" s="1" t="s">
        <v>8</v>
      </c>
      <c r="R40" s="1" t="s">
        <v>77</v>
      </c>
      <c r="S40" s="1">
        <v>44795</v>
      </c>
      <c r="T40" s="1">
        <v>44795</v>
      </c>
      <c r="U40" s="1">
        <v>0.39616898148148</v>
      </c>
      <c r="V40" s="1">
        <v>44795</v>
      </c>
      <c r="W40" s="1" t="s">
        <v>8</v>
      </c>
      <c r="X40" s="1" t="s">
        <v>38</v>
      </c>
      <c r="Y40" s="1">
        <v>39.369999999999997</v>
      </c>
      <c r="Z40" s="1" t="s">
        <v>39</v>
      </c>
      <c r="AA40" s="1" t="s">
        <v>40</v>
      </c>
    </row>
    <row r="41" spans="1:27" x14ac:dyDescent="0.2">
      <c r="A41" s="1" t="str">
        <f t="shared" si="0"/>
        <v>1000140984-PKS405</v>
      </c>
      <c r="B41" s="1" t="s">
        <v>71</v>
      </c>
      <c r="C41" s="1" t="s">
        <v>34</v>
      </c>
      <c r="D41" s="1" t="s">
        <v>43</v>
      </c>
      <c r="E41" s="1" t="s">
        <v>85</v>
      </c>
      <c r="F41" s="1" t="s">
        <v>42</v>
      </c>
      <c r="G41" s="1" t="s">
        <v>7</v>
      </c>
      <c r="H41" s="1" t="s">
        <v>36</v>
      </c>
      <c r="I41" s="1" t="s">
        <v>8</v>
      </c>
      <c r="J41" s="1">
        <v>41.557000000000002</v>
      </c>
      <c r="K41" s="1" t="s">
        <v>37</v>
      </c>
      <c r="L41" s="1" t="s">
        <v>73</v>
      </c>
      <c r="M41" s="1" t="s">
        <v>74</v>
      </c>
      <c r="N41" s="1" t="s">
        <v>8</v>
      </c>
      <c r="O41" s="1" t="s">
        <v>83</v>
      </c>
      <c r="P41" s="1" t="s">
        <v>84</v>
      </c>
      <c r="Q41" s="1" t="s">
        <v>8</v>
      </c>
      <c r="R41" s="1" t="s">
        <v>77</v>
      </c>
      <c r="S41" s="1">
        <v>44795</v>
      </c>
      <c r="T41" s="1">
        <v>44795</v>
      </c>
      <c r="U41" s="1">
        <v>0.39616898148148</v>
      </c>
      <c r="V41" s="1">
        <v>44795</v>
      </c>
      <c r="W41" s="1" t="s">
        <v>8</v>
      </c>
      <c r="X41" s="1" t="s">
        <v>38</v>
      </c>
      <c r="Y41" s="1">
        <v>41.557000000000002</v>
      </c>
      <c r="Z41" s="1" t="s">
        <v>39</v>
      </c>
      <c r="AA41" s="1" t="s">
        <v>40</v>
      </c>
    </row>
    <row r="42" spans="1:27" x14ac:dyDescent="0.2">
      <c r="A42" s="1" t="str">
        <f t="shared" si="0"/>
        <v>1000140984-PKS405</v>
      </c>
      <c r="B42" s="1" t="s">
        <v>71</v>
      </c>
      <c r="C42" s="1" t="s">
        <v>34</v>
      </c>
      <c r="D42" s="1" t="s">
        <v>43</v>
      </c>
      <c r="E42" s="1" t="s">
        <v>85</v>
      </c>
      <c r="F42" s="1" t="s">
        <v>42</v>
      </c>
      <c r="G42" s="1" t="s">
        <v>7</v>
      </c>
      <c r="H42" s="1" t="s">
        <v>36</v>
      </c>
      <c r="I42" s="1" t="s">
        <v>8</v>
      </c>
      <c r="J42" s="1">
        <v>43.744999999999997</v>
      </c>
      <c r="K42" s="1" t="s">
        <v>37</v>
      </c>
      <c r="L42" s="1" t="s">
        <v>73</v>
      </c>
      <c r="M42" s="1" t="s">
        <v>74</v>
      </c>
      <c r="N42" s="1" t="s">
        <v>8</v>
      </c>
      <c r="O42" s="1" t="s">
        <v>83</v>
      </c>
      <c r="P42" s="1" t="s">
        <v>84</v>
      </c>
      <c r="Q42" s="1" t="s">
        <v>8</v>
      </c>
      <c r="R42" s="1" t="s">
        <v>77</v>
      </c>
      <c r="S42" s="1">
        <v>44795</v>
      </c>
      <c r="T42" s="1">
        <v>44795</v>
      </c>
      <c r="U42" s="1">
        <v>0.39616898148148</v>
      </c>
      <c r="V42" s="1">
        <v>44795</v>
      </c>
      <c r="W42" s="1" t="s">
        <v>8</v>
      </c>
      <c r="X42" s="1" t="s">
        <v>38</v>
      </c>
      <c r="Y42" s="1">
        <v>43.744999999999997</v>
      </c>
      <c r="Z42" s="1" t="s">
        <v>39</v>
      </c>
      <c r="AA42" s="1" t="s">
        <v>40</v>
      </c>
    </row>
    <row r="43" spans="1:27" x14ac:dyDescent="0.2">
      <c r="A43" s="1" t="str">
        <f t="shared" si="0"/>
        <v>1000140984-PKS405</v>
      </c>
      <c r="B43" s="1" t="s">
        <v>71</v>
      </c>
      <c r="C43" s="1" t="s">
        <v>34</v>
      </c>
      <c r="D43" s="1" t="s">
        <v>43</v>
      </c>
      <c r="E43" s="1" t="s">
        <v>85</v>
      </c>
      <c r="F43" s="1" t="s">
        <v>42</v>
      </c>
      <c r="G43" s="1" t="s">
        <v>7</v>
      </c>
      <c r="H43" s="1" t="s">
        <v>36</v>
      </c>
      <c r="I43" s="1" t="s">
        <v>8</v>
      </c>
      <c r="J43" s="1">
        <v>44.838000000000001</v>
      </c>
      <c r="K43" s="1" t="s">
        <v>37</v>
      </c>
      <c r="L43" s="1" t="s">
        <v>73</v>
      </c>
      <c r="M43" s="1" t="s">
        <v>74</v>
      </c>
      <c r="N43" s="1" t="s">
        <v>8</v>
      </c>
      <c r="O43" s="1" t="s">
        <v>83</v>
      </c>
      <c r="P43" s="1" t="s">
        <v>84</v>
      </c>
      <c r="Q43" s="1" t="s">
        <v>8</v>
      </c>
      <c r="R43" s="1" t="s">
        <v>77</v>
      </c>
      <c r="S43" s="1">
        <v>44795</v>
      </c>
      <c r="T43" s="1">
        <v>44795</v>
      </c>
      <c r="U43" s="1">
        <v>0.39616898148148</v>
      </c>
      <c r="V43" s="1">
        <v>44795</v>
      </c>
      <c r="W43" s="1" t="s">
        <v>8</v>
      </c>
      <c r="X43" s="1" t="s">
        <v>38</v>
      </c>
      <c r="Y43" s="1">
        <v>44.838000000000001</v>
      </c>
      <c r="Z43" s="1" t="s">
        <v>39</v>
      </c>
      <c r="AA43" s="1" t="s">
        <v>40</v>
      </c>
    </row>
    <row r="44" spans="1:27" x14ac:dyDescent="0.2">
      <c r="A44" s="1" t="str">
        <f t="shared" si="0"/>
        <v>1000140984-PKS405</v>
      </c>
      <c r="B44" s="1" t="s">
        <v>71</v>
      </c>
      <c r="C44" s="1" t="s">
        <v>34</v>
      </c>
      <c r="D44" s="1" t="s">
        <v>43</v>
      </c>
      <c r="E44" s="1" t="s">
        <v>85</v>
      </c>
      <c r="F44" s="1" t="s">
        <v>42</v>
      </c>
      <c r="G44" s="1" t="s">
        <v>7</v>
      </c>
      <c r="H44" s="1" t="s">
        <v>36</v>
      </c>
      <c r="I44" s="1" t="s">
        <v>8</v>
      </c>
      <c r="J44" s="1">
        <v>42.651000000000003</v>
      </c>
      <c r="K44" s="1" t="s">
        <v>37</v>
      </c>
      <c r="L44" s="1" t="s">
        <v>73</v>
      </c>
      <c r="M44" s="1" t="s">
        <v>74</v>
      </c>
      <c r="N44" s="1" t="s">
        <v>8</v>
      </c>
      <c r="O44" s="1" t="s">
        <v>83</v>
      </c>
      <c r="P44" s="1" t="s">
        <v>84</v>
      </c>
      <c r="Q44" s="1" t="s">
        <v>8</v>
      </c>
      <c r="R44" s="1" t="s">
        <v>77</v>
      </c>
      <c r="S44" s="1">
        <v>44795</v>
      </c>
      <c r="T44" s="1">
        <v>44795</v>
      </c>
      <c r="U44" s="1">
        <v>0.39616898148148</v>
      </c>
      <c r="V44" s="1">
        <v>44795</v>
      </c>
      <c r="W44" s="1" t="s">
        <v>8</v>
      </c>
      <c r="X44" s="1" t="s">
        <v>38</v>
      </c>
      <c r="Y44" s="1">
        <v>42.651000000000003</v>
      </c>
      <c r="Z44" s="1" t="s">
        <v>39</v>
      </c>
      <c r="AA44" s="1" t="s">
        <v>40</v>
      </c>
    </row>
    <row r="45" spans="1:27" x14ac:dyDescent="0.2">
      <c r="A45" s="1" t="str">
        <f t="shared" si="0"/>
        <v>1000140984-PKS405</v>
      </c>
      <c r="B45" s="1" t="s">
        <v>71</v>
      </c>
      <c r="C45" s="1" t="s">
        <v>34</v>
      </c>
      <c r="D45" s="1" t="s">
        <v>43</v>
      </c>
      <c r="E45" s="1" t="s">
        <v>85</v>
      </c>
      <c r="F45" s="1" t="s">
        <v>42</v>
      </c>
      <c r="G45" s="1" t="s">
        <v>7</v>
      </c>
      <c r="H45" s="1" t="s">
        <v>36</v>
      </c>
      <c r="I45" s="1" t="s">
        <v>8</v>
      </c>
      <c r="J45" s="1">
        <v>39.369999999999997</v>
      </c>
      <c r="K45" s="1" t="s">
        <v>37</v>
      </c>
      <c r="L45" s="1" t="s">
        <v>73</v>
      </c>
      <c r="M45" s="1" t="s">
        <v>74</v>
      </c>
      <c r="N45" s="1" t="s">
        <v>8</v>
      </c>
      <c r="O45" s="1" t="s">
        <v>83</v>
      </c>
      <c r="P45" s="1" t="s">
        <v>84</v>
      </c>
      <c r="Q45" s="1" t="s">
        <v>8</v>
      </c>
      <c r="R45" s="1" t="s">
        <v>77</v>
      </c>
      <c r="S45" s="1">
        <v>44795</v>
      </c>
      <c r="T45" s="1">
        <v>44795</v>
      </c>
      <c r="U45" s="1">
        <v>0.39616898148148</v>
      </c>
      <c r="V45" s="1">
        <v>44795</v>
      </c>
      <c r="W45" s="1" t="s">
        <v>8</v>
      </c>
      <c r="X45" s="1" t="s">
        <v>38</v>
      </c>
      <c r="Y45" s="1">
        <v>39.369999999999997</v>
      </c>
      <c r="Z45" s="1" t="s">
        <v>39</v>
      </c>
      <c r="AA45" s="1" t="s">
        <v>40</v>
      </c>
    </row>
    <row r="46" spans="1:27" x14ac:dyDescent="0.2">
      <c r="A46" s="1" t="str">
        <f t="shared" si="0"/>
        <v>1000140984-PKS405</v>
      </c>
      <c r="B46" s="1" t="s">
        <v>71</v>
      </c>
      <c r="C46" s="1" t="s">
        <v>34</v>
      </c>
      <c r="D46" s="1" t="s">
        <v>43</v>
      </c>
      <c r="E46" s="1" t="s">
        <v>85</v>
      </c>
      <c r="F46" s="1" t="s">
        <v>42</v>
      </c>
      <c r="G46" s="1" t="s">
        <v>7</v>
      </c>
      <c r="H46" s="1" t="s">
        <v>36</v>
      </c>
      <c r="I46" s="1" t="s">
        <v>8</v>
      </c>
      <c r="J46" s="1">
        <v>42.651000000000003</v>
      </c>
      <c r="K46" s="1" t="s">
        <v>37</v>
      </c>
      <c r="L46" s="1" t="s">
        <v>73</v>
      </c>
      <c r="M46" s="1" t="s">
        <v>74</v>
      </c>
      <c r="N46" s="1" t="s">
        <v>8</v>
      </c>
      <c r="O46" s="1" t="s">
        <v>83</v>
      </c>
      <c r="P46" s="1" t="s">
        <v>84</v>
      </c>
      <c r="Q46" s="1" t="s">
        <v>8</v>
      </c>
      <c r="R46" s="1" t="s">
        <v>77</v>
      </c>
      <c r="S46" s="1">
        <v>44795</v>
      </c>
      <c r="T46" s="1">
        <v>44795</v>
      </c>
      <c r="U46" s="1">
        <v>0.39616898148148</v>
      </c>
      <c r="V46" s="1">
        <v>44795</v>
      </c>
      <c r="W46" s="1" t="s">
        <v>8</v>
      </c>
      <c r="X46" s="1" t="s">
        <v>38</v>
      </c>
      <c r="Y46" s="1">
        <v>42.651000000000003</v>
      </c>
      <c r="Z46" s="1" t="s">
        <v>39</v>
      </c>
      <c r="AA46" s="1" t="s">
        <v>40</v>
      </c>
    </row>
    <row r="47" spans="1:27" x14ac:dyDescent="0.2">
      <c r="A47" s="1" t="str">
        <f t="shared" si="0"/>
        <v>1000140984-PKS405</v>
      </c>
      <c r="B47" s="1" t="s">
        <v>71</v>
      </c>
      <c r="C47" s="1" t="s">
        <v>34</v>
      </c>
      <c r="D47" s="1" t="s">
        <v>43</v>
      </c>
      <c r="E47" s="1" t="s">
        <v>85</v>
      </c>
      <c r="F47" s="1" t="s">
        <v>42</v>
      </c>
      <c r="G47" s="1" t="s">
        <v>7</v>
      </c>
      <c r="H47" s="1" t="s">
        <v>36</v>
      </c>
      <c r="I47" s="1" t="s">
        <v>8</v>
      </c>
      <c r="J47" s="1">
        <v>20.792999999999999</v>
      </c>
      <c r="K47" s="1" t="s">
        <v>37</v>
      </c>
      <c r="L47" s="1" t="s">
        <v>73</v>
      </c>
      <c r="M47" s="1" t="s">
        <v>74</v>
      </c>
      <c r="N47" s="1" t="s">
        <v>8</v>
      </c>
      <c r="O47" s="1" t="s">
        <v>83</v>
      </c>
      <c r="P47" s="1" t="s">
        <v>84</v>
      </c>
      <c r="Q47" s="1" t="s">
        <v>8</v>
      </c>
      <c r="R47" s="1" t="s">
        <v>77</v>
      </c>
      <c r="S47" s="1">
        <v>44795</v>
      </c>
      <c r="T47" s="1">
        <v>44795</v>
      </c>
      <c r="U47" s="1">
        <v>0.39616898148148</v>
      </c>
      <c r="V47" s="1">
        <v>44795</v>
      </c>
      <c r="W47" s="1" t="s">
        <v>8</v>
      </c>
      <c r="X47" s="1" t="s">
        <v>38</v>
      </c>
      <c r="Y47" s="1">
        <v>20.792999999999999</v>
      </c>
      <c r="Z47" s="1" t="s">
        <v>39</v>
      </c>
      <c r="AA47" s="1" t="s">
        <v>40</v>
      </c>
    </row>
    <row r="48" spans="1:27" x14ac:dyDescent="0.2">
      <c r="A48" s="1" t="str">
        <f t="shared" si="0"/>
        <v>1000140984-PKS405</v>
      </c>
      <c r="B48" s="1" t="s">
        <v>71</v>
      </c>
      <c r="C48" s="1" t="s">
        <v>34</v>
      </c>
      <c r="D48" s="1" t="s">
        <v>43</v>
      </c>
      <c r="E48" s="1" t="s">
        <v>85</v>
      </c>
      <c r="F48" s="1" t="s">
        <v>42</v>
      </c>
      <c r="G48" s="1" t="s">
        <v>7</v>
      </c>
      <c r="H48" s="1" t="s">
        <v>36</v>
      </c>
      <c r="I48" s="1" t="s">
        <v>8</v>
      </c>
      <c r="J48" s="1">
        <v>27.184999999999999</v>
      </c>
      <c r="K48" s="1" t="s">
        <v>37</v>
      </c>
      <c r="L48" s="1" t="s">
        <v>73</v>
      </c>
      <c r="M48" s="1" t="s">
        <v>74</v>
      </c>
      <c r="N48" s="1" t="s">
        <v>8</v>
      </c>
      <c r="O48" s="1" t="s">
        <v>83</v>
      </c>
      <c r="P48" s="1" t="s">
        <v>84</v>
      </c>
      <c r="Q48" s="1" t="s">
        <v>8</v>
      </c>
      <c r="R48" s="1" t="s">
        <v>77</v>
      </c>
      <c r="S48" s="1">
        <v>44795</v>
      </c>
      <c r="T48" s="1">
        <v>44795</v>
      </c>
      <c r="U48" s="1">
        <v>0.39616898148148</v>
      </c>
      <c r="V48" s="1">
        <v>44795</v>
      </c>
      <c r="W48" s="1" t="s">
        <v>8</v>
      </c>
      <c r="X48" s="1" t="s">
        <v>38</v>
      </c>
      <c r="Y48" s="1">
        <v>27.184999999999999</v>
      </c>
      <c r="Z48" s="1" t="s">
        <v>39</v>
      </c>
      <c r="AA48" s="1" t="s">
        <v>40</v>
      </c>
    </row>
    <row r="49" spans="1:27" x14ac:dyDescent="0.2">
      <c r="A49" s="1" t="str">
        <f t="shared" si="0"/>
        <v>1000140984-PKS405</v>
      </c>
      <c r="B49" s="1" t="s">
        <v>71</v>
      </c>
      <c r="C49" s="1" t="s">
        <v>34</v>
      </c>
      <c r="D49" s="1" t="s">
        <v>43</v>
      </c>
      <c r="E49" s="1" t="s">
        <v>72</v>
      </c>
      <c r="F49" s="1" t="s">
        <v>42</v>
      </c>
      <c r="G49" s="1" t="s">
        <v>7</v>
      </c>
      <c r="H49" s="1" t="s">
        <v>36</v>
      </c>
      <c r="I49" s="1" t="s">
        <v>8</v>
      </c>
      <c r="J49" s="1">
        <v>43.744999999999997</v>
      </c>
      <c r="K49" s="1" t="s">
        <v>37</v>
      </c>
      <c r="L49" s="1" t="s">
        <v>73</v>
      </c>
      <c r="M49" s="1" t="s">
        <v>74</v>
      </c>
      <c r="N49" s="1" t="s">
        <v>8</v>
      </c>
      <c r="O49" s="1" t="s">
        <v>75</v>
      </c>
      <c r="P49" s="1" t="s">
        <v>76</v>
      </c>
      <c r="Q49" s="1" t="s">
        <v>8</v>
      </c>
      <c r="R49" s="1" t="s">
        <v>77</v>
      </c>
      <c r="S49" s="1">
        <v>44795</v>
      </c>
      <c r="T49" s="1">
        <v>44795</v>
      </c>
      <c r="U49" s="1">
        <v>0.39586805555555998</v>
      </c>
      <c r="V49" s="1">
        <v>44795</v>
      </c>
      <c r="W49" s="1" t="s">
        <v>8</v>
      </c>
      <c r="X49" s="1" t="s">
        <v>38</v>
      </c>
      <c r="Y49" s="1">
        <v>43.744999999999997</v>
      </c>
      <c r="Z49" s="1" t="s">
        <v>39</v>
      </c>
      <c r="AA49" s="1" t="s">
        <v>40</v>
      </c>
    </row>
    <row r="50" spans="1:27" x14ac:dyDescent="0.2">
      <c r="A50" s="1" t="str">
        <f t="shared" si="0"/>
        <v>1000140984-PKS405</v>
      </c>
      <c r="B50" s="1" t="s">
        <v>71</v>
      </c>
      <c r="C50" s="1" t="s">
        <v>34</v>
      </c>
      <c r="D50" s="1" t="s">
        <v>43</v>
      </c>
      <c r="E50" s="1" t="s">
        <v>72</v>
      </c>
      <c r="F50" s="1" t="s">
        <v>42</v>
      </c>
      <c r="G50" s="1" t="s">
        <v>7</v>
      </c>
      <c r="H50" s="1" t="s">
        <v>36</v>
      </c>
      <c r="I50" s="1" t="s">
        <v>8</v>
      </c>
      <c r="J50" s="1">
        <v>45.932000000000002</v>
      </c>
      <c r="K50" s="1" t="s">
        <v>37</v>
      </c>
      <c r="L50" s="1" t="s">
        <v>73</v>
      </c>
      <c r="M50" s="1" t="s">
        <v>74</v>
      </c>
      <c r="N50" s="1" t="s">
        <v>8</v>
      </c>
      <c r="O50" s="1" t="s">
        <v>75</v>
      </c>
      <c r="P50" s="1" t="s">
        <v>76</v>
      </c>
      <c r="Q50" s="1" t="s">
        <v>8</v>
      </c>
      <c r="R50" s="1" t="s">
        <v>77</v>
      </c>
      <c r="S50" s="1">
        <v>44795</v>
      </c>
      <c r="T50" s="1">
        <v>44795</v>
      </c>
      <c r="U50" s="1">
        <v>0.39586805555555998</v>
      </c>
      <c r="V50" s="1">
        <v>44795</v>
      </c>
      <c r="W50" s="1" t="s">
        <v>8</v>
      </c>
      <c r="X50" s="1" t="s">
        <v>38</v>
      </c>
      <c r="Y50" s="1">
        <v>45.932000000000002</v>
      </c>
      <c r="Z50" s="1" t="s">
        <v>39</v>
      </c>
      <c r="AA50" s="1" t="s">
        <v>40</v>
      </c>
    </row>
    <row r="51" spans="1:27" x14ac:dyDescent="0.2">
      <c r="A51" s="1" t="str">
        <f t="shared" si="0"/>
        <v>1000140984-PKS405</v>
      </c>
      <c r="B51" s="1" t="s">
        <v>71</v>
      </c>
      <c r="C51" s="1" t="s">
        <v>34</v>
      </c>
      <c r="D51" s="1" t="s">
        <v>43</v>
      </c>
      <c r="E51" s="1" t="s">
        <v>72</v>
      </c>
      <c r="F51" s="1" t="s">
        <v>42</v>
      </c>
      <c r="G51" s="1" t="s">
        <v>7</v>
      </c>
      <c r="H51" s="1" t="s">
        <v>36</v>
      </c>
      <c r="I51" s="1" t="s">
        <v>8</v>
      </c>
      <c r="J51" s="1">
        <v>45.932000000000002</v>
      </c>
      <c r="K51" s="1" t="s">
        <v>37</v>
      </c>
      <c r="L51" s="1" t="s">
        <v>73</v>
      </c>
      <c r="M51" s="1" t="s">
        <v>74</v>
      </c>
      <c r="N51" s="1" t="s">
        <v>8</v>
      </c>
      <c r="O51" s="1" t="s">
        <v>75</v>
      </c>
      <c r="P51" s="1" t="s">
        <v>76</v>
      </c>
      <c r="Q51" s="1" t="s">
        <v>8</v>
      </c>
      <c r="R51" s="1" t="s">
        <v>77</v>
      </c>
      <c r="S51" s="1">
        <v>44795</v>
      </c>
      <c r="T51" s="1">
        <v>44795</v>
      </c>
      <c r="U51" s="1">
        <v>0.39586805555555998</v>
      </c>
      <c r="V51" s="1">
        <v>44795</v>
      </c>
      <c r="W51" s="1" t="s">
        <v>8</v>
      </c>
      <c r="X51" s="1" t="s">
        <v>38</v>
      </c>
      <c r="Y51" s="1">
        <v>45.932000000000002</v>
      </c>
      <c r="Z51" s="1" t="s">
        <v>39</v>
      </c>
      <c r="AA51" s="1" t="s">
        <v>40</v>
      </c>
    </row>
    <row r="52" spans="1:27" x14ac:dyDescent="0.2">
      <c r="A52" s="1" t="str">
        <f t="shared" si="0"/>
        <v>1000140984-PKS405</v>
      </c>
      <c r="B52" s="1" t="s">
        <v>71</v>
      </c>
      <c r="C52" s="1" t="s">
        <v>34</v>
      </c>
      <c r="D52" s="1" t="s">
        <v>43</v>
      </c>
      <c r="E52" s="1" t="s">
        <v>72</v>
      </c>
      <c r="F52" s="1" t="s">
        <v>42</v>
      </c>
      <c r="G52" s="1" t="s">
        <v>7</v>
      </c>
      <c r="H52" s="1" t="s">
        <v>36</v>
      </c>
      <c r="I52" s="1" t="s">
        <v>8</v>
      </c>
      <c r="J52" s="1">
        <v>48.119</v>
      </c>
      <c r="K52" s="1" t="s">
        <v>37</v>
      </c>
      <c r="L52" s="1" t="s">
        <v>73</v>
      </c>
      <c r="M52" s="1" t="s">
        <v>74</v>
      </c>
      <c r="N52" s="1" t="s">
        <v>8</v>
      </c>
      <c r="O52" s="1" t="s">
        <v>75</v>
      </c>
      <c r="P52" s="1" t="s">
        <v>76</v>
      </c>
      <c r="Q52" s="1" t="s">
        <v>8</v>
      </c>
      <c r="R52" s="1" t="s">
        <v>77</v>
      </c>
      <c r="S52" s="1">
        <v>44795</v>
      </c>
      <c r="T52" s="1">
        <v>44795</v>
      </c>
      <c r="U52" s="1">
        <v>0.39586805555555998</v>
      </c>
      <c r="V52" s="1">
        <v>44795</v>
      </c>
      <c r="W52" s="1" t="s">
        <v>8</v>
      </c>
      <c r="X52" s="1" t="s">
        <v>38</v>
      </c>
      <c r="Y52" s="1">
        <v>48.119</v>
      </c>
      <c r="Z52" s="1" t="s">
        <v>39</v>
      </c>
      <c r="AA52" s="1" t="s">
        <v>40</v>
      </c>
    </row>
    <row r="53" spans="1:27" x14ac:dyDescent="0.2">
      <c r="A53" s="1" t="str">
        <f t="shared" si="0"/>
        <v>1000140997-SLP995</v>
      </c>
      <c r="B53" s="1" t="s">
        <v>71</v>
      </c>
      <c r="C53" s="1" t="s">
        <v>34</v>
      </c>
      <c r="D53" s="1" t="s">
        <v>86</v>
      </c>
      <c r="E53" s="1" t="s">
        <v>41</v>
      </c>
      <c r="F53" s="1" t="s">
        <v>44</v>
      </c>
      <c r="G53" s="1" t="s">
        <v>45</v>
      </c>
      <c r="H53" s="1" t="s">
        <v>36</v>
      </c>
      <c r="I53" s="1" t="s">
        <v>8</v>
      </c>
      <c r="J53" s="1">
        <v>45.689</v>
      </c>
      <c r="K53" s="1" t="s">
        <v>37</v>
      </c>
      <c r="L53" s="1" t="s">
        <v>87</v>
      </c>
      <c r="M53" s="1" t="s">
        <v>88</v>
      </c>
      <c r="N53" s="1" t="s">
        <v>8</v>
      </c>
      <c r="O53" s="1" t="s">
        <v>89</v>
      </c>
      <c r="P53" s="1" t="s">
        <v>90</v>
      </c>
      <c r="Q53" s="1" t="s">
        <v>8</v>
      </c>
      <c r="R53" s="1" t="s">
        <v>77</v>
      </c>
      <c r="S53" s="1">
        <v>44795</v>
      </c>
      <c r="T53" s="1">
        <v>44795</v>
      </c>
      <c r="U53" s="1">
        <v>0.57699074074073997</v>
      </c>
      <c r="V53" s="1">
        <v>44795</v>
      </c>
      <c r="W53" s="1" t="s">
        <v>91</v>
      </c>
      <c r="X53" s="1" t="s">
        <v>38</v>
      </c>
      <c r="Y53" s="1">
        <v>45.689</v>
      </c>
      <c r="Z53" s="1" t="s">
        <v>39</v>
      </c>
      <c r="AA53" s="1" t="s">
        <v>40</v>
      </c>
    </row>
    <row r="54" spans="1:27" x14ac:dyDescent="0.2">
      <c r="A54" s="1" t="str">
        <f t="shared" si="0"/>
        <v>1000140997-SLP995</v>
      </c>
      <c r="B54" s="1" t="s">
        <v>71</v>
      </c>
      <c r="C54" s="1" t="s">
        <v>34</v>
      </c>
      <c r="D54" s="1" t="s">
        <v>86</v>
      </c>
      <c r="E54" s="1" t="s">
        <v>41</v>
      </c>
      <c r="F54" s="1" t="s">
        <v>44</v>
      </c>
      <c r="G54" s="1" t="s">
        <v>45</v>
      </c>
      <c r="H54" s="1" t="s">
        <v>36</v>
      </c>
      <c r="I54" s="1" t="s">
        <v>8</v>
      </c>
      <c r="J54" s="1">
        <v>44.311</v>
      </c>
      <c r="K54" s="1" t="s">
        <v>37</v>
      </c>
      <c r="L54" s="1" t="s">
        <v>87</v>
      </c>
      <c r="M54" s="1" t="s">
        <v>88</v>
      </c>
      <c r="N54" s="1" t="s">
        <v>8</v>
      </c>
      <c r="O54" s="1" t="s">
        <v>89</v>
      </c>
      <c r="P54" s="1" t="s">
        <v>90</v>
      </c>
      <c r="Q54" s="1" t="s">
        <v>8</v>
      </c>
      <c r="R54" s="1" t="s">
        <v>77</v>
      </c>
      <c r="S54" s="1">
        <v>44795</v>
      </c>
      <c r="T54" s="1">
        <v>44795</v>
      </c>
      <c r="U54" s="1">
        <v>0.57699074074073997</v>
      </c>
      <c r="V54" s="1">
        <v>44795</v>
      </c>
      <c r="W54" s="1" t="s">
        <v>91</v>
      </c>
      <c r="X54" s="1" t="s">
        <v>38</v>
      </c>
      <c r="Y54" s="1">
        <v>44.311</v>
      </c>
      <c r="Z54" s="1" t="s">
        <v>39</v>
      </c>
      <c r="AA54" s="1" t="s">
        <v>40</v>
      </c>
    </row>
    <row r="55" spans="1:27" x14ac:dyDescent="0.2">
      <c r="A55" s="1" t="str">
        <f t="shared" si="0"/>
        <v>1000140997-SLP995</v>
      </c>
      <c r="B55" s="1" t="s">
        <v>71</v>
      </c>
      <c r="C55" s="1" t="s">
        <v>34</v>
      </c>
      <c r="D55" s="1" t="s">
        <v>86</v>
      </c>
      <c r="E55" s="1" t="s">
        <v>41</v>
      </c>
      <c r="F55" s="1" t="s">
        <v>44</v>
      </c>
      <c r="G55" s="1" t="s">
        <v>45</v>
      </c>
      <c r="H55" s="1" t="s">
        <v>36</v>
      </c>
      <c r="I55" s="1" t="s">
        <v>8</v>
      </c>
      <c r="J55" s="1">
        <v>11.462999999999999</v>
      </c>
      <c r="K55" s="1" t="s">
        <v>37</v>
      </c>
      <c r="L55" s="1" t="s">
        <v>92</v>
      </c>
      <c r="M55" s="1" t="s">
        <v>88</v>
      </c>
      <c r="N55" s="1" t="s">
        <v>8</v>
      </c>
      <c r="O55" s="1" t="s">
        <v>89</v>
      </c>
      <c r="P55" s="1" t="s">
        <v>93</v>
      </c>
      <c r="Q55" s="1" t="s">
        <v>8</v>
      </c>
      <c r="R55" s="1" t="s">
        <v>77</v>
      </c>
      <c r="S55" s="1">
        <v>44795</v>
      </c>
      <c r="T55" s="1">
        <v>44795</v>
      </c>
      <c r="U55" s="1">
        <v>0.57717592592593003</v>
      </c>
      <c r="V55" s="1">
        <v>44795</v>
      </c>
      <c r="W55" s="1" t="s">
        <v>8</v>
      </c>
      <c r="X55" s="1" t="s">
        <v>38</v>
      </c>
      <c r="Y55" s="1">
        <v>11.462999999999999</v>
      </c>
      <c r="Z55" s="1" t="s">
        <v>39</v>
      </c>
      <c r="AA55" s="1" t="s">
        <v>40</v>
      </c>
    </row>
    <row r="56" spans="1:27" x14ac:dyDescent="0.2">
      <c r="A56" s="1" t="str">
        <f t="shared" si="0"/>
        <v>1000140997-SLP995</v>
      </c>
      <c r="B56" s="1" t="s">
        <v>71</v>
      </c>
      <c r="C56" s="1" t="s">
        <v>34</v>
      </c>
      <c r="D56" s="1" t="s">
        <v>86</v>
      </c>
      <c r="E56" s="1" t="s">
        <v>41</v>
      </c>
      <c r="F56" s="1" t="s">
        <v>44</v>
      </c>
      <c r="G56" s="1" t="s">
        <v>45</v>
      </c>
      <c r="H56" s="1" t="s">
        <v>36</v>
      </c>
      <c r="I56" s="1" t="s">
        <v>8</v>
      </c>
      <c r="J56" s="1">
        <v>40.511000000000003</v>
      </c>
      <c r="K56" s="1" t="s">
        <v>37</v>
      </c>
      <c r="L56" s="1" t="s">
        <v>92</v>
      </c>
      <c r="M56" s="1" t="s">
        <v>88</v>
      </c>
      <c r="N56" s="1" t="s">
        <v>8</v>
      </c>
      <c r="O56" s="1" t="s">
        <v>89</v>
      </c>
      <c r="P56" s="1" t="s">
        <v>93</v>
      </c>
      <c r="Q56" s="1" t="s">
        <v>8</v>
      </c>
      <c r="R56" s="1" t="s">
        <v>77</v>
      </c>
      <c r="S56" s="1">
        <v>44795</v>
      </c>
      <c r="T56" s="1">
        <v>44795</v>
      </c>
      <c r="U56" s="1">
        <v>0.57717592592593003</v>
      </c>
      <c r="V56" s="1">
        <v>44795</v>
      </c>
      <c r="W56" s="1" t="s">
        <v>8</v>
      </c>
      <c r="X56" s="1" t="s">
        <v>38</v>
      </c>
      <c r="Y56" s="1">
        <v>40.511000000000003</v>
      </c>
      <c r="Z56" s="1" t="s">
        <v>39</v>
      </c>
      <c r="AA56" s="1" t="s">
        <v>40</v>
      </c>
    </row>
    <row r="57" spans="1:27" x14ac:dyDescent="0.2">
      <c r="A57" s="1" t="str">
        <f t="shared" si="0"/>
        <v>1000140997-SLP995</v>
      </c>
      <c r="B57" s="1" t="s">
        <v>71</v>
      </c>
      <c r="C57" s="1" t="s">
        <v>34</v>
      </c>
      <c r="D57" s="1" t="s">
        <v>86</v>
      </c>
      <c r="E57" s="1" t="s">
        <v>41</v>
      </c>
      <c r="F57" s="1" t="s">
        <v>44</v>
      </c>
      <c r="G57" s="1" t="s">
        <v>45</v>
      </c>
      <c r="H57" s="1" t="s">
        <v>36</v>
      </c>
      <c r="I57" s="1" t="s">
        <v>8</v>
      </c>
      <c r="J57" s="1">
        <v>15.263</v>
      </c>
      <c r="K57" s="1" t="s">
        <v>37</v>
      </c>
      <c r="L57" s="1" t="s">
        <v>92</v>
      </c>
      <c r="M57" s="1" t="s">
        <v>88</v>
      </c>
      <c r="N57" s="1" t="s">
        <v>8</v>
      </c>
      <c r="O57" s="1" t="s">
        <v>89</v>
      </c>
      <c r="P57" s="1" t="s">
        <v>93</v>
      </c>
      <c r="Q57" s="1" t="s">
        <v>8</v>
      </c>
      <c r="R57" s="1" t="s">
        <v>77</v>
      </c>
      <c r="S57" s="1">
        <v>44795</v>
      </c>
      <c r="T57" s="1">
        <v>44795</v>
      </c>
      <c r="U57" s="1">
        <v>0.57717592592593003</v>
      </c>
      <c r="V57" s="1">
        <v>44795</v>
      </c>
      <c r="W57" s="1" t="s">
        <v>8</v>
      </c>
      <c r="X57" s="1" t="s">
        <v>38</v>
      </c>
      <c r="Y57" s="1">
        <v>15.263</v>
      </c>
      <c r="Z57" s="1" t="s">
        <v>39</v>
      </c>
      <c r="AA57" s="1" t="s">
        <v>40</v>
      </c>
    </row>
    <row r="58" spans="1:27" x14ac:dyDescent="0.2">
      <c r="A58" s="1" t="str">
        <f t="shared" si="0"/>
        <v>1000140997-SLP995</v>
      </c>
      <c r="B58" s="1" t="s">
        <v>71</v>
      </c>
      <c r="C58" s="1" t="s">
        <v>34</v>
      </c>
      <c r="D58" s="1" t="s">
        <v>86</v>
      </c>
      <c r="E58" s="1" t="s">
        <v>41</v>
      </c>
      <c r="F58" s="1" t="s">
        <v>44</v>
      </c>
      <c r="G58" s="1" t="s">
        <v>45</v>
      </c>
      <c r="H58" s="1" t="s">
        <v>36</v>
      </c>
      <c r="I58" s="1" t="s">
        <v>8</v>
      </c>
      <c r="J58" s="1">
        <v>37.229999999999997</v>
      </c>
      <c r="K58" s="1" t="s">
        <v>37</v>
      </c>
      <c r="L58" s="1" t="s">
        <v>92</v>
      </c>
      <c r="M58" s="1" t="s">
        <v>88</v>
      </c>
      <c r="N58" s="1" t="s">
        <v>8</v>
      </c>
      <c r="O58" s="1" t="s">
        <v>89</v>
      </c>
      <c r="P58" s="1" t="s">
        <v>93</v>
      </c>
      <c r="Q58" s="1" t="s">
        <v>8</v>
      </c>
      <c r="R58" s="1" t="s">
        <v>77</v>
      </c>
      <c r="S58" s="1">
        <v>44795</v>
      </c>
      <c r="T58" s="1">
        <v>44795</v>
      </c>
      <c r="U58" s="1">
        <v>0.57717592592593003</v>
      </c>
      <c r="V58" s="1">
        <v>44795</v>
      </c>
      <c r="W58" s="1" t="s">
        <v>8</v>
      </c>
      <c r="X58" s="1" t="s">
        <v>38</v>
      </c>
      <c r="Y58" s="1">
        <v>37.229999999999997</v>
      </c>
      <c r="Z58" s="1" t="s">
        <v>39</v>
      </c>
      <c r="AA58" s="1" t="s">
        <v>40</v>
      </c>
    </row>
    <row r="59" spans="1:27" x14ac:dyDescent="0.2">
      <c r="A59" s="1" t="str">
        <f t="shared" si="0"/>
        <v>1000140997-SLP995</v>
      </c>
      <c r="B59" s="1" t="s">
        <v>71</v>
      </c>
      <c r="C59" s="1" t="s">
        <v>34</v>
      </c>
      <c r="D59" s="1" t="s">
        <v>86</v>
      </c>
      <c r="E59" s="1" t="s">
        <v>41</v>
      </c>
      <c r="F59" s="1" t="s">
        <v>44</v>
      </c>
      <c r="G59" s="1" t="s">
        <v>45</v>
      </c>
      <c r="H59" s="1" t="s">
        <v>36</v>
      </c>
      <c r="I59" s="1" t="s">
        <v>8</v>
      </c>
      <c r="J59" s="1">
        <v>15.263</v>
      </c>
      <c r="K59" s="1" t="s">
        <v>37</v>
      </c>
      <c r="L59" s="1" t="s">
        <v>92</v>
      </c>
      <c r="M59" s="1" t="s">
        <v>88</v>
      </c>
      <c r="N59" s="1" t="s">
        <v>8</v>
      </c>
      <c r="O59" s="1" t="s">
        <v>89</v>
      </c>
      <c r="P59" s="1" t="s">
        <v>93</v>
      </c>
      <c r="Q59" s="1" t="s">
        <v>8</v>
      </c>
      <c r="R59" s="1" t="s">
        <v>77</v>
      </c>
      <c r="S59" s="1">
        <v>44795</v>
      </c>
      <c r="T59" s="1">
        <v>44795</v>
      </c>
      <c r="U59" s="1">
        <v>0.57717592592593003</v>
      </c>
      <c r="V59" s="1">
        <v>44795</v>
      </c>
      <c r="W59" s="1" t="s">
        <v>8</v>
      </c>
      <c r="X59" s="1" t="s">
        <v>38</v>
      </c>
      <c r="Y59" s="1">
        <v>15.263</v>
      </c>
      <c r="Z59" s="1" t="s">
        <v>39</v>
      </c>
      <c r="AA59" s="1" t="s">
        <v>40</v>
      </c>
    </row>
    <row r="60" spans="1:27" x14ac:dyDescent="0.2">
      <c r="A60" s="1" t="str">
        <f t="shared" si="0"/>
        <v>1000140997-SLP995</v>
      </c>
      <c r="B60" s="1" t="s">
        <v>71</v>
      </c>
      <c r="C60" s="1" t="s">
        <v>34</v>
      </c>
      <c r="D60" s="1" t="s">
        <v>86</v>
      </c>
      <c r="E60" s="1" t="s">
        <v>41</v>
      </c>
      <c r="F60" s="1" t="s">
        <v>44</v>
      </c>
      <c r="G60" s="1" t="s">
        <v>45</v>
      </c>
      <c r="H60" s="1" t="s">
        <v>36</v>
      </c>
      <c r="I60" s="1" t="s">
        <v>8</v>
      </c>
      <c r="J60" s="1">
        <v>51.4</v>
      </c>
      <c r="K60" s="1" t="s">
        <v>37</v>
      </c>
      <c r="L60" s="1" t="s">
        <v>92</v>
      </c>
      <c r="M60" s="1" t="s">
        <v>88</v>
      </c>
      <c r="N60" s="1" t="s">
        <v>8</v>
      </c>
      <c r="O60" s="1" t="s">
        <v>89</v>
      </c>
      <c r="P60" s="1" t="s">
        <v>93</v>
      </c>
      <c r="Q60" s="1" t="s">
        <v>8</v>
      </c>
      <c r="R60" s="1" t="s">
        <v>77</v>
      </c>
      <c r="S60" s="1">
        <v>44795</v>
      </c>
      <c r="T60" s="1">
        <v>44795</v>
      </c>
      <c r="U60" s="1">
        <v>0.57717592592593003</v>
      </c>
      <c r="V60" s="1">
        <v>44795</v>
      </c>
      <c r="W60" s="1" t="s">
        <v>8</v>
      </c>
      <c r="X60" s="1" t="s">
        <v>38</v>
      </c>
      <c r="Y60" s="1">
        <v>51.4</v>
      </c>
      <c r="Z60" s="1" t="s">
        <v>39</v>
      </c>
      <c r="AA60" s="1" t="s">
        <v>40</v>
      </c>
    </row>
    <row r="61" spans="1:27" x14ac:dyDescent="0.2">
      <c r="A61" s="1" t="str">
        <f t="shared" si="0"/>
        <v>1000140997-SLP995</v>
      </c>
      <c r="B61" s="1" t="s">
        <v>71</v>
      </c>
      <c r="C61" s="1" t="s">
        <v>34</v>
      </c>
      <c r="D61" s="1" t="s">
        <v>86</v>
      </c>
      <c r="E61" s="1" t="s">
        <v>41</v>
      </c>
      <c r="F61" s="1" t="s">
        <v>44</v>
      </c>
      <c r="G61" s="1" t="s">
        <v>45</v>
      </c>
      <c r="H61" s="1" t="s">
        <v>36</v>
      </c>
      <c r="I61" s="1" t="s">
        <v>8</v>
      </c>
      <c r="J61" s="1">
        <v>34.548000000000002</v>
      </c>
      <c r="K61" s="1" t="s">
        <v>37</v>
      </c>
      <c r="L61" s="1" t="s">
        <v>92</v>
      </c>
      <c r="M61" s="1" t="s">
        <v>88</v>
      </c>
      <c r="N61" s="1" t="s">
        <v>8</v>
      </c>
      <c r="O61" s="1" t="s">
        <v>89</v>
      </c>
      <c r="P61" s="1" t="s">
        <v>93</v>
      </c>
      <c r="Q61" s="1" t="s">
        <v>8</v>
      </c>
      <c r="R61" s="1" t="s">
        <v>77</v>
      </c>
      <c r="S61" s="1">
        <v>44795</v>
      </c>
      <c r="T61" s="1">
        <v>44795</v>
      </c>
      <c r="U61" s="1">
        <v>0.57717592592593003</v>
      </c>
      <c r="V61" s="1">
        <v>44795</v>
      </c>
      <c r="W61" s="1" t="s">
        <v>8</v>
      </c>
      <c r="X61" s="1" t="s">
        <v>38</v>
      </c>
      <c r="Y61" s="1">
        <v>34.548000000000002</v>
      </c>
      <c r="Z61" s="1" t="s">
        <v>39</v>
      </c>
      <c r="AA61" s="1" t="s">
        <v>40</v>
      </c>
    </row>
    <row r="62" spans="1:27" x14ac:dyDescent="0.2">
      <c r="A62" s="1" t="str">
        <f t="shared" si="0"/>
        <v>1000140997-SLP995</v>
      </c>
      <c r="B62" s="1" t="s">
        <v>71</v>
      </c>
      <c r="C62" s="1" t="s">
        <v>34</v>
      </c>
      <c r="D62" s="1" t="s">
        <v>86</v>
      </c>
      <c r="E62" s="1" t="s">
        <v>41</v>
      </c>
      <c r="F62" s="1" t="s">
        <v>44</v>
      </c>
      <c r="G62" s="1" t="s">
        <v>45</v>
      </c>
      <c r="H62" s="1" t="s">
        <v>36</v>
      </c>
      <c r="I62" s="1" t="s">
        <v>8</v>
      </c>
      <c r="J62" s="1">
        <v>55.774000000000001</v>
      </c>
      <c r="K62" s="1" t="s">
        <v>37</v>
      </c>
      <c r="L62" s="1" t="s">
        <v>92</v>
      </c>
      <c r="M62" s="1" t="s">
        <v>88</v>
      </c>
      <c r="N62" s="1" t="s">
        <v>8</v>
      </c>
      <c r="O62" s="1" t="s">
        <v>89</v>
      </c>
      <c r="P62" s="1" t="s">
        <v>93</v>
      </c>
      <c r="Q62" s="1" t="s">
        <v>8</v>
      </c>
      <c r="R62" s="1" t="s">
        <v>77</v>
      </c>
      <c r="S62" s="1">
        <v>44795</v>
      </c>
      <c r="T62" s="1">
        <v>44795</v>
      </c>
      <c r="U62" s="1">
        <v>0.57717592592593003</v>
      </c>
      <c r="V62" s="1">
        <v>44795</v>
      </c>
      <c r="W62" s="1" t="s">
        <v>8</v>
      </c>
      <c r="X62" s="1" t="s">
        <v>38</v>
      </c>
      <c r="Y62" s="1">
        <v>55.774000000000001</v>
      </c>
      <c r="Z62" s="1" t="s">
        <v>39</v>
      </c>
      <c r="AA62" s="1" t="s">
        <v>40</v>
      </c>
    </row>
    <row r="63" spans="1:27" x14ac:dyDescent="0.2">
      <c r="A63" s="1" t="str">
        <f t="shared" si="0"/>
        <v>1000140997-SLP995</v>
      </c>
      <c r="B63" s="1" t="s">
        <v>71</v>
      </c>
      <c r="C63" s="1" t="s">
        <v>34</v>
      </c>
      <c r="D63" s="1" t="s">
        <v>86</v>
      </c>
      <c r="E63" s="1" t="s">
        <v>41</v>
      </c>
      <c r="F63" s="1" t="s">
        <v>44</v>
      </c>
      <c r="G63" s="1" t="s">
        <v>45</v>
      </c>
      <c r="H63" s="1" t="s">
        <v>36</v>
      </c>
      <c r="I63" s="1" t="s">
        <v>8</v>
      </c>
      <c r="J63" s="1">
        <v>55.774000000000001</v>
      </c>
      <c r="K63" s="1" t="s">
        <v>37</v>
      </c>
      <c r="L63" s="1" t="s">
        <v>92</v>
      </c>
      <c r="M63" s="1" t="s">
        <v>88</v>
      </c>
      <c r="N63" s="1" t="s">
        <v>8</v>
      </c>
      <c r="O63" s="1" t="s">
        <v>89</v>
      </c>
      <c r="P63" s="1" t="s">
        <v>93</v>
      </c>
      <c r="Q63" s="1" t="s">
        <v>8</v>
      </c>
      <c r="R63" s="1" t="s">
        <v>77</v>
      </c>
      <c r="S63" s="1">
        <v>44795</v>
      </c>
      <c r="T63" s="1">
        <v>44795</v>
      </c>
      <c r="U63" s="1">
        <v>0.57717592592593003</v>
      </c>
      <c r="V63" s="1">
        <v>44795</v>
      </c>
      <c r="W63" s="1" t="s">
        <v>8</v>
      </c>
      <c r="X63" s="1" t="s">
        <v>38</v>
      </c>
      <c r="Y63" s="1">
        <v>55.774000000000001</v>
      </c>
      <c r="Z63" s="1" t="s">
        <v>39</v>
      </c>
      <c r="AA63" s="1" t="s">
        <v>40</v>
      </c>
    </row>
    <row r="64" spans="1:27" x14ac:dyDescent="0.2">
      <c r="A64" s="1" t="str">
        <f t="shared" si="0"/>
        <v>1000140997-SLP995</v>
      </c>
      <c r="B64" s="1" t="s">
        <v>71</v>
      </c>
      <c r="C64" s="1" t="s">
        <v>34</v>
      </c>
      <c r="D64" s="1" t="s">
        <v>86</v>
      </c>
      <c r="E64" s="1" t="s">
        <v>41</v>
      </c>
      <c r="F64" s="1" t="s">
        <v>44</v>
      </c>
      <c r="G64" s="1" t="s">
        <v>45</v>
      </c>
      <c r="H64" s="1" t="s">
        <v>36</v>
      </c>
      <c r="I64" s="1" t="s">
        <v>8</v>
      </c>
      <c r="J64" s="1">
        <v>50.274000000000001</v>
      </c>
      <c r="K64" s="1" t="s">
        <v>37</v>
      </c>
      <c r="L64" s="1" t="s">
        <v>92</v>
      </c>
      <c r="M64" s="1" t="s">
        <v>88</v>
      </c>
      <c r="N64" s="1" t="s">
        <v>8</v>
      </c>
      <c r="O64" s="1" t="s">
        <v>89</v>
      </c>
      <c r="P64" s="1" t="s">
        <v>93</v>
      </c>
      <c r="Q64" s="1" t="s">
        <v>8</v>
      </c>
      <c r="R64" s="1" t="s">
        <v>77</v>
      </c>
      <c r="S64" s="1">
        <v>44795</v>
      </c>
      <c r="T64" s="1">
        <v>44795</v>
      </c>
      <c r="U64" s="1">
        <v>0.57717592592593003</v>
      </c>
      <c r="V64" s="1">
        <v>44795</v>
      </c>
      <c r="W64" s="1" t="s">
        <v>8</v>
      </c>
      <c r="X64" s="1" t="s">
        <v>38</v>
      </c>
      <c r="Y64" s="1">
        <v>50.274000000000001</v>
      </c>
      <c r="Z64" s="1" t="s">
        <v>39</v>
      </c>
      <c r="AA64" s="1" t="s">
        <v>40</v>
      </c>
    </row>
    <row r="65" spans="1:27" x14ac:dyDescent="0.2">
      <c r="A65" s="1" t="str">
        <f t="shared" si="0"/>
        <v>1000153749-SLP995</v>
      </c>
      <c r="B65" s="1" t="s">
        <v>71</v>
      </c>
      <c r="C65" s="1" t="s">
        <v>34</v>
      </c>
      <c r="D65" s="1" t="s">
        <v>94</v>
      </c>
      <c r="E65" s="1" t="s">
        <v>95</v>
      </c>
      <c r="F65" s="1" t="s">
        <v>96</v>
      </c>
      <c r="G65" s="1" t="s">
        <v>97</v>
      </c>
      <c r="H65" s="1" t="s">
        <v>36</v>
      </c>
      <c r="I65" s="1" t="s">
        <v>8</v>
      </c>
      <c r="J65" s="1">
        <v>56.4</v>
      </c>
      <c r="K65" s="1" t="s">
        <v>37</v>
      </c>
      <c r="L65" s="1" t="s">
        <v>98</v>
      </c>
      <c r="M65" s="1" t="s">
        <v>88</v>
      </c>
      <c r="N65" s="1" t="s">
        <v>8</v>
      </c>
      <c r="O65" s="1" t="s">
        <v>99</v>
      </c>
      <c r="P65" s="1" t="s">
        <v>100</v>
      </c>
      <c r="Q65" s="1" t="s">
        <v>8</v>
      </c>
      <c r="R65" s="1" t="s">
        <v>77</v>
      </c>
      <c r="S65" s="1">
        <v>44795</v>
      </c>
      <c r="T65" s="1">
        <v>44795</v>
      </c>
      <c r="U65" s="1">
        <v>0.57732638888888999</v>
      </c>
      <c r="V65" s="1">
        <v>44795</v>
      </c>
      <c r="W65" s="1" t="s">
        <v>8</v>
      </c>
      <c r="X65" s="1" t="s">
        <v>38</v>
      </c>
      <c r="Y65" s="1">
        <v>56.4</v>
      </c>
      <c r="Z65" s="1" t="s">
        <v>39</v>
      </c>
      <c r="AA65" s="1" t="s">
        <v>40</v>
      </c>
    </row>
    <row r="66" spans="1:27" x14ac:dyDescent="0.2">
      <c r="A66" s="1" t="str">
        <f t="shared" si="0"/>
        <v>1000153749-SLP995</v>
      </c>
      <c r="B66" s="1" t="s">
        <v>71</v>
      </c>
      <c r="C66" s="1" t="s">
        <v>34</v>
      </c>
      <c r="D66" s="1" t="s">
        <v>94</v>
      </c>
      <c r="E66" s="1" t="s">
        <v>95</v>
      </c>
      <c r="F66" s="1" t="s">
        <v>96</v>
      </c>
      <c r="G66" s="1" t="s">
        <v>97</v>
      </c>
      <c r="H66" s="1" t="s">
        <v>36</v>
      </c>
      <c r="I66" s="1" t="s">
        <v>8</v>
      </c>
      <c r="J66" s="1">
        <v>56.44</v>
      </c>
      <c r="K66" s="1" t="s">
        <v>37</v>
      </c>
      <c r="L66" s="1" t="s">
        <v>98</v>
      </c>
      <c r="M66" s="1" t="s">
        <v>88</v>
      </c>
      <c r="N66" s="1" t="s">
        <v>8</v>
      </c>
      <c r="O66" s="1" t="s">
        <v>99</v>
      </c>
      <c r="P66" s="1" t="s">
        <v>100</v>
      </c>
      <c r="Q66" s="1" t="s">
        <v>8</v>
      </c>
      <c r="R66" s="1" t="s">
        <v>77</v>
      </c>
      <c r="S66" s="1">
        <v>44795</v>
      </c>
      <c r="T66" s="1">
        <v>44795</v>
      </c>
      <c r="U66" s="1">
        <v>0.57732638888888999</v>
      </c>
      <c r="V66" s="1">
        <v>44795</v>
      </c>
      <c r="W66" s="1" t="s">
        <v>8</v>
      </c>
      <c r="X66" s="1" t="s">
        <v>38</v>
      </c>
      <c r="Y66" s="1">
        <v>56.44</v>
      </c>
      <c r="Z66" s="1" t="s">
        <v>39</v>
      </c>
      <c r="AA66" s="1" t="s">
        <v>40</v>
      </c>
    </row>
    <row r="67" spans="1:27" x14ac:dyDescent="0.2">
      <c r="A67" s="1" t="str">
        <f t="shared" ref="A67:A130" si="1">F67&amp;"-"&amp;M67</f>
        <v>1000153749-SLP995</v>
      </c>
      <c r="B67" s="1" t="s">
        <v>71</v>
      </c>
      <c r="C67" s="1" t="s">
        <v>34</v>
      </c>
      <c r="D67" s="1" t="s">
        <v>94</v>
      </c>
      <c r="E67" s="1" t="s">
        <v>95</v>
      </c>
      <c r="F67" s="1" t="s">
        <v>96</v>
      </c>
      <c r="G67" s="1" t="s">
        <v>97</v>
      </c>
      <c r="H67" s="1" t="s">
        <v>36</v>
      </c>
      <c r="I67" s="1" t="s">
        <v>8</v>
      </c>
      <c r="J67" s="1">
        <v>58.61</v>
      </c>
      <c r="K67" s="1" t="s">
        <v>37</v>
      </c>
      <c r="L67" s="1" t="s">
        <v>98</v>
      </c>
      <c r="M67" s="1" t="s">
        <v>88</v>
      </c>
      <c r="N67" s="1" t="s">
        <v>8</v>
      </c>
      <c r="O67" s="1" t="s">
        <v>99</v>
      </c>
      <c r="P67" s="1" t="s">
        <v>100</v>
      </c>
      <c r="Q67" s="1" t="s">
        <v>8</v>
      </c>
      <c r="R67" s="1" t="s">
        <v>77</v>
      </c>
      <c r="S67" s="1">
        <v>44795</v>
      </c>
      <c r="T67" s="1">
        <v>44795</v>
      </c>
      <c r="U67" s="1">
        <v>0.57732638888888999</v>
      </c>
      <c r="V67" s="1">
        <v>44795</v>
      </c>
      <c r="W67" s="1" t="s">
        <v>8</v>
      </c>
      <c r="X67" s="1" t="s">
        <v>38</v>
      </c>
      <c r="Y67" s="1">
        <v>58.61</v>
      </c>
      <c r="Z67" s="1" t="s">
        <v>39</v>
      </c>
      <c r="AA67" s="1" t="s">
        <v>40</v>
      </c>
    </row>
    <row r="68" spans="1:27" x14ac:dyDescent="0.2">
      <c r="A68" s="1" t="str">
        <f t="shared" si="1"/>
        <v>1000153749-SLP995</v>
      </c>
      <c r="B68" s="1" t="s">
        <v>71</v>
      </c>
      <c r="C68" s="1" t="s">
        <v>34</v>
      </c>
      <c r="D68" s="1" t="s">
        <v>94</v>
      </c>
      <c r="E68" s="1" t="s">
        <v>95</v>
      </c>
      <c r="F68" s="1" t="s">
        <v>96</v>
      </c>
      <c r="G68" s="1" t="s">
        <v>97</v>
      </c>
      <c r="H68" s="1" t="s">
        <v>36</v>
      </c>
      <c r="I68" s="1" t="s">
        <v>8</v>
      </c>
      <c r="J68" s="1">
        <v>61.02</v>
      </c>
      <c r="K68" s="1" t="s">
        <v>37</v>
      </c>
      <c r="L68" s="1" t="s">
        <v>98</v>
      </c>
      <c r="M68" s="1" t="s">
        <v>88</v>
      </c>
      <c r="N68" s="1" t="s">
        <v>8</v>
      </c>
      <c r="O68" s="1" t="s">
        <v>99</v>
      </c>
      <c r="P68" s="1" t="s">
        <v>100</v>
      </c>
      <c r="Q68" s="1" t="s">
        <v>8</v>
      </c>
      <c r="R68" s="1" t="s">
        <v>77</v>
      </c>
      <c r="S68" s="1">
        <v>44795</v>
      </c>
      <c r="T68" s="1">
        <v>44795</v>
      </c>
      <c r="U68" s="1">
        <v>0.57732638888888999</v>
      </c>
      <c r="V68" s="1">
        <v>44795</v>
      </c>
      <c r="W68" s="1" t="s">
        <v>8</v>
      </c>
      <c r="X68" s="1" t="s">
        <v>38</v>
      </c>
      <c r="Y68" s="1">
        <v>61.02</v>
      </c>
      <c r="Z68" s="1" t="s">
        <v>39</v>
      </c>
      <c r="AA68" s="1" t="s">
        <v>40</v>
      </c>
    </row>
    <row r="69" spans="1:27" x14ac:dyDescent="0.2">
      <c r="A69" s="1" t="str">
        <f t="shared" si="1"/>
        <v>1000153749-SLP995</v>
      </c>
      <c r="B69" s="1" t="s">
        <v>71</v>
      </c>
      <c r="C69" s="1" t="s">
        <v>34</v>
      </c>
      <c r="D69" s="1" t="s">
        <v>94</v>
      </c>
      <c r="E69" s="1" t="s">
        <v>95</v>
      </c>
      <c r="F69" s="1" t="s">
        <v>96</v>
      </c>
      <c r="G69" s="1" t="s">
        <v>97</v>
      </c>
      <c r="H69" s="1" t="s">
        <v>36</v>
      </c>
      <c r="I69" s="1" t="s">
        <v>8</v>
      </c>
      <c r="J69" s="1">
        <v>61.36</v>
      </c>
      <c r="K69" s="1" t="s">
        <v>37</v>
      </c>
      <c r="L69" s="1" t="s">
        <v>98</v>
      </c>
      <c r="M69" s="1" t="s">
        <v>88</v>
      </c>
      <c r="N69" s="1" t="s">
        <v>8</v>
      </c>
      <c r="O69" s="1" t="s">
        <v>99</v>
      </c>
      <c r="P69" s="1" t="s">
        <v>100</v>
      </c>
      <c r="Q69" s="1" t="s">
        <v>8</v>
      </c>
      <c r="R69" s="1" t="s">
        <v>77</v>
      </c>
      <c r="S69" s="1">
        <v>44795</v>
      </c>
      <c r="T69" s="1">
        <v>44795</v>
      </c>
      <c r="U69" s="1">
        <v>0.57732638888888999</v>
      </c>
      <c r="V69" s="1">
        <v>44795</v>
      </c>
      <c r="W69" s="1" t="s">
        <v>8</v>
      </c>
      <c r="X69" s="1" t="s">
        <v>38</v>
      </c>
      <c r="Y69" s="1">
        <v>61.36</v>
      </c>
      <c r="Z69" s="1" t="s">
        <v>39</v>
      </c>
      <c r="AA69" s="1" t="s">
        <v>40</v>
      </c>
    </row>
    <row r="70" spans="1:27" x14ac:dyDescent="0.2">
      <c r="A70" s="1" t="str">
        <f t="shared" si="1"/>
        <v>1000153749-SLP995</v>
      </c>
      <c r="B70" s="1" t="s">
        <v>71</v>
      </c>
      <c r="C70" s="1" t="s">
        <v>34</v>
      </c>
      <c r="D70" s="1" t="s">
        <v>94</v>
      </c>
      <c r="E70" s="1" t="s">
        <v>95</v>
      </c>
      <c r="F70" s="1" t="s">
        <v>96</v>
      </c>
      <c r="G70" s="1" t="s">
        <v>97</v>
      </c>
      <c r="H70" s="1" t="s">
        <v>36</v>
      </c>
      <c r="I70" s="1" t="s">
        <v>8</v>
      </c>
      <c r="J70" s="1">
        <v>54.47</v>
      </c>
      <c r="K70" s="1" t="s">
        <v>37</v>
      </c>
      <c r="L70" s="1" t="s">
        <v>98</v>
      </c>
      <c r="M70" s="1" t="s">
        <v>88</v>
      </c>
      <c r="N70" s="1" t="s">
        <v>8</v>
      </c>
      <c r="O70" s="1" t="s">
        <v>99</v>
      </c>
      <c r="P70" s="1" t="s">
        <v>100</v>
      </c>
      <c r="Q70" s="1" t="s">
        <v>8</v>
      </c>
      <c r="R70" s="1" t="s">
        <v>77</v>
      </c>
      <c r="S70" s="1">
        <v>44795</v>
      </c>
      <c r="T70" s="1">
        <v>44795</v>
      </c>
      <c r="U70" s="1">
        <v>0.57732638888888999</v>
      </c>
      <c r="V70" s="1">
        <v>44795</v>
      </c>
      <c r="W70" s="1" t="s">
        <v>8</v>
      </c>
      <c r="X70" s="1" t="s">
        <v>38</v>
      </c>
      <c r="Y70" s="1">
        <v>54.47</v>
      </c>
      <c r="Z70" s="1" t="s">
        <v>39</v>
      </c>
      <c r="AA70" s="1" t="s">
        <v>40</v>
      </c>
    </row>
    <row r="71" spans="1:27" x14ac:dyDescent="0.2">
      <c r="A71" s="1" t="str">
        <f t="shared" si="1"/>
        <v>1000153749-SLP995</v>
      </c>
      <c r="B71" s="1" t="s">
        <v>71</v>
      </c>
      <c r="C71" s="1" t="s">
        <v>34</v>
      </c>
      <c r="D71" s="1" t="s">
        <v>94</v>
      </c>
      <c r="E71" s="1" t="s">
        <v>95</v>
      </c>
      <c r="F71" s="1" t="s">
        <v>96</v>
      </c>
      <c r="G71" s="1" t="s">
        <v>97</v>
      </c>
      <c r="H71" s="1" t="s">
        <v>36</v>
      </c>
      <c r="I71" s="1" t="s">
        <v>8</v>
      </c>
      <c r="J71" s="1">
        <v>52.37</v>
      </c>
      <c r="K71" s="1" t="s">
        <v>37</v>
      </c>
      <c r="L71" s="1" t="s">
        <v>98</v>
      </c>
      <c r="M71" s="1" t="s">
        <v>88</v>
      </c>
      <c r="N71" s="1" t="s">
        <v>8</v>
      </c>
      <c r="O71" s="1" t="s">
        <v>99</v>
      </c>
      <c r="P71" s="1" t="s">
        <v>100</v>
      </c>
      <c r="Q71" s="1" t="s">
        <v>8</v>
      </c>
      <c r="R71" s="1" t="s">
        <v>77</v>
      </c>
      <c r="S71" s="1">
        <v>44795</v>
      </c>
      <c r="T71" s="1">
        <v>44795</v>
      </c>
      <c r="U71" s="1">
        <v>0.57732638888888999</v>
      </c>
      <c r="V71" s="1">
        <v>44795</v>
      </c>
      <c r="W71" s="1" t="s">
        <v>8</v>
      </c>
      <c r="X71" s="1" t="s">
        <v>38</v>
      </c>
      <c r="Y71" s="1">
        <v>52.37</v>
      </c>
      <c r="Z71" s="1" t="s">
        <v>39</v>
      </c>
      <c r="AA71" s="1" t="s">
        <v>40</v>
      </c>
    </row>
    <row r="72" spans="1:27" x14ac:dyDescent="0.2">
      <c r="A72" s="1" t="str">
        <f t="shared" si="1"/>
        <v>1000153749-SLP995</v>
      </c>
      <c r="B72" s="1" t="s">
        <v>71</v>
      </c>
      <c r="C72" s="1" t="s">
        <v>34</v>
      </c>
      <c r="D72" s="1" t="s">
        <v>94</v>
      </c>
      <c r="E72" s="1" t="s">
        <v>95</v>
      </c>
      <c r="F72" s="1" t="s">
        <v>96</v>
      </c>
      <c r="G72" s="1" t="s">
        <v>97</v>
      </c>
      <c r="H72" s="1" t="s">
        <v>36</v>
      </c>
      <c r="I72" s="1" t="s">
        <v>8</v>
      </c>
      <c r="J72" s="1">
        <v>50.91</v>
      </c>
      <c r="K72" s="1" t="s">
        <v>37</v>
      </c>
      <c r="L72" s="1" t="s">
        <v>98</v>
      </c>
      <c r="M72" s="1" t="s">
        <v>88</v>
      </c>
      <c r="N72" s="1" t="s">
        <v>8</v>
      </c>
      <c r="O72" s="1" t="s">
        <v>99</v>
      </c>
      <c r="P72" s="1" t="s">
        <v>100</v>
      </c>
      <c r="Q72" s="1" t="s">
        <v>8</v>
      </c>
      <c r="R72" s="1" t="s">
        <v>77</v>
      </c>
      <c r="S72" s="1">
        <v>44795</v>
      </c>
      <c r="T72" s="1">
        <v>44795</v>
      </c>
      <c r="U72" s="1">
        <v>0.57732638888888999</v>
      </c>
      <c r="V72" s="1">
        <v>44795</v>
      </c>
      <c r="W72" s="1" t="s">
        <v>8</v>
      </c>
      <c r="X72" s="1" t="s">
        <v>38</v>
      </c>
      <c r="Y72" s="1">
        <v>50.91</v>
      </c>
      <c r="Z72" s="1" t="s">
        <v>39</v>
      </c>
      <c r="AA72" s="1" t="s">
        <v>40</v>
      </c>
    </row>
    <row r="73" spans="1:27" x14ac:dyDescent="0.2">
      <c r="A73" s="1" t="str">
        <f t="shared" si="1"/>
        <v>1000153749-SLP995</v>
      </c>
      <c r="B73" s="1" t="s">
        <v>71</v>
      </c>
      <c r="C73" s="1" t="s">
        <v>34</v>
      </c>
      <c r="D73" s="1" t="s">
        <v>94</v>
      </c>
      <c r="E73" s="1" t="s">
        <v>95</v>
      </c>
      <c r="F73" s="1" t="s">
        <v>96</v>
      </c>
      <c r="G73" s="1" t="s">
        <v>97</v>
      </c>
      <c r="H73" s="1" t="s">
        <v>36</v>
      </c>
      <c r="I73" s="1" t="s">
        <v>8</v>
      </c>
      <c r="J73" s="1">
        <v>49.7</v>
      </c>
      <c r="K73" s="1" t="s">
        <v>37</v>
      </c>
      <c r="L73" s="1" t="s">
        <v>98</v>
      </c>
      <c r="M73" s="1" t="s">
        <v>88</v>
      </c>
      <c r="N73" s="1" t="s">
        <v>8</v>
      </c>
      <c r="O73" s="1" t="s">
        <v>99</v>
      </c>
      <c r="P73" s="1" t="s">
        <v>100</v>
      </c>
      <c r="Q73" s="1" t="s">
        <v>8</v>
      </c>
      <c r="R73" s="1" t="s">
        <v>77</v>
      </c>
      <c r="S73" s="1">
        <v>44795</v>
      </c>
      <c r="T73" s="1">
        <v>44795</v>
      </c>
      <c r="U73" s="1">
        <v>0.57732638888888999</v>
      </c>
      <c r="V73" s="1">
        <v>44795</v>
      </c>
      <c r="W73" s="1" t="s">
        <v>8</v>
      </c>
      <c r="X73" s="1" t="s">
        <v>38</v>
      </c>
      <c r="Y73" s="1">
        <v>49.7</v>
      </c>
      <c r="Z73" s="1" t="s">
        <v>39</v>
      </c>
      <c r="AA73" s="1" t="s">
        <v>40</v>
      </c>
    </row>
    <row r="74" spans="1:27" x14ac:dyDescent="0.2">
      <c r="A74" s="1" t="str">
        <f t="shared" si="1"/>
        <v>1000153749-SLP995</v>
      </c>
      <c r="B74" s="1" t="s">
        <v>71</v>
      </c>
      <c r="C74" s="1" t="s">
        <v>34</v>
      </c>
      <c r="D74" s="1" t="s">
        <v>94</v>
      </c>
      <c r="E74" s="1" t="s">
        <v>95</v>
      </c>
      <c r="F74" s="1" t="s">
        <v>96</v>
      </c>
      <c r="G74" s="1" t="s">
        <v>97</v>
      </c>
      <c r="H74" s="1" t="s">
        <v>36</v>
      </c>
      <c r="I74" s="1" t="s">
        <v>8</v>
      </c>
      <c r="J74" s="1">
        <v>62.238</v>
      </c>
      <c r="K74" s="1" t="s">
        <v>37</v>
      </c>
      <c r="L74" s="1" t="s">
        <v>98</v>
      </c>
      <c r="M74" s="1" t="s">
        <v>88</v>
      </c>
      <c r="N74" s="1" t="s">
        <v>8</v>
      </c>
      <c r="O74" s="1" t="s">
        <v>99</v>
      </c>
      <c r="P74" s="1" t="s">
        <v>100</v>
      </c>
      <c r="Q74" s="1" t="s">
        <v>8</v>
      </c>
      <c r="R74" s="1" t="s">
        <v>77</v>
      </c>
      <c r="S74" s="1">
        <v>44795</v>
      </c>
      <c r="T74" s="1">
        <v>44795</v>
      </c>
      <c r="U74" s="1">
        <v>0.57732638888888999</v>
      </c>
      <c r="V74" s="1">
        <v>44795</v>
      </c>
      <c r="W74" s="1" t="s">
        <v>8</v>
      </c>
      <c r="X74" s="1" t="s">
        <v>38</v>
      </c>
      <c r="Y74" s="1">
        <v>62.238</v>
      </c>
      <c r="Z74" s="1" t="s">
        <v>39</v>
      </c>
      <c r="AA74" s="1" t="s">
        <v>40</v>
      </c>
    </row>
    <row r="75" spans="1:27" x14ac:dyDescent="0.2">
      <c r="A75" s="1" t="str">
        <f t="shared" si="1"/>
        <v>1000153749-SLP995</v>
      </c>
      <c r="B75" s="1" t="s">
        <v>71</v>
      </c>
      <c r="C75" s="1" t="s">
        <v>34</v>
      </c>
      <c r="D75" s="1" t="s">
        <v>94</v>
      </c>
      <c r="E75" s="1" t="s">
        <v>95</v>
      </c>
      <c r="F75" s="1" t="s">
        <v>96</v>
      </c>
      <c r="G75" s="1" t="s">
        <v>97</v>
      </c>
      <c r="H75" s="1" t="s">
        <v>36</v>
      </c>
      <c r="I75" s="1" t="s">
        <v>8</v>
      </c>
      <c r="J75" s="1">
        <v>62.67</v>
      </c>
      <c r="K75" s="1" t="s">
        <v>37</v>
      </c>
      <c r="L75" s="1" t="s">
        <v>98</v>
      </c>
      <c r="M75" s="1" t="s">
        <v>88</v>
      </c>
      <c r="N75" s="1" t="s">
        <v>8</v>
      </c>
      <c r="O75" s="1" t="s">
        <v>99</v>
      </c>
      <c r="P75" s="1" t="s">
        <v>100</v>
      </c>
      <c r="Q75" s="1" t="s">
        <v>8</v>
      </c>
      <c r="R75" s="1" t="s">
        <v>77</v>
      </c>
      <c r="S75" s="1">
        <v>44795</v>
      </c>
      <c r="T75" s="1">
        <v>44795</v>
      </c>
      <c r="U75" s="1">
        <v>0.57732638888888999</v>
      </c>
      <c r="V75" s="1">
        <v>44795</v>
      </c>
      <c r="W75" s="1" t="s">
        <v>8</v>
      </c>
      <c r="X75" s="1" t="s">
        <v>38</v>
      </c>
      <c r="Y75" s="1">
        <v>62.67</v>
      </c>
      <c r="Z75" s="1" t="s">
        <v>39</v>
      </c>
      <c r="AA75" s="1" t="s">
        <v>40</v>
      </c>
    </row>
    <row r="76" spans="1:27" x14ac:dyDescent="0.2">
      <c r="A76" s="1" t="str">
        <f t="shared" si="1"/>
        <v>1000153749-SLP995</v>
      </c>
      <c r="B76" s="1" t="s">
        <v>71</v>
      </c>
      <c r="C76" s="1" t="s">
        <v>34</v>
      </c>
      <c r="D76" s="1" t="s">
        <v>94</v>
      </c>
      <c r="E76" s="1" t="s">
        <v>95</v>
      </c>
      <c r="F76" s="1" t="s">
        <v>96</v>
      </c>
      <c r="G76" s="1" t="s">
        <v>97</v>
      </c>
      <c r="H76" s="1" t="s">
        <v>36</v>
      </c>
      <c r="I76" s="1" t="s">
        <v>8</v>
      </c>
      <c r="J76" s="1">
        <v>62.69</v>
      </c>
      <c r="K76" s="1" t="s">
        <v>37</v>
      </c>
      <c r="L76" s="1" t="s">
        <v>98</v>
      </c>
      <c r="M76" s="1" t="s">
        <v>88</v>
      </c>
      <c r="N76" s="1" t="s">
        <v>8</v>
      </c>
      <c r="O76" s="1" t="s">
        <v>99</v>
      </c>
      <c r="P76" s="1" t="s">
        <v>100</v>
      </c>
      <c r="Q76" s="1" t="s">
        <v>8</v>
      </c>
      <c r="R76" s="1" t="s">
        <v>77</v>
      </c>
      <c r="S76" s="1">
        <v>44795</v>
      </c>
      <c r="T76" s="1">
        <v>44795</v>
      </c>
      <c r="U76" s="1">
        <v>0.57732638888888999</v>
      </c>
      <c r="V76" s="1">
        <v>44795</v>
      </c>
      <c r="W76" s="1" t="s">
        <v>8</v>
      </c>
      <c r="X76" s="1" t="s">
        <v>38</v>
      </c>
      <c r="Y76" s="1">
        <v>62.69</v>
      </c>
      <c r="Z76" s="1" t="s">
        <v>39</v>
      </c>
      <c r="AA76" s="1" t="s">
        <v>40</v>
      </c>
    </row>
    <row r="77" spans="1:27" x14ac:dyDescent="0.2">
      <c r="A77" s="1" t="str">
        <f t="shared" si="1"/>
        <v>1000153749-SLP995</v>
      </c>
      <c r="B77" s="1" t="s">
        <v>71</v>
      </c>
      <c r="C77" s="1" t="s">
        <v>34</v>
      </c>
      <c r="D77" s="1" t="s">
        <v>94</v>
      </c>
      <c r="E77" s="1" t="s">
        <v>101</v>
      </c>
      <c r="F77" s="1" t="s">
        <v>96</v>
      </c>
      <c r="G77" s="1" t="s">
        <v>97</v>
      </c>
      <c r="H77" s="1" t="s">
        <v>36</v>
      </c>
      <c r="I77" s="1" t="s">
        <v>8</v>
      </c>
      <c r="J77" s="1">
        <v>63.99</v>
      </c>
      <c r="K77" s="1" t="s">
        <v>37</v>
      </c>
      <c r="L77" s="1" t="s">
        <v>98</v>
      </c>
      <c r="M77" s="1" t="s">
        <v>88</v>
      </c>
      <c r="N77" s="1" t="s">
        <v>8</v>
      </c>
      <c r="O77" s="1" t="s">
        <v>99</v>
      </c>
      <c r="P77" s="1" t="s">
        <v>100</v>
      </c>
      <c r="Q77" s="1" t="s">
        <v>8</v>
      </c>
      <c r="R77" s="1" t="s">
        <v>77</v>
      </c>
      <c r="S77" s="1">
        <v>44795</v>
      </c>
      <c r="T77" s="1">
        <v>44795</v>
      </c>
      <c r="U77" s="1">
        <v>0.57732638888888999</v>
      </c>
      <c r="V77" s="1">
        <v>44795</v>
      </c>
      <c r="W77" s="1" t="s">
        <v>8</v>
      </c>
      <c r="X77" s="1" t="s">
        <v>38</v>
      </c>
      <c r="Y77" s="1">
        <v>63.99</v>
      </c>
      <c r="Z77" s="1" t="s">
        <v>39</v>
      </c>
      <c r="AA77" s="1" t="s">
        <v>40</v>
      </c>
    </row>
    <row r="78" spans="1:27" x14ac:dyDescent="0.2">
      <c r="A78" s="1" t="str">
        <f t="shared" si="1"/>
        <v>1000153749-SLP995</v>
      </c>
      <c r="B78" s="1" t="s">
        <v>71</v>
      </c>
      <c r="C78" s="1" t="s">
        <v>34</v>
      </c>
      <c r="D78" s="1" t="s">
        <v>94</v>
      </c>
      <c r="E78" s="1" t="s">
        <v>101</v>
      </c>
      <c r="F78" s="1" t="s">
        <v>96</v>
      </c>
      <c r="G78" s="1" t="s">
        <v>97</v>
      </c>
      <c r="H78" s="1" t="s">
        <v>36</v>
      </c>
      <c r="I78" s="1" t="s">
        <v>8</v>
      </c>
      <c r="J78" s="1">
        <v>64.02</v>
      </c>
      <c r="K78" s="1" t="s">
        <v>37</v>
      </c>
      <c r="L78" s="1" t="s">
        <v>98</v>
      </c>
      <c r="M78" s="1" t="s">
        <v>88</v>
      </c>
      <c r="N78" s="1" t="s">
        <v>8</v>
      </c>
      <c r="O78" s="1" t="s">
        <v>99</v>
      </c>
      <c r="P78" s="1" t="s">
        <v>100</v>
      </c>
      <c r="Q78" s="1" t="s">
        <v>8</v>
      </c>
      <c r="R78" s="1" t="s">
        <v>77</v>
      </c>
      <c r="S78" s="1">
        <v>44795</v>
      </c>
      <c r="T78" s="1">
        <v>44795</v>
      </c>
      <c r="U78" s="1">
        <v>0.57732638888888999</v>
      </c>
      <c r="V78" s="1">
        <v>44795</v>
      </c>
      <c r="W78" s="1" t="s">
        <v>8</v>
      </c>
      <c r="X78" s="1" t="s">
        <v>38</v>
      </c>
      <c r="Y78" s="1">
        <v>64.02</v>
      </c>
      <c r="Z78" s="1" t="s">
        <v>39</v>
      </c>
      <c r="AA78" s="1" t="s">
        <v>40</v>
      </c>
    </row>
    <row r="79" spans="1:27" x14ac:dyDescent="0.2">
      <c r="A79" s="1" t="str">
        <f t="shared" si="1"/>
        <v>1000153749-SLP995</v>
      </c>
      <c r="B79" s="1" t="s">
        <v>71</v>
      </c>
      <c r="C79" s="1" t="s">
        <v>34</v>
      </c>
      <c r="D79" s="1" t="s">
        <v>94</v>
      </c>
      <c r="E79" s="1" t="s">
        <v>101</v>
      </c>
      <c r="F79" s="1" t="s">
        <v>96</v>
      </c>
      <c r="G79" s="1" t="s">
        <v>97</v>
      </c>
      <c r="H79" s="1" t="s">
        <v>36</v>
      </c>
      <c r="I79" s="1" t="s">
        <v>8</v>
      </c>
      <c r="J79" s="1">
        <v>64.09</v>
      </c>
      <c r="K79" s="1" t="s">
        <v>37</v>
      </c>
      <c r="L79" s="1" t="s">
        <v>98</v>
      </c>
      <c r="M79" s="1" t="s">
        <v>88</v>
      </c>
      <c r="N79" s="1" t="s">
        <v>8</v>
      </c>
      <c r="O79" s="1" t="s">
        <v>99</v>
      </c>
      <c r="P79" s="1" t="s">
        <v>100</v>
      </c>
      <c r="Q79" s="1" t="s">
        <v>8</v>
      </c>
      <c r="R79" s="1" t="s">
        <v>77</v>
      </c>
      <c r="S79" s="1">
        <v>44795</v>
      </c>
      <c r="T79" s="1">
        <v>44795</v>
      </c>
      <c r="U79" s="1">
        <v>0.57732638888888999</v>
      </c>
      <c r="V79" s="1">
        <v>44795</v>
      </c>
      <c r="W79" s="1" t="s">
        <v>8</v>
      </c>
      <c r="X79" s="1" t="s">
        <v>38</v>
      </c>
      <c r="Y79" s="1">
        <v>64.09</v>
      </c>
      <c r="Z79" s="1" t="s">
        <v>39</v>
      </c>
      <c r="AA79" s="1" t="s">
        <v>40</v>
      </c>
    </row>
    <row r="80" spans="1:27" x14ac:dyDescent="0.2">
      <c r="A80" s="1" t="str">
        <f t="shared" si="1"/>
        <v>1000153749-SLP995</v>
      </c>
      <c r="B80" s="1" t="s">
        <v>71</v>
      </c>
      <c r="C80" s="1" t="s">
        <v>34</v>
      </c>
      <c r="D80" s="1" t="s">
        <v>94</v>
      </c>
      <c r="E80" s="1" t="s">
        <v>101</v>
      </c>
      <c r="F80" s="1" t="s">
        <v>96</v>
      </c>
      <c r="G80" s="1" t="s">
        <v>97</v>
      </c>
      <c r="H80" s="1" t="s">
        <v>36</v>
      </c>
      <c r="I80" s="1" t="s">
        <v>8</v>
      </c>
      <c r="J80" s="1">
        <v>64.14</v>
      </c>
      <c r="K80" s="1" t="s">
        <v>37</v>
      </c>
      <c r="L80" s="1" t="s">
        <v>98</v>
      </c>
      <c r="M80" s="1" t="s">
        <v>88</v>
      </c>
      <c r="N80" s="1" t="s">
        <v>8</v>
      </c>
      <c r="O80" s="1" t="s">
        <v>99</v>
      </c>
      <c r="P80" s="1" t="s">
        <v>100</v>
      </c>
      <c r="Q80" s="1" t="s">
        <v>8</v>
      </c>
      <c r="R80" s="1" t="s">
        <v>77</v>
      </c>
      <c r="S80" s="1">
        <v>44795</v>
      </c>
      <c r="T80" s="1">
        <v>44795</v>
      </c>
      <c r="U80" s="1">
        <v>0.57732638888888999</v>
      </c>
      <c r="V80" s="1">
        <v>44795</v>
      </c>
      <c r="W80" s="1" t="s">
        <v>8</v>
      </c>
      <c r="X80" s="1" t="s">
        <v>38</v>
      </c>
      <c r="Y80" s="1">
        <v>64.14</v>
      </c>
      <c r="Z80" s="1" t="s">
        <v>39</v>
      </c>
      <c r="AA80" s="1" t="s">
        <v>40</v>
      </c>
    </row>
    <row r="81" spans="1:27" x14ac:dyDescent="0.2">
      <c r="A81" s="1" t="str">
        <f t="shared" si="1"/>
        <v>1000153749-SLP995</v>
      </c>
      <c r="B81" s="1" t="s">
        <v>71</v>
      </c>
      <c r="C81" s="1" t="s">
        <v>34</v>
      </c>
      <c r="D81" s="1" t="s">
        <v>94</v>
      </c>
      <c r="E81" s="1" t="s">
        <v>101</v>
      </c>
      <c r="F81" s="1" t="s">
        <v>96</v>
      </c>
      <c r="G81" s="1" t="s">
        <v>97</v>
      </c>
      <c r="H81" s="1" t="s">
        <v>36</v>
      </c>
      <c r="I81" s="1" t="s">
        <v>8</v>
      </c>
      <c r="J81" s="1">
        <v>64.14</v>
      </c>
      <c r="K81" s="1" t="s">
        <v>37</v>
      </c>
      <c r="L81" s="1" t="s">
        <v>98</v>
      </c>
      <c r="M81" s="1" t="s">
        <v>88</v>
      </c>
      <c r="N81" s="1" t="s">
        <v>8</v>
      </c>
      <c r="O81" s="1" t="s">
        <v>99</v>
      </c>
      <c r="P81" s="1" t="s">
        <v>100</v>
      </c>
      <c r="Q81" s="1" t="s">
        <v>8</v>
      </c>
      <c r="R81" s="1" t="s">
        <v>77</v>
      </c>
      <c r="S81" s="1">
        <v>44795</v>
      </c>
      <c r="T81" s="1">
        <v>44795</v>
      </c>
      <c r="U81" s="1">
        <v>0.57732638888888999</v>
      </c>
      <c r="V81" s="1">
        <v>44795</v>
      </c>
      <c r="W81" s="1" t="s">
        <v>8</v>
      </c>
      <c r="X81" s="1" t="s">
        <v>38</v>
      </c>
      <c r="Y81" s="1">
        <v>64.14</v>
      </c>
      <c r="Z81" s="1" t="s">
        <v>39</v>
      </c>
      <c r="AA81" s="1" t="s">
        <v>40</v>
      </c>
    </row>
    <row r="82" spans="1:27" x14ac:dyDescent="0.2">
      <c r="A82" s="1" t="str">
        <f t="shared" si="1"/>
        <v>1000153749-SLP995</v>
      </c>
      <c r="B82" s="1" t="s">
        <v>71</v>
      </c>
      <c r="C82" s="1" t="s">
        <v>34</v>
      </c>
      <c r="D82" s="1" t="s">
        <v>94</v>
      </c>
      <c r="E82" s="1" t="s">
        <v>101</v>
      </c>
      <c r="F82" s="1" t="s">
        <v>96</v>
      </c>
      <c r="G82" s="1" t="s">
        <v>97</v>
      </c>
      <c r="H82" s="1" t="s">
        <v>36</v>
      </c>
      <c r="I82" s="1" t="s">
        <v>8</v>
      </c>
      <c r="J82" s="1">
        <v>64.16</v>
      </c>
      <c r="K82" s="1" t="s">
        <v>37</v>
      </c>
      <c r="L82" s="1" t="s">
        <v>98</v>
      </c>
      <c r="M82" s="1" t="s">
        <v>88</v>
      </c>
      <c r="N82" s="1" t="s">
        <v>8</v>
      </c>
      <c r="O82" s="1" t="s">
        <v>99</v>
      </c>
      <c r="P82" s="1" t="s">
        <v>100</v>
      </c>
      <c r="Q82" s="1" t="s">
        <v>8</v>
      </c>
      <c r="R82" s="1" t="s">
        <v>77</v>
      </c>
      <c r="S82" s="1">
        <v>44795</v>
      </c>
      <c r="T82" s="1">
        <v>44795</v>
      </c>
      <c r="U82" s="1">
        <v>0.57732638888888999</v>
      </c>
      <c r="V82" s="1">
        <v>44795</v>
      </c>
      <c r="W82" s="1" t="s">
        <v>8</v>
      </c>
      <c r="X82" s="1" t="s">
        <v>38</v>
      </c>
      <c r="Y82" s="1">
        <v>64.16</v>
      </c>
      <c r="Z82" s="1" t="s">
        <v>39</v>
      </c>
      <c r="AA82" s="1" t="s">
        <v>40</v>
      </c>
    </row>
    <row r="83" spans="1:27" x14ac:dyDescent="0.2">
      <c r="A83" s="1" t="str">
        <f t="shared" si="1"/>
        <v>1000153749-SLP995</v>
      </c>
      <c r="B83" s="1" t="s">
        <v>71</v>
      </c>
      <c r="C83" s="1" t="s">
        <v>34</v>
      </c>
      <c r="D83" s="1" t="s">
        <v>94</v>
      </c>
      <c r="E83" s="1" t="s">
        <v>101</v>
      </c>
      <c r="F83" s="1" t="s">
        <v>96</v>
      </c>
      <c r="G83" s="1" t="s">
        <v>97</v>
      </c>
      <c r="H83" s="1" t="s">
        <v>36</v>
      </c>
      <c r="I83" s="1" t="s">
        <v>8</v>
      </c>
      <c r="J83" s="1">
        <v>64.17</v>
      </c>
      <c r="K83" s="1" t="s">
        <v>37</v>
      </c>
      <c r="L83" s="1" t="s">
        <v>98</v>
      </c>
      <c r="M83" s="1" t="s">
        <v>88</v>
      </c>
      <c r="N83" s="1" t="s">
        <v>8</v>
      </c>
      <c r="O83" s="1" t="s">
        <v>99</v>
      </c>
      <c r="P83" s="1" t="s">
        <v>100</v>
      </c>
      <c r="Q83" s="1" t="s">
        <v>8</v>
      </c>
      <c r="R83" s="1" t="s">
        <v>77</v>
      </c>
      <c r="S83" s="1">
        <v>44795</v>
      </c>
      <c r="T83" s="1">
        <v>44795</v>
      </c>
      <c r="U83" s="1">
        <v>0.57732638888888999</v>
      </c>
      <c r="V83" s="1">
        <v>44795</v>
      </c>
      <c r="W83" s="1" t="s">
        <v>8</v>
      </c>
      <c r="X83" s="1" t="s">
        <v>38</v>
      </c>
      <c r="Y83" s="1">
        <v>64.17</v>
      </c>
      <c r="Z83" s="1" t="s">
        <v>39</v>
      </c>
      <c r="AA83" s="1" t="s">
        <v>40</v>
      </c>
    </row>
    <row r="84" spans="1:27" x14ac:dyDescent="0.2">
      <c r="A84" s="1" t="str">
        <f t="shared" si="1"/>
        <v>1000153749-SLP995</v>
      </c>
      <c r="B84" s="1" t="s">
        <v>71</v>
      </c>
      <c r="C84" s="1" t="s">
        <v>34</v>
      </c>
      <c r="D84" s="1" t="s">
        <v>94</v>
      </c>
      <c r="E84" s="1" t="s">
        <v>101</v>
      </c>
      <c r="F84" s="1" t="s">
        <v>96</v>
      </c>
      <c r="G84" s="1" t="s">
        <v>97</v>
      </c>
      <c r="H84" s="1" t="s">
        <v>36</v>
      </c>
      <c r="I84" s="1" t="s">
        <v>8</v>
      </c>
      <c r="J84" s="1">
        <v>64.23</v>
      </c>
      <c r="K84" s="1" t="s">
        <v>37</v>
      </c>
      <c r="L84" s="1" t="s">
        <v>98</v>
      </c>
      <c r="M84" s="1" t="s">
        <v>88</v>
      </c>
      <c r="N84" s="1" t="s">
        <v>8</v>
      </c>
      <c r="O84" s="1" t="s">
        <v>99</v>
      </c>
      <c r="P84" s="1" t="s">
        <v>100</v>
      </c>
      <c r="Q84" s="1" t="s">
        <v>8</v>
      </c>
      <c r="R84" s="1" t="s">
        <v>77</v>
      </c>
      <c r="S84" s="1">
        <v>44795</v>
      </c>
      <c r="T84" s="1">
        <v>44795</v>
      </c>
      <c r="U84" s="1">
        <v>0.57732638888888999</v>
      </c>
      <c r="V84" s="1">
        <v>44795</v>
      </c>
      <c r="W84" s="1" t="s">
        <v>8</v>
      </c>
      <c r="X84" s="1" t="s">
        <v>38</v>
      </c>
      <c r="Y84" s="1">
        <v>64.23</v>
      </c>
      <c r="Z84" s="1" t="s">
        <v>39</v>
      </c>
      <c r="AA84" s="1" t="s">
        <v>40</v>
      </c>
    </row>
    <row r="85" spans="1:27" x14ac:dyDescent="0.2">
      <c r="A85" s="1" t="str">
        <f t="shared" si="1"/>
        <v>1000153749-SLP995</v>
      </c>
      <c r="B85" s="1" t="s">
        <v>71</v>
      </c>
      <c r="C85" s="1" t="s">
        <v>34</v>
      </c>
      <c r="D85" s="1" t="s">
        <v>94</v>
      </c>
      <c r="E85" s="1" t="s">
        <v>101</v>
      </c>
      <c r="F85" s="1" t="s">
        <v>96</v>
      </c>
      <c r="G85" s="1" t="s">
        <v>97</v>
      </c>
      <c r="H85" s="1" t="s">
        <v>36</v>
      </c>
      <c r="I85" s="1" t="s">
        <v>8</v>
      </c>
      <c r="J85" s="1">
        <v>64.290000000000006</v>
      </c>
      <c r="K85" s="1" t="s">
        <v>37</v>
      </c>
      <c r="L85" s="1" t="s">
        <v>98</v>
      </c>
      <c r="M85" s="1" t="s">
        <v>88</v>
      </c>
      <c r="N85" s="1" t="s">
        <v>8</v>
      </c>
      <c r="O85" s="1" t="s">
        <v>99</v>
      </c>
      <c r="P85" s="1" t="s">
        <v>100</v>
      </c>
      <c r="Q85" s="1" t="s">
        <v>8</v>
      </c>
      <c r="R85" s="1" t="s">
        <v>77</v>
      </c>
      <c r="S85" s="1">
        <v>44795</v>
      </c>
      <c r="T85" s="1">
        <v>44795</v>
      </c>
      <c r="U85" s="1">
        <v>0.57732638888888999</v>
      </c>
      <c r="V85" s="1">
        <v>44795</v>
      </c>
      <c r="W85" s="1" t="s">
        <v>8</v>
      </c>
      <c r="X85" s="1" t="s">
        <v>38</v>
      </c>
      <c r="Y85" s="1">
        <v>64.290000000000006</v>
      </c>
      <c r="Z85" s="1" t="s">
        <v>39</v>
      </c>
      <c r="AA85" s="1" t="s">
        <v>40</v>
      </c>
    </row>
    <row r="86" spans="1:27" x14ac:dyDescent="0.2">
      <c r="A86" s="1" t="str">
        <f t="shared" si="1"/>
        <v>1000153749-SLP995</v>
      </c>
      <c r="B86" s="1" t="s">
        <v>71</v>
      </c>
      <c r="C86" s="1" t="s">
        <v>34</v>
      </c>
      <c r="D86" s="1" t="s">
        <v>94</v>
      </c>
      <c r="E86" s="1" t="s">
        <v>101</v>
      </c>
      <c r="F86" s="1" t="s">
        <v>96</v>
      </c>
      <c r="G86" s="1" t="s">
        <v>97</v>
      </c>
      <c r="H86" s="1" t="s">
        <v>36</v>
      </c>
      <c r="I86" s="1" t="s">
        <v>8</v>
      </c>
      <c r="J86" s="1">
        <v>64.33</v>
      </c>
      <c r="K86" s="1" t="s">
        <v>37</v>
      </c>
      <c r="L86" s="1" t="s">
        <v>98</v>
      </c>
      <c r="M86" s="1" t="s">
        <v>88</v>
      </c>
      <c r="N86" s="1" t="s">
        <v>8</v>
      </c>
      <c r="O86" s="1" t="s">
        <v>99</v>
      </c>
      <c r="P86" s="1" t="s">
        <v>100</v>
      </c>
      <c r="Q86" s="1" t="s">
        <v>8</v>
      </c>
      <c r="R86" s="1" t="s">
        <v>77</v>
      </c>
      <c r="S86" s="1">
        <v>44795</v>
      </c>
      <c r="T86" s="1">
        <v>44795</v>
      </c>
      <c r="U86" s="1">
        <v>0.57732638888888999</v>
      </c>
      <c r="V86" s="1">
        <v>44795</v>
      </c>
      <c r="W86" s="1" t="s">
        <v>8</v>
      </c>
      <c r="X86" s="1" t="s">
        <v>38</v>
      </c>
      <c r="Y86" s="1">
        <v>64.33</v>
      </c>
      <c r="Z86" s="1" t="s">
        <v>39</v>
      </c>
      <c r="AA86" s="1" t="s">
        <v>40</v>
      </c>
    </row>
    <row r="87" spans="1:27" x14ac:dyDescent="0.2">
      <c r="A87" s="1" t="str">
        <f t="shared" si="1"/>
        <v>1000153749-SLP995</v>
      </c>
      <c r="B87" s="1" t="s">
        <v>71</v>
      </c>
      <c r="C87" s="1" t="s">
        <v>34</v>
      </c>
      <c r="D87" s="1" t="s">
        <v>94</v>
      </c>
      <c r="E87" s="1" t="s">
        <v>101</v>
      </c>
      <c r="F87" s="1" t="s">
        <v>96</v>
      </c>
      <c r="G87" s="1" t="s">
        <v>97</v>
      </c>
      <c r="H87" s="1" t="s">
        <v>36</v>
      </c>
      <c r="I87" s="1" t="s">
        <v>8</v>
      </c>
      <c r="J87" s="1">
        <v>64.400000000000006</v>
      </c>
      <c r="K87" s="1" t="s">
        <v>37</v>
      </c>
      <c r="L87" s="1" t="s">
        <v>98</v>
      </c>
      <c r="M87" s="1" t="s">
        <v>88</v>
      </c>
      <c r="N87" s="1" t="s">
        <v>8</v>
      </c>
      <c r="O87" s="1" t="s">
        <v>99</v>
      </c>
      <c r="P87" s="1" t="s">
        <v>100</v>
      </c>
      <c r="Q87" s="1" t="s">
        <v>8</v>
      </c>
      <c r="R87" s="1" t="s">
        <v>77</v>
      </c>
      <c r="S87" s="1">
        <v>44795</v>
      </c>
      <c r="T87" s="1">
        <v>44795</v>
      </c>
      <c r="U87" s="1">
        <v>0.57732638888888999</v>
      </c>
      <c r="V87" s="1">
        <v>44795</v>
      </c>
      <c r="W87" s="1" t="s">
        <v>8</v>
      </c>
      <c r="X87" s="1" t="s">
        <v>38</v>
      </c>
      <c r="Y87" s="1">
        <v>64.400000000000006</v>
      </c>
      <c r="Z87" s="1" t="s">
        <v>39</v>
      </c>
      <c r="AA87" s="1" t="s">
        <v>40</v>
      </c>
    </row>
    <row r="88" spans="1:27" x14ac:dyDescent="0.2">
      <c r="A88" s="1" t="str">
        <f t="shared" si="1"/>
        <v>1000153749-SLP995</v>
      </c>
      <c r="B88" s="1" t="s">
        <v>71</v>
      </c>
      <c r="C88" s="1" t="s">
        <v>34</v>
      </c>
      <c r="D88" s="1" t="s">
        <v>94</v>
      </c>
      <c r="E88" s="1" t="s">
        <v>101</v>
      </c>
      <c r="F88" s="1" t="s">
        <v>96</v>
      </c>
      <c r="G88" s="1" t="s">
        <v>97</v>
      </c>
      <c r="H88" s="1" t="s">
        <v>36</v>
      </c>
      <c r="I88" s="1" t="s">
        <v>8</v>
      </c>
      <c r="J88" s="1">
        <v>64.41</v>
      </c>
      <c r="K88" s="1" t="s">
        <v>37</v>
      </c>
      <c r="L88" s="1" t="s">
        <v>98</v>
      </c>
      <c r="M88" s="1" t="s">
        <v>88</v>
      </c>
      <c r="N88" s="1" t="s">
        <v>8</v>
      </c>
      <c r="O88" s="1" t="s">
        <v>99</v>
      </c>
      <c r="P88" s="1" t="s">
        <v>100</v>
      </c>
      <c r="Q88" s="1" t="s">
        <v>8</v>
      </c>
      <c r="R88" s="1" t="s">
        <v>77</v>
      </c>
      <c r="S88" s="1">
        <v>44795</v>
      </c>
      <c r="T88" s="1">
        <v>44795</v>
      </c>
      <c r="U88" s="1">
        <v>0.57732638888888999</v>
      </c>
      <c r="V88" s="1">
        <v>44795</v>
      </c>
      <c r="W88" s="1" t="s">
        <v>8</v>
      </c>
      <c r="X88" s="1" t="s">
        <v>38</v>
      </c>
      <c r="Y88" s="1">
        <v>64.41</v>
      </c>
      <c r="Z88" s="1" t="s">
        <v>39</v>
      </c>
      <c r="AA88" s="1" t="s">
        <v>40</v>
      </c>
    </row>
    <row r="89" spans="1:27" x14ac:dyDescent="0.2">
      <c r="A89" s="1" t="str">
        <f t="shared" si="1"/>
        <v>1000153749-SLP995</v>
      </c>
      <c r="B89" s="1" t="s">
        <v>71</v>
      </c>
      <c r="C89" s="1" t="s">
        <v>34</v>
      </c>
      <c r="D89" s="1" t="s">
        <v>94</v>
      </c>
      <c r="E89" s="1" t="s">
        <v>101</v>
      </c>
      <c r="F89" s="1" t="s">
        <v>96</v>
      </c>
      <c r="G89" s="1" t="s">
        <v>97</v>
      </c>
      <c r="H89" s="1" t="s">
        <v>36</v>
      </c>
      <c r="I89" s="1" t="s">
        <v>8</v>
      </c>
      <c r="J89" s="1">
        <v>64.45</v>
      </c>
      <c r="K89" s="1" t="s">
        <v>37</v>
      </c>
      <c r="L89" s="1" t="s">
        <v>98</v>
      </c>
      <c r="M89" s="1" t="s">
        <v>88</v>
      </c>
      <c r="N89" s="1" t="s">
        <v>8</v>
      </c>
      <c r="O89" s="1" t="s">
        <v>99</v>
      </c>
      <c r="P89" s="1" t="s">
        <v>100</v>
      </c>
      <c r="Q89" s="1" t="s">
        <v>8</v>
      </c>
      <c r="R89" s="1" t="s">
        <v>77</v>
      </c>
      <c r="S89" s="1">
        <v>44795</v>
      </c>
      <c r="T89" s="1">
        <v>44795</v>
      </c>
      <c r="U89" s="1">
        <v>0.57732638888888999</v>
      </c>
      <c r="V89" s="1">
        <v>44795</v>
      </c>
      <c r="W89" s="1" t="s">
        <v>8</v>
      </c>
      <c r="X89" s="1" t="s">
        <v>38</v>
      </c>
      <c r="Y89" s="1">
        <v>64.45</v>
      </c>
      <c r="Z89" s="1" t="s">
        <v>39</v>
      </c>
      <c r="AA89" s="1" t="s">
        <v>40</v>
      </c>
    </row>
    <row r="90" spans="1:27" x14ac:dyDescent="0.2">
      <c r="A90" s="1" t="str">
        <f t="shared" si="1"/>
        <v>1000153749-SLP995</v>
      </c>
      <c r="B90" s="1" t="s">
        <v>71</v>
      </c>
      <c r="C90" s="1" t="s">
        <v>34</v>
      </c>
      <c r="D90" s="1" t="s">
        <v>94</v>
      </c>
      <c r="E90" s="1" t="s">
        <v>101</v>
      </c>
      <c r="F90" s="1" t="s">
        <v>96</v>
      </c>
      <c r="G90" s="1" t="s">
        <v>97</v>
      </c>
      <c r="H90" s="1" t="s">
        <v>36</v>
      </c>
      <c r="I90" s="1" t="s">
        <v>8</v>
      </c>
      <c r="J90" s="1">
        <v>64.47</v>
      </c>
      <c r="K90" s="1" t="s">
        <v>37</v>
      </c>
      <c r="L90" s="1" t="s">
        <v>98</v>
      </c>
      <c r="M90" s="1" t="s">
        <v>88</v>
      </c>
      <c r="N90" s="1" t="s">
        <v>8</v>
      </c>
      <c r="O90" s="1" t="s">
        <v>99</v>
      </c>
      <c r="P90" s="1" t="s">
        <v>100</v>
      </c>
      <c r="Q90" s="1" t="s">
        <v>8</v>
      </c>
      <c r="R90" s="1" t="s">
        <v>77</v>
      </c>
      <c r="S90" s="1">
        <v>44795</v>
      </c>
      <c r="T90" s="1">
        <v>44795</v>
      </c>
      <c r="U90" s="1">
        <v>0.57732638888888999</v>
      </c>
      <c r="V90" s="1">
        <v>44795</v>
      </c>
      <c r="W90" s="1" t="s">
        <v>8</v>
      </c>
      <c r="X90" s="1" t="s">
        <v>38</v>
      </c>
      <c r="Y90" s="1">
        <v>64.47</v>
      </c>
      <c r="Z90" s="1" t="s">
        <v>39</v>
      </c>
      <c r="AA90" s="1" t="s">
        <v>40</v>
      </c>
    </row>
    <row r="91" spans="1:27" x14ac:dyDescent="0.2">
      <c r="A91" s="1" t="str">
        <f t="shared" si="1"/>
        <v>1000153749-SLP995</v>
      </c>
      <c r="B91" s="1" t="s">
        <v>71</v>
      </c>
      <c r="C91" s="1" t="s">
        <v>34</v>
      </c>
      <c r="D91" s="1" t="s">
        <v>94</v>
      </c>
      <c r="E91" s="1" t="s">
        <v>102</v>
      </c>
      <c r="F91" s="1" t="s">
        <v>96</v>
      </c>
      <c r="G91" s="1" t="s">
        <v>97</v>
      </c>
      <c r="H91" s="1" t="s">
        <v>36</v>
      </c>
      <c r="I91" s="1" t="s">
        <v>8</v>
      </c>
      <c r="J91" s="1">
        <v>63.97</v>
      </c>
      <c r="K91" s="1" t="s">
        <v>37</v>
      </c>
      <c r="L91" s="1" t="s">
        <v>98</v>
      </c>
      <c r="M91" s="1" t="s">
        <v>88</v>
      </c>
      <c r="N91" s="1" t="s">
        <v>8</v>
      </c>
      <c r="O91" s="1" t="s">
        <v>103</v>
      </c>
      <c r="P91" s="1" t="s">
        <v>104</v>
      </c>
      <c r="Q91" s="1" t="s">
        <v>8</v>
      </c>
      <c r="R91" s="1" t="s">
        <v>77</v>
      </c>
      <c r="S91" s="1">
        <v>44795</v>
      </c>
      <c r="T91" s="1">
        <v>44795</v>
      </c>
      <c r="U91" s="1">
        <v>0.57762731481481</v>
      </c>
      <c r="V91" s="1">
        <v>44795</v>
      </c>
      <c r="W91" s="1" t="s">
        <v>8</v>
      </c>
      <c r="X91" s="1" t="s">
        <v>38</v>
      </c>
      <c r="Y91" s="1">
        <v>63.97</v>
      </c>
      <c r="Z91" s="1" t="s">
        <v>39</v>
      </c>
      <c r="AA91" s="1" t="s">
        <v>40</v>
      </c>
    </row>
    <row r="92" spans="1:27" x14ac:dyDescent="0.2">
      <c r="A92" s="1" t="str">
        <f t="shared" si="1"/>
        <v>1000153749-SLP995</v>
      </c>
      <c r="B92" s="1" t="s">
        <v>71</v>
      </c>
      <c r="C92" s="1" t="s">
        <v>34</v>
      </c>
      <c r="D92" s="1" t="s">
        <v>94</v>
      </c>
      <c r="E92" s="1" t="s">
        <v>102</v>
      </c>
      <c r="F92" s="1" t="s">
        <v>96</v>
      </c>
      <c r="G92" s="1" t="s">
        <v>97</v>
      </c>
      <c r="H92" s="1" t="s">
        <v>36</v>
      </c>
      <c r="I92" s="1" t="s">
        <v>8</v>
      </c>
      <c r="J92" s="1">
        <v>64.540000000000006</v>
      </c>
      <c r="K92" s="1" t="s">
        <v>37</v>
      </c>
      <c r="L92" s="1" t="s">
        <v>98</v>
      </c>
      <c r="M92" s="1" t="s">
        <v>88</v>
      </c>
      <c r="N92" s="1" t="s">
        <v>8</v>
      </c>
      <c r="O92" s="1" t="s">
        <v>103</v>
      </c>
      <c r="P92" s="1" t="s">
        <v>104</v>
      </c>
      <c r="Q92" s="1" t="s">
        <v>8</v>
      </c>
      <c r="R92" s="1" t="s">
        <v>77</v>
      </c>
      <c r="S92" s="1">
        <v>44795</v>
      </c>
      <c r="T92" s="1">
        <v>44795</v>
      </c>
      <c r="U92" s="1">
        <v>0.57762731481481</v>
      </c>
      <c r="V92" s="1">
        <v>44795</v>
      </c>
      <c r="W92" s="1" t="s">
        <v>8</v>
      </c>
      <c r="X92" s="1" t="s">
        <v>38</v>
      </c>
      <c r="Y92" s="1">
        <v>64.540000000000006</v>
      </c>
      <c r="Z92" s="1" t="s">
        <v>39</v>
      </c>
      <c r="AA92" s="1" t="s">
        <v>40</v>
      </c>
    </row>
    <row r="93" spans="1:27" x14ac:dyDescent="0.2">
      <c r="A93" s="1" t="str">
        <f t="shared" si="1"/>
        <v>1000153749-SLP995</v>
      </c>
      <c r="B93" s="1" t="s">
        <v>71</v>
      </c>
      <c r="C93" s="1" t="s">
        <v>34</v>
      </c>
      <c r="D93" s="1" t="s">
        <v>94</v>
      </c>
      <c r="E93" s="1" t="s">
        <v>102</v>
      </c>
      <c r="F93" s="1" t="s">
        <v>96</v>
      </c>
      <c r="G93" s="1" t="s">
        <v>97</v>
      </c>
      <c r="H93" s="1" t="s">
        <v>36</v>
      </c>
      <c r="I93" s="1" t="s">
        <v>8</v>
      </c>
      <c r="J93" s="1">
        <v>59.21</v>
      </c>
      <c r="K93" s="1" t="s">
        <v>37</v>
      </c>
      <c r="L93" s="1" t="s">
        <v>98</v>
      </c>
      <c r="M93" s="1" t="s">
        <v>88</v>
      </c>
      <c r="N93" s="1" t="s">
        <v>8</v>
      </c>
      <c r="O93" s="1" t="s">
        <v>103</v>
      </c>
      <c r="P93" s="1" t="s">
        <v>104</v>
      </c>
      <c r="Q93" s="1" t="s">
        <v>8</v>
      </c>
      <c r="R93" s="1" t="s">
        <v>77</v>
      </c>
      <c r="S93" s="1">
        <v>44795</v>
      </c>
      <c r="T93" s="1">
        <v>44795</v>
      </c>
      <c r="U93" s="1">
        <v>0.57762731481481</v>
      </c>
      <c r="V93" s="1">
        <v>44795</v>
      </c>
      <c r="W93" s="1" t="s">
        <v>8</v>
      </c>
      <c r="X93" s="1" t="s">
        <v>38</v>
      </c>
      <c r="Y93" s="1">
        <v>59.21</v>
      </c>
      <c r="Z93" s="1" t="s">
        <v>39</v>
      </c>
      <c r="AA93" s="1" t="s">
        <v>40</v>
      </c>
    </row>
    <row r="94" spans="1:27" x14ac:dyDescent="0.2">
      <c r="A94" s="1" t="str">
        <f t="shared" si="1"/>
        <v>1000153749-SLP995</v>
      </c>
      <c r="B94" s="1" t="s">
        <v>71</v>
      </c>
      <c r="C94" s="1" t="s">
        <v>34</v>
      </c>
      <c r="D94" s="1" t="s">
        <v>94</v>
      </c>
      <c r="E94" s="1" t="s">
        <v>102</v>
      </c>
      <c r="F94" s="1" t="s">
        <v>96</v>
      </c>
      <c r="G94" s="1" t="s">
        <v>97</v>
      </c>
      <c r="H94" s="1" t="s">
        <v>36</v>
      </c>
      <c r="I94" s="1" t="s">
        <v>8</v>
      </c>
      <c r="J94" s="1">
        <v>52.49</v>
      </c>
      <c r="K94" s="1" t="s">
        <v>37</v>
      </c>
      <c r="L94" s="1" t="s">
        <v>98</v>
      </c>
      <c r="M94" s="1" t="s">
        <v>88</v>
      </c>
      <c r="N94" s="1" t="s">
        <v>8</v>
      </c>
      <c r="O94" s="1" t="s">
        <v>103</v>
      </c>
      <c r="P94" s="1" t="s">
        <v>104</v>
      </c>
      <c r="Q94" s="1" t="s">
        <v>8</v>
      </c>
      <c r="R94" s="1" t="s">
        <v>77</v>
      </c>
      <c r="S94" s="1">
        <v>44795</v>
      </c>
      <c r="T94" s="1">
        <v>44795</v>
      </c>
      <c r="U94" s="1">
        <v>0.57762731481481</v>
      </c>
      <c r="V94" s="1">
        <v>44795</v>
      </c>
      <c r="W94" s="1" t="s">
        <v>8</v>
      </c>
      <c r="X94" s="1" t="s">
        <v>38</v>
      </c>
      <c r="Y94" s="1">
        <v>52.49</v>
      </c>
      <c r="Z94" s="1" t="s">
        <v>39</v>
      </c>
      <c r="AA94" s="1" t="s">
        <v>40</v>
      </c>
    </row>
    <row r="95" spans="1:27" x14ac:dyDescent="0.2">
      <c r="A95" s="1" t="str">
        <f t="shared" si="1"/>
        <v>1000153749-SLP995</v>
      </c>
      <c r="B95" s="1" t="s">
        <v>71</v>
      </c>
      <c r="C95" s="1" t="s">
        <v>34</v>
      </c>
      <c r="D95" s="1" t="s">
        <v>94</v>
      </c>
      <c r="E95" s="1" t="s">
        <v>102</v>
      </c>
      <c r="F95" s="1" t="s">
        <v>96</v>
      </c>
      <c r="G95" s="1" t="s">
        <v>97</v>
      </c>
      <c r="H95" s="1" t="s">
        <v>36</v>
      </c>
      <c r="I95" s="1" t="s">
        <v>8</v>
      </c>
      <c r="J95" s="1">
        <v>64.3</v>
      </c>
      <c r="K95" s="1" t="s">
        <v>37</v>
      </c>
      <c r="L95" s="1" t="s">
        <v>98</v>
      </c>
      <c r="M95" s="1" t="s">
        <v>88</v>
      </c>
      <c r="N95" s="1" t="s">
        <v>8</v>
      </c>
      <c r="O95" s="1" t="s">
        <v>103</v>
      </c>
      <c r="P95" s="1" t="s">
        <v>104</v>
      </c>
      <c r="Q95" s="1" t="s">
        <v>8</v>
      </c>
      <c r="R95" s="1" t="s">
        <v>77</v>
      </c>
      <c r="S95" s="1">
        <v>44795</v>
      </c>
      <c r="T95" s="1">
        <v>44795</v>
      </c>
      <c r="U95" s="1">
        <v>0.57762731481481</v>
      </c>
      <c r="V95" s="1">
        <v>44795</v>
      </c>
      <c r="W95" s="1" t="s">
        <v>8</v>
      </c>
      <c r="X95" s="1" t="s">
        <v>38</v>
      </c>
      <c r="Y95" s="1">
        <v>64.3</v>
      </c>
      <c r="Z95" s="1" t="s">
        <v>39</v>
      </c>
      <c r="AA95" s="1" t="s">
        <v>40</v>
      </c>
    </row>
    <row r="96" spans="1:27" x14ac:dyDescent="0.2">
      <c r="A96" s="1" t="str">
        <f t="shared" si="1"/>
        <v>1000153749-SLP995</v>
      </c>
      <c r="B96" s="1" t="s">
        <v>71</v>
      </c>
      <c r="C96" s="1" t="s">
        <v>34</v>
      </c>
      <c r="D96" s="1" t="s">
        <v>94</v>
      </c>
      <c r="E96" s="1" t="s">
        <v>102</v>
      </c>
      <c r="F96" s="1" t="s">
        <v>96</v>
      </c>
      <c r="G96" s="1" t="s">
        <v>97</v>
      </c>
      <c r="H96" s="1" t="s">
        <v>36</v>
      </c>
      <c r="I96" s="1" t="s">
        <v>8</v>
      </c>
      <c r="J96" s="1">
        <v>53.654000000000003</v>
      </c>
      <c r="K96" s="1" t="s">
        <v>37</v>
      </c>
      <c r="L96" s="1" t="s">
        <v>98</v>
      </c>
      <c r="M96" s="1" t="s">
        <v>88</v>
      </c>
      <c r="N96" s="1" t="s">
        <v>8</v>
      </c>
      <c r="O96" s="1" t="s">
        <v>103</v>
      </c>
      <c r="P96" s="1" t="s">
        <v>104</v>
      </c>
      <c r="Q96" s="1" t="s">
        <v>8</v>
      </c>
      <c r="R96" s="1" t="s">
        <v>77</v>
      </c>
      <c r="S96" s="1">
        <v>44795</v>
      </c>
      <c r="T96" s="1">
        <v>44795</v>
      </c>
      <c r="U96" s="1">
        <v>0.57762731481481</v>
      </c>
      <c r="V96" s="1">
        <v>44795</v>
      </c>
      <c r="W96" s="1" t="s">
        <v>8</v>
      </c>
      <c r="X96" s="1" t="s">
        <v>38</v>
      </c>
      <c r="Y96" s="1">
        <v>53.654000000000003</v>
      </c>
      <c r="Z96" s="1" t="s">
        <v>39</v>
      </c>
      <c r="AA96" s="1" t="s">
        <v>40</v>
      </c>
    </row>
    <row r="97" spans="1:27" x14ac:dyDescent="0.2">
      <c r="A97" s="1" t="str">
        <f t="shared" si="1"/>
        <v>1000153749-SLP995</v>
      </c>
      <c r="B97" s="1" t="s">
        <v>71</v>
      </c>
      <c r="C97" s="1" t="s">
        <v>34</v>
      </c>
      <c r="D97" s="1" t="s">
        <v>94</v>
      </c>
      <c r="E97" s="1" t="s">
        <v>102</v>
      </c>
      <c r="F97" s="1" t="s">
        <v>96</v>
      </c>
      <c r="G97" s="1" t="s">
        <v>97</v>
      </c>
      <c r="H97" s="1" t="s">
        <v>36</v>
      </c>
      <c r="I97" s="1" t="s">
        <v>8</v>
      </c>
      <c r="J97" s="1">
        <v>38.136000000000003</v>
      </c>
      <c r="K97" s="1" t="s">
        <v>37</v>
      </c>
      <c r="L97" s="1" t="s">
        <v>98</v>
      </c>
      <c r="M97" s="1" t="s">
        <v>88</v>
      </c>
      <c r="N97" s="1" t="s">
        <v>8</v>
      </c>
      <c r="O97" s="1" t="s">
        <v>103</v>
      </c>
      <c r="P97" s="1" t="s">
        <v>104</v>
      </c>
      <c r="Q97" s="1" t="s">
        <v>8</v>
      </c>
      <c r="R97" s="1" t="s">
        <v>77</v>
      </c>
      <c r="S97" s="1">
        <v>44795</v>
      </c>
      <c r="T97" s="1">
        <v>44795</v>
      </c>
      <c r="U97" s="1">
        <v>0.57762731481481</v>
      </c>
      <c r="V97" s="1">
        <v>44795</v>
      </c>
      <c r="W97" s="1" t="s">
        <v>8</v>
      </c>
      <c r="X97" s="1" t="s">
        <v>38</v>
      </c>
      <c r="Y97" s="1">
        <v>38.136000000000003</v>
      </c>
      <c r="Z97" s="1" t="s">
        <v>39</v>
      </c>
      <c r="AA97" s="1" t="s">
        <v>40</v>
      </c>
    </row>
    <row r="98" spans="1:27" x14ac:dyDescent="0.2">
      <c r="A98" s="1" t="str">
        <f t="shared" si="1"/>
        <v>1000153749-SLP995</v>
      </c>
      <c r="B98" s="1" t="s">
        <v>71</v>
      </c>
      <c r="C98" s="1" t="s">
        <v>34</v>
      </c>
      <c r="D98" s="1" t="s">
        <v>94</v>
      </c>
      <c r="E98" s="1" t="s">
        <v>95</v>
      </c>
      <c r="F98" s="1" t="s">
        <v>96</v>
      </c>
      <c r="G98" s="1" t="s">
        <v>97</v>
      </c>
      <c r="H98" s="1" t="s">
        <v>36</v>
      </c>
      <c r="I98" s="1" t="s">
        <v>8</v>
      </c>
      <c r="J98" s="1">
        <v>64.39</v>
      </c>
      <c r="K98" s="1" t="s">
        <v>37</v>
      </c>
      <c r="L98" s="1" t="s">
        <v>98</v>
      </c>
      <c r="M98" s="1" t="s">
        <v>88</v>
      </c>
      <c r="N98" s="1" t="s">
        <v>8</v>
      </c>
      <c r="O98" s="1" t="s">
        <v>103</v>
      </c>
      <c r="P98" s="1" t="s">
        <v>104</v>
      </c>
      <c r="Q98" s="1" t="s">
        <v>8</v>
      </c>
      <c r="R98" s="1" t="s">
        <v>77</v>
      </c>
      <c r="S98" s="1">
        <v>44795</v>
      </c>
      <c r="T98" s="1">
        <v>44795</v>
      </c>
      <c r="U98" s="1">
        <v>0.57762731481481</v>
      </c>
      <c r="V98" s="1">
        <v>44795</v>
      </c>
      <c r="W98" s="1" t="s">
        <v>8</v>
      </c>
      <c r="X98" s="1" t="s">
        <v>38</v>
      </c>
      <c r="Y98" s="1">
        <v>64.39</v>
      </c>
      <c r="Z98" s="1" t="s">
        <v>39</v>
      </c>
      <c r="AA98" s="1" t="s">
        <v>40</v>
      </c>
    </row>
    <row r="99" spans="1:27" x14ac:dyDescent="0.2">
      <c r="A99" s="1" t="str">
        <f t="shared" si="1"/>
        <v>1000153749-SLP995</v>
      </c>
      <c r="B99" s="1" t="s">
        <v>71</v>
      </c>
      <c r="C99" s="1" t="s">
        <v>34</v>
      </c>
      <c r="D99" s="1" t="s">
        <v>94</v>
      </c>
      <c r="E99" s="1" t="s">
        <v>95</v>
      </c>
      <c r="F99" s="1" t="s">
        <v>96</v>
      </c>
      <c r="G99" s="1" t="s">
        <v>97</v>
      </c>
      <c r="H99" s="1" t="s">
        <v>36</v>
      </c>
      <c r="I99" s="1" t="s">
        <v>8</v>
      </c>
      <c r="J99" s="1">
        <v>63.54</v>
      </c>
      <c r="K99" s="1" t="s">
        <v>37</v>
      </c>
      <c r="L99" s="1" t="s">
        <v>98</v>
      </c>
      <c r="M99" s="1" t="s">
        <v>88</v>
      </c>
      <c r="N99" s="1" t="s">
        <v>8</v>
      </c>
      <c r="O99" s="1" t="s">
        <v>103</v>
      </c>
      <c r="P99" s="1" t="s">
        <v>104</v>
      </c>
      <c r="Q99" s="1" t="s">
        <v>8</v>
      </c>
      <c r="R99" s="1" t="s">
        <v>77</v>
      </c>
      <c r="S99" s="1">
        <v>44795</v>
      </c>
      <c r="T99" s="1">
        <v>44795</v>
      </c>
      <c r="U99" s="1">
        <v>0.57762731481481</v>
      </c>
      <c r="V99" s="1">
        <v>44795</v>
      </c>
      <c r="W99" s="1" t="s">
        <v>8</v>
      </c>
      <c r="X99" s="1" t="s">
        <v>38</v>
      </c>
      <c r="Y99" s="1">
        <v>63.54</v>
      </c>
      <c r="Z99" s="1" t="s">
        <v>39</v>
      </c>
      <c r="AA99" s="1" t="s">
        <v>40</v>
      </c>
    </row>
    <row r="100" spans="1:27" x14ac:dyDescent="0.2">
      <c r="A100" s="1" t="str">
        <f t="shared" si="1"/>
        <v>1000153749-SLP995</v>
      </c>
      <c r="B100" s="1" t="s">
        <v>71</v>
      </c>
      <c r="C100" s="1" t="s">
        <v>34</v>
      </c>
      <c r="D100" s="1" t="s">
        <v>94</v>
      </c>
      <c r="E100" s="1" t="s">
        <v>95</v>
      </c>
      <c r="F100" s="1" t="s">
        <v>96</v>
      </c>
      <c r="G100" s="1" t="s">
        <v>97</v>
      </c>
      <c r="H100" s="1" t="s">
        <v>36</v>
      </c>
      <c r="I100" s="1" t="s">
        <v>8</v>
      </c>
      <c r="J100" s="1">
        <v>61.83</v>
      </c>
      <c r="K100" s="1" t="s">
        <v>37</v>
      </c>
      <c r="L100" s="1" t="s">
        <v>98</v>
      </c>
      <c r="M100" s="1" t="s">
        <v>88</v>
      </c>
      <c r="N100" s="1" t="s">
        <v>8</v>
      </c>
      <c r="O100" s="1" t="s">
        <v>103</v>
      </c>
      <c r="P100" s="1" t="s">
        <v>104</v>
      </c>
      <c r="Q100" s="1" t="s">
        <v>8</v>
      </c>
      <c r="R100" s="1" t="s">
        <v>77</v>
      </c>
      <c r="S100" s="1">
        <v>44795</v>
      </c>
      <c r="T100" s="1">
        <v>44795</v>
      </c>
      <c r="U100" s="1">
        <v>0.57762731481481</v>
      </c>
      <c r="V100" s="1">
        <v>44795</v>
      </c>
      <c r="W100" s="1" t="s">
        <v>8</v>
      </c>
      <c r="X100" s="1" t="s">
        <v>38</v>
      </c>
      <c r="Y100" s="1">
        <v>61.83</v>
      </c>
      <c r="Z100" s="1" t="s">
        <v>39</v>
      </c>
      <c r="AA100" s="1" t="s">
        <v>40</v>
      </c>
    </row>
    <row r="101" spans="1:27" x14ac:dyDescent="0.2">
      <c r="A101" s="1" t="str">
        <f t="shared" si="1"/>
        <v>1000153749-SLP995</v>
      </c>
      <c r="B101" s="1" t="s">
        <v>71</v>
      </c>
      <c r="C101" s="1" t="s">
        <v>34</v>
      </c>
      <c r="D101" s="1" t="s">
        <v>94</v>
      </c>
      <c r="E101" s="1" t="s">
        <v>95</v>
      </c>
      <c r="F101" s="1" t="s">
        <v>96</v>
      </c>
      <c r="G101" s="1" t="s">
        <v>97</v>
      </c>
      <c r="H101" s="1" t="s">
        <v>36</v>
      </c>
      <c r="I101" s="1" t="s">
        <v>8</v>
      </c>
      <c r="J101" s="1">
        <v>65.290000000000006</v>
      </c>
      <c r="K101" s="1" t="s">
        <v>37</v>
      </c>
      <c r="L101" s="1" t="s">
        <v>98</v>
      </c>
      <c r="M101" s="1" t="s">
        <v>88</v>
      </c>
      <c r="N101" s="1" t="s">
        <v>8</v>
      </c>
      <c r="O101" s="1" t="s">
        <v>103</v>
      </c>
      <c r="P101" s="1" t="s">
        <v>104</v>
      </c>
      <c r="Q101" s="1" t="s">
        <v>8</v>
      </c>
      <c r="R101" s="1" t="s">
        <v>77</v>
      </c>
      <c r="S101" s="1">
        <v>44795</v>
      </c>
      <c r="T101" s="1">
        <v>44795</v>
      </c>
      <c r="U101" s="1">
        <v>0.57762731481481</v>
      </c>
      <c r="V101" s="1">
        <v>44795</v>
      </c>
      <c r="W101" s="1" t="s">
        <v>8</v>
      </c>
      <c r="X101" s="1" t="s">
        <v>38</v>
      </c>
      <c r="Y101" s="1">
        <v>65.290000000000006</v>
      </c>
      <c r="Z101" s="1" t="s">
        <v>39</v>
      </c>
      <c r="AA101" s="1" t="s">
        <v>40</v>
      </c>
    </row>
    <row r="102" spans="1:27" x14ac:dyDescent="0.2">
      <c r="A102" s="1" t="str">
        <f t="shared" si="1"/>
        <v>1000153749-SLP995</v>
      </c>
      <c r="B102" s="1" t="s">
        <v>71</v>
      </c>
      <c r="C102" s="1" t="s">
        <v>34</v>
      </c>
      <c r="D102" s="1" t="s">
        <v>94</v>
      </c>
      <c r="E102" s="1" t="s">
        <v>95</v>
      </c>
      <c r="F102" s="1" t="s">
        <v>96</v>
      </c>
      <c r="G102" s="1" t="s">
        <v>97</v>
      </c>
      <c r="H102" s="1" t="s">
        <v>36</v>
      </c>
      <c r="I102" s="1" t="s">
        <v>8</v>
      </c>
      <c r="J102" s="1">
        <v>65.16</v>
      </c>
      <c r="K102" s="1" t="s">
        <v>37</v>
      </c>
      <c r="L102" s="1" t="s">
        <v>98</v>
      </c>
      <c r="M102" s="1" t="s">
        <v>88</v>
      </c>
      <c r="N102" s="1" t="s">
        <v>8</v>
      </c>
      <c r="O102" s="1" t="s">
        <v>103</v>
      </c>
      <c r="P102" s="1" t="s">
        <v>104</v>
      </c>
      <c r="Q102" s="1" t="s">
        <v>8</v>
      </c>
      <c r="R102" s="1" t="s">
        <v>77</v>
      </c>
      <c r="S102" s="1">
        <v>44795</v>
      </c>
      <c r="T102" s="1">
        <v>44795</v>
      </c>
      <c r="U102" s="1">
        <v>0.57762731481481</v>
      </c>
      <c r="V102" s="1">
        <v>44795</v>
      </c>
      <c r="W102" s="1" t="s">
        <v>8</v>
      </c>
      <c r="X102" s="1" t="s">
        <v>38</v>
      </c>
      <c r="Y102" s="1">
        <v>65.16</v>
      </c>
      <c r="Z102" s="1" t="s">
        <v>39</v>
      </c>
      <c r="AA102" s="1" t="s">
        <v>40</v>
      </c>
    </row>
    <row r="103" spans="1:27" x14ac:dyDescent="0.2">
      <c r="A103" s="1" t="str">
        <f t="shared" si="1"/>
        <v>1000153749-SLP995</v>
      </c>
      <c r="B103" s="1" t="s">
        <v>71</v>
      </c>
      <c r="C103" s="1" t="s">
        <v>34</v>
      </c>
      <c r="D103" s="1" t="s">
        <v>94</v>
      </c>
      <c r="E103" s="1" t="s">
        <v>95</v>
      </c>
      <c r="F103" s="1" t="s">
        <v>96</v>
      </c>
      <c r="G103" s="1" t="s">
        <v>97</v>
      </c>
      <c r="H103" s="1" t="s">
        <v>36</v>
      </c>
      <c r="I103" s="1" t="s">
        <v>8</v>
      </c>
      <c r="J103" s="1">
        <v>54.68</v>
      </c>
      <c r="K103" s="1" t="s">
        <v>37</v>
      </c>
      <c r="L103" s="1" t="s">
        <v>98</v>
      </c>
      <c r="M103" s="1" t="s">
        <v>88</v>
      </c>
      <c r="N103" s="1" t="s">
        <v>8</v>
      </c>
      <c r="O103" s="1" t="s">
        <v>103</v>
      </c>
      <c r="P103" s="1" t="s">
        <v>104</v>
      </c>
      <c r="Q103" s="1" t="s">
        <v>8</v>
      </c>
      <c r="R103" s="1" t="s">
        <v>77</v>
      </c>
      <c r="S103" s="1">
        <v>44795</v>
      </c>
      <c r="T103" s="1">
        <v>44795</v>
      </c>
      <c r="U103" s="1">
        <v>0.57762731481481</v>
      </c>
      <c r="V103" s="1">
        <v>44795</v>
      </c>
      <c r="W103" s="1" t="s">
        <v>8</v>
      </c>
      <c r="X103" s="1" t="s">
        <v>38</v>
      </c>
      <c r="Y103" s="1">
        <v>54.68</v>
      </c>
      <c r="Z103" s="1" t="s">
        <v>39</v>
      </c>
      <c r="AA103" s="1" t="s">
        <v>40</v>
      </c>
    </row>
    <row r="104" spans="1:27" x14ac:dyDescent="0.2">
      <c r="A104" s="1" t="str">
        <f t="shared" si="1"/>
        <v>1000153749-SLP995</v>
      </c>
      <c r="B104" s="1" t="s">
        <v>71</v>
      </c>
      <c r="C104" s="1" t="s">
        <v>34</v>
      </c>
      <c r="D104" s="1" t="s">
        <v>94</v>
      </c>
      <c r="E104" s="1" t="s">
        <v>95</v>
      </c>
      <c r="F104" s="1" t="s">
        <v>96</v>
      </c>
      <c r="G104" s="1" t="s">
        <v>97</v>
      </c>
      <c r="H104" s="1" t="s">
        <v>36</v>
      </c>
      <c r="I104" s="1" t="s">
        <v>8</v>
      </c>
      <c r="J104" s="1">
        <v>11.375999999999999</v>
      </c>
      <c r="K104" s="1" t="s">
        <v>37</v>
      </c>
      <c r="L104" s="1" t="s">
        <v>98</v>
      </c>
      <c r="M104" s="1" t="s">
        <v>88</v>
      </c>
      <c r="N104" s="1" t="s">
        <v>8</v>
      </c>
      <c r="O104" s="1" t="s">
        <v>103</v>
      </c>
      <c r="P104" s="1" t="s">
        <v>104</v>
      </c>
      <c r="Q104" s="1" t="s">
        <v>8</v>
      </c>
      <c r="R104" s="1" t="s">
        <v>77</v>
      </c>
      <c r="S104" s="1">
        <v>44795</v>
      </c>
      <c r="T104" s="1">
        <v>44795</v>
      </c>
      <c r="U104" s="1">
        <v>0.57762731481481</v>
      </c>
      <c r="V104" s="1">
        <v>44795</v>
      </c>
      <c r="W104" s="1" t="s">
        <v>8</v>
      </c>
      <c r="X104" s="1" t="s">
        <v>38</v>
      </c>
      <c r="Y104" s="1">
        <v>11.375999999999999</v>
      </c>
      <c r="Z104" s="1" t="s">
        <v>39</v>
      </c>
      <c r="AA104" s="1" t="s">
        <v>40</v>
      </c>
    </row>
    <row r="105" spans="1:27" x14ac:dyDescent="0.2">
      <c r="A105" s="1" t="str">
        <f t="shared" si="1"/>
        <v>1000153749-SLP995</v>
      </c>
      <c r="B105" s="1" t="s">
        <v>71</v>
      </c>
      <c r="C105" s="1" t="s">
        <v>34</v>
      </c>
      <c r="D105" s="1" t="s">
        <v>94</v>
      </c>
      <c r="E105" s="1" t="s">
        <v>101</v>
      </c>
      <c r="F105" s="1" t="s">
        <v>96</v>
      </c>
      <c r="G105" s="1" t="s">
        <v>97</v>
      </c>
      <c r="H105" s="1" t="s">
        <v>36</v>
      </c>
      <c r="I105" s="1" t="s">
        <v>8</v>
      </c>
      <c r="J105" s="1">
        <v>63.99</v>
      </c>
      <c r="K105" s="1" t="s">
        <v>37</v>
      </c>
      <c r="L105" s="1" t="s">
        <v>98</v>
      </c>
      <c r="M105" s="1" t="s">
        <v>88</v>
      </c>
      <c r="N105" s="1" t="s">
        <v>8</v>
      </c>
      <c r="O105" s="1" t="s">
        <v>99</v>
      </c>
      <c r="P105" s="1" t="s">
        <v>100</v>
      </c>
      <c r="Q105" s="1" t="s">
        <v>8</v>
      </c>
      <c r="R105" s="1" t="s">
        <v>77</v>
      </c>
      <c r="S105" s="1">
        <v>44795</v>
      </c>
      <c r="T105" s="1">
        <v>44795</v>
      </c>
      <c r="U105" s="1">
        <v>0.57732638888888999</v>
      </c>
      <c r="V105" s="1">
        <v>44795</v>
      </c>
      <c r="W105" s="1" t="s">
        <v>8</v>
      </c>
      <c r="X105" s="1" t="s">
        <v>38</v>
      </c>
      <c r="Y105" s="1">
        <v>63.99</v>
      </c>
      <c r="Z105" s="1" t="s">
        <v>39</v>
      </c>
      <c r="AA105" s="1" t="s">
        <v>40</v>
      </c>
    </row>
    <row r="106" spans="1:27" x14ac:dyDescent="0.2">
      <c r="A106" s="1" t="str">
        <f t="shared" si="1"/>
        <v>1000153749-SLP995</v>
      </c>
      <c r="B106" s="1" t="s">
        <v>71</v>
      </c>
      <c r="C106" s="1" t="s">
        <v>34</v>
      </c>
      <c r="D106" s="1" t="s">
        <v>94</v>
      </c>
      <c r="E106" s="1" t="s">
        <v>101</v>
      </c>
      <c r="F106" s="1" t="s">
        <v>96</v>
      </c>
      <c r="G106" s="1" t="s">
        <v>97</v>
      </c>
      <c r="H106" s="1" t="s">
        <v>36</v>
      </c>
      <c r="I106" s="1" t="s">
        <v>8</v>
      </c>
      <c r="J106" s="1">
        <v>63.99</v>
      </c>
      <c r="K106" s="1" t="s">
        <v>37</v>
      </c>
      <c r="L106" s="1" t="s">
        <v>98</v>
      </c>
      <c r="M106" s="1" t="s">
        <v>88</v>
      </c>
      <c r="N106" s="1" t="s">
        <v>8</v>
      </c>
      <c r="O106" s="1" t="s">
        <v>99</v>
      </c>
      <c r="P106" s="1" t="s">
        <v>100</v>
      </c>
      <c r="Q106" s="1" t="s">
        <v>8</v>
      </c>
      <c r="R106" s="1" t="s">
        <v>77</v>
      </c>
      <c r="S106" s="1">
        <v>44795</v>
      </c>
      <c r="T106" s="1">
        <v>44795</v>
      </c>
      <c r="U106" s="1">
        <v>0.57732638888888999</v>
      </c>
      <c r="V106" s="1">
        <v>44795</v>
      </c>
      <c r="W106" s="1" t="s">
        <v>8</v>
      </c>
      <c r="X106" s="1" t="s">
        <v>38</v>
      </c>
      <c r="Y106" s="1">
        <v>63.99</v>
      </c>
      <c r="Z106" s="1" t="s">
        <v>39</v>
      </c>
      <c r="AA106" s="1" t="s">
        <v>40</v>
      </c>
    </row>
    <row r="107" spans="1:27" x14ac:dyDescent="0.2">
      <c r="A107" s="1" t="str">
        <f t="shared" si="1"/>
        <v>1000153749-SLP995</v>
      </c>
      <c r="B107" s="1" t="s">
        <v>71</v>
      </c>
      <c r="C107" s="1" t="s">
        <v>34</v>
      </c>
      <c r="D107" s="1" t="s">
        <v>94</v>
      </c>
      <c r="E107" s="1" t="s">
        <v>101</v>
      </c>
      <c r="F107" s="1" t="s">
        <v>96</v>
      </c>
      <c r="G107" s="1" t="s">
        <v>97</v>
      </c>
      <c r="H107" s="1" t="s">
        <v>36</v>
      </c>
      <c r="I107" s="1" t="s">
        <v>8</v>
      </c>
      <c r="J107" s="1">
        <v>63.95</v>
      </c>
      <c r="K107" s="1" t="s">
        <v>37</v>
      </c>
      <c r="L107" s="1" t="s">
        <v>98</v>
      </c>
      <c r="M107" s="1" t="s">
        <v>88</v>
      </c>
      <c r="N107" s="1" t="s">
        <v>8</v>
      </c>
      <c r="O107" s="1" t="s">
        <v>99</v>
      </c>
      <c r="P107" s="1" t="s">
        <v>100</v>
      </c>
      <c r="Q107" s="1" t="s">
        <v>8</v>
      </c>
      <c r="R107" s="1" t="s">
        <v>77</v>
      </c>
      <c r="S107" s="1">
        <v>44795</v>
      </c>
      <c r="T107" s="1">
        <v>44795</v>
      </c>
      <c r="U107" s="1">
        <v>0.57732638888888999</v>
      </c>
      <c r="V107" s="1">
        <v>44795</v>
      </c>
      <c r="W107" s="1" t="s">
        <v>8</v>
      </c>
      <c r="X107" s="1" t="s">
        <v>38</v>
      </c>
      <c r="Y107" s="1">
        <v>63.95</v>
      </c>
      <c r="Z107" s="1" t="s">
        <v>39</v>
      </c>
      <c r="AA107" s="1" t="s">
        <v>40</v>
      </c>
    </row>
    <row r="108" spans="1:27" x14ac:dyDescent="0.2">
      <c r="A108" s="1" t="str">
        <f t="shared" si="1"/>
        <v>1000153749-SLP995</v>
      </c>
      <c r="B108" s="1" t="s">
        <v>71</v>
      </c>
      <c r="C108" s="1" t="s">
        <v>34</v>
      </c>
      <c r="D108" s="1" t="s">
        <v>94</v>
      </c>
      <c r="E108" s="1" t="s">
        <v>101</v>
      </c>
      <c r="F108" s="1" t="s">
        <v>96</v>
      </c>
      <c r="G108" s="1" t="s">
        <v>97</v>
      </c>
      <c r="H108" s="1" t="s">
        <v>36</v>
      </c>
      <c r="I108" s="1" t="s">
        <v>8</v>
      </c>
      <c r="J108" s="1">
        <v>63.89</v>
      </c>
      <c r="K108" s="1" t="s">
        <v>37</v>
      </c>
      <c r="L108" s="1" t="s">
        <v>98</v>
      </c>
      <c r="M108" s="1" t="s">
        <v>88</v>
      </c>
      <c r="N108" s="1" t="s">
        <v>8</v>
      </c>
      <c r="O108" s="1" t="s">
        <v>99</v>
      </c>
      <c r="P108" s="1" t="s">
        <v>100</v>
      </c>
      <c r="Q108" s="1" t="s">
        <v>8</v>
      </c>
      <c r="R108" s="1" t="s">
        <v>77</v>
      </c>
      <c r="S108" s="1">
        <v>44795</v>
      </c>
      <c r="T108" s="1">
        <v>44795</v>
      </c>
      <c r="U108" s="1">
        <v>0.57732638888888999</v>
      </c>
      <c r="V108" s="1">
        <v>44795</v>
      </c>
      <c r="W108" s="1" t="s">
        <v>8</v>
      </c>
      <c r="X108" s="1" t="s">
        <v>38</v>
      </c>
      <c r="Y108" s="1">
        <v>63.89</v>
      </c>
      <c r="Z108" s="1" t="s">
        <v>39</v>
      </c>
      <c r="AA108" s="1" t="s">
        <v>40</v>
      </c>
    </row>
    <row r="109" spans="1:27" x14ac:dyDescent="0.2">
      <c r="A109" s="1" t="str">
        <f t="shared" si="1"/>
        <v>1000153749-SLP995</v>
      </c>
      <c r="B109" s="1" t="s">
        <v>71</v>
      </c>
      <c r="C109" s="1" t="s">
        <v>34</v>
      </c>
      <c r="D109" s="1" t="s">
        <v>94</v>
      </c>
      <c r="E109" s="1" t="s">
        <v>101</v>
      </c>
      <c r="F109" s="1" t="s">
        <v>96</v>
      </c>
      <c r="G109" s="1" t="s">
        <v>97</v>
      </c>
      <c r="H109" s="1" t="s">
        <v>36</v>
      </c>
      <c r="I109" s="1" t="s">
        <v>8</v>
      </c>
      <c r="J109" s="1">
        <v>63.88</v>
      </c>
      <c r="K109" s="1" t="s">
        <v>37</v>
      </c>
      <c r="L109" s="1" t="s">
        <v>98</v>
      </c>
      <c r="M109" s="1" t="s">
        <v>88</v>
      </c>
      <c r="N109" s="1" t="s">
        <v>8</v>
      </c>
      <c r="O109" s="1" t="s">
        <v>99</v>
      </c>
      <c r="P109" s="1" t="s">
        <v>100</v>
      </c>
      <c r="Q109" s="1" t="s">
        <v>8</v>
      </c>
      <c r="R109" s="1" t="s">
        <v>77</v>
      </c>
      <c r="S109" s="1">
        <v>44795</v>
      </c>
      <c r="T109" s="1">
        <v>44795</v>
      </c>
      <c r="U109" s="1">
        <v>0.57732638888888999</v>
      </c>
      <c r="V109" s="1">
        <v>44795</v>
      </c>
      <c r="W109" s="1" t="s">
        <v>8</v>
      </c>
      <c r="X109" s="1" t="s">
        <v>38</v>
      </c>
      <c r="Y109" s="1">
        <v>63.88</v>
      </c>
      <c r="Z109" s="1" t="s">
        <v>39</v>
      </c>
      <c r="AA109" s="1" t="s">
        <v>40</v>
      </c>
    </row>
    <row r="110" spans="1:27" x14ac:dyDescent="0.2">
      <c r="A110" s="1" t="str">
        <f t="shared" si="1"/>
        <v>1000153749-SLP995</v>
      </c>
      <c r="B110" s="1" t="s">
        <v>71</v>
      </c>
      <c r="C110" s="1" t="s">
        <v>34</v>
      </c>
      <c r="D110" s="1" t="s">
        <v>94</v>
      </c>
      <c r="E110" s="1" t="s">
        <v>101</v>
      </c>
      <c r="F110" s="1" t="s">
        <v>96</v>
      </c>
      <c r="G110" s="1" t="s">
        <v>97</v>
      </c>
      <c r="H110" s="1" t="s">
        <v>36</v>
      </c>
      <c r="I110" s="1" t="s">
        <v>8</v>
      </c>
      <c r="J110" s="1">
        <v>63.65</v>
      </c>
      <c r="K110" s="1" t="s">
        <v>37</v>
      </c>
      <c r="L110" s="1" t="s">
        <v>98</v>
      </c>
      <c r="M110" s="1" t="s">
        <v>88</v>
      </c>
      <c r="N110" s="1" t="s">
        <v>8</v>
      </c>
      <c r="O110" s="1" t="s">
        <v>99</v>
      </c>
      <c r="P110" s="1" t="s">
        <v>100</v>
      </c>
      <c r="Q110" s="1" t="s">
        <v>8</v>
      </c>
      <c r="R110" s="1" t="s">
        <v>77</v>
      </c>
      <c r="S110" s="1">
        <v>44795</v>
      </c>
      <c r="T110" s="1">
        <v>44795</v>
      </c>
      <c r="U110" s="1">
        <v>0.57732638888888999</v>
      </c>
      <c r="V110" s="1">
        <v>44795</v>
      </c>
      <c r="W110" s="1" t="s">
        <v>8</v>
      </c>
      <c r="X110" s="1" t="s">
        <v>38</v>
      </c>
      <c r="Y110" s="1">
        <v>63.65</v>
      </c>
      <c r="Z110" s="1" t="s">
        <v>39</v>
      </c>
      <c r="AA110" s="1" t="s">
        <v>40</v>
      </c>
    </row>
    <row r="111" spans="1:27" x14ac:dyDescent="0.2">
      <c r="A111" s="1" t="str">
        <f t="shared" si="1"/>
        <v>1000153749-SLP995</v>
      </c>
      <c r="B111" s="1" t="s">
        <v>71</v>
      </c>
      <c r="C111" s="1" t="s">
        <v>34</v>
      </c>
      <c r="D111" s="1" t="s">
        <v>94</v>
      </c>
      <c r="E111" s="1" t="s">
        <v>101</v>
      </c>
      <c r="F111" s="1" t="s">
        <v>96</v>
      </c>
      <c r="G111" s="1" t="s">
        <v>97</v>
      </c>
      <c r="H111" s="1" t="s">
        <v>36</v>
      </c>
      <c r="I111" s="1" t="s">
        <v>8</v>
      </c>
      <c r="J111" s="1">
        <v>1.3720000000000001</v>
      </c>
      <c r="K111" s="1" t="s">
        <v>37</v>
      </c>
      <c r="L111" s="1" t="s">
        <v>98</v>
      </c>
      <c r="M111" s="1" t="s">
        <v>88</v>
      </c>
      <c r="N111" s="1" t="s">
        <v>8</v>
      </c>
      <c r="O111" s="1" t="s">
        <v>99</v>
      </c>
      <c r="P111" s="1" t="s">
        <v>100</v>
      </c>
      <c r="Q111" s="1" t="s">
        <v>8</v>
      </c>
      <c r="R111" s="1" t="s">
        <v>77</v>
      </c>
      <c r="S111" s="1">
        <v>44795</v>
      </c>
      <c r="T111" s="1">
        <v>44795</v>
      </c>
      <c r="U111" s="1">
        <v>0.57732638888888999</v>
      </c>
      <c r="V111" s="1">
        <v>44795</v>
      </c>
      <c r="W111" s="1" t="s">
        <v>8</v>
      </c>
      <c r="X111" s="1" t="s">
        <v>38</v>
      </c>
      <c r="Y111" s="1">
        <v>1.3720000000000001</v>
      </c>
      <c r="Z111" s="1" t="s">
        <v>39</v>
      </c>
      <c r="AA111" s="1" t="s">
        <v>40</v>
      </c>
    </row>
    <row r="112" spans="1:27" x14ac:dyDescent="0.2">
      <c r="A112" s="1" t="str">
        <f t="shared" si="1"/>
        <v>1000153749-SLP995</v>
      </c>
      <c r="B112" s="1" t="s">
        <v>71</v>
      </c>
      <c r="C112" s="1" t="s">
        <v>34</v>
      </c>
      <c r="D112" s="1" t="s">
        <v>94</v>
      </c>
      <c r="E112" s="1" t="s">
        <v>105</v>
      </c>
      <c r="F112" s="1" t="s">
        <v>96</v>
      </c>
      <c r="G112" s="1" t="s">
        <v>97</v>
      </c>
      <c r="H112" s="1" t="s">
        <v>36</v>
      </c>
      <c r="I112" s="1" t="s">
        <v>8</v>
      </c>
      <c r="J112" s="1">
        <v>64.569999999999993</v>
      </c>
      <c r="K112" s="1" t="s">
        <v>37</v>
      </c>
      <c r="L112" s="1" t="s">
        <v>98</v>
      </c>
      <c r="M112" s="1" t="s">
        <v>88</v>
      </c>
      <c r="N112" s="1" t="s">
        <v>8</v>
      </c>
      <c r="O112" s="1" t="s">
        <v>99</v>
      </c>
      <c r="P112" s="1" t="s">
        <v>100</v>
      </c>
      <c r="Q112" s="1" t="s">
        <v>8</v>
      </c>
      <c r="R112" s="1" t="s">
        <v>77</v>
      </c>
      <c r="S112" s="1">
        <v>44795</v>
      </c>
      <c r="T112" s="1">
        <v>44795</v>
      </c>
      <c r="U112" s="1">
        <v>0.57732638888888999</v>
      </c>
      <c r="V112" s="1">
        <v>44795</v>
      </c>
      <c r="W112" s="1" t="s">
        <v>8</v>
      </c>
      <c r="X112" s="1" t="s">
        <v>38</v>
      </c>
      <c r="Y112" s="1">
        <v>64.569999999999993</v>
      </c>
      <c r="Z112" s="1" t="s">
        <v>39</v>
      </c>
      <c r="AA112" s="1" t="s">
        <v>40</v>
      </c>
    </row>
    <row r="113" spans="1:27" x14ac:dyDescent="0.2">
      <c r="A113" s="1" t="str">
        <f t="shared" si="1"/>
        <v>1000153749-SLP995</v>
      </c>
      <c r="B113" s="1" t="s">
        <v>71</v>
      </c>
      <c r="C113" s="1" t="s">
        <v>34</v>
      </c>
      <c r="D113" s="1" t="s">
        <v>94</v>
      </c>
      <c r="E113" s="1" t="s">
        <v>105</v>
      </c>
      <c r="F113" s="1" t="s">
        <v>96</v>
      </c>
      <c r="G113" s="1" t="s">
        <v>97</v>
      </c>
      <c r="H113" s="1" t="s">
        <v>36</v>
      </c>
      <c r="I113" s="1" t="s">
        <v>8</v>
      </c>
      <c r="J113" s="1">
        <v>65.09</v>
      </c>
      <c r="K113" s="1" t="s">
        <v>37</v>
      </c>
      <c r="L113" s="1" t="s">
        <v>98</v>
      </c>
      <c r="M113" s="1" t="s">
        <v>88</v>
      </c>
      <c r="N113" s="1" t="s">
        <v>8</v>
      </c>
      <c r="O113" s="1" t="s">
        <v>99</v>
      </c>
      <c r="P113" s="1" t="s">
        <v>100</v>
      </c>
      <c r="Q113" s="1" t="s">
        <v>8</v>
      </c>
      <c r="R113" s="1" t="s">
        <v>77</v>
      </c>
      <c r="S113" s="1">
        <v>44795</v>
      </c>
      <c r="T113" s="1">
        <v>44795</v>
      </c>
      <c r="U113" s="1">
        <v>0.57732638888888999</v>
      </c>
      <c r="V113" s="1">
        <v>44795</v>
      </c>
      <c r="W113" s="1" t="s">
        <v>8</v>
      </c>
      <c r="X113" s="1" t="s">
        <v>38</v>
      </c>
      <c r="Y113" s="1">
        <v>65.09</v>
      </c>
      <c r="Z113" s="1" t="s">
        <v>39</v>
      </c>
      <c r="AA113" s="1" t="s">
        <v>40</v>
      </c>
    </row>
    <row r="114" spans="1:27" x14ac:dyDescent="0.2">
      <c r="A114" s="1" t="str">
        <f t="shared" si="1"/>
        <v>1000153749-SLP995</v>
      </c>
      <c r="B114" s="1" t="s">
        <v>71</v>
      </c>
      <c r="C114" s="1" t="s">
        <v>34</v>
      </c>
      <c r="D114" s="1" t="s">
        <v>94</v>
      </c>
      <c r="E114" s="1" t="s">
        <v>105</v>
      </c>
      <c r="F114" s="1" t="s">
        <v>96</v>
      </c>
      <c r="G114" s="1" t="s">
        <v>97</v>
      </c>
      <c r="H114" s="1" t="s">
        <v>36</v>
      </c>
      <c r="I114" s="1" t="s">
        <v>8</v>
      </c>
      <c r="J114" s="1">
        <v>61.19</v>
      </c>
      <c r="K114" s="1" t="s">
        <v>37</v>
      </c>
      <c r="L114" s="1" t="s">
        <v>98</v>
      </c>
      <c r="M114" s="1" t="s">
        <v>88</v>
      </c>
      <c r="N114" s="1" t="s">
        <v>8</v>
      </c>
      <c r="O114" s="1" t="s">
        <v>99</v>
      </c>
      <c r="P114" s="1" t="s">
        <v>100</v>
      </c>
      <c r="Q114" s="1" t="s">
        <v>8</v>
      </c>
      <c r="R114" s="1" t="s">
        <v>77</v>
      </c>
      <c r="S114" s="1">
        <v>44795</v>
      </c>
      <c r="T114" s="1">
        <v>44795</v>
      </c>
      <c r="U114" s="1">
        <v>0.57732638888888999</v>
      </c>
      <c r="V114" s="1">
        <v>44795</v>
      </c>
      <c r="W114" s="1" t="s">
        <v>8</v>
      </c>
      <c r="X114" s="1" t="s">
        <v>38</v>
      </c>
      <c r="Y114" s="1">
        <v>61.19</v>
      </c>
      <c r="Z114" s="1" t="s">
        <v>39</v>
      </c>
      <c r="AA114" s="1" t="s">
        <v>40</v>
      </c>
    </row>
    <row r="115" spans="1:27" x14ac:dyDescent="0.2">
      <c r="A115" s="1" t="str">
        <f t="shared" si="1"/>
        <v>1000153749-SLP995</v>
      </c>
      <c r="B115" s="1" t="s">
        <v>71</v>
      </c>
      <c r="C115" s="1" t="s">
        <v>34</v>
      </c>
      <c r="D115" s="1" t="s">
        <v>94</v>
      </c>
      <c r="E115" s="1" t="s">
        <v>105</v>
      </c>
      <c r="F115" s="1" t="s">
        <v>96</v>
      </c>
      <c r="G115" s="1" t="s">
        <v>97</v>
      </c>
      <c r="H115" s="1" t="s">
        <v>36</v>
      </c>
      <c r="I115" s="1" t="s">
        <v>8</v>
      </c>
      <c r="J115" s="1">
        <v>61.52</v>
      </c>
      <c r="K115" s="1" t="s">
        <v>37</v>
      </c>
      <c r="L115" s="1" t="s">
        <v>98</v>
      </c>
      <c r="M115" s="1" t="s">
        <v>88</v>
      </c>
      <c r="N115" s="1" t="s">
        <v>8</v>
      </c>
      <c r="O115" s="1" t="s">
        <v>99</v>
      </c>
      <c r="P115" s="1" t="s">
        <v>100</v>
      </c>
      <c r="Q115" s="1" t="s">
        <v>8</v>
      </c>
      <c r="R115" s="1" t="s">
        <v>77</v>
      </c>
      <c r="S115" s="1">
        <v>44795</v>
      </c>
      <c r="T115" s="1">
        <v>44795</v>
      </c>
      <c r="U115" s="1">
        <v>0.57732638888888999</v>
      </c>
      <c r="V115" s="1">
        <v>44795</v>
      </c>
      <c r="W115" s="1" t="s">
        <v>8</v>
      </c>
      <c r="X115" s="1" t="s">
        <v>38</v>
      </c>
      <c r="Y115" s="1">
        <v>61.52</v>
      </c>
      <c r="Z115" s="1" t="s">
        <v>39</v>
      </c>
      <c r="AA115" s="1" t="s">
        <v>40</v>
      </c>
    </row>
    <row r="116" spans="1:27" x14ac:dyDescent="0.2">
      <c r="A116" s="1" t="str">
        <f t="shared" si="1"/>
        <v>1000153749-SLP995</v>
      </c>
      <c r="B116" s="1" t="s">
        <v>71</v>
      </c>
      <c r="C116" s="1" t="s">
        <v>34</v>
      </c>
      <c r="D116" s="1" t="s">
        <v>94</v>
      </c>
      <c r="E116" s="1" t="s">
        <v>105</v>
      </c>
      <c r="F116" s="1" t="s">
        <v>96</v>
      </c>
      <c r="G116" s="1" t="s">
        <v>97</v>
      </c>
      <c r="H116" s="1" t="s">
        <v>36</v>
      </c>
      <c r="I116" s="1" t="s">
        <v>8</v>
      </c>
      <c r="J116" s="1">
        <v>30.62</v>
      </c>
      <c r="K116" s="1" t="s">
        <v>37</v>
      </c>
      <c r="L116" s="1" t="s">
        <v>98</v>
      </c>
      <c r="M116" s="1" t="s">
        <v>88</v>
      </c>
      <c r="N116" s="1" t="s">
        <v>8</v>
      </c>
      <c r="O116" s="1" t="s">
        <v>99</v>
      </c>
      <c r="P116" s="1" t="s">
        <v>100</v>
      </c>
      <c r="Q116" s="1" t="s">
        <v>8</v>
      </c>
      <c r="R116" s="1" t="s">
        <v>77</v>
      </c>
      <c r="S116" s="1">
        <v>44795</v>
      </c>
      <c r="T116" s="1">
        <v>44795</v>
      </c>
      <c r="U116" s="1">
        <v>0.57732638888888999</v>
      </c>
      <c r="V116" s="1">
        <v>44795</v>
      </c>
      <c r="W116" s="1" t="s">
        <v>8</v>
      </c>
      <c r="X116" s="1" t="s">
        <v>38</v>
      </c>
      <c r="Y116" s="1">
        <v>30.62</v>
      </c>
      <c r="Z116" s="1" t="s">
        <v>39</v>
      </c>
      <c r="AA116" s="1" t="s">
        <v>40</v>
      </c>
    </row>
    <row r="117" spans="1:27" x14ac:dyDescent="0.2">
      <c r="A117" s="1" t="str">
        <f t="shared" si="1"/>
        <v>1000153749-SLP995</v>
      </c>
      <c r="B117" s="1" t="s">
        <v>71</v>
      </c>
      <c r="C117" s="1" t="s">
        <v>34</v>
      </c>
      <c r="D117" s="1" t="s">
        <v>94</v>
      </c>
      <c r="E117" s="1" t="s">
        <v>105</v>
      </c>
      <c r="F117" s="1" t="s">
        <v>96</v>
      </c>
      <c r="G117" s="1" t="s">
        <v>97</v>
      </c>
      <c r="H117" s="1" t="s">
        <v>36</v>
      </c>
      <c r="I117" s="1" t="s">
        <v>8</v>
      </c>
      <c r="J117" s="1">
        <v>63.77</v>
      </c>
      <c r="K117" s="1" t="s">
        <v>37</v>
      </c>
      <c r="L117" s="1" t="s">
        <v>98</v>
      </c>
      <c r="M117" s="1" t="s">
        <v>88</v>
      </c>
      <c r="N117" s="1" t="s">
        <v>8</v>
      </c>
      <c r="O117" s="1" t="s">
        <v>99</v>
      </c>
      <c r="P117" s="1" t="s">
        <v>100</v>
      </c>
      <c r="Q117" s="1" t="s">
        <v>8</v>
      </c>
      <c r="R117" s="1" t="s">
        <v>77</v>
      </c>
      <c r="S117" s="1">
        <v>44795</v>
      </c>
      <c r="T117" s="1">
        <v>44795</v>
      </c>
      <c r="U117" s="1">
        <v>0.57732638888888999</v>
      </c>
      <c r="V117" s="1">
        <v>44795</v>
      </c>
      <c r="W117" s="1" t="s">
        <v>8</v>
      </c>
      <c r="X117" s="1" t="s">
        <v>38</v>
      </c>
      <c r="Y117" s="1">
        <v>63.77</v>
      </c>
      <c r="Z117" s="1" t="s">
        <v>39</v>
      </c>
      <c r="AA117" s="1" t="s">
        <v>40</v>
      </c>
    </row>
    <row r="118" spans="1:27" x14ac:dyDescent="0.2">
      <c r="A118" s="1" t="str">
        <f t="shared" si="1"/>
        <v>1000153749-SLP995</v>
      </c>
      <c r="B118" s="1" t="s">
        <v>71</v>
      </c>
      <c r="C118" s="1" t="s">
        <v>34</v>
      </c>
      <c r="D118" s="1" t="s">
        <v>94</v>
      </c>
      <c r="E118" s="1" t="s">
        <v>105</v>
      </c>
      <c r="F118" s="1" t="s">
        <v>96</v>
      </c>
      <c r="G118" s="1" t="s">
        <v>97</v>
      </c>
      <c r="H118" s="1" t="s">
        <v>36</v>
      </c>
      <c r="I118" s="1" t="s">
        <v>8</v>
      </c>
      <c r="J118" s="1">
        <v>63.41</v>
      </c>
      <c r="K118" s="1" t="s">
        <v>37</v>
      </c>
      <c r="L118" s="1" t="s">
        <v>98</v>
      </c>
      <c r="M118" s="1" t="s">
        <v>88</v>
      </c>
      <c r="N118" s="1" t="s">
        <v>8</v>
      </c>
      <c r="O118" s="1" t="s">
        <v>99</v>
      </c>
      <c r="P118" s="1" t="s">
        <v>100</v>
      </c>
      <c r="Q118" s="1" t="s">
        <v>8</v>
      </c>
      <c r="R118" s="1" t="s">
        <v>77</v>
      </c>
      <c r="S118" s="1">
        <v>44795</v>
      </c>
      <c r="T118" s="1">
        <v>44795</v>
      </c>
      <c r="U118" s="1">
        <v>0.57732638888888999</v>
      </c>
      <c r="V118" s="1">
        <v>44795</v>
      </c>
      <c r="W118" s="1" t="s">
        <v>8</v>
      </c>
      <c r="X118" s="1" t="s">
        <v>38</v>
      </c>
      <c r="Y118" s="1">
        <v>63.41</v>
      </c>
      <c r="Z118" s="1" t="s">
        <v>39</v>
      </c>
      <c r="AA118" s="1" t="s">
        <v>40</v>
      </c>
    </row>
    <row r="119" spans="1:27" x14ac:dyDescent="0.2">
      <c r="A119" s="1" t="str">
        <f t="shared" si="1"/>
        <v>1000153749-SLP995</v>
      </c>
      <c r="B119" s="1" t="s">
        <v>71</v>
      </c>
      <c r="C119" s="1" t="s">
        <v>34</v>
      </c>
      <c r="D119" s="1" t="s">
        <v>94</v>
      </c>
      <c r="E119" s="1" t="s">
        <v>105</v>
      </c>
      <c r="F119" s="1" t="s">
        <v>96</v>
      </c>
      <c r="G119" s="1" t="s">
        <v>97</v>
      </c>
      <c r="H119" s="1" t="s">
        <v>36</v>
      </c>
      <c r="I119" s="1" t="s">
        <v>8</v>
      </c>
      <c r="J119" s="1">
        <v>57.5</v>
      </c>
      <c r="K119" s="1" t="s">
        <v>37</v>
      </c>
      <c r="L119" s="1" t="s">
        <v>98</v>
      </c>
      <c r="M119" s="1" t="s">
        <v>88</v>
      </c>
      <c r="N119" s="1" t="s">
        <v>8</v>
      </c>
      <c r="O119" s="1" t="s">
        <v>99</v>
      </c>
      <c r="P119" s="1" t="s">
        <v>100</v>
      </c>
      <c r="Q119" s="1" t="s">
        <v>8</v>
      </c>
      <c r="R119" s="1" t="s">
        <v>77</v>
      </c>
      <c r="S119" s="1">
        <v>44795</v>
      </c>
      <c r="T119" s="1">
        <v>44795</v>
      </c>
      <c r="U119" s="1">
        <v>0.57732638888888999</v>
      </c>
      <c r="V119" s="1">
        <v>44795</v>
      </c>
      <c r="W119" s="1" t="s">
        <v>8</v>
      </c>
      <c r="X119" s="1" t="s">
        <v>38</v>
      </c>
      <c r="Y119" s="1">
        <v>57.5</v>
      </c>
      <c r="Z119" s="1" t="s">
        <v>39</v>
      </c>
      <c r="AA119" s="1" t="s">
        <v>40</v>
      </c>
    </row>
    <row r="120" spans="1:27" x14ac:dyDescent="0.2">
      <c r="A120" s="1" t="str">
        <f t="shared" si="1"/>
        <v>1000153749-SLP995</v>
      </c>
      <c r="B120" s="1" t="s">
        <v>71</v>
      </c>
      <c r="C120" s="1" t="s">
        <v>34</v>
      </c>
      <c r="D120" s="1" t="s">
        <v>94</v>
      </c>
      <c r="E120" s="1" t="s">
        <v>95</v>
      </c>
      <c r="F120" s="1" t="s">
        <v>96</v>
      </c>
      <c r="G120" s="1" t="s">
        <v>97</v>
      </c>
      <c r="H120" s="1" t="s">
        <v>36</v>
      </c>
      <c r="I120" s="1" t="s">
        <v>8</v>
      </c>
      <c r="J120" s="1">
        <v>46.91</v>
      </c>
      <c r="K120" s="1" t="s">
        <v>37</v>
      </c>
      <c r="L120" s="1" t="s">
        <v>98</v>
      </c>
      <c r="M120" s="1" t="s">
        <v>88</v>
      </c>
      <c r="N120" s="1" t="s">
        <v>8</v>
      </c>
      <c r="O120" s="1" t="s">
        <v>99</v>
      </c>
      <c r="P120" s="1" t="s">
        <v>100</v>
      </c>
      <c r="Q120" s="1" t="s">
        <v>8</v>
      </c>
      <c r="R120" s="1" t="s">
        <v>77</v>
      </c>
      <c r="S120" s="1">
        <v>44795</v>
      </c>
      <c r="T120" s="1">
        <v>44795</v>
      </c>
      <c r="U120" s="1">
        <v>0.57732638888888999</v>
      </c>
      <c r="V120" s="1">
        <v>44795</v>
      </c>
      <c r="W120" s="1" t="s">
        <v>8</v>
      </c>
      <c r="X120" s="1" t="s">
        <v>38</v>
      </c>
      <c r="Y120" s="1">
        <v>46.91</v>
      </c>
      <c r="Z120" s="1" t="s">
        <v>39</v>
      </c>
      <c r="AA120" s="1" t="s">
        <v>40</v>
      </c>
    </row>
    <row r="121" spans="1:27" x14ac:dyDescent="0.2">
      <c r="A121" s="1" t="str">
        <f t="shared" si="1"/>
        <v>1000153749-SLP995</v>
      </c>
      <c r="B121" s="1" t="s">
        <v>71</v>
      </c>
      <c r="C121" s="1" t="s">
        <v>34</v>
      </c>
      <c r="D121" s="1" t="s">
        <v>94</v>
      </c>
      <c r="E121" s="1" t="s">
        <v>95</v>
      </c>
      <c r="F121" s="1" t="s">
        <v>96</v>
      </c>
      <c r="G121" s="1" t="s">
        <v>97</v>
      </c>
      <c r="H121" s="1" t="s">
        <v>36</v>
      </c>
      <c r="I121" s="1" t="s">
        <v>8</v>
      </c>
      <c r="J121" s="1">
        <v>27.324000000000002</v>
      </c>
      <c r="K121" s="1" t="s">
        <v>37</v>
      </c>
      <c r="L121" s="1" t="s">
        <v>98</v>
      </c>
      <c r="M121" s="1" t="s">
        <v>88</v>
      </c>
      <c r="N121" s="1" t="s">
        <v>8</v>
      </c>
      <c r="O121" s="1" t="s">
        <v>99</v>
      </c>
      <c r="P121" s="1" t="s">
        <v>100</v>
      </c>
      <c r="Q121" s="1" t="s">
        <v>8</v>
      </c>
      <c r="R121" s="1" t="s">
        <v>77</v>
      </c>
      <c r="S121" s="1">
        <v>44795</v>
      </c>
      <c r="T121" s="1">
        <v>44795</v>
      </c>
      <c r="U121" s="1">
        <v>0.57732638888888999</v>
      </c>
      <c r="V121" s="1">
        <v>44795</v>
      </c>
      <c r="W121" s="1" t="s">
        <v>8</v>
      </c>
      <c r="X121" s="1" t="s">
        <v>38</v>
      </c>
      <c r="Y121" s="1">
        <v>27.324000000000002</v>
      </c>
      <c r="Z121" s="1" t="s">
        <v>39</v>
      </c>
      <c r="AA121" s="1" t="s">
        <v>40</v>
      </c>
    </row>
    <row r="122" spans="1:27" x14ac:dyDescent="0.2">
      <c r="A122" s="1" t="str">
        <f t="shared" si="1"/>
        <v>1000153749-SLP995</v>
      </c>
      <c r="B122" s="1" t="s">
        <v>71</v>
      </c>
      <c r="C122" s="1" t="s">
        <v>34</v>
      </c>
      <c r="D122" s="1" t="s">
        <v>94</v>
      </c>
      <c r="E122" s="1" t="s">
        <v>95</v>
      </c>
      <c r="F122" s="1" t="s">
        <v>96</v>
      </c>
      <c r="G122" s="1" t="s">
        <v>97</v>
      </c>
      <c r="H122" s="1" t="s">
        <v>36</v>
      </c>
      <c r="I122" s="1" t="s">
        <v>8</v>
      </c>
      <c r="J122" s="1">
        <v>23.67</v>
      </c>
      <c r="K122" s="1" t="s">
        <v>37</v>
      </c>
      <c r="L122" s="1" t="s">
        <v>98</v>
      </c>
      <c r="M122" s="1" t="s">
        <v>88</v>
      </c>
      <c r="N122" s="1" t="s">
        <v>8</v>
      </c>
      <c r="O122" s="1" t="s">
        <v>99</v>
      </c>
      <c r="P122" s="1" t="s">
        <v>100</v>
      </c>
      <c r="Q122" s="1" t="s">
        <v>8</v>
      </c>
      <c r="R122" s="1" t="s">
        <v>77</v>
      </c>
      <c r="S122" s="1">
        <v>44795</v>
      </c>
      <c r="T122" s="1">
        <v>44795</v>
      </c>
      <c r="U122" s="1">
        <v>0.57732638888888999</v>
      </c>
      <c r="V122" s="1">
        <v>44795</v>
      </c>
      <c r="W122" s="1" t="s">
        <v>8</v>
      </c>
      <c r="X122" s="1" t="s">
        <v>38</v>
      </c>
      <c r="Y122" s="1">
        <v>23.67</v>
      </c>
      <c r="Z122" s="1" t="s">
        <v>39</v>
      </c>
      <c r="AA122" s="1" t="s">
        <v>40</v>
      </c>
    </row>
    <row r="123" spans="1:27" x14ac:dyDescent="0.2">
      <c r="A123" s="1" t="str">
        <f t="shared" si="1"/>
        <v>1000153749-SLP995</v>
      </c>
      <c r="B123" s="1" t="s">
        <v>71</v>
      </c>
      <c r="C123" s="1" t="s">
        <v>34</v>
      </c>
      <c r="D123" s="1" t="s">
        <v>94</v>
      </c>
      <c r="E123" s="1" t="s">
        <v>105</v>
      </c>
      <c r="F123" s="1" t="s">
        <v>96</v>
      </c>
      <c r="G123" s="1" t="s">
        <v>97</v>
      </c>
      <c r="H123" s="1" t="s">
        <v>36</v>
      </c>
      <c r="I123" s="1" t="s">
        <v>8</v>
      </c>
      <c r="J123" s="1">
        <v>68.930000000000007</v>
      </c>
      <c r="K123" s="1" t="s">
        <v>37</v>
      </c>
      <c r="L123" s="1" t="s">
        <v>98</v>
      </c>
      <c r="M123" s="1" t="s">
        <v>88</v>
      </c>
      <c r="N123" s="1" t="s">
        <v>8</v>
      </c>
      <c r="O123" s="1" t="s">
        <v>99</v>
      </c>
      <c r="P123" s="1" t="s">
        <v>100</v>
      </c>
      <c r="Q123" s="1" t="s">
        <v>8</v>
      </c>
      <c r="R123" s="1" t="s">
        <v>77</v>
      </c>
      <c r="S123" s="1">
        <v>44795</v>
      </c>
      <c r="T123" s="1">
        <v>44795</v>
      </c>
      <c r="U123" s="1">
        <v>0.57732638888888999</v>
      </c>
      <c r="V123" s="1">
        <v>44795</v>
      </c>
      <c r="W123" s="1" t="s">
        <v>8</v>
      </c>
      <c r="X123" s="1" t="s">
        <v>38</v>
      </c>
      <c r="Y123" s="1">
        <v>68.930000000000007</v>
      </c>
      <c r="Z123" s="1" t="s">
        <v>39</v>
      </c>
      <c r="AA123" s="1" t="s">
        <v>40</v>
      </c>
    </row>
    <row r="124" spans="1:27" x14ac:dyDescent="0.2">
      <c r="A124" s="1" t="str">
        <f t="shared" si="1"/>
        <v>1000153749-SLP995</v>
      </c>
      <c r="B124" s="1" t="s">
        <v>71</v>
      </c>
      <c r="C124" s="1" t="s">
        <v>34</v>
      </c>
      <c r="D124" s="1" t="s">
        <v>94</v>
      </c>
      <c r="E124" s="1" t="s">
        <v>105</v>
      </c>
      <c r="F124" s="1" t="s">
        <v>96</v>
      </c>
      <c r="G124" s="1" t="s">
        <v>97</v>
      </c>
      <c r="H124" s="1" t="s">
        <v>36</v>
      </c>
      <c r="I124" s="1" t="s">
        <v>8</v>
      </c>
      <c r="J124" s="1">
        <v>65.040000000000006</v>
      </c>
      <c r="K124" s="1" t="s">
        <v>37</v>
      </c>
      <c r="L124" s="1" t="s">
        <v>98</v>
      </c>
      <c r="M124" s="1" t="s">
        <v>88</v>
      </c>
      <c r="N124" s="1" t="s">
        <v>8</v>
      </c>
      <c r="O124" s="1" t="s">
        <v>99</v>
      </c>
      <c r="P124" s="1" t="s">
        <v>100</v>
      </c>
      <c r="Q124" s="1" t="s">
        <v>8</v>
      </c>
      <c r="R124" s="1" t="s">
        <v>77</v>
      </c>
      <c r="S124" s="1">
        <v>44795</v>
      </c>
      <c r="T124" s="1">
        <v>44795</v>
      </c>
      <c r="U124" s="1">
        <v>0.57732638888888999</v>
      </c>
      <c r="V124" s="1">
        <v>44795</v>
      </c>
      <c r="W124" s="1" t="s">
        <v>8</v>
      </c>
      <c r="X124" s="1" t="s">
        <v>38</v>
      </c>
      <c r="Y124" s="1">
        <v>65.040000000000006</v>
      </c>
      <c r="Z124" s="1" t="s">
        <v>39</v>
      </c>
      <c r="AA124" s="1" t="s">
        <v>40</v>
      </c>
    </row>
    <row r="125" spans="1:27" x14ac:dyDescent="0.2">
      <c r="A125" s="1" t="str">
        <f t="shared" si="1"/>
        <v>1000153749-SLP995</v>
      </c>
      <c r="B125" s="1" t="s">
        <v>71</v>
      </c>
      <c r="C125" s="1" t="s">
        <v>34</v>
      </c>
      <c r="D125" s="1" t="s">
        <v>94</v>
      </c>
      <c r="E125" s="1" t="s">
        <v>105</v>
      </c>
      <c r="F125" s="1" t="s">
        <v>96</v>
      </c>
      <c r="G125" s="1" t="s">
        <v>97</v>
      </c>
      <c r="H125" s="1" t="s">
        <v>36</v>
      </c>
      <c r="I125" s="1" t="s">
        <v>8</v>
      </c>
      <c r="J125" s="1">
        <v>65.010000000000005</v>
      </c>
      <c r="K125" s="1" t="s">
        <v>37</v>
      </c>
      <c r="L125" s="1" t="s">
        <v>98</v>
      </c>
      <c r="M125" s="1" t="s">
        <v>88</v>
      </c>
      <c r="N125" s="1" t="s">
        <v>8</v>
      </c>
      <c r="O125" s="1" t="s">
        <v>99</v>
      </c>
      <c r="P125" s="1" t="s">
        <v>100</v>
      </c>
      <c r="Q125" s="1" t="s">
        <v>8</v>
      </c>
      <c r="R125" s="1" t="s">
        <v>77</v>
      </c>
      <c r="S125" s="1">
        <v>44795</v>
      </c>
      <c r="T125" s="1">
        <v>44795</v>
      </c>
      <c r="U125" s="1">
        <v>0.57732638888888999</v>
      </c>
      <c r="V125" s="1">
        <v>44795</v>
      </c>
      <c r="W125" s="1" t="s">
        <v>8</v>
      </c>
      <c r="X125" s="1" t="s">
        <v>38</v>
      </c>
      <c r="Y125" s="1">
        <v>65.010000000000005</v>
      </c>
      <c r="Z125" s="1" t="s">
        <v>39</v>
      </c>
      <c r="AA125" s="1" t="s">
        <v>40</v>
      </c>
    </row>
    <row r="126" spans="1:27" x14ac:dyDescent="0.2">
      <c r="A126" s="1" t="str">
        <f t="shared" si="1"/>
        <v>1000153749-SLP995</v>
      </c>
      <c r="B126" s="1" t="s">
        <v>71</v>
      </c>
      <c r="C126" s="1" t="s">
        <v>34</v>
      </c>
      <c r="D126" s="1" t="s">
        <v>94</v>
      </c>
      <c r="E126" s="1" t="s">
        <v>105</v>
      </c>
      <c r="F126" s="1" t="s">
        <v>96</v>
      </c>
      <c r="G126" s="1" t="s">
        <v>97</v>
      </c>
      <c r="H126" s="1" t="s">
        <v>36</v>
      </c>
      <c r="I126" s="1" t="s">
        <v>8</v>
      </c>
      <c r="J126" s="1">
        <v>64.989999999999995</v>
      </c>
      <c r="K126" s="1" t="s">
        <v>37</v>
      </c>
      <c r="L126" s="1" t="s">
        <v>98</v>
      </c>
      <c r="M126" s="1" t="s">
        <v>88</v>
      </c>
      <c r="N126" s="1" t="s">
        <v>8</v>
      </c>
      <c r="O126" s="1" t="s">
        <v>99</v>
      </c>
      <c r="P126" s="1" t="s">
        <v>100</v>
      </c>
      <c r="Q126" s="1" t="s">
        <v>8</v>
      </c>
      <c r="R126" s="1" t="s">
        <v>77</v>
      </c>
      <c r="S126" s="1">
        <v>44795</v>
      </c>
      <c r="T126" s="1">
        <v>44795</v>
      </c>
      <c r="U126" s="1">
        <v>0.57732638888888999</v>
      </c>
      <c r="V126" s="1">
        <v>44795</v>
      </c>
      <c r="W126" s="1" t="s">
        <v>8</v>
      </c>
      <c r="X126" s="1" t="s">
        <v>38</v>
      </c>
      <c r="Y126" s="1">
        <v>64.989999999999995</v>
      </c>
      <c r="Z126" s="1" t="s">
        <v>39</v>
      </c>
      <c r="AA126" s="1" t="s">
        <v>40</v>
      </c>
    </row>
    <row r="127" spans="1:27" x14ac:dyDescent="0.2">
      <c r="A127" s="1" t="str">
        <f t="shared" si="1"/>
        <v>1000153749-SLP995</v>
      </c>
      <c r="B127" s="1" t="s">
        <v>71</v>
      </c>
      <c r="C127" s="1" t="s">
        <v>34</v>
      </c>
      <c r="D127" s="1" t="s">
        <v>94</v>
      </c>
      <c r="E127" s="1" t="s">
        <v>105</v>
      </c>
      <c r="F127" s="1" t="s">
        <v>96</v>
      </c>
      <c r="G127" s="1" t="s">
        <v>97</v>
      </c>
      <c r="H127" s="1" t="s">
        <v>36</v>
      </c>
      <c r="I127" s="1" t="s">
        <v>8</v>
      </c>
      <c r="J127" s="1">
        <v>64.88</v>
      </c>
      <c r="K127" s="1" t="s">
        <v>37</v>
      </c>
      <c r="L127" s="1" t="s">
        <v>98</v>
      </c>
      <c r="M127" s="1" t="s">
        <v>88</v>
      </c>
      <c r="N127" s="1" t="s">
        <v>8</v>
      </c>
      <c r="O127" s="1" t="s">
        <v>99</v>
      </c>
      <c r="P127" s="1" t="s">
        <v>100</v>
      </c>
      <c r="Q127" s="1" t="s">
        <v>8</v>
      </c>
      <c r="R127" s="1" t="s">
        <v>77</v>
      </c>
      <c r="S127" s="1">
        <v>44795</v>
      </c>
      <c r="T127" s="1">
        <v>44795</v>
      </c>
      <c r="U127" s="1">
        <v>0.57732638888888999</v>
      </c>
      <c r="V127" s="1">
        <v>44795</v>
      </c>
      <c r="W127" s="1" t="s">
        <v>8</v>
      </c>
      <c r="X127" s="1" t="s">
        <v>38</v>
      </c>
      <c r="Y127" s="1">
        <v>64.88</v>
      </c>
      <c r="Z127" s="1" t="s">
        <v>39</v>
      </c>
      <c r="AA127" s="1" t="s">
        <v>40</v>
      </c>
    </row>
    <row r="128" spans="1:27" x14ac:dyDescent="0.2">
      <c r="A128" s="1" t="str">
        <f t="shared" si="1"/>
        <v>1000153749-SLP995</v>
      </c>
      <c r="B128" s="1" t="s">
        <v>71</v>
      </c>
      <c r="C128" s="1" t="s">
        <v>34</v>
      </c>
      <c r="D128" s="1" t="s">
        <v>94</v>
      </c>
      <c r="E128" s="1" t="s">
        <v>105</v>
      </c>
      <c r="F128" s="1" t="s">
        <v>96</v>
      </c>
      <c r="G128" s="1" t="s">
        <v>97</v>
      </c>
      <c r="H128" s="1" t="s">
        <v>36</v>
      </c>
      <c r="I128" s="1" t="s">
        <v>8</v>
      </c>
      <c r="J128" s="1">
        <v>64.569999999999993</v>
      </c>
      <c r="K128" s="1" t="s">
        <v>37</v>
      </c>
      <c r="L128" s="1" t="s">
        <v>98</v>
      </c>
      <c r="M128" s="1" t="s">
        <v>88</v>
      </c>
      <c r="N128" s="1" t="s">
        <v>8</v>
      </c>
      <c r="O128" s="1" t="s">
        <v>99</v>
      </c>
      <c r="P128" s="1" t="s">
        <v>100</v>
      </c>
      <c r="Q128" s="1" t="s">
        <v>8</v>
      </c>
      <c r="R128" s="1" t="s">
        <v>77</v>
      </c>
      <c r="S128" s="1">
        <v>44795</v>
      </c>
      <c r="T128" s="1">
        <v>44795</v>
      </c>
      <c r="U128" s="1">
        <v>0.57732638888888999</v>
      </c>
      <c r="V128" s="1">
        <v>44795</v>
      </c>
      <c r="W128" s="1" t="s">
        <v>8</v>
      </c>
      <c r="X128" s="1" t="s">
        <v>38</v>
      </c>
      <c r="Y128" s="1">
        <v>64.569999999999993</v>
      </c>
      <c r="Z128" s="1" t="s">
        <v>39</v>
      </c>
      <c r="AA128" s="1" t="s">
        <v>40</v>
      </c>
    </row>
    <row r="129" spans="1:27" x14ac:dyDescent="0.2">
      <c r="A129" s="1" t="str">
        <f t="shared" si="1"/>
        <v>1000153749-SLP995</v>
      </c>
      <c r="B129" s="1" t="s">
        <v>71</v>
      </c>
      <c r="C129" s="1" t="s">
        <v>34</v>
      </c>
      <c r="D129" s="1" t="s">
        <v>94</v>
      </c>
      <c r="E129" s="1" t="s">
        <v>105</v>
      </c>
      <c r="F129" s="1" t="s">
        <v>96</v>
      </c>
      <c r="G129" s="1" t="s">
        <v>97</v>
      </c>
      <c r="H129" s="1" t="s">
        <v>36</v>
      </c>
      <c r="I129" s="1" t="s">
        <v>8</v>
      </c>
      <c r="J129" s="1">
        <v>37.216000000000001</v>
      </c>
      <c r="K129" s="1" t="s">
        <v>37</v>
      </c>
      <c r="L129" s="1" t="s">
        <v>98</v>
      </c>
      <c r="M129" s="1" t="s">
        <v>88</v>
      </c>
      <c r="N129" s="1" t="s">
        <v>8</v>
      </c>
      <c r="O129" s="1" t="s">
        <v>99</v>
      </c>
      <c r="P129" s="1" t="s">
        <v>100</v>
      </c>
      <c r="Q129" s="1" t="s">
        <v>8</v>
      </c>
      <c r="R129" s="1" t="s">
        <v>77</v>
      </c>
      <c r="S129" s="1">
        <v>44795</v>
      </c>
      <c r="T129" s="1">
        <v>44795</v>
      </c>
      <c r="U129" s="1">
        <v>0.57732638888888999</v>
      </c>
      <c r="V129" s="1">
        <v>44795</v>
      </c>
      <c r="W129" s="1" t="s">
        <v>8</v>
      </c>
      <c r="X129" s="1" t="s">
        <v>38</v>
      </c>
      <c r="Y129" s="1">
        <v>37.216000000000001</v>
      </c>
      <c r="Z129" s="1" t="s">
        <v>39</v>
      </c>
      <c r="AA129" s="1" t="s">
        <v>40</v>
      </c>
    </row>
    <row r="130" spans="1:27" x14ac:dyDescent="0.2">
      <c r="A130" s="1" t="str">
        <f t="shared" si="1"/>
        <v>1000153749-SLP995</v>
      </c>
      <c r="B130" s="1" t="s">
        <v>71</v>
      </c>
      <c r="C130" s="1" t="s">
        <v>34</v>
      </c>
      <c r="D130" s="1" t="s">
        <v>94</v>
      </c>
      <c r="E130" s="1" t="s">
        <v>105</v>
      </c>
      <c r="F130" s="1" t="s">
        <v>96</v>
      </c>
      <c r="G130" s="1" t="s">
        <v>97</v>
      </c>
      <c r="H130" s="1" t="s">
        <v>36</v>
      </c>
      <c r="I130" s="1" t="s">
        <v>8</v>
      </c>
      <c r="J130" s="1">
        <v>44.61</v>
      </c>
      <c r="K130" s="1" t="s">
        <v>37</v>
      </c>
      <c r="L130" s="1" t="s">
        <v>98</v>
      </c>
      <c r="M130" s="1" t="s">
        <v>88</v>
      </c>
      <c r="N130" s="1" t="s">
        <v>8</v>
      </c>
      <c r="O130" s="1" t="s">
        <v>99</v>
      </c>
      <c r="P130" s="1" t="s">
        <v>100</v>
      </c>
      <c r="Q130" s="1" t="s">
        <v>8</v>
      </c>
      <c r="R130" s="1" t="s">
        <v>77</v>
      </c>
      <c r="S130" s="1">
        <v>44795</v>
      </c>
      <c r="T130" s="1">
        <v>44795</v>
      </c>
      <c r="U130" s="1">
        <v>0.57732638888888999</v>
      </c>
      <c r="V130" s="1">
        <v>44795</v>
      </c>
      <c r="W130" s="1" t="s">
        <v>8</v>
      </c>
      <c r="X130" s="1" t="s">
        <v>38</v>
      </c>
      <c r="Y130" s="1">
        <v>44.61</v>
      </c>
      <c r="Z130" s="1" t="s">
        <v>39</v>
      </c>
      <c r="AA130" s="1" t="s">
        <v>40</v>
      </c>
    </row>
    <row r="131" spans="1:27" x14ac:dyDescent="0.2">
      <c r="A131" s="1" t="str">
        <f t="shared" ref="A131:A136" si="2">F131&amp;"-"&amp;M131</f>
        <v>1000153749-SLP995</v>
      </c>
      <c r="B131" s="1" t="s">
        <v>71</v>
      </c>
      <c r="C131" s="1" t="s">
        <v>34</v>
      </c>
      <c r="D131" s="1" t="s">
        <v>94</v>
      </c>
      <c r="E131" s="1" t="s">
        <v>105</v>
      </c>
      <c r="F131" s="1" t="s">
        <v>96</v>
      </c>
      <c r="G131" s="1" t="s">
        <v>97</v>
      </c>
      <c r="H131" s="1" t="s">
        <v>36</v>
      </c>
      <c r="I131" s="1" t="s">
        <v>8</v>
      </c>
      <c r="J131" s="1">
        <v>60.68</v>
      </c>
      <c r="K131" s="1" t="s">
        <v>37</v>
      </c>
      <c r="L131" s="1" t="s">
        <v>98</v>
      </c>
      <c r="M131" s="1" t="s">
        <v>88</v>
      </c>
      <c r="N131" s="1" t="s">
        <v>8</v>
      </c>
      <c r="O131" s="1" t="s">
        <v>99</v>
      </c>
      <c r="P131" s="1" t="s">
        <v>100</v>
      </c>
      <c r="Q131" s="1" t="s">
        <v>8</v>
      </c>
      <c r="R131" s="1" t="s">
        <v>77</v>
      </c>
      <c r="S131" s="1">
        <v>44795</v>
      </c>
      <c r="T131" s="1">
        <v>44795</v>
      </c>
      <c r="U131" s="1">
        <v>0.57732638888888999</v>
      </c>
      <c r="V131" s="1">
        <v>44795</v>
      </c>
      <c r="W131" s="1" t="s">
        <v>8</v>
      </c>
      <c r="X131" s="1" t="s">
        <v>38</v>
      </c>
      <c r="Y131" s="1">
        <v>60.68</v>
      </c>
      <c r="Z131" s="1" t="s">
        <v>39</v>
      </c>
      <c r="AA131" s="1" t="s">
        <v>40</v>
      </c>
    </row>
    <row r="132" spans="1:27" x14ac:dyDescent="0.2">
      <c r="A132" s="1" t="str">
        <f t="shared" si="2"/>
        <v>1000153749-SLP995</v>
      </c>
      <c r="B132" s="1" t="s">
        <v>71</v>
      </c>
      <c r="C132" s="1" t="s">
        <v>34</v>
      </c>
      <c r="D132" s="1" t="s">
        <v>94</v>
      </c>
      <c r="E132" s="1" t="s">
        <v>105</v>
      </c>
      <c r="F132" s="1" t="s">
        <v>96</v>
      </c>
      <c r="G132" s="1" t="s">
        <v>97</v>
      </c>
      <c r="H132" s="1" t="s">
        <v>36</v>
      </c>
      <c r="I132" s="1" t="s">
        <v>8</v>
      </c>
      <c r="J132" s="1">
        <v>47.79</v>
      </c>
      <c r="K132" s="1" t="s">
        <v>37</v>
      </c>
      <c r="L132" s="1" t="s">
        <v>98</v>
      </c>
      <c r="M132" s="1" t="s">
        <v>88</v>
      </c>
      <c r="N132" s="1" t="s">
        <v>8</v>
      </c>
      <c r="O132" s="1" t="s">
        <v>99</v>
      </c>
      <c r="P132" s="1" t="s">
        <v>100</v>
      </c>
      <c r="Q132" s="1" t="s">
        <v>8</v>
      </c>
      <c r="R132" s="1" t="s">
        <v>77</v>
      </c>
      <c r="S132" s="1">
        <v>44795</v>
      </c>
      <c r="T132" s="1">
        <v>44795</v>
      </c>
      <c r="U132" s="1">
        <v>0.57732638888888999</v>
      </c>
      <c r="V132" s="1">
        <v>44795</v>
      </c>
      <c r="W132" s="1" t="s">
        <v>8</v>
      </c>
      <c r="X132" s="1" t="s">
        <v>38</v>
      </c>
      <c r="Y132" s="1">
        <v>47.79</v>
      </c>
      <c r="Z132" s="1" t="s">
        <v>39</v>
      </c>
      <c r="AA132" s="1" t="s">
        <v>40</v>
      </c>
    </row>
    <row r="133" spans="1:27" x14ac:dyDescent="0.2">
      <c r="A133" s="1" t="str">
        <f t="shared" si="2"/>
        <v>1000153749-SLP995</v>
      </c>
      <c r="B133" s="1" t="s">
        <v>71</v>
      </c>
      <c r="C133" s="1" t="s">
        <v>34</v>
      </c>
      <c r="D133" s="1" t="s">
        <v>94</v>
      </c>
      <c r="E133" s="1" t="s">
        <v>105</v>
      </c>
      <c r="F133" s="1" t="s">
        <v>96</v>
      </c>
      <c r="G133" s="1" t="s">
        <v>97</v>
      </c>
      <c r="H133" s="1" t="s">
        <v>36</v>
      </c>
      <c r="I133" s="1" t="s">
        <v>8</v>
      </c>
      <c r="J133" s="1">
        <v>61.9</v>
      </c>
      <c r="K133" s="1" t="s">
        <v>37</v>
      </c>
      <c r="L133" s="1" t="s">
        <v>98</v>
      </c>
      <c r="M133" s="1" t="s">
        <v>88</v>
      </c>
      <c r="N133" s="1" t="s">
        <v>8</v>
      </c>
      <c r="O133" s="1" t="s">
        <v>99</v>
      </c>
      <c r="P133" s="1" t="s">
        <v>100</v>
      </c>
      <c r="Q133" s="1" t="s">
        <v>8</v>
      </c>
      <c r="R133" s="1" t="s">
        <v>77</v>
      </c>
      <c r="S133" s="1">
        <v>44795</v>
      </c>
      <c r="T133" s="1">
        <v>44795</v>
      </c>
      <c r="U133" s="1">
        <v>0.57732638888888999</v>
      </c>
      <c r="V133" s="1">
        <v>44795</v>
      </c>
      <c r="W133" s="1" t="s">
        <v>8</v>
      </c>
      <c r="X133" s="1" t="s">
        <v>38</v>
      </c>
      <c r="Y133" s="1">
        <v>61.9</v>
      </c>
      <c r="Z133" s="1" t="s">
        <v>39</v>
      </c>
      <c r="AA133" s="1" t="s">
        <v>40</v>
      </c>
    </row>
    <row r="134" spans="1:27" x14ac:dyDescent="0.2">
      <c r="A134" s="1" t="str">
        <f t="shared" si="2"/>
        <v>1000153749-SLP995</v>
      </c>
      <c r="B134" s="1" t="s">
        <v>71</v>
      </c>
      <c r="C134" s="1" t="s">
        <v>34</v>
      </c>
      <c r="D134" s="1" t="s">
        <v>94</v>
      </c>
      <c r="E134" s="1" t="s">
        <v>105</v>
      </c>
      <c r="F134" s="1" t="s">
        <v>96</v>
      </c>
      <c r="G134" s="1" t="s">
        <v>97</v>
      </c>
      <c r="H134" s="1" t="s">
        <v>36</v>
      </c>
      <c r="I134" s="1" t="s">
        <v>8</v>
      </c>
      <c r="J134" s="1">
        <v>60.76</v>
      </c>
      <c r="K134" s="1" t="s">
        <v>37</v>
      </c>
      <c r="L134" s="1" t="s">
        <v>98</v>
      </c>
      <c r="M134" s="1" t="s">
        <v>88</v>
      </c>
      <c r="N134" s="1" t="s">
        <v>8</v>
      </c>
      <c r="O134" s="1" t="s">
        <v>99</v>
      </c>
      <c r="P134" s="1" t="s">
        <v>100</v>
      </c>
      <c r="Q134" s="1" t="s">
        <v>8</v>
      </c>
      <c r="R134" s="1" t="s">
        <v>77</v>
      </c>
      <c r="S134" s="1">
        <v>44795</v>
      </c>
      <c r="T134" s="1">
        <v>44795</v>
      </c>
      <c r="U134" s="1">
        <v>0.57732638888888999</v>
      </c>
      <c r="V134" s="1">
        <v>44795</v>
      </c>
      <c r="W134" s="1" t="s">
        <v>8</v>
      </c>
      <c r="X134" s="1" t="s">
        <v>38</v>
      </c>
      <c r="Y134" s="1">
        <v>60.76</v>
      </c>
      <c r="Z134" s="1" t="s">
        <v>39</v>
      </c>
      <c r="AA134" s="1" t="s">
        <v>40</v>
      </c>
    </row>
    <row r="135" spans="1:27" x14ac:dyDescent="0.2">
      <c r="A135" s="1" t="str">
        <f t="shared" si="2"/>
        <v>1000153749-SLP995</v>
      </c>
      <c r="B135" s="1" t="s">
        <v>71</v>
      </c>
      <c r="C135" s="1" t="s">
        <v>34</v>
      </c>
      <c r="D135" s="1" t="s">
        <v>94</v>
      </c>
      <c r="E135" s="1" t="s">
        <v>105</v>
      </c>
      <c r="F135" s="1" t="s">
        <v>96</v>
      </c>
      <c r="G135" s="1" t="s">
        <v>97</v>
      </c>
      <c r="H135" s="1" t="s">
        <v>36</v>
      </c>
      <c r="I135" s="1" t="s">
        <v>8</v>
      </c>
      <c r="J135" s="1">
        <v>64.489999999999995</v>
      </c>
      <c r="K135" s="1" t="s">
        <v>37</v>
      </c>
      <c r="L135" s="1" t="s">
        <v>98</v>
      </c>
      <c r="M135" s="1" t="s">
        <v>88</v>
      </c>
      <c r="N135" s="1" t="s">
        <v>8</v>
      </c>
      <c r="O135" s="1" t="s">
        <v>99</v>
      </c>
      <c r="P135" s="1" t="s">
        <v>100</v>
      </c>
      <c r="Q135" s="1" t="s">
        <v>8</v>
      </c>
      <c r="R135" s="1" t="s">
        <v>77</v>
      </c>
      <c r="S135" s="1">
        <v>44795</v>
      </c>
      <c r="T135" s="1">
        <v>44795</v>
      </c>
      <c r="U135" s="1">
        <v>0.57732638888888999</v>
      </c>
      <c r="V135" s="1">
        <v>44795</v>
      </c>
      <c r="W135" s="1" t="s">
        <v>8</v>
      </c>
      <c r="X135" s="1" t="s">
        <v>38</v>
      </c>
      <c r="Y135" s="1">
        <v>64.489999999999995</v>
      </c>
      <c r="Z135" s="1" t="s">
        <v>39</v>
      </c>
      <c r="AA135" s="1" t="s">
        <v>40</v>
      </c>
    </row>
    <row r="136" spans="1:27" x14ac:dyDescent="0.2">
      <c r="A136" s="1" t="str">
        <f t="shared" si="2"/>
        <v>1000153749-SLP995</v>
      </c>
      <c r="B136" s="1" t="s">
        <v>71</v>
      </c>
      <c r="C136" s="1" t="s">
        <v>34</v>
      </c>
      <c r="D136" s="1" t="s">
        <v>94</v>
      </c>
      <c r="E136" s="1" t="s">
        <v>105</v>
      </c>
      <c r="F136" s="1" t="s">
        <v>96</v>
      </c>
      <c r="G136" s="1" t="s">
        <v>97</v>
      </c>
      <c r="H136" s="1" t="s">
        <v>36</v>
      </c>
      <c r="I136" s="1" t="s">
        <v>8</v>
      </c>
      <c r="J136" s="1">
        <v>64.55</v>
      </c>
      <c r="K136" s="1" t="s">
        <v>37</v>
      </c>
      <c r="L136" s="1" t="s">
        <v>98</v>
      </c>
      <c r="M136" s="1" t="s">
        <v>88</v>
      </c>
      <c r="N136" s="1" t="s">
        <v>8</v>
      </c>
      <c r="O136" s="1" t="s">
        <v>99</v>
      </c>
      <c r="P136" s="1" t="s">
        <v>100</v>
      </c>
      <c r="Q136" s="1" t="s">
        <v>8</v>
      </c>
      <c r="R136" s="1" t="s">
        <v>77</v>
      </c>
      <c r="S136" s="1">
        <v>44795</v>
      </c>
      <c r="T136" s="1">
        <v>44795</v>
      </c>
      <c r="U136" s="1">
        <v>0.57732638888888999</v>
      </c>
      <c r="V136" s="1">
        <v>44795</v>
      </c>
      <c r="W136" s="1" t="s">
        <v>8</v>
      </c>
      <c r="X136" s="1" t="s">
        <v>38</v>
      </c>
      <c r="Y136" s="1">
        <v>64.55</v>
      </c>
      <c r="Z136" s="1" t="s">
        <v>39</v>
      </c>
      <c r="AA136" s="1" t="s">
        <v>40</v>
      </c>
    </row>
  </sheetData>
  <autoFilter ref="A1:AB1" xr:uid="{790F597B-28A6-4B24-95F3-F91A3A4FBB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E272-B4C0-494D-8379-2C44B24BE632}">
  <dimension ref="A1:U128"/>
  <sheetViews>
    <sheetView workbookViewId="0">
      <selection activeCell="A2" sqref="A2:A128"/>
    </sheetView>
  </sheetViews>
  <sheetFormatPr defaultRowHeight="12.75" x14ac:dyDescent="0.2"/>
  <cols>
    <col min="1" max="1" width="15.42578125" style="1" bestFit="1" customWidth="1"/>
    <col min="2" max="2" width="11" style="1" bestFit="1" customWidth="1"/>
    <col min="3" max="3" width="14.5703125" style="1" bestFit="1" customWidth="1"/>
    <col min="4" max="4" width="12.28515625" style="1" bestFit="1" customWidth="1"/>
    <col min="5" max="5" width="12.7109375" style="1" bestFit="1" customWidth="1"/>
    <col min="6" max="6" width="8.42578125" style="1" bestFit="1" customWidth="1"/>
    <col min="7" max="7" width="13.85546875" style="1" bestFit="1" customWidth="1"/>
    <col min="8" max="8" width="11.5703125" style="1" bestFit="1" customWidth="1"/>
    <col min="9" max="9" width="18" style="1" bestFit="1" customWidth="1"/>
    <col min="10" max="10" width="15.42578125" style="1" bestFit="1" customWidth="1"/>
    <col min="11" max="11" width="14" style="1" bestFit="1" customWidth="1"/>
    <col min="12" max="12" width="16.140625" style="1" bestFit="1" customWidth="1"/>
    <col min="13" max="13" width="11.28515625" style="1" bestFit="1" customWidth="1"/>
    <col min="14" max="15" width="10.5703125" style="1" bestFit="1" customWidth="1"/>
    <col min="16" max="16" width="7.85546875" style="1" bestFit="1" customWidth="1"/>
    <col min="17" max="17" width="22.7109375" style="1" bestFit="1" customWidth="1"/>
    <col min="18" max="18" width="16.140625" style="1" bestFit="1" customWidth="1"/>
    <col min="19" max="19" width="13.140625" style="1" bestFit="1" customWidth="1"/>
    <col min="20" max="20" width="10.5703125" style="1" bestFit="1" customWidth="1"/>
    <col min="21" max="21" width="18.7109375" style="1" bestFit="1" customWidth="1"/>
    <col min="22" max="16384" width="9.140625" style="1"/>
  </cols>
  <sheetData>
    <row r="1" spans="1:21" s="2" customFormat="1" x14ac:dyDescent="0.2">
      <c r="A1" s="2" t="s">
        <v>46</v>
      </c>
      <c r="B1" s="11" t="s">
        <v>13</v>
      </c>
      <c r="C1" s="17" t="s">
        <v>48</v>
      </c>
      <c r="D1" s="17" t="s">
        <v>49</v>
      </c>
      <c r="E1" s="11" t="s">
        <v>70</v>
      </c>
      <c r="F1" s="17" t="s">
        <v>1</v>
      </c>
      <c r="G1" s="17" t="s">
        <v>50</v>
      </c>
      <c r="H1" s="17" t="s">
        <v>51</v>
      </c>
      <c r="I1" s="17" t="s">
        <v>52</v>
      </c>
      <c r="J1" s="17" t="s">
        <v>53</v>
      </c>
      <c r="K1" s="17" t="s">
        <v>54</v>
      </c>
      <c r="L1" s="11" t="s">
        <v>0</v>
      </c>
      <c r="M1" s="2" t="s">
        <v>55</v>
      </c>
      <c r="N1" s="2" t="s">
        <v>2</v>
      </c>
      <c r="O1" s="2" t="s">
        <v>56</v>
      </c>
      <c r="P1" s="11" t="s">
        <v>5</v>
      </c>
      <c r="Q1" s="2" t="s">
        <v>3</v>
      </c>
      <c r="R1" s="2" t="s">
        <v>57</v>
      </c>
      <c r="S1" s="2" t="s">
        <v>58</v>
      </c>
      <c r="T1" s="2" t="s">
        <v>59</v>
      </c>
      <c r="U1" s="2" t="s">
        <v>60</v>
      </c>
    </row>
    <row r="2" spans="1:21" x14ac:dyDescent="0.2">
      <c r="A2" s="1" t="str">
        <f>B2&amp;"-"&amp;E2</f>
        <v>1000153749-SLP995</v>
      </c>
      <c r="B2" s="1" t="str">
        <f>RIGHT(L2,LEN(L2)-FIND("-",L2))</f>
        <v>1000153749</v>
      </c>
      <c r="C2" s="1" t="s">
        <v>106</v>
      </c>
      <c r="D2" s="1" t="s">
        <v>107</v>
      </c>
      <c r="E2" s="1" t="str">
        <f>LEFT(F2,FIND("-",F2)-1)</f>
        <v>SLP995</v>
      </c>
      <c r="F2" s="1" t="s">
        <v>108</v>
      </c>
      <c r="G2" s="1" t="s">
        <v>61</v>
      </c>
      <c r="H2" s="1" t="s">
        <v>62</v>
      </c>
      <c r="I2" s="1" t="s">
        <v>109</v>
      </c>
      <c r="J2" s="1" t="s">
        <v>8</v>
      </c>
      <c r="K2" s="1" t="s">
        <v>110</v>
      </c>
      <c r="L2" s="1" t="s">
        <v>111</v>
      </c>
      <c r="M2" s="1" t="s">
        <v>63</v>
      </c>
      <c r="N2" s="1" t="s">
        <v>112</v>
      </c>
      <c r="O2" s="1" t="s">
        <v>113</v>
      </c>
      <c r="P2" s="9">
        <v>65.09</v>
      </c>
      <c r="Q2" s="1" t="s">
        <v>114</v>
      </c>
      <c r="R2" s="1" t="s">
        <v>115</v>
      </c>
      <c r="S2" s="1" t="s">
        <v>8</v>
      </c>
      <c r="T2" s="1" t="s">
        <v>116</v>
      </c>
      <c r="U2" s="1" t="s">
        <v>108</v>
      </c>
    </row>
    <row r="3" spans="1:21" x14ac:dyDescent="0.2">
      <c r="A3" s="1" t="str">
        <f t="shared" ref="A3:A66" si="0">B3&amp;"-"&amp;E3</f>
        <v>1000153749-SLP995</v>
      </c>
      <c r="B3" s="1" t="str">
        <f t="shared" ref="B3:B66" si="1">RIGHT(L3,LEN(L3)-FIND("-",L3))</f>
        <v>1000153749</v>
      </c>
      <c r="C3" s="1" t="s">
        <v>106</v>
      </c>
      <c r="D3" s="1" t="s">
        <v>107</v>
      </c>
      <c r="E3" s="1" t="str">
        <f t="shared" ref="E3:E66" si="2">LEFT(F3,FIND("-",F3)-1)</f>
        <v>SLP995</v>
      </c>
      <c r="F3" s="1" t="s">
        <v>108</v>
      </c>
      <c r="G3" s="1" t="s">
        <v>61</v>
      </c>
      <c r="H3" s="1" t="s">
        <v>62</v>
      </c>
      <c r="I3" s="1" t="s">
        <v>109</v>
      </c>
      <c r="J3" s="1" t="s">
        <v>8</v>
      </c>
      <c r="K3" s="1" t="s">
        <v>110</v>
      </c>
      <c r="L3" s="1" t="s">
        <v>111</v>
      </c>
      <c r="M3" s="1" t="s">
        <v>117</v>
      </c>
      <c r="N3" s="1" t="s">
        <v>112</v>
      </c>
      <c r="O3" s="1" t="s">
        <v>118</v>
      </c>
      <c r="P3" s="9">
        <v>65.040000000000006</v>
      </c>
      <c r="Q3" s="1" t="s">
        <v>119</v>
      </c>
      <c r="R3" s="1" t="s">
        <v>115</v>
      </c>
      <c r="S3" s="1" t="s">
        <v>8</v>
      </c>
      <c r="T3" s="1" t="s">
        <v>116</v>
      </c>
      <c r="U3" s="1" t="s">
        <v>108</v>
      </c>
    </row>
    <row r="4" spans="1:21" x14ac:dyDescent="0.2">
      <c r="A4" s="1" t="str">
        <f t="shared" si="0"/>
        <v>1000153749-SLP995</v>
      </c>
      <c r="B4" s="1" t="str">
        <f t="shared" si="1"/>
        <v>1000153749</v>
      </c>
      <c r="C4" s="1" t="s">
        <v>106</v>
      </c>
      <c r="D4" s="1" t="s">
        <v>107</v>
      </c>
      <c r="E4" s="1" t="str">
        <f t="shared" si="2"/>
        <v>SLP995</v>
      </c>
      <c r="F4" s="1" t="s">
        <v>108</v>
      </c>
      <c r="G4" s="1" t="s">
        <v>61</v>
      </c>
      <c r="H4" s="1" t="s">
        <v>62</v>
      </c>
      <c r="I4" s="1" t="s">
        <v>109</v>
      </c>
      <c r="J4" s="1" t="s">
        <v>8</v>
      </c>
      <c r="K4" s="1" t="s">
        <v>110</v>
      </c>
      <c r="L4" s="1" t="s">
        <v>111</v>
      </c>
      <c r="M4" s="1" t="s">
        <v>120</v>
      </c>
      <c r="N4" s="1" t="s">
        <v>112</v>
      </c>
      <c r="O4" s="1" t="s">
        <v>121</v>
      </c>
      <c r="P4" s="9">
        <v>64.489999999999995</v>
      </c>
      <c r="Q4" s="1" t="s">
        <v>122</v>
      </c>
      <c r="R4" s="1" t="s">
        <v>115</v>
      </c>
      <c r="S4" s="1" t="s">
        <v>8</v>
      </c>
      <c r="T4" s="1" t="s">
        <v>116</v>
      </c>
      <c r="U4" s="1" t="s">
        <v>108</v>
      </c>
    </row>
    <row r="5" spans="1:21" x14ac:dyDescent="0.2">
      <c r="A5" s="1" t="str">
        <f t="shared" si="0"/>
        <v>1000140984-PKS405</v>
      </c>
      <c r="B5" s="1" t="str">
        <f t="shared" si="1"/>
        <v>1000140984</v>
      </c>
      <c r="C5" s="1" t="s">
        <v>106</v>
      </c>
      <c r="D5" s="1" t="s">
        <v>107</v>
      </c>
      <c r="E5" s="1" t="str">
        <f t="shared" si="2"/>
        <v>PKS405</v>
      </c>
      <c r="F5" s="1" t="s">
        <v>123</v>
      </c>
      <c r="G5" s="1" t="s">
        <v>61</v>
      </c>
      <c r="H5" s="1" t="s">
        <v>62</v>
      </c>
      <c r="I5" s="1" t="s">
        <v>109</v>
      </c>
      <c r="J5" s="1" t="s">
        <v>8</v>
      </c>
      <c r="K5" s="1" t="s">
        <v>124</v>
      </c>
      <c r="L5" s="1" t="s">
        <v>6</v>
      </c>
      <c r="M5" s="1" t="s">
        <v>125</v>
      </c>
      <c r="N5" s="1" t="s">
        <v>126</v>
      </c>
      <c r="O5" s="1" t="s">
        <v>127</v>
      </c>
      <c r="P5" s="9">
        <v>44.838000000000001</v>
      </c>
      <c r="Q5" s="1" t="s">
        <v>128</v>
      </c>
      <c r="R5" s="1" t="s">
        <v>129</v>
      </c>
      <c r="S5" s="1" t="s">
        <v>8</v>
      </c>
      <c r="T5" s="1" t="s">
        <v>116</v>
      </c>
      <c r="U5" s="1" t="s">
        <v>123</v>
      </c>
    </row>
    <row r="6" spans="1:21" x14ac:dyDescent="0.2">
      <c r="A6" s="1" t="str">
        <f t="shared" si="0"/>
        <v>1000153749-SLP995</v>
      </c>
      <c r="B6" s="1" t="str">
        <f t="shared" si="1"/>
        <v>1000153749</v>
      </c>
      <c r="C6" s="1" t="s">
        <v>106</v>
      </c>
      <c r="D6" s="1" t="s">
        <v>107</v>
      </c>
      <c r="E6" s="1" t="str">
        <f t="shared" si="2"/>
        <v>SLP995</v>
      </c>
      <c r="F6" s="1" t="s">
        <v>108</v>
      </c>
      <c r="G6" s="1" t="s">
        <v>61</v>
      </c>
      <c r="H6" s="1" t="s">
        <v>62</v>
      </c>
      <c r="I6" s="1" t="s">
        <v>109</v>
      </c>
      <c r="J6" s="1" t="s">
        <v>8</v>
      </c>
      <c r="K6" s="1" t="s">
        <v>110</v>
      </c>
      <c r="L6" s="1" t="s">
        <v>111</v>
      </c>
      <c r="M6" s="1" t="s">
        <v>130</v>
      </c>
      <c r="N6" s="1" t="s">
        <v>112</v>
      </c>
      <c r="O6" s="1" t="s">
        <v>131</v>
      </c>
      <c r="P6" s="9">
        <v>64.45</v>
      </c>
      <c r="Q6" s="1" t="s">
        <v>132</v>
      </c>
      <c r="R6" s="1" t="s">
        <v>115</v>
      </c>
      <c r="S6" s="1" t="s">
        <v>8</v>
      </c>
      <c r="T6" s="1" t="s">
        <v>116</v>
      </c>
      <c r="U6" s="1" t="s">
        <v>108</v>
      </c>
    </row>
    <row r="7" spans="1:21" x14ac:dyDescent="0.2">
      <c r="A7" s="1" t="str">
        <f t="shared" si="0"/>
        <v>1000153749-SLP995</v>
      </c>
      <c r="B7" s="1" t="str">
        <f t="shared" si="1"/>
        <v>1000153749</v>
      </c>
      <c r="C7" s="1" t="s">
        <v>106</v>
      </c>
      <c r="D7" s="1" t="s">
        <v>107</v>
      </c>
      <c r="E7" s="1" t="str">
        <f t="shared" si="2"/>
        <v>SLP995</v>
      </c>
      <c r="F7" s="1" t="s">
        <v>108</v>
      </c>
      <c r="G7" s="1" t="s">
        <v>61</v>
      </c>
      <c r="H7" s="1" t="s">
        <v>62</v>
      </c>
      <c r="I7" s="1" t="s">
        <v>109</v>
      </c>
      <c r="J7" s="1" t="s">
        <v>8</v>
      </c>
      <c r="K7" s="1" t="s">
        <v>110</v>
      </c>
      <c r="L7" s="1" t="s">
        <v>111</v>
      </c>
      <c r="M7" s="1" t="s">
        <v>133</v>
      </c>
      <c r="N7" s="1" t="s">
        <v>112</v>
      </c>
      <c r="O7" s="1" t="s">
        <v>134</v>
      </c>
      <c r="P7" s="9">
        <v>64.540000000000006</v>
      </c>
      <c r="Q7" s="1" t="s">
        <v>135</v>
      </c>
      <c r="R7" s="1" t="s">
        <v>115</v>
      </c>
      <c r="S7" s="1" t="s">
        <v>8</v>
      </c>
      <c r="T7" s="1" t="s">
        <v>116</v>
      </c>
      <c r="U7" s="1" t="s">
        <v>108</v>
      </c>
    </row>
    <row r="8" spans="1:21" x14ac:dyDescent="0.2">
      <c r="A8" s="1" t="str">
        <f t="shared" si="0"/>
        <v>1000153749-SLP995</v>
      </c>
      <c r="B8" s="1" t="str">
        <f t="shared" si="1"/>
        <v>1000153749</v>
      </c>
      <c r="C8" s="1" t="s">
        <v>106</v>
      </c>
      <c r="D8" s="1" t="s">
        <v>107</v>
      </c>
      <c r="E8" s="1" t="str">
        <f t="shared" si="2"/>
        <v>SLP995</v>
      </c>
      <c r="F8" s="1" t="s">
        <v>108</v>
      </c>
      <c r="G8" s="1" t="s">
        <v>61</v>
      </c>
      <c r="H8" s="1" t="s">
        <v>62</v>
      </c>
      <c r="I8" s="1" t="s">
        <v>109</v>
      </c>
      <c r="J8" s="1" t="s">
        <v>8</v>
      </c>
      <c r="K8" s="1" t="s">
        <v>110</v>
      </c>
      <c r="L8" s="1" t="s">
        <v>111</v>
      </c>
      <c r="M8" s="1" t="s">
        <v>136</v>
      </c>
      <c r="N8" s="1" t="s">
        <v>112</v>
      </c>
      <c r="O8" s="1" t="s">
        <v>137</v>
      </c>
      <c r="P8" s="9">
        <v>63.99</v>
      </c>
      <c r="Q8" s="1" t="s">
        <v>138</v>
      </c>
      <c r="R8" s="1" t="s">
        <v>115</v>
      </c>
      <c r="S8" s="1" t="s">
        <v>8</v>
      </c>
      <c r="T8" s="1" t="s">
        <v>116</v>
      </c>
      <c r="U8" s="1" t="s">
        <v>108</v>
      </c>
    </row>
    <row r="9" spans="1:21" x14ac:dyDescent="0.2">
      <c r="A9" s="1" t="str">
        <f t="shared" si="0"/>
        <v>1000140997-SLP995</v>
      </c>
      <c r="B9" s="1" t="str">
        <f t="shared" si="1"/>
        <v>1000140997</v>
      </c>
      <c r="C9" s="1" t="s">
        <v>106</v>
      </c>
      <c r="D9" s="1" t="s">
        <v>107</v>
      </c>
      <c r="E9" s="1" t="str">
        <f t="shared" si="2"/>
        <v>SLP995</v>
      </c>
      <c r="F9" s="1" t="s">
        <v>139</v>
      </c>
      <c r="G9" s="1" t="s">
        <v>61</v>
      </c>
      <c r="H9" s="1" t="s">
        <v>62</v>
      </c>
      <c r="I9" s="1" t="s">
        <v>109</v>
      </c>
      <c r="J9" s="1" t="s">
        <v>8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9">
        <v>55.774000000000001</v>
      </c>
      <c r="Q9" s="1" t="s">
        <v>145</v>
      </c>
      <c r="R9" s="1" t="s">
        <v>64</v>
      </c>
      <c r="S9" s="1" t="s">
        <v>8</v>
      </c>
      <c r="T9" s="1" t="s">
        <v>116</v>
      </c>
      <c r="U9" s="1" t="s">
        <v>139</v>
      </c>
    </row>
    <row r="10" spans="1:21" x14ac:dyDescent="0.2">
      <c r="A10" s="1" t="str">
        <f t="shared" si="0"/>
        <v>1000153749-SLP995</v>
      </c>
      <c r="B10" s="1" t="str">
        <f t="shared" si="1"/>
        <v>1000153749</v>
      </c>
      <c r="C10" s="1" t="s">
        <v>106</v>
      </c>
      <c r="D10" s="1" t="s">
        <v>107</v>
      </c>
      <c r="E10" s="1" t="str">
        <f t="shared" si="2"/>
        <v>SLP995</v>
      </c>
      <c r="F10" s="1" t="s">
        <v>108</v>
      </c>
      <c r="G10" s="1" t="s">
        <v>61</v>
      </c>
      <c r="H10" s="1" t="s">
        <v>62</v>
      </c>
      <c r="I10" s="1" t="s">
        <v>109</v>
      </c>
      <c r="J10" s="1" t="s">
        <v>8</v>
      </c>
      <c r="K10" s="1" t="s">
        <v>110</v>
      </c>
      <c r="L10" s="1" t="s">
        <v>111</v>
      </c>
      <c r="M10" s="1" t="s">
        <v>146</v>
      </c>
      <c r="N10" s="1" t="s">
        <v>112</v>
      </c>
      <c r="O10" s="1" t="s">
        <v>147</v>
      </c>
      <c r="P10" s="9">
        <v>64.14</v>
      </c>
      <c r="Q10" s="1" t="s">
        <v>148</v>
      </c>
      <c r="R10" s="1" t="s">
        <v>115</v>
      </c>
      <c r="S10" s="1" t="s">
        <v>8</v>
      </c>
      <c r="T10" s="1" t="s">
        <v>116</v>
      </c>
      <c r="U10" s="1" t="s">
        <v>108</v>
      </c>
    </row>
    <row r="11" spans="1:21" x14ac:dyDescent="0.2">
      <c r="A11" s="1" t="str">
        <f t="shared" si="0"/>
        <v>1000140984-PKS405</v>
      </c>
      <c r="B11" s="1" t="str">
        <f t="shared" si="1"/>
        <v>1000140984</v>
      </c>
      <c r="C11" s="1" t="s">
        <v>106</v>
      </c>
      <c r="D11" s="1" t="s">
        <v>107</v>
      </c>
      <c r="E11" s="1" t="str">
        <f t="shared" si="2"/>
        <v>PKS405</v>
      </c>
      <c r="F11" s="1" t="s">
        <v>149</v>
      </c>
      <c r="G11" s="1" t="s">
        <v>61</v>
      </c>
      <c r="H11" s="1" t="s">
        <v>62</v>
      </c>
      <c r="I11" s="1" t="s">
        <v>109</v>
      </c>
      <c r="J11" s="1" t="s">
        <v>8</v>
      </c>
      <c r="K11" s="1" t="s">
        <v>150</v>
      </c>
      <c r="L11" s="1" t="s">
        <v>6</v>
      </c>
      <c r="M11" s="1" t="s">
        <v>151</v>
      </c>
      <c r="N11" s="1" t="s">
        <v>152</v>
      </c>
      <c r="O11" s="1" t="s">
        <v>153</v>
      </c>
      <c r="P11" s="9">
        <v>48.119</v>
      </c>
      <c r="Q11" s="1" t="s">
        <v>154</v>
      </c>
      <c r="R11" s="1" t="s">
        <v>129</v>
      </c>
      <c r="S11" s="1" t="s">
        <v>8</v>
      </c>
      <c r="T11" s="1" t="s">
        <v>116</v>
      </c>
      <c r="U11" s="1" t="s">
        <v>149</v>
      </c>
    </row>
    <row r="12" spans="1:21" x14ac:dyDescent="0.2">
      <c r="A12" s="1" t="str">
        <f t="shared" si="0"/>
        <v>1000140984-PKS405</v>
      </c>
      <c r="B12" s="1" t="str">
        <f t="shared" si="1"/>
        <v>1000140984</v>
      </c>
      <c r="C12" s="1" t="s">
        <v>106</v>
      </c>
      <c r="D12" s="1" t="s">
        <v>107</v>
      </c>
      <c r="E12" s="1" t="str">
        <f t="shared" si="2"/>
        <v>PKS405</v>
      </c>
      <c r="F12" s="1" t="s">
        <v>123</v>
      </c>
      <c r="G12" s="1" t="s">
        <v>61</v>
      </c>
      <c r="H12" s="1" t="s">
        <v>62</v>
      </c>
      <c r="I12" s="1" t="s">
        <v>109</v>
      </c>
      <c r="J12" s="1" t="s">
        <v>8</v>
      </c>
      <c r="K12" s="1" t="s">
        <v>124</v>
      </c>
      <c r="L12" s="1" t="s">
        <v>6</v>
      </c>
      <c r="M12" s="1" t="s">
        <v>155</v>
      </c>
      <c r="N12" s="1" t="s">
        <v>126</v>
      </c>
      <c r="O12" s="1" t="s">
        <v>156</v>
      </c>
      <c r="P12" s="9">
        <v>47.024999999999999</v>
      </c>
      <c r="Q12" s="1" t="s">
        <v>157</v>
      </c>
      <c r="R12" s="1" t="s">
        <v>129</v>
      </c>
      <c r="S12" s="1" t="s">
        <v>8</v>
      </c>
      <c r="T12" s="1" t="s">
        <v>116</v>
      </c>
      <c r="U12" s="1" t="s">
        <v>123</v>
      </c>
    </row>
    <row r="13" spans="1:21" x14ac:dyDescent="0.2">
      <c r="A13" s="1" t="str">
        <f t="shared" si="0"/>
        <v>1000140984-PKS405</v>
      </c>
      <c r="B13" s="1" t="str">
        <f t="shared" si="1"/>
        <v>1000140984</v>
      </c>
      <c r="C13" s="1" t="s">
        <v>106</v>
      </c>
      <c r="D13" s="1" t="s">
        <v>107</v>
      </c>
      <c r="E13" s="1" t="str">
        <f t="shared" si="2"/>
        <v>PKS405</v>
      </c>
      <c r="F13" s="1" t="s">
        <v>149</v>
      </c>
      <c r="G13" s="1" t="s">
        <v>61</v>
      </c>
      <c r="H13" s="1" t="s">
        <v>62</v>
      </c>
      <c r="I13" s="1" t="s">
        <v>109</v>
      </c>
      <c r="J13" s="1" t="s">
        <v>8</v>
      </c>
      <c r="K13" s="1" t="s">
        <v>150</v>
      </c>
      <c r="L13" s="1" t="s">
        <v>6</v>
      </c>
      <c r="M13" s="1" t="s">
        <v>158</v>
      </c>
      <c r="N13" s="1" t="s">
        <v>152</v>
      </c>
      <c r="O13" s="1" t="s">
        <v>159</v>
      </c>
      <c r="P13" s="9">
        <v>45.932000000000002</v>
      </c>
      <c r="Q13" s="1" t="s">
        <v>160</v>
      </c>
      <c r="R13" s="1" t="s">
        <v>129</v>
      </c>
      <c r="S13" s="1" t="s">
        <v>8</v>
      </c>
      <c r="T13" s="1" t="s">
        <v>116</v>
      </c>
      <c r="U13" s="1" t="s">
        <v>149</v>
      </c>
    </row>
    <row r="14" spans="1:21" x14ac:dyDescent="0.2">
      <c r="A14" s="1" t="str">
        <f t="shared" si="0"/>
        <v>1000153749-SLP995</v>
      </c>
      <c r="B14" s="1" t="str">
        <f t="shared" si="1"/>
        <v>1000153749</v>
      </c>
      <c r="C14" s="1" t="s">
        <v>106</v>
      </c>
      <c r="D14" s="1" t="s">
        <v>107</v>
      </c>
      <c r="E14" s="1" t="str">
        <f t="shared" si="2"/>
        <v>SLP995</v>
      </c>
      <c r="F14" s="1" t="s">
        <v>108</v>
      </c>
      <c r="G14" s="1" t="s">
        <v>61</v>
      </c>
      <c r="H14" s="1" t="s">
        <v>62</v>
      </c>
      <c r="I14" s="1" t="s">
        <v>109</v>
      </c>
      <c r="J14" s="1" t="s">
        <v>8</v>
      </c>
      <c r="K14" s="1" t="s">
        <v>110</v>
      </c>
      <c r="L14" s="1" t="s">
        <v>111</v>
      </c>
      <c r="M14" s="1" t="s">
        <v>161</v>
      </c>
      <c r="N14" s="1" t="s">
        <v>112</v>
      </c>
      <c r="O14" s="1" t="s">
        <v>137</v>
      </c>
      <c r="P14" s="9">
        <v>63.99</v>
      </c>
      <c r="Q14" s="1" t="s">
        <v>162</v>
      </c>
      <c r="R14" s="1" t="s">
        <v>115</v>
      </c>
      <c r="S14" s="1" t="s">
        <v>8</v>
      </c>
      <c r="T14" s="1" t="s">
        <v>116</v>
      </c>
      <c r="U14" s="1" t="s">
        <v>108</v>
      </c>
    </row>
    <row r="15" spans="1:21" x14ac:dyDescent="0.2">
      <c r="A15" s="1" t="str">
        <f t="shared" si="0"/>
        <v>1000140984-PKS405</v>
      </c>
      <c r="B15" s="1" t="str">
        <f t="shared" si="1"/>
        <v>1000140984</v>
      </c>
      <c r="C15" s="1" t="s">
        <v>106</v>
      </c>
      <c r="D15" s="1" t="s">
        <v>107</v>
      </c>
      <c r="E15" s="1" t="str">
        <f t="shared" si="2"/>
        <v>PKS405</v>
      </c>
      <c r="F15" s="1" t="s">
        <v>123</v>
      </c>
      <c r="G15" s="1" t="s">
        <v>61</v>
      </c>
      <c r="H15" s="1" t="s">
        <v>62</v>
      </c>
      <c r="I15" s="1" t="s">
        <v>109</v>
      </c>
      <c r="J15" s="1" t="s">
        <v>8</v>
      </c>
      <c r="K15" s="1" t="s">
        <v>124</v>
      </c>
      <c r="L15" s="1" t="s">
        <v>6</v>
      </c>
      <c r="M15" s="1" t="s">
        <v>163</v>
      </c>
      <c r="N15" s="1" t="s">
        <v>126</v>
      </c>
      <c r="O15" s="1" t="s">
        <v>164</v>
      </c>
      <c r="P15" s="9">
        <v>42.651000000000003</v>
      </c>
      <c r="Q15" s="1" t="s">
        <v>165</v>
      </c>
      <c r="R15" s="1" t="s">
        <v>129</v>
      </c>
      <c r="S15" s="1" t="s">
        <v>8</v>
      </c>
      <c r="T15" s="1" t="s">
        <v>116</v>
      </c>
      <c r="U15" s="1" t="s">
        <v>123</v>
      </c>
    </row>
    <row r="16" spans="1:21" x14ac:dyDescent="0.2">
      <c r="A16" s="1" t="str">
        <f t="shared" si="0"/>
        <v>1000153749-SLP995</v>
      </c>
      <c r="B16" s="1" t="str">
        <f t="shared" si="1"/>
        <v>1000153749</v>
      </c>
      <c r="C16" s="1" t="s">
        <v>106</v>
      </c>
      <c r="D16" s="1" t="s">
        <v>107</v>
      </c>
      <c r="E16" s="1" t="str">
        <f t="shared" si="2"/>
        <v>SLP995</v>
      </c>
      <c r="F16" s="1" t="s">
        <v>139</v>
      </c>
      <c r="G16" s="1" t="s">
        <v>61</v>
      </c>
      <c r="H16" s="1" t="s">
        <v>62</v>
      </c>
      <c r="I16" s="1" t="s">
        <v>109</v>
      </c>
      <c r="J16" s="1" t="s">
        <v>8</v>
      </c>
      <c r="K16" s="1" t="s">
        <v>140</v>
      </c>
      <c r="L16" s="1" t="s">
        <v>111</v>
      </c>
      <c r="M16" s="1" t="s">
        <v>166</v>
      </c>
      <c r="N16" s="1" t="s">
        <v>167</v>
      </c>
      <c r="O16" s="1" t="s">
        <v>168</v>
      </c>
      <c r="P16" s="9">
        <v>52.49</v>
      </c>
      <c r="Q16" s="1" t="s">
        <v>169</v>
      </c>
      <c r="R16" s="1" t="s">
        <v>115</v>
      </c>
      <c r="S16" s="1" t="s">
        <v>8</v>
      </c>
      <c r="T16" s="1" t="s">
        <v>116</v>
      </c>
      <c r="U16" s="1" t="s">
        <v>139</v>
      </c>
    </row>
    <row r="17" spans="1:21" x14ac:dyDescent="0.2">
      <c r="A17" s="1" t="str">
        <f t="shared" si="0"/>
        <v>1000153749-SLP995</v>
      </c>
      <c r="B17" s="1" t="str">
        <f t="shared" si="1"/>
        <v>1000153749</v>
      </c>
      <c r="C17" s="1" t="s">
        <v>106</v>
      </c>
      <c r="D17" s="1" t="s">
        <v>107</v>
      </c>
      <c r="E17" s="1" t="str">
        <f t="shared" si="2"/>
        <v>SLP995</v>
      </c>
      <c r="F17" s="1" t="s">
        <v>108</v>
      </c>
      <c r="G17" s="1" t="s">
        <v>61</v>
      </c>
      <c r="H17" s="1" t="s">
        <v>62</v>
      </c>
      <c r="I17" s="1" t="s">
        <v>109</v>
      </c>
      <c r="J17" s="1" t="s">
        <v>8</v>
      </c>
      <c r="K17" s="1" t="s">
        <v>110</v>
      </c>
      <c r="L17" s="1" t="s">
        <v>111</v>
      </c>
      <c r="M17" s="1" t="s">
        <v>170</v>
      </c>
      <c r="N17" s="1" t="s">
        <v>112</v>
      </c>
      <c r="O17" s="1" t="s">
        <v>171</v>
      </c>
      <c r="P17" s="9">
        <v>56.4</v>
      </c>
      <c r="Q17" s="1" t="s">
        <v>172</v>
      </c>
      <c r="R17" s="1" t="s">
        <v>115</v>
      </c>
      <c r="S17" s="1" t="s">
        <v>8</v>
      </c>
      <c r="T17" s="1" t="s">
        <v>116</v>
      </c>
      <c r="U17" s="1" t="s">
        <v>108</v>
      </c>
    </row>
    <row r="18" spans="1:21" x14ac:dyDescent="0.2">
      <c r="A18" s="1" t="str">
        <f t="shared" si="0"/>
        <v>1000140984-PKS405</v>
      </c>
      <c r="B18" s="1" t="str">
        <f t="shared" si="1"/>
        <v>1000140984</v>
      </c>
      <c r="C18" s="1" t="s">
        <v>106</v>
      </c>
      <c r="D18" s="1" t="s">
        <v>107</v>
      </c>
      <c r="E18" s="1" t="str">
        <f t="shared" si="2"/>
        <v>PKS405</v>
      </c>
      <c r="F18" s="1" t="s">
        <v>123</v>
      </c>
      <c r="G18" s="1" t="s">
        <v>61</v>
      </c>
      <c r="H18" s="1" t="s">
        <v>62</v>
      </c>
      <c r="I18" s="1" t="s">
        <v>109</v>
      </c>
      <c r="J18" s="1" t="s">
        <v>8</v>
      </c>
      <c r="K18" s="1" t="s">
        <v>124</v>
      </c>
      <c r="L18" s="1" t="s">
        <v>6</v>
      </c>
      <c r="M18" s="1" t="s">
        <v>173</v>
      </c>
      <c r="N18" s="1" t="s">
        <v>126</v>
      </c>
      <c r="O18" s="1" t="s">
        <v>153</v>
      </c>
      <c r="P18" s="9">
        <v>48.119</v>
      </c>
      <c r="Q18" s="1" t="s">
        <v>174</v>
      </c>
      <c r="R18" s="1" t="s">
        <v>129</v>
      </c>
      <c r="S18" s="1" t="s">
        <v>8</v>
      </c>
      <c r="T18" s="1" t="s">
        <v>116</v>
      </c>
      <c r="U18" s="1" t="s">
        <v>123</v>
      </c>
    </row>
    <row r="19" spans="1:21" x14ac:dyDescent="0.2">
      <c r="A19" s="1" t="str">
        <f t="shared" si="0"/>
        <v>1000153749-SLP995</v>
      </c>
      <c r="B19" s="1" t="str">
        <f t="shared" si="1"/>
        <v>1000153749</v>
      </c>
      <c r="C19" s="1" t="s">
        <v>106</v>
      </c>
      <c r="D19" s="1" t="s">
        <v>107</v>
      </c>
      <c r="E19" s="1" t="str">
        <f t="shared" si="2"/>
        <v>SLP995</v>
      </c>
      <c r="F19" s="1" t="s">
        <v>108</v>
      </c>
      <c r="G19" s="1" t="s">
        <v>61</v>
      </c>
      <c r="H19" s="1" t="s">
        <v>62</v>
      </c>
      <c r="I19" s="1" t="s">
        <v>109</v>
      </c>
      <c r="J19" s="1" t="s">
        <v>8</v>
      </c>
      <c r="K19" s="1" t="s">
        <v>110</v>
      </c>
      <c r="L19" s="1" t="s">
        <v>111</v>
      </c>
      <c r="M19" s="1" t="s">
        <v>175</v>
      </c>
      <c r="N19" s="1" t="s">
        <v>112</v>
      </c>
      <c r="O19" s="1" t="s">
        <v>176</v>
      </c>
      <c r="P19" s="9">
        <v>56.44</v>
      </c>
      <c r="Q19" s="1" t="s">
        <v>177</v>
      </c>
      <c r="R19" s="1" t="s">
        <v>115</v>
      </c>
      <c r="S19" s="1" t="s">
        <v>8</v>
      </c>
      <c r="T19" s="1" t="s">
        <v>116</v>
      </c>
      <c r="U19" s="1" t="s">
        <v>108</v>
      </c>
    </row>
    <row r="20" spans="1:21" x14ac:dyDescent="0.2">
      <c r="A20" s="1" t="str">
        <f t="shared" si="0"/>
        <v>1000153749-SLP995</v>
      </c>
      <c r="B20" s="1" t="str">
        <f t="shared" si="1"/>
        <v>1000153749</v>
      </c>
      <c r="C20" s="1" t="s">
        <v>106</v>
      </c>
      <c r="D20" s="1" t="s">
        <v>107</v>
      </c>
      <c r="E20" s="1" t="str">
        <f t="shared" si="2"/>
        <v>SLP995</v>
      </c>
      <c r="F20" s="1" t="s">
        <v>108</v>
      </c>
      <c r="G20" s="1" t="s">
        <v>61</v>
      </c>
      <c r="H20" s="1" t="s">
        <v>62</v>
      </c>
      <c r="I20" s="1" t="s">
        <v>109</v>
      </c>
      <c r="J20" s="1" t="s">
        <v>8</v>
      </c>
      <c r="K20" s="1" t="s">
        <v>110</v>
      </c>
      <c r="L20" s="1" t="s">
        <v>111</v>
      </c>
      <c r="M20" s="1" t="s">
        <v>125</v>
      </c>
      <c r="N20" s="1" t="s">
        <v>112</v>
      </c>
      <c r="O20" s="1" t="s">
        <v>178</v>
      </c>
      <c r="P20" s="9">
        <v>64.569999999999993</v>
      </c>
      <c r="Q20" s="1" t="s">
        <v>179</v>
      </c>
      <c r="R20" s="1" t="s">
        <v>115</v>
      </c>
      <c r="S20" s="1" t="s">
        <v>8</v>
      </c>
      <c r="T20" s="1" t="s">
        <v>116</v>
      </c>
      <c r="U20" s="1" t="s">
        <v>108</v>
      </c>
    </row>
    <row r="21" spans="1:21" x14ac:dyDescent="0.2">
      <c r="A21" s="1" t="str">
        <f t="shared" si="0"/>
        <v>1000140984-PKS405</v>
      </c>
      <c r="B21" s="1" t="str">
        <f t="shared" si="1"/>
        <v>1000140984</v>
      </c>
      <c r="C21" s="1" t="s">
        <v>106</v>
      </c>
      <c r="D21" s="1" t="s">
        <v>107</v>
      </c>
      <c r="E21" s="1" t="str">
        <f t="shared" si="2"/>
        <v>PKS405</v>
      </c>
      <c r="F21" s="1" t="s">
        <v>123</v>
      </c>
      <c r="G21" s="1" t="s">
        <v>61</v>
      </c>
      <c r="H21" s="1" t="s">
        <v>62</v>
      </c>
      <c r="I21" s="1" t="s">
        <v>109</v>
      </c>
      <c r="J21" s="1" t="s">
        <v>8</v>
      </c>
      <c r="K21" s="1" t="s">
        <v>124</v>
      </c>
      <c r="L21" s="1" t="s">
        <v>6</v>
      </c>
      <c r="M21" s="1" t="s">
        <v>180</v>
      </c>
      <c r="N21" s="1" t="s">
        <v>126</v>
      </c>
      <c r="O21" s="1" t="s">
        <v>127</v>
      </c>
      <c r="P21" s="9">
        <v>44.838000000000001</v>
      </c>
      <c r="Q21" s="1" t="s">
        <v>181</v>
      </c>
      <c r="R21" s="1" t="s">
        <v>129</v>
      </c>
      <c r="S21" s="1" t="s">
        <v>8</v>
      </c>
      <c r="T21" s="1" t="s">
        <v>116</v>
      </c>
      <c r="U21" s="1" t="s">
        <v>123</v>
      </c>
    </row>
    <row r="22" spans="1:21" x14ac:dyDescent="0.2">
      <c r="A22" s="1" t="str">
        <f t="shared" si="0"/>
        <v>1000140984-PKS405</v>
      </c>
      <c r="B22" s="1" t="str">
        <f t="shared" si="1"/>
        <v>1000140984</v>
      </c>
      <c r="C22" s="1" t="s">
        <v>106</v>
      </c>
      <c r="D22" s="1" t="s">
        <v>107</v>
      </c>
      <c r="E22" s="1" t="str">
        <f t="shared" si="2"/>
        <v>PKS405</v>
      </c>
      <c r="F22" s="1" t="s">
        <v>123</v>
      </c>
      <c r="G22" s="1" t="s">
        <v>61</v>
      </c>
      <c r="H22" s="1" t="s">
        <v>62</v>
      </c>
      <c r="I22" s="1" t="s">
        <v>109</v>
      </c>
      <c r="J22" s="1" t="s">
        <v>8</v>
      </c>
      <c r="K22" s="1" t="s">
        <v>124</v>
      </c>
      <c r="L22" s="1" t="s">
        <v>6</v>
      </c>
      <c r="M22" s="1" t="s">
        <v>182</v>
      </c>
      <c r="N22" s="1" t="s">
        <v>126</v>
      </c>
      <c r="O22" s="1" t="s">
        <v>156</v>
      </c>
      <c r="P22" s="9">
        <v>47.024999999999999</v>
      </c>
      <c r="Q22" s="1" t="s">
        <v>183</v>
      </c>
      <c r="R22" s="1" t="s">
        <v>129</v>
      </c>
      <c r="S22" s="1" t="s">
        <v>8</v>
      </c>
      <c r="T22" s="1" t="s">
        <v>116</v>
      </c>
      <c r="U22" s="1" t="s">
        <v>123</v>
      </c>
    </row>
    <row r="23" spans="1:21" x14ac:dyDescent="0.2">
      <c r="A23" s="1" t="str">
        <f t="shared" si="0"/>
        <v>1000140984-PKS405</v>
      </c>
      <c r="B23" s="1" t="str">
        <f t="shared" si="1"/>
        <v>1000140984</v>
      </c>
      <c r="C23" s="1" t="s">
        <v>106</v>
      </c>
      <c r="D23" s="1" t="s">
        <v>107</v>
      </c>
      <c r="E23" s="1" t="str">
        <f t="shared" si="2"/>
        <v>PKS405</v>
      </c>
      <c r="F23" s="1" t="s">
        <v>149</v>
      </c>
      <c r="G23" s="1" t="s">
        <v>61</v>
      </c>
      <c r="H23" s="1" t="s">
        <v>62</v>
      </c>
      <c r="I23" s="1" t="s">
        <v>109</v>
      </c>
      <c r="J23" s="1" t="s">
        <v>8</v>
      </c>
      <c r="K23" s="1" t="s">
        <v>150</v>
      </c>
      <c r="L23" s="1" t="s">
        <v>6</v>
      </c>
      <c r="M23" s="1" t="s">
        <v>175</v>
      </c>
      <c r="N23" s="1" t="s">
        <v>152</v>
      </c>
      <c r="O23" s="1" t="s">
        <v>156</v>
      </c>
      <c r="P23" s="9">
        <v>47.024999999999999</v>
      </c>
      <c r="Q23" s="1" t="s">
        <v>184</v>
      </c>
      <c r="R23" s="1" t="s">
        <v>129</v>
      </c>
      <c r="S23" s="1" t="s">
        <v>8</v>
      </c>
      <c r="T23" s="1" t="s">
        <v>116</v>
      </c>
      <c r="U23" s="1" t="s">
        <v>149</v>
      </c>
    </row>
    <row r="24" spans="1:21" x14ac:dyDescent="0.2">
      <c r="A24" s="1" t="str">
        <f t="shared" si="0"/>
        <v>1000153749-SLP995</v>
      </c>
      <c r="B24" s="1" t="str">
        <f t="shared" si="1"/>
        <v>1000153749</v>
      </c>
      <c r="C24" s="1" t="s">
        <v>106</v>
      </c>
      <c r="D24" s="1" t="s">
        <v>107</v>
      </c>
      <c r="E24" s="1" t="str">
        <f t="shared" si="2"/>
        <v>SLP995</v>
      </c>
      <c r="F24" s="1" t="s">
        <v>108</v>
      </c>
      <c r="G24" s="1" t="s">
        <v>61</v>
      </c>
      <c r="H24" s="1" t="s">
        <v>62</v>
      </c>
      <c r="I24" s="1" t="s">
        <v>109</v>
      </c>
      <c r="J24" s="1" t="s">
        <v>8</v>
      </c>
      <c r="K24" s="1" t="s">
        <v>110</v>
      </c>
      <c r="L24" s="1" t="s">
        <v>111</v>
      </c>
      <c r="M24" s="1" t="s">
        <v>185</v>
      </c>
      <c r="N24" s="1" t="s">
        <v>112</v>
      </c>
      <c r="O24" s="1" t="s">
        <v>186</v>
      </c>
      <c r="P24" s="9">
        <v>63.89</v>
      </c>
      <c r="Q24" s="1" t="s">
        <v>187</v>
      </c>
      <c r="R24" s="1" t="s">
        <v>115</v>
      </c>
      <c r="S24" s="1" t="s">
        <v>8</v>
      </c>
      <c r="T24" s="1" t="s">
        <v>116</v>
      </c>
      <c r="U24" s="1" t="s">
        <v>108</v>
      </c>
    </row>
    <row r="25" spans="1:21" x14ac:dyDescent="0.2">
      <c r="A25" s="1" t="str">
        <f t="shared" si="0"/>
        <v>1000140984-PKS405</v>
      </c>
      <c r="B25" s="1" t="str">
        <f t="shared" si="1"/>
        <v>1000140984</v>
      </c>
      <c r="C25" s="1" t="s">
        <v>106</v>
      </c>
      <c r="D25" s="1" t="s">
        <v>107</v>
      </c>
      <c r="E25" s="1" t="str">
        <f t="shared" si="2"/>
        <v>PKS405</v>
      </c>
      <c r="F25" s="1" t="s">
        <v>149</v>
      </c>
      <c r="G25" s="1" t="s">
        <v>61</v>
      </c>
      <c r="H25" s="1" t="s">
        <v>62</v>
      </c>
      <c r="I25" s="1" t="s">
        <v>109</v>
      </c>
      <c r="J25" s="1" t="s">
        <v>8</v>
      </c>
      <c r="K25" s="1" t="s">
        <v>150</v>
      </c>
      <c r="L25" s="1" t="s">
        <v>6</v>
      </c>
      <c r="M25" s="1" t="s">
        <v>188</v>
      </c>
      <c r="N25" s="1" t="s">
        <v>152</v>
      </c>
      <c r="O25" s="1" t="s">
        <v>189</v>
      </c>
      <c r="P25" s="9">
        <v>50.305999999999997</v>
      </c>
      <c r="Q25" s="1" t="s">
        <v>190</v>
      </c>
      <c r="R25" s="1" t="s">
        <v>129</v>
      </c>
      <c r="S25" s="1" t="s">
        <v>8</v>
      </c>
      <c r="T25" s="1" t="s">
        <v>116</v>
      </c>
      <c r="U25" s="1" t="s">
        <v>149</v>
      </c>
    </row>
    <row r="26" spans="1:21" x14ac:dyDescent="0.2">
      <c r="A26" s="1" t="str">
        <f t="shared" si="0"/>
        <v>1000140984-PKS405</v>
      </c>
      <c r="B26" s="1" t="str">
        <f t="shared" si="1"/>
        <v>1000140984</v>
      </c>
      <c r="C26" s="1" t="s">
        <v>106</v>
      </c>
      <c r="D26" s="1" t="s">
        <v>107</v>
      </c>
      <c r="E26" s="1" t="str">
        <f t="shared" si="2"/>
        <v>PKS405</v>
      </c>
      <c r="F26" s="1" t="s">
        <v>149</v>
      </c>
      <c r="G26" s="1" t="s">
        <v>61</v>
      </c>
      <c r="H26" s="1" t="s">
        <v>62</v>
      </c>
      <c r="I26" s="1" t="s">
        <v>109</v>
      </c>
      <c r="J26" s="1" t="s">
        <v>8</v>
      </c>
      <c r="K26" s="1" t="s">
        <v>150</v>
      </c>
      <c r="L26" s="1" t="s">
        <v>6</v>
      </c>
      <c r="M26" s="1" t="s">
        <v>191</v>
      </c>
      <c r="N26" s="1" t="s">
        <v>152</v>
      </c>
      <c r="O26" s="1" t="s">
        <v>153</v>
      </c>
      <c r="P26" s="9">
        <v>48.119</v>
      </c>
      <c r="Q26" s="1" t="s">
        <v>192</v>
      </c>
      <c r="R26" s="1" t="s">
        <v>129</v>
      </c>
      <c r="S26" s="1" t="s">
        <v>8</v>
      </c>
      <c r="T26" s="1" t="s">
        <v>116</v>
      </c>
      <c r="U26" s="1" t="s">
        <v>149</v>
      </c>
    </row>
    <row r="27" spans="1:21" x14ac:dyDescent="0.2">
      <c r="A27" s="1" t="str">
        <f t="shared" si="0"/>
        <v>1000140984-PKS405</v>
      </c>
      <c r="B27" s="1" t="str">
        <f t="shared" si="1"/>
        <v>1000140984</v>
      </c>
      <c r="C27" s="1" t="s">
        <v>106</v>
      </c>
      <c r="D27" s="1" t="s">
        <v>107</v>
      </c>
      <c r="E27" s="1" t="str">
        <f t="shared" si="2"/>
        <v>PKS405</v>
      </c>
      <c r="F27" s="1" t="s">
        <v>193</v>
      </c>
      <c r="G27" s="1" t="s">
        <v>61</v>
      </c>
      <c r="H27" s="1" t="s">
        <v>62</v>
      </c>
      <c r="I27" s="1" t="s">
        <v>109</v>
      </c>
      <c r="J27" s="1" t="s">
        <v>8</v>
      </c>
      <c r="K27" s="1" t="s">
        <v>194</v>
      </c>
      <c r="L27" s="1" t="s">
        <v>6</v>
      </c>
      <c r="M27" s="1" t="s">
        <v>195</v>
      </c>
      <c r="N27" s="1" t="s">
        <v>196</v>
      </c>
      <c r="O27" s="1" t="s">
        <v>164</v>
      </c>
      <c r="P27" s="9">
        <v>42.651000000000003</v>
      </c>
      <c r="Q27" s="1" t="s">
        <v>197</v>
      </c>
      <c r="R27" s="1" t="s">
        <v>129</v>
      </c>
      <c r="S27" s="1" t="s">
        <v>8</v>
      </c>
      <c r="T27" s="1" t="s">
        <v>116</v>
      </c>
      <c r="U27" s="1" t="s">
        <v>193</v>
      </c>
    </row>
    <row r="28" spans="1:21" x14ac:dyDescent="0.2">
      <c r="A28" s="1" t="str">
        <f t="shared" si="0"/>
        <v>1000153749-SLP995</v>
      </c>
      <c r="B28" s="1" t="str">
        <f t="shared" si="1"/>
        <v>1000153749</v>
      </c>
      <c r="C28" s="1" t="s">
        <v>106</v>
      </c>
      <c r="D28" s="1" t="s">
        <v>107</v>
      </c>
      <c r="E28" s="1" t="str">
        <f t="shared" si="2"/>
        <v>SLP995</v>
      </c>
      <c r="F28" s="1" t="s">
        <v>108</v>
      </c>
      <c r="G28" s="1" t="s">
        <v>61</v>
      </c>
      <c r="H28" s="1" t="s">
        <v>62</v>
      </c>
      <c r="I28" s="1" t="s">
        <v>109</v>
      </c>
      <c r="J28" s="1" t="s">
        <v>8</v>
      </c>
      <c r="K28" s="1" t="s">
        <v>110</v>
      </c>
      <c r="L28" s="1" t="s">
        <v>111</v>
      </c>
      <c r="M28" s="1" t="s">
        <v>9</v>
      </c>
      <c r="N28" s="1" t="s">
        <v>167</v>
      </c>
      <c r="O28" s="1" t="s">
        <v>198</v>
      </c>
      <c r="P28" s="9">
        <v>59.21</v>
      </c>
      <c r="Q28" s="1" t="s">
        <v>199</v>
      </c>
      <c r="R28" s="1" t="s">
        <v>115</v>
      </c>
      <c r="S28" s="1" t="s">
        <v>8</v>
      </c>
      <c r="T28" s="1" t="s">
        <v>116</v>
      </c>
      <c r="U28" s="1" t="s">
        <v>108</v>
      </c>
    </row>
    <row r="29" spans="1:21" x14ac:dyDescent="0.2">
      <c r="A29" s="1" t="str">
        <f t="shared" si="0"/>
        <v>1000140997-SLP995</v>
      </c>
      <c r="B29" s="1" t="str">
        <f t="shared" si="1"/>
        <v>1000140997</v>
      </c>
      <c r="C29" s="1" t="s">
        <v>106</v>
      </c>
      <c r="D29" s="1" t="s">
        <v>107</v>
      </c>
      <c r="E29" s="1" t="str">
        <f t="shared" si="2"/>
        <v>SLP995</v>
      </c>
      <c r="F29" s="1" t="s">
        <v>139</v>
      </c>
      <c r="G29" s="1" t="s">
        <v>61</v>
      </c>
      <c r="H29" s="1" t="s">
        <v>62</v>
      </c>
      <c r="I29" s="1" t="s">
        <v>109</v>
      </c>
      <c r="J29" s="1" t="s">
        <v>8</v>
      </c>
      <c r="K29" s="1" t="s">
        <v>140</v>
      </c>
      <c r="L29" s="1" t="s">
        <v>141</v>
      </c>
      <c r="M29" s="1" t="s">
        <v>200</v>
      </c>
      <c r="N29" s="1" t="s">
        <v>143</v>
      </c>
      <c r="O29" s="1" t="s">
        <v>201</v>
      </c>
      <c r="P29" s="9">
        <v>34.548000000000002</v>
      </c>
      <c r="Q29" s="1" t="s">
        <v>202</v>
      </c>
      <c r="R29" s="1" t="s">
        <v>64</v>
      </c>
      <c r="S29" s="1" t="s">
        <v>8</v>
      </c>
      <c r="T29" s="1" t="s">
        <v>116</v>
      </c>
      <c r="U29" s="1" t="s">
        <v>139</v>
      </c>
    </row>
    <row r="30" spans="1:21" x14ac:dyDescent="0.2">
      <c r="A30" s="1" t="str">
        <f t="shared" si="0"/>
        <v>1000140984-PKS405</v>
      </c>
      <c r="B30" s="1" t="str">
        <f t="shared" si="1"/>
        <v>1000140984</v>
      </c>
      <c r="C30" s="1" t="s">
        <v>106</v>
      </c>
      <c r="D30" s="1" t="s">
        <v>107</v>
      </c>
      <c r="E30" s="1" t="str">
        <f t="shared" si="2"/>
        <v>PKS405</v>
      </c>
      <c r="F30" s="1" t="s">
        <v>203</v>
      </c>
      <c r="G30" s="1" t="s">
        <v>61</v>
      </c>
      <c r="H30" s="1" t="s">
        <v>62</v>
      </c>
      <c r="I30" s="1" t="s">
        <v>109</v>
      </c>
      <c r="J30" s="1" t="s">
        <v>8</v>
      </c>
      <c r="K30" s="1" t="s">
        <v>204</v>
      </c>
      <c r="L30" s="1" t="s">
        <v>6</v>
      </c>
      <c r="M30" s="1" t="s">
        <v>68</v>
      </c>
      <c r="N30" s="1" t="s">
        <v>196</v>
      </c>
      <c r="O30" s="1" t="s">
        <v>127</v>
      </c>
      <c r="P30" s="9">
        <v>44.838000000000001</v>
      </c>
      <c r="Q30" s="1" t="s">
        <v>205</v>
      </c>
      <c r="R30" s="1" t="s">
        <v>129</v>
      </c>
      <c r="S30" s="1" t="s">
        <v>8</v>
      </c>
      <c r="T30" s="1" t="s">
        <v>116</v>
      </c>
      <c r="U30" s="1" t="s">
        <v>203</v>
      </c>
    </row>
    <row r="31" spans="1:21" x14ac:dyDescent="0.2">
      <c r="A31" s="1" t="str">
        <f t="shared" si="0"/>
        <v>1000153749-SLP995</v>
      </c>
      <c r="B31" s="1" t="str">
        <f t="shared" si="1"/>
        <v>1000153749</v>
      </c>
      <c r="C31" s="1" t="s">
        <v>106</v>
      </c>
      <c r="D31" s="1" t="s">
        <v>107</v>
      </c>
      <c r="E31" s="1" t="str">
        <f t="shared" si="2"/>
        <v>SLP995</v>
      </c>
      <c r="F31" s="1" t="s">
        <v>139</v>
      </c>
      <c r="G31" s="1" t="s">
        <v>61</v>
      </c>
      <c r="H31" s="1" t="s">
        <v>62</v>
      </c>
      <c r="I31" s="1" t="s">
        <v>109</v>
      </c>
      <c r="J31" s="1" t="s">
        <v>8</v>
      </c>
      <c r="K31" s="1" t="s">
        <v>140</v>
      </c>
      <c r="L31" s="1" t="s">
        <v>111</v>
      </c>
      <c r="M31" s="1" t="s">
        <v>182</v>
      </c>
      <c r="N31" s="1" t="s">
        <v>167</v>
      </c>
      <c r="O31" s="1" t="s">
        <v>206</v>
      </c>
      <c r="P31" s="9">
        <v>61.83</v>
      </c>
      <c r="Q31" s="1" t="s">
        <v>207</v>
      </c>
      <c r="R31" s="1" t="s">
        <v>115</v>
      </c>
      <c r="S31" s="1" t="s">
        <v>8</v>
      </c>
      <c r="T31" s="1" t="s">
        <v>116</v>
      </c>
      <c r="U31" s="1" t="s">
        <v>139</v>
      </c>
    </row>
    <row r="32" spans="1:21" x14ac:dyDescent="0.2">
      <c r="A32" s="1" t="str">
        <f t="shared" si="0"/>
        <v>1000153749-SLP995</v>
      </c>
      <c r="B32" s="1" t="str">
        <f t="shared" si="1"/>
        <v>1000153749</v>
      </c>
      <c r="C32" s="1" t="s">
        <v>106</v>
      </c>
      <c r="D32" s="1" t="s">
        <v>107</v>
      </c>
      <c r="E32" s="1" t="str">
        <f t="shared" si="2"/>
        <v>SLP995</v>
      </c>
      <c r="F32" s="1" t="s">
        <v>108</v>
      </c>
      <c r="G32" s="1" t="s">
        <v>61</v>
      </c>
      <c r="H32" s="1" t="s">
        <v>62</v>
      </c>
      <c r="I32" s="1" t="s">
        <v>109</v>
      </c>
      <c r="J32" s="1" t="s">
        <v>8</v>
      </c>
      <c r="K32" s="1" t="s">
        <v>110</v>
      </c>
      <c r="L32" s="1" t="s">
        <v>111</v>
      </c>
      <c r="M32" s="1" t="s">
        <v>208</v>
      </c>
      <c r="N32" s="1" t="s">
        <v>112</v>
      </c>
      <c r="O32" s="1" t="s">
        <v>209</v>
      </c>
      <c r="P32" s="9">
        <v>61.36</v>
      </c>
      <c r="Q32" s="1" t="s">
        <v>210</v>
      </c>
      <c r="R32" s="1" t="s">
        <v>115</v>
      </c>
      <c r="S32" s="1" t="s">
        <v>8</v>
      </c>
      <c r="T32" s="1" t="s">
        <v>116</v>
      </c>
      <c r="U32" s="1" t="s">
        <v>108</v>
      </c>
    </row>
    <row r="33" spans="1:21" x14ac:dyDescent="0.2">
      <c r="A33" s="1" t="str">
        <f t="shared" si="0"/>
        <v>1000153749-SLP995</v>
      </c>
      <c r="B33" s="1" t="str">
        <f t="shared" si="1"/>
        <v>1000153749</v>
      </c>
      <c r="C33" s="1" t="s">
        <v>106</v>
      </c>
      <c r="D33" s="1" t="s">
        <v>107</v>
      </c>
      <c r="E33" s="1" t="str">
        <f t="shared" si="2"/>
        <v>SLP995</v>
      </c>
      <c r="F33" s="1" t="s">
        <v>108</v>
      </c>
      <c r="G33" s="1" t="s">
        <v>61</v>
      </c>
      <c r="H33" s="1" t="s">
        <v>62</v>
      </c>
      <c r="I33" s="1" t="s">
        <v>109</v>
      </c>
      <c r="J33" s="1" t="s">
        <v>8</v>
      </c>
      <c r="K33" s="1" t="s">
        <v>110</v>
      </c>
      <c r="L33" s="1" t="s">
        <v>111</v>
      </c>
      <c r="M33" s="1" t="s">
        <v>211</v>
      </c>
      <c r="N33" s="1" t="s">
        <v>112</v>
      </c>
      <c r="O33" s="1" t="s">
        <v>178</v>
      </c>
      <c r="P33" s="9">
        <v>64.569999999999993</v>
      </c>
      <c r="Q33" s="1" t="s">
        <v>212</v>
      </c>
      <c r="R33" s="1" t="s">
        <v>115</v>
      </c>
      <c r="S33" s="1" t="s">
        <v>8</v>
      </c>
      <c r="T33" s="1" t="s">
        <v>116</v>
      </c>
      <c r="U33" s="1" t="s">
        <v>108</v>
      </c>
    </row>
    <row r="34" spans="1:21" x14ac:dyDescent="0.2">
      <c r="A34" s="1" t="str">
        <f t="shared" si="0"/>
        <v>1000153749-SLP995</v>
      </c>
      <c r="B34" s="1" t="str">
        <f t="shared" si="1"/>
        <v>1000153749</v>
      </c>
      <c r="C34" s="1" t="s">
        <v>106</v>
      </c>
      <c r="D34" s="1" t="s">
        <v>107</v>
      </c>
      <c r="E34" s="1" t="str">
        <f t="shared" si="2"/>
        <v>SLP995</v>
      </c>
      <c r="F34" s="1" t="s">
        <v>108</v>
      </c>
      <c r="G34" s="1" t="s">
        <v>61</v>
      </c>
      <c r="H34" s="1" t="s">
        <v>62</v>
      </c>
      <c r="I34" s="1" t="s">
        <v>109</v>
      </c>
      <c r="J34" s="1" t="s">
        <v>8</v>
      </c>
      <c r="K34" s="1" t="s">
        <v>110</v>
      </c>
      <c r="L34" s="1" t="s">
        <v>111</v>
      </c>
      <c r="M34" s="1" t="s">
        <v>213</v>
      </c>
      <c r="N34" s="1" t="s">
        <v>112</v>
      </c>
      <c r="O34" s="1" t="s">
        <v>214</v>
      </c>
      <c r="P34" s="9">
        <v>30.62</v>
      </c>
      <c r="Q34" s="1" t="s">
        <v>215</v>
      </c>
      <c r="R34" s="1" t="s">
        <v>115</v>
      </c>
      <c r="S34" s="1" t="s">
        <v>8</v>
      </c>
      <c r="T34" s="1" t="s">
        <v>116</v>
      </c>
      <c r="U34" s="1" t="s">
        <v>108</v>
      </c>
    </row>
    <row r="35" spans="1:21" x14ac:dyDescent="0.2">
      <c r="A35" s="1" t="str">
        <f t="shared" si="0"/>
        <v>1000153749-SLP995</v>
      </c>
      <c r="B35" s="1" t="str">
        <f t="shared" si="1"/>
        <v>1000153749</v>
      </c>
      <c r="C35" s="1" t="s">
        <v>106</v>
      </c>
      <c r="D35" s="1" t="s">
        <v>107</v>
      </c>
      <c r="E35" s="1" t="str">
        <f t="shared" si="2"/>
        <v>SLP995</v>
      </c>
      <c r="F35" s="1" t="s">
        <v>108</v>
      </c>
      <c r="G35" s="1" t="s">
        <v>61</v>
      </c>
      <c r="H35" s="1" t="s">
        <v>62</v>
      </c>
      <c r="I35" s="1" t="s">
        <v>109</v>
      </c>
      <c r="J35" s="1" t="s">
        <v>8</v>
      </c>
      <c r="K35" s="1" t="s">
        <v>110</v>
      </c>
      <c r="L35" s="1" t="s">
        <v>111</v>
      </c>
      <c r="M35" s="1" t="s">
        <v>66</v>
      </c>
      <c r="N35" s="1" t="s">
        <v>167</v>
      </c>
      <c r="O35" s="1" t="s">
        <v>216</v>
      </c>
      <c r="P35" s="9">
        <v>63.54</v>
      </c>
      <c r="Q35" s="1" t="s">
        <v>217</v>
      </c>
      <c r="R35" s="1" t="s">
        <v>115</v>
      </c>
      <c r="S35" s="1" t="s">
        <v>8</v>
      </c>
      <c r="T35" s="1" t="s">
        <v>116</v>
      </c>
      <c r="U35" s="1" t="s">
        <v>108</v>
      </c>
    </row>
    <row r="36" spans="1:21" x14ac:dyDescent="0.2">
      <c r="A36" s="1" t="str">
        <f t="shared" si="0"/>
        <v>1000153749-SLP995</v>
      </c>
      <c r="B36" s="1" t="str">
        <f t="shared" si="1"/>
        <v>1000153749</v>
      </c>
      <c r="C36" s="1" t="s">
        <v>106</v>
      </c>
      <c r="D36" s="1" t="s">
        <v>107</v>
      </c>
      <c r="E36" s="1" t="str">
        <f t="shared" si="2"/>
        <v>SLP995</v>
      </c>
      <c r="F36" s="1" t="s">
        <v>108</v>
      </c>
      <c r="G36" s="1" t="s">
        <v>61</v>
      </c>
      <c r="H36" s="1" t="s">
        <v>62</v>
      </c>
      <c r="I36" s="1" t="s">
        <v>109</v>
      </c>
      <c r="J36" s="1" t="s">
        <v>8</v>
      </c>
      <c r="K36" s="1" t="s">
        <v>110</v>
      </c>
      <c r="L36" s="1" t="s">
        <v>111</v>
      </c>
      <c r="M36" s="1" t="s">
        <v>218</v>
      </c>
      <c r="N36" s="1" t="s">
        <v>112</v>
      </c>
      <c r="O36" s="1" t="s">
        <v>219</v>
      </c>
      <c r="P36" s="9">
        <v>23.67</v>
      </c>
      <c r="Q36" s="1" t="s">
        <v>220</v>
      </c>
      <c r="R36" s="1" t="s">
        <v>115</v>
      </c>
      <c r="S36" s="1" t="s">
        <v>8</v>
      </c>
      <c r="T36" s="1" t="s">
        <v>116</v>
      </c>
      <c r="U36" s="1" t="s">
        <v>108</v>
      </c>
    </row>
    <row r="37" spans="1:21" x14ac:dyDescent="0.2">
      <c r="A37" s="1" t="str">
        <f t="shared" si="0"/>
        <v>1000140984-PKS405</v>
      </c>
      <c r="B37" s="1" t="str">
        <f t="shared" si="1"/>
        <v>1000140984</v>
      </c>
      <c r="C37" s="1" t="s">
        <v>106</v>
      </c>
      <c r="D37" s="1" t="s">
        <v>107</v>
      </c>
      <c r="E37" s="1" t="str">
        <f t="shared" si="2"/>
        <v>PKS405</v>
      </c>
      <c r="F37" s="1" t="s">
        <v>193</v>
      </c>
      <c r="G37" s="1" t="s">
        <v>61</v>
      </c>
      <c r="H37" s="1" t="s">
        <v>62</v>
      </c>
      <c r="I37" s="1" t="s">
        <v>109</v>
      </c>
      <c r="J37" s="1" t="s">
        <v>8</v>
      </c>
      <c r="K37" s="1" t="s">
        <v>194</v>
      </c>
      <c r="L37" s="1" t="s">
        <v>6</v>
      </c>
      <c r="M37" s="1" t="s">
        <v>69</v>
      </c>
      <c r="N37" s="1" t="s">
        <v>196</v>
      </c>
      <c r="O37" s="1" t="s">
        <v>127</v>
      </c>
      <c r="P37" s="9">
        <v>44.838000000000001</v>
      </c>
      <c r="Q37" s="1" t="s">
        <v>221</v>
      </c>
      <c r="R37" s="1" t="s">
        <v>129</v>
      </c>
      <c r="S37" s="1" t="s">
        <v>8</v>
      </c>
      <c r="T37" s="1" t="s">
        <v>116</v>
      </c>
      <c r="U37" s="1" t="s">
        <v>193</v>
      </c>
    </row>
    <row r="38" spans="1:21" x14ac:dyDescent="0.2">
      <c r="A38" s="1" t="str">
        <f t="shared" si="0"/>
        <v>1000140984-PKS405</v>
      </c>
      <c r="B38" s="1" t="str">
        <f t="shared" si="1"/>
        <v>1000140984</v>
      </c>
      <c r="C38" s="1" t="s">
        <v>106</v>
      </c>
      <c r="D38" s="1" t="s">
        <v>107</v>
      </c>
      <c r="E38" s="1" t="str">
        <f t="shared" si="2"/>
        <v>PKS405</v>
      </c>
      <c r="F38" s="1" t="s">
        <v>203</v>
      </c>
      <c r="G38" s="1" t="s">
        <v>61</v>
      </c>
      <c r="H38" s="1" t="s">
        <v>62</v>
      </c>
      <c r="I38" s="1" t="s">
        <v>109</v>
      </c>
      <c r="J38" s="1" t="s">
        <v>8</v>
      </c>
      <c r="K38" s="1" t="s">
        <v>204</v>
      </c>
      <c r="L38" s="1" t="s">
        <v>6</v>
      </c>
      <c r="M38" s="1" t="s">
        <v>222</v>
      </c>
      <c r="N38" s="1" t="s">
        <v>196</v>
      </c>
      <c r="O38" s="1" t="s">
        <v>223</v>
      </c>
      <c r="P38" s="9">
        <v>28.434000000000001</v>
      </c>
      <c r="Q38" s="1" t="s">
        <v>224</v>
      </c>
      <c r="R38" s="1" t="s">
        <v>129</v>
      </c>
      <c r="S38" s="1" t="s">
        <v>8</v>
      </c>
      <c r="T38" s="1" t="s">
        <v>116</v>
      </c>
      <c r="U38" s="1" t="s">
        <v>203</v>
      </c>
    </row>
    <row r="39" spans="1:21" x14ac:dyDescent="0.2">
      <c r="A39" s="1" t="str">
        <f t="shared" si="0"/>
        <v>1000140984-PKS405</v>
      </c>
      <c r="B39" s="1" t="str">
        <f t="shared" si="1"/>
        <v>1000140984</v>
      </c>
      <c r="C39" s="1" t="s">
        <v>106</v>
      </c>
      <c r="D39" s="1" t="s">
        <v>107</v>
      </c>
      <c r="E39" s="1" t="str">
        <f t="shared" si="2"/>
        <v>PKS405</v>
      </c>
      <c r="F39" s="1" t="s">
        <v>123</v>
      </c>
      <c r="G39" s="1" t="s">
        <v>61</v>
      </c>
      <c r="H39" s="1" t="s">
        <v>62</v>
      </c>
      <c r="I39" s="1" t="s">
        <v>109</v>
      </c>
      <c r="J39" s="1" t="s">
        <v>8</v>
      </c>
      <c r="K39" s="1" t="s">
        <v>124</v>
      </c>
      <c r="L39" s="1" t="s">
        <v>6</v>
      </c>
      <c r="M39" s="1" t="s">
        <v>225</v>
      </c>
      <c r="N39" s="1" t="s">
        <v>126</v>
      </c>
      <c r="O39" s="1" t="s">
        <v>159</v>
      </c>
      <c r="P39" s="9">
        <v>45.932000000000002</v>
      </c>
      <c r="Q39" s="1" t="s">
        <v>226</v>
      </c>
      <c r="R39" s="1" t="s">
        <v>129</v>
      </c>
      <c r="S39" s="1" t="s">
        <v>8</v>
      </c>
      <c r="T39" s="1" t="s">
        <v>116</v>
      </c>
      <c r="U39" s="1" t="s">
        <v>123</v>
      </c>
    </row>
    <row r="40" spans="1:21" x14ac:dyDescent="0.2">
      <c r="A40" s="1" t="str">
        <f t="shared" si="0"/>
        <v>1000140984-PKS405</v>
      </c>
      <c r="B40" s="1" t="str">
        <f t="shared" si="1"/>
        <v>1000140984</v>
      </c>
      <c r="C40" s="1" t="s">
        <v>106</v>
      </c>
      <c r="D40" s="1" t="s">
        <v>107</v>
      </c>
      <c r="E40" s="1" t="str">
        <f t="shared" si="2"/>
        <v>PKS405</v>
      </c>
      <c r="F40" s="1" t="s">
        <v>203</v>
      </c>
      <c r="G40" s="1" t="s">
        <v>61</v>
      </c>
      <c r="H40" s="1" t="s">
        <v>62</v>
      </c>
      <c r="I40" s="1" t="s">
        <v>109</v>
      </c>
      <c r="J40" s="1" t="s">
        <v>8</v>
      </c>
      <c r="K40" s="1" t="s">
        <v>204</v>
      </c>
      <c r="L40" s="1" t="s">
        <v>6</v>
      </c>
      <c r="M40" s="1" t="s">
        <v>85</v>
      </c>
      <c r="N40" s="1" t="s">
        <v>196</v>
      </c>
      <c r="O40" s="1" t="s">
        <v>159</v>
      </c>
      <c r="P40" s="9">
        <v>45.932000000000002</v>
      </c>
      <c r="Q40" s="1" t="s">
        <v>227</v>
      </c>
      <c r="R40" s="1" t="s">
        <v>129</v>
      </c>
      <c r="S40" s="1" t="s">
        <v>8</v>
      </c>
      <c r="T40" s="1" t="s">
        <v>116</v>
      </c>
      <c r="U40" s="1" t="s">
        <v>203</v>
      </c>
    </row>
    <row r="41" spans="1:21" x14ac:dyDescent="0.2">
      <c r="A41" s="1" t="str">
        <f t="shared" si="0"/>
        <v>1000140984-PKS405</v>
      </c>
      <c r="B41" s="1" t="str">
        <f t="shared" si="1"/>
        <v>1000140984</v>
      </c>
      <c r="C41" s="1" t="s">
        <v>106</v>
      </c>
      <c r="D41" s="1" t="s">
        <v>107</v>
      </c>
      <c r="E41" s="1" t="str">
        <f t="shared" si="2"/>
        <v>PKS405</v>
      </c>
      <c r="F41" s="1" t="s">
        <v>149</v>
      </c>
      <c r="G41" s="1" t="s">
        <v>61</v>
      </c>
      <c r="H41" s="1" t="s">
        <v>62</v>
      </c>
      <c r="I41" s="1" t="s">
        <v>109</v>
      </c>
      <c r="J41" s="1" t="s">
        <v>8</v>
      </c>
      <c r="K41" s="1" t="s">
        <v>150</v>
      </c>
      <c r="L41" s="1" t="s">
        <v>6</v>
      </c>
      <c r="M41" s="1" t="s">
        <v>228</v>
      </c>
      <c r="N41" s="1" t="s">
        <v>152</v>
      </c>
      <c r="O41" s="1" t="s">
        <v>229</v>
      </c>
      <c r="P41" s="9">
        <v>43.744999999999997</v>
      </c>
      <c r="Q41" s="1" t="s">
        <v>230</v>
      </c>
      <c r="R41" s="1" t="s">
        <v>129</v>
      </c>
      <c r="S41" s="1" t="s">
        <v>8</v>
      </c>
      <c r="T41" s="1" t="s">
        <v>116</v>
      </c>
      <c r="U41" s="1" t="s">
        <v>149</v>
      </c>
    </row>
    <row r="42" spans="1:21" x14ac:dyDescent="0.2">
      <c r="A42" s="1" t="str">
        <f t="shared" si="0"/>
        <v>1000153749-SLP995</v>
      </c>
      <c r="B42" s="1" t="str">
        <f t="shared" si="1"/>
        <v>1000153749</v>
      </c>
      <c r="C42" s="1" t="s">
        <v>106</v>
      </c>
      <c r="D42" s="1" t="s">
        <v>107</v>
      </c>
      <c r="E42" s="1" t="str">
        <f t="shared" si="2"/>
        <v>SLP995</v>
      </c>
      <c r="F42" s="1" t="s">
        <v>108</v>
      </c>
      <c r="G42" s="1" t="s">
        <v>61</v>
      </c>
      <c r="H42" s="1" t="s">
        <v>62</v>
      </c>
      <c r="I42" s="1" t="s">
        <v>109</v>
      </c>
      <c r="J42" s="1" t="s">
        <v>8</v>
      </c>
      <c r="K42" s="1" t="s">
        <v>110</v>
      </c>
      <c r="L42" s="1" t="s">
        <v>111</v>
      </c>
      <c r="M42" s="1" t="s">
        <v>195</v>
      </c>
      <c r="N42" s="1" t="s">
        <v>112</v>
      </c>
      <c r="O42" s="1" t="s">
        <v>231</v>
      </c>
      <c r="P42" s="9">
        <v>64.02</v>
      </c>
      <c r="Q42" s="1" t="s">
        <v>232</v>
      </c>
      <c r="R42" s="1" t="s">
        <v>115</v>
      </c>
      <c r="S42" s="1" t="s">
        <v>8</v>
      </c>
      <c r="T42" s="1" t="s">
        <v>116</v>
      </c>
      <c r="U42" s="1" t="s">
        <v>108</v>
      </c>
    </row>
    <row r="43" spans="1:21" x14ac:dyDescent="0.2">
      <c r="A43" s="1" t="str">
        <f t="shared" si="0"/>
        <v>1000153749-SLP995</v>
      </c>
      <c r="B43" s="1" t="str">
        <f t="shared" si="1"/>
        <v>1000153749</v>
      </c>
      <c r="C43" s="1" t="s">
        <v>106</v>
      </c>
      <c r="D43" s="1" t="s">
        <v>107</v>
      </c>
      <c r="E43" s="1" t="str">
        <f t="shared" si="2"/>
        <v>SLP995</v>
      </c>
      <c r="F43" s="1" t="s">
        <v>108</v>
      </c>
      <c r="G43" s="1" t="s">
        <v>61</v>
      </c>
      <c r="H43" s="1" t="s">
        <v>62</v>
      </c>
      <c r="I43" s="1" t="s">
        <v>109</v>
      </c>
      <c r="J43" s="1" t="s">
        <v>8</v>
      </c>
      <c r="K43" s="1" t="s">
        <v>110</v>
      </c>
      <c r="L43" s="1" t="s">
        <v>111</v>
      </c>
      <c r="M43" s="1" t="s">
        <v>191</v>
      </c>
      <c r="N43" s="1" t="s">
        <v>112</v>
      </c>
      <c r="O43" s="1" t="s">
        <v>233</v>
      </c>
      <c r="P43" s="9">
        <v>62.69</v>
      </c>
      <c r="Q43" s="1" t="s">
        <v>234</v>
      </c>
      <c r="R43" s="1" t="s">
        <v>115</v>
      </c>
      <c r="S43" s="1" t="s">
        <v>8</v>
      </c>
      <c r="T43" s="1" t="s">
        <v>116</v>
      </c>
      <c r="U43" s="1" t="s">
        <v>108</v>
      </c>
    </row>
    <row r="44" spans="1:21" x14ac:dyDescent="0.2">
      <c r="A44" s="1" t="str">
        <f t="shared" si="0"/>
        <v>1000140984-PKS405</v>
      </c>
      <c r="B44" s="1" t="str">
        <f t="shared" si="1"/>
        <v>1000140984</v>
      </c>
      <c r="C44" s="1" t="s">
        <v>106</v>
      </c>
      <c r="D44" s="1" t="s">
        <v>107</v>
      </c>
      <c r="E44" s="1" t="str">
        <f t="shared" si="2"/>
        <v>PKS405</v>
      </c>
      <c r="F44" s="1" t="s">
        <v>203</v>
      </c>
      <c r="G44" s="1" t="s">
        <v>61</v>
      </c>
      <c r="H44" s="1" t="s">
        <v>62</v>
      </c>
      <c r="I44" s="1" t="s">
        <v>109</v>
      </c>
      <c r="J44" s="1" t="s">
        <v>8</v>
      </c>
      <c r="K44" s="1" t="s">
        <v>204</v>
      </c>
      <c r="L44" s="1" t="s">
        <v>6</v>
      </c>
      <c r="M44" s="1" t="s">
        <v>235</v>
      </c>
      <c r="N44" s="1" t="s">
        <v>196</v>
      </c>
      <c r="O44" s="1" t="s">
        <v>159</v>
      </c>
      <c r="P44" s="9">
        <v>45.932000000000002</v>
      </c>
      <c r="Q44" s="1" t="s">
        <v>236</v>
      </c>
      <c r="R44" s="1" t="s">
        <v>129</v>
      </c>
      <c r="S44" s="1" t="s">
        <v>8</v>
      </c>
      <c r="T44" s="1" t="s">
        <v>116</v>
      </c>
      <c r="U44" s="1" t="s">
        <v>203</v>
      </c>
    </row>
    <row r="45" spans="1:21" x14ac:dyDescent="0.2">
      <c r="A45" s="1" t="str">
        <f t="shared" si="0"/>
        <v>1000153749-SLP995</v>
      </c>
      <c r="B45" s="1" t="str">
        <f t="shared" si="1"/>
        <v>1000153749</v>
      </c>
      <c r="C45" s="1" t="s">
        <v>106</v>
      </c>
      <c r="D45" s="1" t="s">
        <v>107</v>
      </c>
      <c r="E45" s="1" t="str">
        <f t="shared" si="2"/>
        <v>SLP995</v>
      </c>
      <c r="F45" s="1" t="s">
        <v>108</v>
      </c>
      <c r="G45" s="1" t="s">
        <v>61</v>
      </c>
      <c r="H45" s="1" t="s">
        <v>62</v>
      </c>
      <c r="I45" s="1" t="s">
        <v>109</v>
      </c>
      <c r="J45" s="1" t="s">
        <v>8</v>
      </c>
      <c r="K45" s="1" t="s">
        <v>110</v>
      </c>
      <c r="L45" s="1" t="s">
        <v>111</v>
      </c>
      <c r="M45" s="1" t="s">
        <v>237</v>
      </c>
      <c r="N45" s="1" t="s">
        <v>112</v>
      </c>
      <c r="O45" s="1" t="s">
        <v>238</v>
      </c>
      <c r="P45" s="9">
        <v>64.33</v>
      </c>
      <c r="Q45" s="1" t="s">
        <v>239</v>
      </c>
      <c r="R45" s="1" t="s">
        <v>115</v>
      </c>
      <c r="S45" s="1" t="s">
        <v>8</v>
      </c>
      <c r="T45" s="1" t="s">
        <v>116</v>
      </c>
      <c r="U45" s="1" t="s">
        <v>108</v>
      </c>
    </row>
    <row r="46" spans="1:21" x14ac:dyDescent="0.2">
      <c r="A46" s="1" t="str">
        <f t="shared" si="0"/>
        <v>1000153749-SLP995</v>
      </c>
      <c r="B46" s="1" t="str">
        <f t="shared" si="1"/>
        <v>1000153749</v>
      </c>
      <c r="C46" s="1" t="s">
        <v>106</v>
      </c>
      <c r="D46" s="1" t="s">
        <v>107</v>
      </c>
      <c r="E46" s="1" t="str">
        <f t="shared" si="2"/>
        <v>SLP995</v>
      </c>
      <c r="F46" s="1" t="s">
        <v>108</v>
      </c>
      <c r="G46" s="1" t="s">
        <v>61</v>
      </c>
      <c r="H46" s="1" t="s">
        <v>62</v>
      </c>
      <c r="I46" s="1" t="s">
        <v>109</v>
      </c>
      <c r="J46" s="1" t="s">
        <v>8</v>
      </c>
      <c r="K46" s="1" t="s">
        <v>110</v>
      </c>
      <c r="L46" s="1" t="s">
        <v>111</v>
      </c>
      <c r="M46" s="1" t="s">
        <v>240</v>
      </c>
      <c r="N46" s="1" t="s">
        <v>112</v>
      </c>
      <c r="O46" s="1" t="s">
        <v>241</v>
      </c>
      <c r="P46" s="9">
        <v>61.9</v>
      </c>
      <c r="Q46" s="1" t="s">
        <v>242</v>
      </c>
      <c r="R46" s="1" t="s">
        <v>115</v>
      </c>
      <c r="S46" s="1" t="s">
        <v>8</v>
      </c>
      <c r="T46" s="1" t="s">
        <v>116</v>
      </c>
      <c r="U46" s="1" t="s">
        <v>108</v>
      </c>
    </row>
    <row r="47" spans="1:21" x14ac:dyDescent="0.2">
      <c r="A47" s="1" t="str">
        <f t="shared" si="0"/>
        <v>1000140997-SLP995</v>
      </c>
      <c r="B47" s="1" t="str">
        <f t="shared" si="1"/>
        <v>1000140997</v>
      </c>
      <c r="C47" s="1" t="s">
        <v>106</v>
      </c>
      <c r="D47" s="1" t="s">
        <v>107</v>
      </c>
      <c r="E47" s="1" t="str">
        <f t="shared" si="2"/>
        <v>SLP995</v>
      </c>
      <c r="F47" s="1" t="s">
        <v>108</v>
      </c>
      <c r="G47" s="1" t="s">
        <v>61</v>
      </c>
      <c r="H47" s="1" t="s">
        <v>62</v>
      </c>
      <c r="I47" s="1" t="s">
        <v>109</v>
      </c>
      <c r="J47" s="1" t="s">
        <v>8</v>
      </c>
      <c r="K47" s="1" t="s">
        <v>110</v>
      </c>
      <c r="L47" s="1" t="s">
        <v>141</v>
      </c>
      <c r="M47" s="1" t="s">
        <v>243</v>
      </c>
      <c r="N47" s="1" t="s">
        <v>143</v>
      </c>
      <c r="O47" s="1" t="s">
        <v>244</v>
      </c>
      <c r="P47" s="9">
        <v>45.689</v>
      </c>
      <c r="Q47" s="1" t="s">
        <v>245</v>
      </c>
      <c r="R47" s="1" t="s">
        <v>64</v>
      </c>
      <c r="S47" s="1" t="s">
        <v>8</v>
      </c>
      <c r="T47" s="1" t="s">
        <v>116</v>
      </c>
      <c r="U47" s="1" t="s">
        <v>108</v>
      </c>
    </row>
    <row r="48" spans="1:21" x14ac:dyDescent="0.2">
      <c r="A48" s="1" t="str">
        <f t="shared" si="0"/>
        <v>1000153749-SLP995</v>
      </c>
      <c r="B48" s="1" t="str">
        <f t="shared" si="1"/>
        <v>1000153749</v>
      </c>
      <c r="C48" s="1" t="s">
        <v>106</v>
      </c>
      <c r="D48" s="1" t="s">
        <v>107</v>
      </c>
      <c r="E48" s="1" t="str">
        <f t="shared" si="2"/>
        <v>SLP995</v>
      </c>
      <c r="F48" s="1" t="s">
        <v>108</v>
      </c>
      <c r="G48" s="1" t="s">
        <v>61</v>
      </c>
      <c r="H48" s="1" t="s">
        <v>62</v>
      </c>
      <c r="I48" s="1" t="s">
        <v>109</v>
      </c>
      <c r="J48" s="1" t="s">
        <v>8</v>
      </c>
      <c r="K48" s="1" t="s">
        <v>110</v>
      </c>
      <c r="L48" s="1" t="s">
        <v>111</v>
      </c>
      <c r="M48" s="1" t="s">
        <v>158</v>
      </c>
      <c r="N48" s="1" t="s">
        <v>112</v>
      </c>
      <c r="O48" s="1" t="s">
        <v>246</v>
      </c>
      <c r="P48" s="9">
        <v>64.23</v>
      </c>
      <c r="Q48" s="1" t="s">
        <v>247</v>
      </c>
      <c r="R48" s="1" t="s">
        <v>115</v>
      </c>
      <c r="S48" s="1" t="s">
        <v>8</v>
      </c>
      <c r="T48" s="1" t="s">
        <v>116</v>
      </c>
      <c r="U48" s="1" t="s">
        <v>108</v>
      </c>
    </row>
    <row r="49" spans="1:21" x14ac:dyDescent="0.2">
      <c r="A49" s="1" t="str">
        <f t="shared" si="0"/>
        <v>1000153749-SLP995</v>
      </c>
      <c r="B49" s="1" t="str">
        <f t="shared" si="1"/>
        <v>1000153749</v>
      </c>
      <c r="C49" s="1" t="s">
        <v>106</v>
      </c>
      <c r="D49" s="1" t="s">
        <v>107</v>
      </c>
      <c r="E49" s="1" t="str">
        <f t="shared" si="2"/>
        <v>SLP995</v>
      </c>
      <c r="F49" s="1" t="s">
        <v>108</v>
      </c>
      <c r="G49" s="1" t="s">
        <v>61</v>
      </c>
      <c r="H49" s="1" t="s">
        <v>62</v>
      </c>
      <c r="I49" s="1" t="s">
        <v>109</v>
      </c>
      <c r="J49" s="1" t="s">
        <v>8</v>
      </c>
      <c r="K49" s="1" t="s">
        <v>110</v>
      </c>
      <c r="L49" s="1" t="s">
        <v>111</v>
      </c>
      <c r="M49" s="1" t="s">
        <v>69</v>
      </c>
      <c r="N49" s="1" t="s">
        <v>167</v>
      </c>
      <c r="O49" s="1" t="s">
        <v>248</v>
      </c>
      <c r="P49" s="9">
        <v>64.3</v>
      </c>
      <c r="Q49" s="1" t="s">
        <v>249</v>
      </c>
      <c r="R49" s="1" t="s">
        <v>115</v>
      </c>
      <c r="S49" s="1" t="s">
        <v>8</v>
      </c>
      <c r="T49" s="1" t="s">
        <v>116</v>
      </c>
      <c r="U49" s="1" t="s">
        <v>108</v>
      </c>
    </row>
    <row r="50" spans="1:21" x14ac:dyDescent="0.2">
      <c r="A50" s="1" t="str">
        <f t="shared" si="0"/>
        <v>1000140984-PKS405</v>
      </c>
      <c r="B50" s="1" t="str">
        <f t="shared" si="1"/>
        <v>1000140984</v>
      </c>
      <c r="C50" s="1" t="s">
        <v>106</v>
      </c>
      <c r="D50" s="1" t="s">
        <v>107</v>
      </c>
      <c r="E50" s="1" t="str">
        <f t="shared" si="2"/>
        <v>PKS405</v>
      </c>
      <c r="F50" s="1" t="s">
        <v>123</v>
      </c>
      <c r="G50" s="1" t="s">
        <v>61</v>
      </c>
      <c r="H50" s="1" t="s">
        <v>62</v>
      </c>
      <c r="I50" s="1" t="s">
        <v>109</v>
      </c>
      <c r="J50" s="1" t="s">
        <v>8</v>
      </c>
      <c r="K50" s="1" t="s">
        <v>124</v>
      </c>
      <c r="L50" s="1" t="s">
        <v>6</v>
      </c>
      <c r="M50" s="1" t="s">
        <v>67</v>
      </c>
      <c r="N50" s="1" t="s">
        <v>126</v>
      </c>
      <c r="O50" s="1" t="s">
        <v>159</v>
      </c>
      <c r="P50" s="9">
        <v>45.932000000000002</v>
      </c>
      <c r="Q50" s="1" t="s">
        <v>250</v>
      </c>
      <c r="R50" s="1" t="s">
        <v>129</v>
      </c>
      <c r="S50" s="1" t="s">
        <v>8</v>
      </c>
      <c r="T50" s="1" t="s">
        <v>116</v>
      </c>
      <c r="U50" s="1" t="s">
        <v>123</v>
      </c>
    </row>
    <row r="51" spans="1:21" x14ac:dyDescent="0.2">
      <c r="A51" s="1" t="str">
        <f t="shared" si="0"/>
        <v>1000153749-SLP995</v>
      </c>
      <c r="B51" s="1" t="str">
        <f t="shared" si="1"/>
        <v>1000153749</v>
      </c>
      <c r="C51" s="1" t="s">
        <v>106</v>
      </c>
      <c r="D51" s="1" t="s">
        <v>107</v>
      </c>
      <c r="E51" s="1" t="str">
        <f t="shared" si="2"/>
        <v>SLP995</v>
      </c>
      <c r="F51" s="1" t="s">
        <v>108</v>
      </c>
      <c r="G51" s="1" t="s">
        <v>61</v>
      </c>
      <c r="H51" s="1" t="s">
        <v>62</v>
      </c>
      <c r="I51" s="1" t="s">
        <v>109</v>
      </c>
      <c r="J51" s="1" t="s">
        <v>8</v>
      </c>
      <c r="K51" s="1" t="s">
        <v>110</v>
      </c>
      <c r="L51" s="1" t="s">
        <v>111</v>
      </c>
      <c r="M51" s="1" t="s">
        <v>251</v>
      </c>
      <c r="N51" s="1" t="s">
        <v>112</v>
      </c>
      <c r="O51" s="1" t="s">
        <v>252</v>
      </c>
      <c r="P51" s="9">
        <v>47.79</v>
      </c>
      <c r="Q51" s="1" t="s">
        <v>253</v>
      </c>
      <c r="R51" s="1" t="s">
        <v>115</v>
      </c>
      <c r="S51" s="1" t="s">
        <v>8</v>
      </c>
      <c r="T51" s="1" t="s">
        <v>116</v>
      </c>
      <c r="U51" s="1" t="s">
        <v>108</v>
      </c>
    </row>
    <row r="52" spans="1:21" x14ac:dyDescent="0.2">
      <c r="A52" s="1" t="str">
        <f t="shared" si="0"/>
        <v>1000153749-SLP995</v>
      </c>
      <c r="B52" s="1" t="str">
        <f t="shared" si="1"/>
        <v>1000153749</v>
      </c>
      <c r="C52" s="1" t="s">
        <v>106</v>
      </c>
      <c r="D52" s="1" t="s">
        <v>107</v>
      </c>
      <c r="E52" s="1" t="str">
        <f t="shared" si="2"/>
        <v>SLP995</v>
      </c>
      <c r="F52" s="1" t="s">
        <v>108</v>
      </c>
      <c r="G52" s="1" t="s">
        <v>61</v>
      </c>
      <c r="H52" s="1" t="s">
        <v>62</v>
      </c>
      <c r="I52" s="1" t="s">
        <v>109</v>
      </c>
      <c r="J52" s="1" t="s">
        <v>8</v>
      </c>
      <c r="K52" s="1" t="s">
        <v>110</v>
      </c>
      <c r="L52" s="1" t="s">
        <v>111</v>
      </c>
      <c r="M52" s="1" t="s">
        <v>254</v>
      </c>
      <c r="N52" s="1" t="s">
        <v>112</v>
      </c>
      <c r="O52" s="1" t="s">
        <v>147</v>
      </c>
      <c r="P52" s="9">
        <v>64.14</v>
      </c>
      <c r="Q52" s="1" t="s">
        <v>255</v>
      </c>
      <c r="R52" s="1" t="s">
        <v>115</v>
      </c>
      <c r="S52" s="1" t="s">
        <v>8</v>
      </c>
      <c r="T52" s="1" t="s">
        <v>116</v>
      </c>
      <c r="U52" s="1" t="s">
        <v>108</v>
      </c>
    </row>
    <row r="53" spans="1:21" x14ac:dyDescent="0.2">
      <c r="A53" s="1" t="str">
        <f t="shared" si="0"/>
        <v>1000140984-PKS405</v>
      </c>
      <c r="B53" s="1" t="str">
        <f t="shared" si="1"/>
        <v>1000140984</v>
      </c>
      <c r="C53" s="1" t="s">
        <v>106</v>
      </c>
      <c r="D53" s="1" t="s">
        <v>107</v>
      </c>
      <c r="E53" s="1" t="str">
        <f t="shared" si="2"/>
        <v>PKS405</v>
      </c>
      <c r="F53" s="1" t="s">
        <v>123</v>
      </c>
      <c r="G53" s="1" t="s">
        <v>61</v>
      </c>
      <c r="H53" s="1" t="s">
        <v>62</v>
      </c>
      <c r="I53" s="1" t="s">
        <v>109</v>
      </c>
      <c r="J53" s="1" t="s">
        <v>8</v>
      </c>
      <c r="K53" s="1" t="s">
        <v>124</v>
      </c>
      <c r="L53" s="1" t="s">
        <v>6</v>
      </c>
      <c r="M53" s="1" t="s">
        <v>161</v>
      </c>
      <c r="N53" s="1" t="s">
        <v>126</v>
      </c>
      <c r="O53" s="1" t="s">
        <v>159</v>
      </c>
      <c r="P53" s="9">
        <v>45.932000000000002</v>
      </c>
      <c r="Q53" s="1" t="s">
        <v>256</v>
      </c>
      <c r="R53" s="1" t="s">
        <v>129</v>
      </c>
      <c r="S53" s="1" t="s">
        <v>8</v>
      </c>
      <c r="T53" s="1" t="s">
        <v>116</v>
      </c>
      <c r="U53" s="1" t="s">
        <v>123</v>
      </c>
    </row>
    <row r="54" spans="1:21" x14ac:dyDescent="0.2">
      <c r="A54" s="1" t="str">
        <f t="shared" si="0"/>
        <v>1000153749-SLP995</v>
      </c>
      <c r="B54" s="1" t="str">
        <f t="shared" si="1"/>
        <v>1000153749</v>
      </c>
      <c r="C54" s="1" t="s">
        <v>106</v>
      </c>
      <c r="D54" s="1" t="s">
        <v>107</v>
      </c>
      <c r="E54" s="1" t="str">
        <f t="shared" si="2"/>
        <v>SLP995</v>
      </c>
      <c r="F54" s="1" t="s">
        <v>108</v>
      </c>
      <c r="G54" s="1" t="s">
        <v>61</v>
      </c>
      <c r="H54" s="1" t="s">
        <v>62</v>
      </c>
      <c r="I54" s="1" t="s">
        <v>109</v>
      </c>
      <c r="J54" s="1" t="s">
        <v>8</v>
      </c>
      <c r="K54" s="1" t="s">
        <v>110</v>
      </c>
      <c r="L54" s="1" t="s">
        <v>111</v>
      </c>
      <c r="M54" s="1" t="s">
        <v>257</v>
      </c>
      <c r="N54" s="1" t="s">
        <v>112</v>
      </c>
      <c r="O54" s="1" t="s">
        <v>258</v>
      </c>
      <c r="P54" s="9">
        <v>65.010000000000005</v>
      </c>
      <c r="Q54" s="1" t="s">
        <v>259</v>
      </c>
      <c r="R54" s="1" t="s">
        <v>115</v>
      </c>
      <c r="S54" s="1" t="s">
        <v>8</v>
      </c>
      <c r="T54" s="1" t="s">
        <v>116</v>
      </c>
      <c r="U54" s="1" t="s">
        <v>108</v>
      </c>
    </row>
    <row r="55" spans="1:21" x14ac:dyDescent="0.2">
      <c r="A55" s="1" t="str">
        <f t="shared" si="0"/>
        <v>1000140984-PKS405</v>
      </c>
      <c r="B55" s="1" t="str">
        <f t="shared" si="1"/>
        <v>1000140984</v>
      </c>
      <c r="C55" s="1" t="s">
        <v>106</v>
      </c>
      <c r="D55" s="1" t="s">
        <v>107</v>
      </c>
      <c r="E55" s="1" t="str">
        <f t="shared" si="2"/>
        <v>PKS405</v>
      </c>
      <c r="F55" s="1" t="s">
        <v>123</v>
      </c>
      <c r="G55" s="1" t="s">
        <v>61</v>
      </c>
      <c r="H55" s="1" t="s">
        <v>62</v>
      </c>
      <c r="I55" s="1" t="s">
        <v>109</v>
      </c>
      <c r="J55" s="1" t="s">
        <v>8</v>
      </c>
      <c r="K55" s="1" t="s">
        <v>124</v>
      </c>
      <c r="L55" s="1" t="s">
        <v>6</v>
      </c>
      <c r="M55" s="1" t="s">
        <v>63</v>
      </c>
      <c r="N55" s="1" t="s">
        <v>126</v>
      </c>
      <c r="O55" s="1" t="s">
        <v>260</v>
      </c>
      <c r="P55" s="9">
        <v>36.088999999999999</v>
      </c>
      <c r="Q55" s="1" t="s">
        <v>261</v>
      </c>
      <c r="R55" s="1" t="s">
        <v>129</v>
      </c>
      <c r="S55" s="1" t="s">
        <v>8</v>
      </c>
      <c r="T55" s="1" t="s">
        <v>116</v>
      </c>
      <c r="U55" s="1" t="s">
        <v>123</v>
      </c>
    </row>
    <row r="56" spans="1:21" x14ac:dyDescent="0.2">
      <c r="A56" s="1" t="str">
        <f t="shared" si="0"/>
        <v>1000153749-SLP995</v>
      </c>
      <c r="B56" s="1" t="str">
        <f t="shared" si="1"/>
        <v>1000153749</v>
      </c>
      <c r="C56" s="1" t="s">
        <v>106</v>
      </c>
      <c r="D56" s="1" t="s">
        <v>107</v>
      </c>
      <c r="E56" s="1" t="str">
        <f t="shared" si="2"/>
        <v>SLP995</v>
      </c>
      <c r="F56" s="1" t="s">
        <v>108</v>
      </c>
      <c r="G56" s="1" t="s">
        <v>61</v>
      </c>
      <c r="H56" s="1" t="s">
        <v>62</v>
      </c>
      <c r="I56" s="1" t="s">
        <v>109</v>
      </c>
      <c r="J56" s="1" t="s">
        <v>8</v>
      </c>
      <c r="K56" s="1" t="s">
        <v>110</v>
      </c>
      <c r="L56" s="1" t="s">
        <v>111</v>
      </c>
      <c r="M56" s="1" t="s">
        <v>262</v>
      </c>
      <c r="N56" s="1" t="s">
        <v>112</v>
      </c>
      <c r="O56" s="1" t="s">
        <v>263</v>
      </c>
      <c r="P56" s="9">
        <v>64.88</v>
      </c>
      <c r="Q56" s="1" t="s">
        <v>264</v>
      </c>
      <c r="R56" s="1" t="s">
        <v>115</v>
      </c>
      <c r="S56" s="1" t="s">
        <v>8</v>
      </c>
      <c r="T56" s="1" t="s">
        <v>116</v>
      </c>
      <c r="U56" s="1" t="s">
        <v>108</v>
      </c>
    </row>
    <row r="57" spans="1:21" x14ac:dyDescent="0.2">
      <c r="A57" s="1" t="str">
        <f t="shared" si="0"/>
        <v>1000140984-PKS405</v>
      </c>
      <c r="B57" s="1" t="str">
        <f t="shared" si="1"/>
        <v>1000140984</v>
      </c>
      <c r="C57" s="1" t="s">
        <v>106</v>
      </c>
      <c r="D57" s="1" t="s">
        <v>107</v>
      </c>
      <c r="E57" s="1" t="str">
        <f t="shared" si="2"/>
        <v>PKS405</v>
      </c>
      <c r="F57" s="1" t="s">
        <v>193</v>
      </c>
      <c r="G57" s="1" t="s">
        <v>61</v>
      </c>
      <c r="H57" s="1" t="s">
        <v>62</v>
      </c>
      <c r="I57" s="1" t="s">
        <v>109</v>
      </c>
      <c r="J57" s="1" t="s">
        <v>8</v>
      </c>
      <c r="K57" s="1" t="s">
        <v>194</v>
      </c>
      <c r="L57" s="1" t="s">
        <v>6</v>
      </c>
      <c r="M57" s="1" t="s">
        <v>72</v>
      </c>
      <c r="N57" s="1" t="s">
        <v>196</v>
      </c>
      <c r="O57" s="1" t="s">
        <v>164</v>
      </c>
      <c r="P57" s="9">
        <v>42.651000000000003</v>
      </c>
      <c r="Q57" s="1" t="s">
        <v>265</v>
      </c>
      <c r="R57" s="1" t="s">
        <v>129</v>
      </c>
      <c r="S57" s="1" t="s">
        <v>8</v>
      </c>
      <c r="T57" s="1" t="s">
        <v>116</v>
      </c>
      <c r="U57" s="1" t="s">
        <v>193</v>
      </c>
    </row>
    <row r="58" spans="1:21" x14ac:dyDescent="0.2">
      <c r="A58" s="1" t="str">
        <f t="shared" si="0"/>
        <v>1000140984-PKS405</v>
      </c>
      <c r="B58" s="1" t="str">
        <f t="shared" si="1"/>
        <v>1000140984</v>
      </c>
      <c r="C58" s="1" t="s">
        <v>106</v>
      </c>
      <c r="D58" s="1" t="s">
        <v>107</v>
      </c>
      <c r="E58" s="1" t="str">
        <f t="shared" si="2"/>
        <v>PKS405</v>
      </c>
      <c r="F58" s="1" t="s">
        <v>123</v>
      </c>
      <c r="G58" s="1" t="s">
        <v>61</v>
      </c>
      <c r="H58" s="1" t="s">
        <v>62</v>
      </c>
      <c r="I58" s="1" t="s">
        <v>109</v>
      </c>
      <c r="J58" s="1" t="s">
        <v>8</v>
      </c>
      <c r="K58" s="1" t="s">
        <v>124</v>
      </c>
      <c r="L58" s="1" t="s">
        <v>6</v>
      </c>
      <c r="M58" s="1" t="s">
        <v>146</v>
      </c>
      <c r="N58" s="1" t="s">
        <v>126</v>
      </c>
      <c r="O58" s="1" t="s">
        <v>156</v>
      </c>
      <c r="P58" s="9">
        <v>47.024999999999999</v>
      </c>
      <c r="Q58" s="1" t="s">
        <v>266</v>
      </c>
      <c r="R58" s="1" t="s">
        <v>129</v>
      </c>
      <c r="S58" s="1" t="s">
        <v>8</v>
      </c>
      <c r="T58" s="1" t="s">
        <v>116</v>
      </c>
      <c r="U58" s="1" t="s">
        <v>123</v>
      </c>
    </row>
    <row r="59" spans="1:21" x14ac:dyDescent="0.2">
      <c r="A59" s="1" t="str">
        <f t="shared" si="0"/>
        <v>1000153749-SLP995</v>
      </c>
      <c r="B59" s="1" t="str">
        <f t="shared" si="1"/>
        <v>1000153749</v>
      </c>
      <c r="C59" s="1" t="s">
        <v>106</v>
      </c>
      <c r="D59" s="1" t="s">
        <v>107</v>
      </c>
      <c r="E59" s="1" t="str">
        <f t="shared" si="2"/>
        <v>SLP995</v>
      </c>
      <c r="F59" s="1" t="s">
        <v>108</v>
      </c>
      <c r="G59" s="1" t="s">
        <v>61</v>
      </c>
      <c r="H59" s="1" t="s">
        <v>62</v>
      </c>
      <c r="I59" s="1" t="s">
        <v>109</v>
      </c>
      <c r="J59" s="1" t="s">
        <v>8</v>
      </c>
      <c r="K59" s="1" t="s">
        <v>110</v>
      </c>
      <c r="L59" s="1" t="s">
        <v>111</v>
      </c>
      <c r="M59" s="1" t="s">
        <v>228</v>
      </c>
      <c r="N59" s="1" t="s">
        <v>112</v>
      </c>
      <c r="O59" s="1" t="s">
        <v>267</v>
      </c>
      <c r="P59" s="9">
        <v>61.19</v>
      </c>
      <c r="Q59" s="1" t="s">
        <v>268</v>
      </c>
      <c r="R59" s="1" t="s">
        <v>115</v>
      </c>
      <c r="S59" s="1" t="s">
        <v>8</v>
      </c>
      <c r="T59" s="1" t="s">
        <v>116</v>
      </c>
      <c r="U59" s="1" t="s">
        <v>108</v>
      </c>
    </row>
    <row r="60" spans="1:21" x14ac:dyDescent="0.2">
      <c r="A60" s="1" t="str">
        <f t="shared" si="0"/>
        <v>1000153749-SLP995</v>
      </c>
      <c r="B60" s="1" t="str">
        <f t="shared" si="1"/>
        <v>1000153749</v>
      </c>
      <c r="C60" s="1" t="s">
        <v>106</v>
      </c>
      <c r="D60" s="1" t="s">
        <v>107</v>
      </c>
      <c r="E60" s="1" t="str">
        <f t="shared" si="2"/>
        <v>SLP995</v>
      </c>
      <c r="F60" s="1" t="s">
        <v>108</v>
      </c>
      <c r="G60" s="1" t="s">
        <v>61</v>
      </c>
      <c r="H60" s="1" t="s">
        <v>62</v>
      </c>
      <c r="I60" s="1" t="s">
        <v>109</v>
      </c>
      <c r="J60" s="1" t="s">
        <v>8</v>
      </c>
      <c r="K60" s="1" t="s">
        <v>110</v>
      </c>
      <c r="L60" s="1" t="s">
        <v>111</v>
      </c>
      <c r="M60" s="1" t="s">
        <v>67</v>
      </c>
      <c r="N60" s="1" t="s">
        <v>112</v>
      </c>
      <c r="O60" s="1" t="s">
        <v>269</v>
      </c>
      <c r="P60" s="9">
        <v>61.02</v>
      </c>
      <c r="Q60" s="1" t="s">
        <v>270</v>
      </c>
      <c r="R60" s="1" t="s">
        <v>115</v>
      </c>
      <c r="S60" s="1" t="s">
        <v>8</v>
      </c>
      <c r="T60" s="1" t="s">
        <v>116</v>
      </c>
      <c r="U60" s="1" t="s">
        <v>108</v>
      </c>
    </row>
    <row r="61" spans="1:21" x14ac:dyDescent="0.2">
      <c r="A61" s="1" t="str">
        <f t="shared" si="0"/>
        <v>1000153749-SLP995</v>
      </c>
      <c r="B61" s="1" t="str">
        <f t="shared" si="1"/>
        <v>1000153749</v>
      </c>
      <c r="C61" s="1" t="s">
        <v>106</v>
      </c>
      <c r="D61" s="1" t="s">
        <v>107</v>
      </c>
      <c r="E61" s="1" t="str">
        <f t="shared" si="2"/>
        <v>SLP995</v>
      </c>
      <c r="F61" s="1" t="s">
        <v>108</v>
      </c>
      <c r="G61" s="1" t="s">
        <v>61</v>
      </c>
      <c r="H61" s="1" t="s">
        <v>62</v>
      </c>
      <c r="I61" s="1" t="s">
        <v>109</v>
      </c>
      <c r="J61" s="1" t="s">
        <v>8</v>
      </c>
      <c r="K61" s="1" t="s">
        <v>110</v>
      </c>
      <c r="L61" s="1" t="s">
        <v>111</v>
      </c>
      <c r="M61" s="1" t="s">
        <v>271</v>
      </c>
      <c r="N61" s="1" t="s">
        <v>112</v>
      </c>
      <c r="O61" s="1" t="s">
        <v>272</v>
      </c>
      <c r="P61" s="9">
        <v>57.5</v>
      </c>
      <c r="Q61" s="1" t="s">
        <v>273</v>
      </c>
      <c r="R61" s="1" t="s">
        <v>115</v>
      </c>
      <c r="S61" s="1" t="s">
        <v>8</v>
      </c>
      <c r="T61" s="1" t="s">
        <v>116</v>
      </c>
      <c r="U61" s="1" t="s">
        <v>108</v>
      </c>
    </row>
    <row r="62" spans="1:21" x14ac:dyDescent="0.2">
      <c r="A62" s="1" t="str">
        <f t="shared" si="0"/>
        <v>1000140984-PKS405</v>
      </c>
      <c r="B62" s="1" t="str">
        <f t="shared" si="1"/>
        <v>1000140984</v>
      </c>
      <c r="C62" s="1" t="s">
        <v>106</v>
      </c>
      <c r="D62" s="1" t="s">
        <v>107</v>
      </c>
      <c r="E62" s="1" t="str">
        <f t="shared" si="2"/>
        <v>PKS405</v>
      </c>
      <c r="F62" s="1" t="s">
        <v>203</v>
      </c>
      <c r="G62" s="1" t="s">
        <v>61</v>
      </c>
      <c r="H62" s="1" t="s">
        <v>62</v>
      </c>
      <c r="I62" s="1" t="s">
        <v>109</v>
      </c>
      <c r="J62" s="1" t="s">
        <v>8</v>
      </c>
      <c r="K62" s="1" t="s">
        <v>204</v>
      </c>
      <c r="L62" s="1" t="s">
        <v>6</v>
      </c>
      <c r="M62" s="1" t="s">
        <v>130</v>
      </c>
      <c r="N62" s="1" t="s">
        <v>196</v>
      </c>
      <c r="O62" s="1" t="s">
        <v>164</v>
      </c>
      <c r="P62" s="9">
        <v>42.651000000000003</v>
      </c>
      <c r="Q62" s="1" t="s">
        <v>274</v>
      </c>
      <c r="R62" s="1" t="s">
        <v>129</v>
      </c>
      <c r="S62" s="1" t="s">
        <v>8</v>
      </c>
      <c r="T62" s="1" t="s">
        <v>116</v>
      </c>
      <c r="U62" s="1" t="s">
        <v>203</v>
      </c>
    </row>
    <row r="63" spans="1:21" x14ac:dyDescent="0.2">
      <c r="A63" s="1" t="str">
        <f t="shared" si="0"/>
        <v>1000140984-PKS405</v>
      </c>
      <c r="B63" s="1" t="str">
        <f t="shared" si="1"/>
        <v>1000140984</v>
      </c>
      <c r="C63" s="1" t="s">
        <v>106</v>
      </c>
      <c r="D63" s="1" t="s">
        <v>107</v>
      </c>
      <c r="E63" s="1" t="str">
        <f t="shared" si="2"/>
        <v>PKS405</v>
      </c>
      <c r="F63" s="1" t="s">
        <v>203</v>
      </c>
      <c r="G63" s="1" t="s">
        <v>61</v>
      </c>
      <c r="H63" s="1" t="s">
        <v>62</v>
      </c>
      <c r="I63" s="1" t="s">
        <v>109</v>
      </c>
      <c r="J63" s="1" t="s">
        <v>8</v>
      </c>
      <c r="K63" s="1" t="s">
        <v>204</v>
      </c>
      <c r="L63" s="1" t="s">
        <v>6</v>
      </c>
      <c r="M63" s="1" t="s">
        <v>275</v>
      </c>
      <c r="N63" s="1" t="s">
        <v>196</v>
      </c>
      <c r="O63" s="1" t="s">
        <v>127</v>
      </c>
      <c r="P63" s="9">
        <v>44.838000000000001</v>
      </c>
      <c r="Q63" s="1" t="s">
        <v>276</v>
      </c>
      <c r="R63" s="1" t="s">
        <v>129</v>
      </c>
      <c r="S63" s="1" t="s">
        <v>8</v>
      </c>
      <c r="T63" s="1" t="s">
        <v>116</v>
      </c>
      <c r="U63" s="1" t="s">
        <v>203</v>
      </c>
    </row>
    <row r="64" spans="1:21" x14ac:dyDescent="0.2">
      <c r="A64" s="1" t="str">
        <f t="shared" si="0"/>
        <v>1000153749-SLP995</v>
      </c>
      <c r="B64" s="1" t="str">
        <f t="shared" si="1"/>
        <v>1000153749</v>
      </c>
      <c r="C64" s="1" t="s">
        <v>106</v>
      </c>
      <c r="D64" s="1" t="s">
        <v>107</v>
      </c>
      <c r="E64" s="1" t="str">
        <f t="shared" si="2"/>
        <v>SLP995</v>
      </c>
      <c r="F64" s="1" t="s">
        <v>108</v>
      </c>
      <c r="G64" s="1" t="s">
        <v>61</v>
      </c>
      <c r="H64" s="1" t="s">
        <v>62</v>
      </c>
      <c r="I64" s="1" t="s">
        <v>109</v>
      </c>
      <c r="J64" s="1" t="s">
        <v>8</v>
      </c>
      <c r="K64" s="1" t="s">
        <v>110</v>
      </c>
      <c r="L64" s="1" t="s">
        <v>111</v>
      </c>
      <c r="M64" s="1" t="s">
        <v>151</v>
      </c>
      <c r="N64" s="1" t="s">
        <v>112</v>
      </c>
      <c r="O64" s="1" t="s">
        <v>277</v>
      </c>
      <c r="P64" s="9">
        <v>62.67</v>
      </c>
      <c r="Q64" s="1" t="s">
        <v>278</v>
      </c>
      <c r="R64" s="1" t="s">
        <v>115</v>
      </c>
      <c r="S64" s="1" t="s">
        <v>8</v>
      </c>
      <c r="T64" s="1" t="s">
        <v>116</v>
      </c>
      <c r="U64" s="1" t="s">
        <v>108</v>
      </c>
    </row>
    <row r="65" spans="1:21" x14ac:dyDescent="0.2">
      <c r="A65" s="1" t="str">
        <f t="shared" si="0"/>
        <v>1000153749-SLP995</v>
      </c>
      <c r="B65" s="1" t="str">
        <f t="shared" si="1"/>
        <v>1000153749</v>
      </c>
      <c r="C65" s="1" t="s">
        <v>106</v>
      </c>
      <c r="D65" s="1" t="s">
        <v>107</v>
      </c>
      <c r="E65" s="1" t="str">
        <f t="shared" si="2"/>
        <v>SLP995</v>
      </c>
      <c r="F65" s="1" t="s">
        <v>108</v>
      </c>
      <c r="G65" s="1" t="s">
        <v>61</v>
      </c>
      <c r="H65" s="1" t="s">
        <v>62</v>
      </c>
      <c r="I65" s="1" t="s">
        <v>109</v>
      </c>
      <c r="J65" s="1" t="s">
        <v>8</v>
      </c>
      <c r="K65" s="1" t="s">
        <v>110</v>
      </c>
      <c r="L65" s="1" t="s">
        <v>111</v>
      </c>
      <c r="M65" s="1" t="s">
        <v>225</v>
      </c>
      <c r="N65" s="1" t="s">
        <v>112</v>
      </c>
      <c r="O65" s="1" t="s">
        <v>279</v>
      </c>
      <c r="P65" s="9">
        <v>44.61</v>
      </c>
      <c r="Q65" s="1" t="s">
        <v>280</v>
      </c>
      <c r="R65" s="1" t="s">
        <v>115</v>
      </c>
      <c r="S65" s="1" t="s">
        <v>8</v>
      </c>
      <c r="T65" s="1" t="s">
        <v>116</v>
      </c>
      <c r="U65" s="1" t="s">
        <v>108</v>
      </c>
    </row>
    <row r="66" spans="1:21" x14ac:dyDescent="0.2">
      <c r="A66" s="1" t="str">
        <f t="shared" si="0"/>
        <v>1000153749-SLP995</v>
      </c>
      <c r="B66" s="1" t="str">
        <f t="shared" si="1"/>
        <v>1000153749</v>
      </c>
      <c r="C66" s="1" t="s">
        <v>106</v>
      </c>
      <c r="D66" s="1" t="s">
        <v>107</v>
      </c>
      <c r="E66" s="1" t="str">
        <f t="shared" si="2"/>
        <v>SLP995</v>
      </c>
      <c r="F66" s="1" t="s">
        <v>139</v>
      </c>
      <c r="G66" s="1" t="s">
        <v>61</v>
      </c>
      <c r="H66" s="1" t="s">
        <v>62</v>
      </c>
      <c r="I66" s="1" t="s">
        <v>109</v>
      </c>
      <c r="J66" s="1" t="s">
        <v>8</v>
      </c>
      <c r="K66" s="1" t="s">
        <v>140</v>
      </c>
      <c r="L66" s="1" t="s">
        <v>111</v>
      </c>
      <c r="M66" s="1" t="s">
        <v>173</v>
      </c>
      <c r="N66" s="1" t="s">
        <v>167</v>
      </c>
      <c r="O66" s="1" t="s">
        <v>281</v>
      </c>
      <c r="P66" s="9">
        <v>65.16</v>
      </c>
      <c r="Q66" s="1" t="s">
        <v>282</v>
      </c>
      <c r="R66" s="1" t="s">
        <v>115</v>
      </c>
      <c r="S66" s="1" t="s">
        <v>8</v>
      </c>
      <c r="T66" s="1" t="s">
        <v>116</v>
      </c>
      <c r="U66" s="1" t="s">
        <v>139</v>
      </c>
    </row>
    <row r="67" spans="1:21" x14ac:dyDescent="0.2">
      <c r="A67" s="1" t="str">
        <f t="shared" ref="A67:A128" si="3">B67&amp;"-"&amp;E67</f>
        <v>1000153749-SLP995</v>
      </c>
      <c r="B67" s="1" t="str">
        <f t="shared" ref="B67:B128" si="4">RIGHT(L67,LEN(L67)-FIND("-",L67))</f>
        <v>1000153749</v>
      </c>
      <c r="C67" s="1" t="s">
        <v>106</v>
      </c>
      <c r="D67" s="1" t="s">
        <v>107</v>
      </c>
      <c r="E67" s="1" t="str">
        <f t="shared" ref="E67:E128" si="5">LEFT(F67,FIND("-",F67)-1)</f>
        <v>SLP995</v>
      </c>
      <c r="F67" s="1" t="s">
        <v>108</v>
      </c>
      <c r="G67" s="1" t="s">
        <v>61</v>
      </c>
      <c r="H67" s="1" t="s">
        <v>62</v>
      </c>
      <c r="I67" s="1" t="s">
        <v>109</v>
      </c>
      <c r="J67" s="1" t="s">
        <v>8</v>
      </c>
      <c r="K67" s="1" t="s">
        <v>110</v>
      </c>
      <c r="L67" s="1" t="s">
        <v>111</v>
      </c>
      <c r="M67" s="1" t="s">
        <v>283</v>
      </c>
      <c r="N67" s="1" t="s">
        <v>112</v>
      </c>
      <c r="O67" s="1" t="s">
        <v>284</v>
      </c>
      <c r="P67" s="9">
        <v>63.88</v>
      </c>
      <c r="Q67" s="1" t="s">
        <v>285</v>
      </c>
      <c r="R67" s="1" t="s">
        <v>115</v>
      </c>
      <c r="S67" s="1" t="s">
        <v>8</v>
      </c>
      <c r="T67" s="1" t="s">
        <v>116</v>
      </c>
      <c r="U67" s="1" t="s">
        <v>108</v>
      </c>
    </row>
    <row r="68" spans="1:21" x14ac:dyDescent="0.2">
      <c r="A68" s="1" t="str">
        <f t="shared" si="3"/>
        <v>1000153749-SLP995</v>
      </c>
      <c r="B68" s="1" t="str">
        <f t="shared" si="4"/>
        <v>1000153749</v>
      </c>
      <c r="C68" s="1" t="s">
        <v>106</v>
      </c>
      <c r="D68" s="1" t="s">
        <v>107</v>
      </c>
      <c r="E68" s="1" t="str">
        <f t="shared" si="5"/>
        <v>SLP995</v>
      </c>
      <c r="F68" s="1" t="s">
        <v>108</v>
      </c>
      <c r="G68" s="1" t="s">
        <v>61</v>
      </c>
      <c r="H68" s="1" t="s">
        <v>62</v>
      </c>
      <c r="I68" s="1" t="s">
        <v>109</v>
      </c>
      <c r="J68" s="1" t="s">
        <v>8</v>
      </c>
      <c r="K68" s="1" t="s">
        <v>110</v>
      </c>
      <c r="L68" s="1" t="s">
        <v>111</v>
      </c>
      <c r="M68" s="1" t="s">
        <v>41</v>
      </c>
      <c r="N68" s="1" t="s">
        <v>112</v>
      </c>
      <c r="O68" s="1" t="s">
        <v>286</v>
      </c>
      <c r="P68" s="9">
        <v>64.17</v>
      </c>
      <c r="Q68" s="1" t="s">
        <v>287</v>
      </c>
      <c r="R68" s="1" t="s">
        <v>115</v>
      </c>
      <c r="S68" s="1" t="s">
        <v>8</v>
      </c>
      <c r="T68" s="1" t="s">
        <v>116</v>
      </c>
      <c r="U68" s="1" t="s">
        <v>108</v>
      </c>
    </row>
    <row r="69" spans="1:21" x14ac:dyDescent="0.2">
      <c r="A69" s="1" t="str">
        <f t="shared" si="3"/>
        <v>1000140997-SLP995</v>
      </c>
      <c r="B69" s="1" t="str">
        <f t="shared" si="4"/>
        <v>1000140997</v>
      </c>
      <c r="C69" s="1" t="s">
        <v>106</v>
      </c>
      <c r="D69" s="1" t="s">
        <v>107</v>
      </c>
      <c r="E69" s="1" t="str">
        <f t="shared" si="5"/>
        <v>SLP995</v>
      </c>
      <c r="F69" s="1" t="s">
        <v>139</v>
      </c>
      <c r="G69" s="1" t="s">
        <v>61</v>
      </c>
      <c r="H69" s="1" t="s">
        <v>62</v>
      </c>
      <c r="I69" s="1" t="s">
        <v>109</v>
      </c>
      <c r="J69" s="1" t="s">
        <v>8</v>
      </c>
      <c r="K69" s="1" t="s">
        <v>140</v>
      </c>
      <c r="L69" s="1" t="s">
        <v>141</v>
      </c>
      <c r="M69" s="1" t="s">
        <v>288</v>
      </c>
      <c r="N69" s="1" t="s">
        <v>143</v>
      </c>
      <c r="O69" s="1" t="s">
        <v>144</v>
      </c>
      <c r="P69" s="9">
        <v>55.774000000000001</v>
      </c>
      <c r="Q69" s="1" t="s">
        <v>289</v>
      </c>
      <c r="R69" s="1" t="s">
        <v>64</v>
      </c>
      <c r="S69" s="1" t="s">
        <v>8</v>
      </c>
      <c r="T69" s="1" t="s">
        <v>116</v>
      </c>
      <c r="U69" s="1" t="s">
        <v>139</v>
      </c>
    </row>
    <row r="70" spans="1:21" x14ac:dyDescent="0.2">
      <c r="A70" s="1" t="str">
        <f t="shared" si="3"/>
        <v>1000153749-SLP995</v>
      </c>
      <c r="B70" s="1" t="str">
        <f t="shared" si="4"/>
        <v>1000153749</v>
      </c>
      <c r="C70" s="1" t="s">
        <v>106</v>
      </c>
      <c r="D70" s="1" t="s">
        <v>107</v>
      </c>
      <c r="E70" s="1" t="str">
        <f t="shared" si="5"/>
        <v>SLP995</v>
      </c>
      <c r="F70" s="1" t="s">
        <v>108</v>
      </c>
      <c r="G70" s="1" t="s">
        <v>61</v>
      </c>
      <c r="H70" s="1" t="s">
        <v>62</v>
      </c>
      <c r="I70" s="1" t="s">
        <v>109</v>
      </c>
      <c r="J70" s="1" t="s">
        <v>8</v>
      </c>
      <c r="K70" s="1" t="s">
        <v>110</v>
      </c>
      <c r="L70" s="1" t="s">
        <v>111</v>
      </c>
      <c r="M70" s="1" t="s">
        <v>290</v>
      </c>
      <c r="N70" s="1" t="s">
        <v>112</v>
      </c>
      <c r="O70" s="1" t="s">
        <v>291</v>
      </c>
      <c r="P70" s="9">
        <v>64.16</v>
      </c>
      <c r="Q70" s="1" t="s">
        <v>292</v>
      </c>
      <c r="R70" s="1" t="s">
        <v>115</v>
      </c>
      <c r="S70" s="1" t="s">
        <v>8</v>
      </c>
      <c r="T70" s="1" t="s">
        <v>116</v>
      </c>
      <c r="U70" s="1" t="s">
        <v>108</v>
      </c>
    </row>
    <row r="71" spans="1:21" x14ac:dyDescent="0.2">
      <c r="A71" s="1" t="str">
        <f t="shared" si="3"/>
        <v>1000140984-PKS405</v>
      </c>
      <c r="B71" s="1" t="str">
        <f t="shared" si="4"/>
        <v>1000140984</v>
      </c>
      <c r="C71" s="1" t="s">
        <v>106</v>
      </c>
      <c r="D71" s="1" t="s">
        <v>107</v>
      </c>
      <c r="E71" s="1" t="str">
        <f t="shared" si="5"/>
        <v>PKS405</v>
      </c>
      <c r="F71" s="1" t="s">
        <v>203</v>
      </c>
      <c r="G71" s="1" t="s">
        <v>61</v>
      </c>
      <c r="H71" s="1" t="s">
        <v>62</v>
      </c>
      <c r="I71" s="1" t="s">
        <v>109</v>
      </c>
      <c r="J71" s="1" t="s">
        <v>8</v>
      </c>
      <c r="K71" s="1" t="s">
        <v>204</v>
      </c>
      <c r="L71" s="1" t="s">
        <v>6</v>
      </c>
      <c r="M71" s="1" t="s">
        <v>120</v>
      </c>
      <c r="N71" s="1" t="s">
        <v>196</v>
      </c>
      <c r="O71" s="1" t="s">
        <v>159</v>
      </c>
      <c r="P71" s="9">
        <v>45.932000000000002</v>
      </c>
      <c r="Q71" s="1" t="s">
        <v>293</v>
      </c>
      <c r="R71" s="1" t="s">
        <v>129</v>
      </c>
      <c r="S71" s="1" t="s">
        <v>8</v>
      </c>
      <c r="T71" s="1" t="s">
        <v>116</v>
      </c>
      <c r="U71" s="1" t="s">
        <v>203</v>
      </c>
    </row>
    <row r="72" spans="1:21" x14ac:dyDescent="0.2">
      <c r="A72" s="1" t="str">
        <f t="shared" si="3"/>
        <v>1000140984-PKS405</v>
      </c>
      <c r="B72" s="1" t="str">
        <f t="shared" si="4"/>
        <v>1000140984</v>
      </c>
      <c r="C72" s="1" t="s">
        <v>106</v>
      </c>
      <c r="D72" s="1" t="s">
        <v>107</v>
      </c>
      <c r="E72" s="1" t="str">
        <f t="shared" si="5"/>
        <v>PKS405</v>
      </c>
      <c r="F72" s="1" t="s">
        <v>123</v>
      </c>
      <c r="G72" s="1" t="s">
        <v>61</v>
      </c>
      <c r="H72" s="1" t="s">
        <v>62</v>
      </c>
      <c r="I72" s="1" t="s">
        <v>109</v>
      </c>
      <c r="J72" s="1" t="s">
        <v>8</v>
      </c>
      <c r="K72" s="1" t="s">
        <v>124</v>
      </c>
      <c r="L72" s="1" t="s">
        <v>6</v>
      </c>
      <c r="M72" s="1" t="s">
        <v>294</v>
      </c>
      <c r="N72" s="1" t="s">
        <v>126</v>
      </c>
      <c r="O72" s="1" t="s">
        <v>156</v>
      </c>
      <c r="P72" s="9">
        <v>47.024999999999999</v>
      </c>
      <c r="Q72" s="1" t="s">
        <v>295</v>
      </c>
      <c r="R72" s="1" t="s">
        <v>129</v>
      </c>
      <c r="S72" s="1" t="s">
        <v>8</v>
      </c>
      <c r="T72" s="1" t="s">
        <v>116</v>
      </c>
      <c r="U72" s="1" t="s">
        <v>123</v>
      </c>
    </row>
    <row r="73" spans="1:21" x14ac:dyDescent="0.2">
      <c r="A73" s="1" t="str">
        <f t="shared" si="3"/>
        <v>1000153749-SLP995</v>
      </c>
      <c r="B73" s="1" t="str">
        <f t="shared" si="4"/>
        <v>1000153749</v>
      </c>
      <c r="C73" s="1" t="s">
        <v>106</v>
      </c>
      <c r="D73" s="1" t="s">
        <v>107</v>
      </c>
      <c r="E73" s="1" t="str">
        <f t="shared" si="5"/>
        <v>SLP995</v>
      </c>
      <c r="F73" s="1" t="s">
        <v>108</v>
      </c>
      <c r="G73" s="1" t="s">
        <v>61</v>
      </c>
      <c r="H73" s="1" t="s">
        <v>62</v>
      </c>
      <c r="I73" s="1" t="s">
        <v>109</v>
      </c>
      <c r="J73" s="1" t="s">
        <v>8</v>
      </c>
      <c r="K73" s="1" t="s">
        <v>110</v>
      </c>
      <c r="L73" s="1" t="s">
        <v>111</v>
      </c>
      <c r="M73" s="1" t="s">
        <v>296</v>
      </c>
      <c r="N73" s="1" t="s">
        <v>112</v>
      </c>
      <c r="O73" s="1" t="s">
        <v>297</v>
      </c>
      <c r="P73" s="9">
        <v>64.400000000000006</v>
      </c>
      <c r="Q73" s="1" t="s">
        <v>298</v>
      </c>
      <c r="R73" s="1" t="s">
        <v>115</v>
      </c>
      <c r="S73" s="1" t="s">
        <v>8</v>
      </c>
      <c r="T73" s="1" t="s">
        <v>116</v>
      </c>
      <c r="U73" s="1" t="s">
        <v>108</v>
      </c>
    </row>
    <row r="74" spans="1:21" x14ac:dyDescent="0.2">
      <c r="A74" s="1" t="str">
        <f t="shared" si="3"/>
        <v>1000153749-SLP995</v>
      </c>
      <c r="B74" s="1" t="str">
        <f t="shared" si="4"/>
        <v>1000153749</v>
      </c>
      <c r="C74" s="1" t="s">
        <v>106</v>
      </c>
      <c r="D74" s="1" t="s">
        <v>107</v>
      </c>
      <c r="E74" s="1" t="str">
        <f t="shared" si="5"/>
        <v>SLP995</v>
      </c>
      <c r="F74" s="1" t="s">
        <v>108</v>
      </c>
      <c r="G74" s="1" t="s">
        <v>61</v>
      </c>
      <c r="H74" s="1" t="s">
        <v>62</v>
      </c>
      <c r="I74" s="1" t="s">
        <v>109</v>
      </c>
      <c r="J74" s="1" t="s">
        <v>8</v>
      </c>
      <c r="K74" s="1" t="s">
        <v>110</v>
      </c>
      <c r="L74" s="1" t="s">
        <v>111</v>
      </c>
      <c r="M74" s="1" t="s">
        <v>180</v>
      </c>
      <c r="N74" s="1" t="s">
        <v>112</v>
      </c>
      <c r="O74" s="1" t="s">
        <v>299</v>
      </c>
      <c r="P74" s="9">
        <v>64.09</v>
      </c>
      <c r="Q74" s="1" t="s">
        <v>300</v>
      </c>
      <c r="R74" s="1" t="s">
        <v>115</v>
      </c>
      <c r="S74" s="1" t="s">
        <v>8</v>
      </c>
      <c r="T74" s="1" t="s">
        <v>116</v>
      </c>
      <c r="U74" s="1" t="s">
        <v>108</v>
      </c>
    </row>
    <row r="75" spans="1:21" x14ac:dyDescent="0.2">
      <c r="A75" s="1" t="str">
        <f t="shared" si="3"/>
        <v>1000140984-PKS405</v>
      </c>
      <c r="B75" s="1" t="str">
        <f t="shared" si="4"/>
        <v>1000140984</v>
      </c>
      <c r="C75" s="1" t="s">
        <v>106</v>
      </c>
      <c r="D75" s="1" t="s">
        <v>107</v>
      </c>
      <c r="E75" s="1" t="str">
        <f t="shared" si="5"/>
        <v>PKS405</v>
      </c>
      <c r="F75" s="1" t="s">
        <v>203</v>
      </c>
      <c r="G75" s="1" t="s">
        <v>61</v>
      </c>
      <c r="H75" s="1" t="s">
        <v>62</v>
      </c>
      <c r="I75" s="1" t="s">
        <v>109</v>
      </c>
      <c r="J75" s="1" t="s">
        <v>8</v>
      </c>
      <c r="K75" s="1" t="s">
        <v>204</v>
      </c>
      <c r="L75" s="1" t="s">
        <v>6</v>
      </c>
      <c r="M75" s="1" t="s">
        <v>301</v>
      </c>
      <c r="N75" s="1" t="s">
        <v>196</v>
      </c>
      <c r="O75" s="1" t="s">
        <v>156</v>
      </c>
      <c r="P75" s="9">
        <v>47.024999999999999</v>
      </c>
      <c r="Q75" s="1" t="s">
        <v>302</v>
      </c>
      <c r="R75" s="1" t="s">
        <v>129</v>
      </c>
      <c r="S75" s="1" t="s">
        <v>8</v>
      </c>
      <c r="T75" s="1" t="s">
        <v>116</v>
      </c>
      <c r="U75" s="1" t="s">
        <v>203</v>
      </c>
    </row>
    <row r="76" spans="1:21" x14ac:dyDescent="0.2">
      <c r="A76" s="1" t="str">
        <f t="shared" si="3"/>
        <v>1000153749-SLP995</v>
      </c>
      <c r="B76" s="1" t="str">
        <f t="shared" si="4"/>
        <v>1000153749</v>
      </c>
      <c r="C76" s="1" t="s">
        <v>106</v>
      </c>
      <c r="D76" s="1" t="s">
        <v>107</v>
      </c>
      <c r="E76" s="1" t="str">
        <f t="shared" si="5"/>
        <v>SLP995</v>
      </c>
      <c r="F76" s="1" t="s">
        <v>108</v>
      </c>
      <c r="G76" s="1" t="s">
        <v>61</v>
      </c>
      <c r="H76" s="1" t="s">
        <v>62</v>
      </c>
      <c r="I76" s="1" t="s">
        <v>109</v>
      </c>
      <c r="J76" s="1" t="s">
        <v>8</v>
      </c>
      <c r="K76" s="1" t="s">
        <v>110</v>
      </c>
      <c r="L76" s="1" t="s">
        <v>111</v>
      </c>
      <c r="M76" s="1" t="s">
        <v>65</v>
      </c>
      <c r="N76" s="1" t="s">
        <v>167</v>
      </c>
      <c r="O76" s="1" t="s">
        <v>134</v>
      </c>
      <c r="P76" s="9">
        <v>64.540000000000006</v>
      </c>
      <c r="Q76" s="1" t="s">
        <v>303</v>
      </c>
      <c r="R76" s="1" t="s">
        <v>115</v>
      </c>
      <c r="S76" s="1" t="s">
        <v>8</v>
      </c>
      <c r="T76" s="1" t="s">
        <v>116</v>
      </c>
      <c r="U76" s="1" t="s">
        <v>108</v>
      </c>
    </row>
    <row r="77" spans="1:21" x14ac:dyDescent="0.2">
      <c r="A77" s="1" t="str">
        <f t="shared" si="3"/>
        <v>1000153749-SLP995</v>
      </c>
      <c r="B77" s="1" t="str">
        <f t="shared" si="4"/>
        <v>1000153749</v>
      </c>
      <c r="C77" s="1" t="s">
        <v>106</v>
      </c>
      <c r="D77" s="1" t="s">
        <v>107</v>
      </c>
      <c r="E77" s="1" t="str">
        <f t="shared" si="5"/>
        <v>SLP995</v>
      </c>
      <c r="F77" s="1" t="s">
        <v>108</v>
      </c>
      <c r="G77" s="1" t="s">
        <v>61</v>
      </c>
      <c r="H77" s="1" t="s">
        <v>62</v>
      </c>
      <c r="I77" s="1" t="s">
        <v>109</v>
      </c>
      <c r="J77" s="1" t="s">
        <v>8</v>
      </c>
      <c r="K77" s="1" t="s">
        <v>110</v>
      </c>
      <c r="L77" s="1" t="s">
        <v>111</v>
      </c>
      <c r="M77" s="1" t="s">
        <v>304</v>
      </c>
      <c r="N77" s="1" t="s">
        <v>112</v>
      </c>
      <c r="O77" s="1" t="s">
        <v>305</v>
      </c>
      <c r="P77" s="9">
        <v>68.930000000000007</v>
      </c>
      <c r="Q77" s="1" t="s">
        <v>306</v>
      </c>
      <c r="R77" s="1" t="s">
        <v>115</v>
      </c>
      <c r="S77" s="1" t="s">
        <v>8</v>
      </c>
      <c r="T77" s="1" t="s">
        <v>116</v>
      </c>
      <c r="U77" s="1" t="s">
        <v>108</v>
      </c>
    </row>
    <row r="78" spans="1:21" x14ac:dyDescent="0.2">
      <c r="A78" s="1" t="str">
        <f t="shared" si="3"/>
        <v>1000140997-SLP995</v>
      </c>
      <c r="B78" s="1" t="str">
        <f t="shared" si="4"/>
        <v>1000140997</v>
      </c>
      <c r="C78" s="1" t="s">
        <v>106</v>
      </c>
      <c r="D78" s="1" t="s">
        <v>107</v>
      </c>
      <c r="E78" s="1" t="str">
        <f t="shared" si="5"/>
        <v>SLP995</v>
      </c>
      <c r="F78" s="1" t="s">
        <v>139</v>
      </c>
      <c r="G78" s="1" t="s">
        <v>61</v>
      </c>
      <c r="H78" s="1" t="s">
        <v>62</v>
      </c>
      <c r="I78" s="1" t="s">
        <v>109</v>
      </c>
      <c r="J78" s="1" t="s">
        <v>8</v>
      </c>
      <c r="K78" s="1" t="s">
        <v>140</v>
      </c>
      <c r="L78" s="1" t="s">
        <v>141</v>
      </c>
      <c r="M78" s="1" t="s">
        <v>307</v>
      </c>
      <c r="N78" s="1" t="s">
        <v>143</v>
      </c>
      <c r="O78" s="1" t="s">
        <v>308</v>
      </c>
      <c r="P78" s="9">
        <v>51.4</v>
      </c>
      <c r="Q78" s="1" t="s">
        <v>309</v>
      </c>
      <c r="R78" s="1" t="s">
        <v>64</v>
      </c>
      <c r="S78" s="1" t="s">
        <v>8</v>
      </c>
      <c r="T78" s="1" t="s">
        <v>116</v>
      </c>
      <c r="U78" s="1" t="s">
        <v>139</v>
      </c>
    </row>
    <row r="79" spans="1:21" x14ac:dyDescent="0.2">
      <c r="A79" s="1" t="str">
        <f t="shared" si="3"/>
        <v>1000153749-SLP995</v>
      </c>
      <c r="B79" s="1" t="str">
        <f t="shared" si="4"/>
        <v>1000153749</v>
      </c>
      <c r="C79" s="1" t="s">
        <v>106</v>
      </c>
      <c r="D79" s="1" t="s">
        <v>107</v>
      </c>
      <c r="E79" s="1" t="str">
        <f t="shared" si="5"/>
        <v>SLP995</v>
      </c>
      <c r="F79" s="1" t="s">
        <v>108</v>
      </c>
      <c r="G79" s="1" t="s">
        <v>61</v>
      </c>
      <c r="H79" s="1" t="s">
        <v>62</v>
      </c>
      <c r="I79" s="1" t="s">
        <v>109</v>
      </c>
      <c r="J79" s="1" t="s">
        <v>8</v>
      </c>
      <c r="K79" s="1" t="s">
        <v>110</v>
      </c>
      <c r="L79" s="1" t="s">
        <v>111</v>
      </c>
      <c r="M79" s="1" t="s">
        <v>310</v>
      </c>
      <c r="N79" s="1" t="s">
        <v>112</v>
      </c>
      <c r="O79" s="1" t="s">
        <v>311</v>
      </c>
      <c r="P79" s="9">
        <v>63.61</v>
      </c>
      <c r="Q79" s="1" t="s">
        <v>312</v>
      </c>
      <c r="R79" s="1" t="s">
        <v>115</v>
      </c>
      <c r="S79" s="1" t="s">
        <v>8</v>
      </c>
      <c r="T79" s="1" t="s">
        <v>116</v>
      </c>
      <c r="U79" s="1" t="s">
        <v>108</v>
      </c>
    </row>
    <row r="80" spans="1:21" x14ac:dyDescent="0.2">
      <c r="A80" s="1" t="str">
        <f t="shared" si="3"/>
        <v>1000153749-SLP995</v>
      </c>
      <c r="B80" s="1" t="str">
        <f t="shared" si="4"/>
        <v>1000153749</v>
      </c>
      <c r="C80" s="1" t="s">
        <v>106</v>
      </c>
      <c r="D80" s="1" t="s">
        <v>107</v>
      </c>
      <c r="E80" s="1" t="str">
        <f t="shared" si="5"/>
        <v>SLP995</v>
      </c>
      <c r="F80" s="1" t="s">
        <v>108</v>
      </c>
      <c r="G80" s="1" t="s">
        <v>61</v>
      </c>
      <c r="H80" s="1" t="s">
        <v>62</v>
      </c>
      <c r="I80" s="1" t="s">
        <v>109</v>
      </c>
      <c r="J80" s="1" t="s">
        <v>8</v>
      </c>
      <c r="K80" s="1" t="s">
        <v>110</v>
      </c>
      <c r="L80" s="1" t="s">
        <v>111</v>
      </c>
      <c r="M80" s="1" t="s">
        <v>313</v>
      </c>
      <c r="N80" s="1" t="s">
        <v>112</v>
      </c>
      <c r="O80" s="1" t="s">
        <v>314</v>
      </c>
      <c r="P80" s="9">
        <v>64.290000000000006</v>
      </c>
      <c r="Q80" s="1" t="s">
        <v>315</v>
      </c>
      <c r="R80" s="1" t="s">
        <v>115</v>
      </c>
      <c r="S80" s="1" t="s">
        <v>8</v>
      </c>
      <c r="T80" s="1" t="s">
        <v>116</v>
      </c>
      <c r="U80" s="1" t="s">
        <v>108</v>
      </c>
    </row>
    <row r="81" spans="1:21" x14ac:dyDescent="0.2">
      <c r="A81" s="1" t="str">
        <f t="shared" si="3"/>
        <v>1000140984-PKS405</v>
      </c>
      <c r="B81" s="1" t="str">
        <f t="shared" si="4"/>
        <v>1000140984</v>
      </c>
      <c r="C81" s="1" t="s">
        <v>106</v>
      </c>
      <c r="D81" s="1" t="s">
        <v>107</v>
      </c>
      <c r="E81" s="1" t="str">
        <f t="shared" si="5"/>
        <v>PKS405</v>
      </c>
      <c r="F81" s="1" t="s">
        <v>149</v>
      </c>
      <c r="G81" s="1" t="s">
        <v>61</v>
      </c>
      <c r="H81" s="1" t="s">
        <v>62</v>
      </c>
      <c r="I81" s="1" t="s">
        <v>109</v>
      </c>
      <c r="J81" s="1" t="s">
        <v>8</v>
      </c>
      <c r="K81" s="1" t="s">
        <v>150</v>
      </c>
      <c r="L81" s="1" t="s">
        <v>6</v>
      </c>
      <c r="M81" s="1" t="s">
        <v>9</v>
      </c>
      <c r="N81" s="1" t="s">
        <v>152</v>
      </c>
      <c r="O81" s="1" t="s">
        <v>156</v>
      </c>
      <c r="P81" s="9">
        <v>47.024999999999999</v>
      </c>
      <c r="Q81" s="1" t="s">
        <v>316</v>
      </c>
      <c r="R81" s="1" t="s">
        <v>129</v>
      </c>
      <c r="S81" s="1" t="s">
        <v>8</v>
      </c>
      <c r="T81" s="1" t="s">
        <v>116</v>
      </c>
      <c r="U81" s="1" t="s">
        <v>149</v>
      </c>
    </row>
    <row r="82" spans="1:21" x14ac:dyDescent="0.2">
      <c r="A82" s="1" t="str">
        <f t="shared" si="3"/>
        <v>1000153749-SLP995</v>
      </c>
      <c r="B82" s="1" t="str">
        <f t="shared" si="4"/>
        <v>1000153749</v>
      </c>
      <c r="C82" s="1" t="s">
        <v>106</v>
      </c>
      <c r="D82" s="1" t="s">
        <v>107</v>
      </c>
      <c r="E82" s="1" t="str">
        <f t="shared" si="5"/>
        <v>SLP995</v>
      </c>
      <c r="F82" s="1" t="s">
        <v>108</v>
      </c>
      <c r="G82" s="1" t="s">
        <v>61</v>
      </c>
      <c r="H82" s="1" t="s">
        <v>62</v>
      </c>
      <c r="I82" s="1" t="s">
        <v>109</v>
      </c>
      <c r="J82" s="1" t="s">
        <v>8</v>
      </c>
      <c r="K82" s="1" t="s">
        <v>110</v>
      </c>
      <c r="L82" s="1" t="s">
        <v>111</v>
      </c>
      <c r="M82" s="1" t="s">
        <v>68</v>
      </c>
      <c r="N82" s="1" t="s">
        <v>112</v>
      </c>
      <c r="O82" s="1" t="s">
        <v>317</v>
      </c>
      <c r="P82" s="9">
        <v>60.76</v>
      </c>
      <c r="Q82" s="1" t="s">
        <v>318</v>
      </c>
      <c r="R82" s="1" t="s">
        <v>115</v>
      </c>
      <c r="S82" s="1" t="s">
        <v>8</v>
      </c>
      <c r="T82" s="1" t="s">
        <v>116</v>
      </c>
      <c r="U82" s="1" t="s">
        <v>108</v>
      </c>
    </row>
    <row r="83" spans="1:21" x14ac:dyDescent="0.2">
      <c r="A83" s="1" t="str">
        <f t="shared" si="3"/>
        <v>1000140984-PKS405</v>
      </c>
      <c r="B83" s="1" t="str">
        <f t="shared" si="4"/>
        <v>1000140984</v>
      </c>
      <c r="C83" s="1" t="s">
        <v>106</v>
      </c>
      <c r="D83" s="1" t="s">
        <v>107</v>
      </c>
      <c r="E83" s="1" t="str">
        <f t="shared" si="5"/>
        <v>PKS405</v>
      </c>
      <c r="F83" s="1" t="s">
        <v>193</v>
      </c>
      <c r="G83" s="1" t="s">
        <v>61</v>
      </c>
      <c r="H83" s="1" t="s">
        <v>62</v>
      </c>
      <c r="I83" s="1" t="s">
        <v>109</v>
      </c>
      <c r="J83" s="1" t="s">
        <v>8</v>
      </c>
      <c r="K83" s="1" t="s">
        <v>194</v>
      </c>
      <c r="L83" s="1" t="s">
        <v>6</v>
      </c>
      <c r="M83" s="1" t="s">
        <v>117</v>
      </c>
      <c r="N83" s="1" t="s">
        <v>196</v>
      </c>
      <c r="O83" s="1" t="s">
        <v>229</v>
      </c>
      <c r="P83" s="9">
        <v>43.744999999999997</v>
      </c>
      <c r="Q83" s="1" t="s">
        <v>319</v>
      </c>
      <c r="R83" s="1" t="s">
        <v>129</v>
      </c>
      <c r="S83" s="1" t="s">
        <v>8</v>
      </c>
      <c r="T83" s="1" t="s">
        <v>116</v>
      </c>
      <c r="U83" s="1" t="s">
        <v>193</v>
      </c>
    </row>
    <row r="84" spans="1:21" x14ac:dyDescent="0.2">
      <c r="A84" s="1" t="str">
        <f t="shared" si="3"/>
        <v>1000140984-PKS405</v>
      </c>
      <c r="B84" s="1" t="str">
        <f t="shared" si="4"/>
        <v>1000140984</v>
      </c>
      <c r="C84" s="1" t="s">
        <v>106</v>
      </c>
      <c r="D84" s="1" t="s">
        <v>107</v>
      </c>
      <c r="E84" s="1" t="str">
        <f t="shared" si="5"/>
        <v>PKS405</v>
      </c>
      <c r="F84" s="1" t="s">
        <v>123</v>
      </c>
      <c r="G84" s="1" t="s">
        <v>61</v>
      </c>
      <c r="H84" s="1" t="s">
        <v>62</v>
      </c>
      <c r="I84" s="1" t="s">
        <v>109</v>
      </c>
      <c r="J84" s="1" t="s">
        <v>8</v>
      </c>
      <c r="K84" s="1" t="s">
        <v>124</v>
      </c>
      <c r="L84" s="1" t="s">
        <v>6</v>
      </c>
      <c r="M84" s="1" t="s">
        <v>320</v>
      </c>
      <c r="N84" s="1" t="s">
        <v>126</v>
      </c>
      <c r="O84" s="1" t="s">
        <v>164</v>
      </c>
      <c r="P84" s="9">
        <v>42.651000000000003</v>
      </c>
      <c r="Q84" s="1" t="s">
        <v>321</v>
      </c>
      <c r="R84" s="1" t="s">
        <v>129</v>
      </c>
      <c r="S84" s="1" t="s">
        <v>8</v>
      </c>
      <c r="T84" s="1" t="s">
        <v>116</v>
      </c>
      <c r="U84" s="1" t="s">
        <v>123</v>
      </c>
    </row>
    <row r="85" spans="1:21" x14ac:dyDescent="0.2">
      <c r="A85" s="1" t="str">
        <f t="shared" si="3"/>
        <v>1000153749-SLP995</v>
      </c>
      <c r="B85" s="1" t="str">
        <f t="shared" si="4"/>
        <v>1000153749</v>
      </c>
      <c r="C85" s="1" t="s">
        <v>106</v>
      </c>
      <c r="D85" s="1" t="s">
        <v>107</v>
      </c>
      <c r="E85" s="1" t="str">
        <f t="shared" si="5"/>
        <v>SLP995</v>
      </c>
      <c r="F85" s="1" t="s">
        <v>108</v>
      </c>
      <c r="G85" s="1" t="s">
        <v>61</v>
      </c>
      <c r="H85" s="1" t="s">
        <v>62</v>
      </c>
      <c r="I85" s="1" t="s">
        <v>109</v>
      </c>
      <c r="J85" s="1" t="s">
        <v>8</v>
      </c>
      <c r="K85" s="1" t="s">
        <v>110</v>
      </c>
      <c r="L85" s="1" t="s">
        <v>111</v>
      </c>
      <c r="M85" s="1" t="s">
        <v>322</v>
      </c>
      <c r="N85" s="1" t="s">
        <v>112</v>
      </c>
      <c r="O85" s="1" t="s">
        <v>323</v>
      </c>
      <c r="P85" s="9">
        <v>64.47</v>
      </c>
      <c r="Q85" s="1" t="s">
        <v>324</v>
      </c>
      <c r="R85" s="1" t="s">
        <v>115</v>
      </c>
      <c r="S85" s="1" t="s">
        <v>8</v>
      </c>
      <c r="T85" s="1" t="s">
        <v>116</v>
      </c>
      <c r="U85" s="1" t="s">
        <v>108</v>
      </c>
    </row>
    <row r="86" spans="1:21" x14ac:dyDescent="0.2">
      <c r="A86" s="1" t="str">
        <f t="shared" si="3"/>
        <v>1000140984-PKS405</v>
      </c>
      <c r="B86" s="1" t="str">
        <f t="shared" si="4"/>
        <v>1000140984</v>
      </c>
      <c r="C86" s="1" t="s">
        <v>106</v>
      </c>
      <c r="D86" s="1" t="s">
        <v>107</v>
      </c>
      <c r="E86" s="1" t="str">
        <f t="shared" si="5"/>
        <v>PKS405</v>
      </c>
      <c r="F86" s="1" t="s">
        <v>123</v>
      </c>
      <c r="G86" s="1" t="s">
        <v>61</v>
      </c>
      <c r="H86" s="1" t="s">
        <v>62</v>
      </c>
      <c r="I86" s="1" t="s">
        <v>109</v>
      </c>
      <c r="J86" s="1" t="s">
        <v>8</v>
      </c>
      <c r="K86" s="1" t="s">
        <v>124</v>
      </c>
      <c r="L86" s="1" t="s">
        <v>6</v>
      </c>
      <c r="M86" s="1" t="s">
        <v>66</v>
      </c>
      <c r="N86" s="1" t="s">
        <v>126</v>
      </c>
      <c r="O86" s="1" t="s">
        <v>159</v>
      </c>
      <c r="P86" s="9">
        <v>45.932000000000002</v>
      </c>
      <c r="Q86" s="1" t="s">
        <v>325</v>
      </c>
      <c r="R86" s="1" t="s">
        <v>129</v>
      </c>
      <c r="S86" s="1" t="s">
        <v>8</v>
      </c>
      <c r="T86" s="1" t="s">
        <v>116</v>
      </c>
      <c r="U86" s="1" t="s">
        <v>123</v>
      </c>
    </row>
    <row r="87" spans="1:21" x14ac:dyDescent="0.2">
      <c r="A87" s="1" t="str">
        <f t="shared" si="3"/>
        <v>1000153749-SLP995</v>
      </c>
      <c r="B87" s="1" t="str">
        <f t="shared" si="4"/>
        <v>1000153749</v>
      </c>
      <c r="C87" s="1" t="s">
        <v>106</v>
      </c>
      <c r="D87" s="1" t="s">
        <v>107</v>
      </c>
      <c r="E87" s="1" t="str">
        <f t="shared" si="5"/>
        <v>SLP995</v>
      </c>
      <c r="F87" s="1" t="s">
        <v>108</v>
      </c>
      <c r="G87" s="1" t="s">
        <v>61</v>
      </c>
      <c r="H87" s="1" t="s">
        <v>62</v>
      </c>
      <c r="I87" s="1" t="s">
        <v>109</v>
      </c>
      <c r="J87" s="1" t="s">
        <v>8</v>
      </c>
      <c r="K87" s="1" t="s">
        <v>110</v>
      </c>
      <c r="L87" s="1" t="s">
        <v>111</v>
      </c>
      <c r="M87" s="1" t="s">
        <v>326</v>
      </c>
      <c r="N87" s="1" t="s">
        <v>112</v>
      </c>
      <c r="O87" s="1" t="s">
        <v>327</v>
      </c>
      <c r="P87" s="9">
        <v>64.989999999999995</v>
      </c>
      <c r="Q87" s="1" t="s">
        <v>328</v>
      </c>
      <c r="R87" s="1" t="s">
        <v>115</v>
      </c>
      <c r="S87" s="1" t="s">
        <v>8</v>
      </c>
      <c r="T87" s="1" t="s">
        <v>116</v>
      </c>
      <c r="U87" s="1" t="s">
        <v>108</v>
      </c>
    </row>
    <row r="88" spans="1:21" x14ac:dyDescent="0.2">
      <c r="A88" s="1" t="str">
        <f t="shared" si="3"/>
        <v>1000153749-SLP995</v>
      </c>
      <c r="B88" s="1" t="str">
        <f t="shared" si="4"/>
        <v>1000153749</v>
      </c>
      <c r="C88" s="1" t="s">
        <v>106</v>
      </c>
      <c r="D88" s="1" t="s">
        <v>107</v>
      </c>
      <c r="E88" s="1" t="str">
        <f t="shared" si="5"/>
        <v>SLP995</v>
      </c>
      <c r="F88" s="1" t="s">
        <v>139</v>
      </c>
      <c r="G88" s="1" t="s">
        <v>61</v>
      </c>
      <c r="H88" s="1" t="s">
        <v>62</v>
      </c>
      <c r="I88" s="1" t="s">
        <v>109</v>
      </c>
      <c r="J88" s="1" t="s">
        <v>8</v>
      </c>
      <c r="K88" s="1" t="s">
        <v>140</v>
      </c>
      <c r="L88" s="1" t="s">
        <v>111</v>
      </c>
      <c r="M88" s="1" t="s">
        <v>329</v>
      </c>
      <c r="N88" s="1" t="s">
        <v>167</v>
      </c>
      <c r="O88" s="1" t="s">
        <v>330</v>
      </c>
      <c r="P88" s="9">
        <v>54.68</v>
      </c>
      <c r="Q88" s="1" t="s">
        <v>331</v>
      </c>
      <c r="R88" s="1" t="s">
        <v>115</v>
      </c>
      <c r="S88" s="1" t="s">
        <v>8</v>
      </c>
      <c r="T88" s="1" t="s">
        <v>116</v>
      </c>
      <c r="U88" s="1" t="s">
        <v>139</v>
      </c>
    </row>
    <row r="89" spans="1:21" x14ac:dyDescent="0.2">
      <c r="A89" s="1" t="str">
        <f t="shared" si="3"/>
        <v>1000153749-SLP995</v>
      </c>
      <c r="B89" s="1" t="str">
        <f t="shared" si="4"/>
        <v>1000153749</v>
      </c>
      <c r="C89" s="1" t="s">
        <v>106</v>
      </c>
      <c r="D89" s="1" t="s">
        <v>107</v>
      </c>
      <c r="E89" s="1" t="str">
        <f t="shared" si="5"/>
        <v>SLP995</v>
      </c>
      <c r="F89" s="1" t="s">
        <v>108</v>
      </c>
      <c r="G89" s="1" t="s">
        <v>61</v>
      </c>
      <c r="H89" s="1" t="s">
        <v>62</v>
      </c>
      <c r="I89" s="1" t="s">
        <v>109</v>
      </c>
      <c r="J89" s="1" t="s">
        <v>8</v>
      </c>
      <c r="K89" s="1" t="s">
        <v>110</v>
      </c>
      <c r="L89" s="1" t="s">
        <v>111</v>
      </c>
      <c r="M89" s="1" t="s">
        <v>72</v>
      </c>
      <c r="N89" s="1" t="s">
        <v>112</v>
      </c>
      <c r="O89" s="1" t="s">
        <v>332</v>
      </c>
      <c r="P89" s="9">
        <v>64.55</v>
      </c>
      <c r="Q89" s="1" t="s">
        <v>333</v>
      </c>
      <c r="R89" s="1" t="s">
        <v>115</v>
      </c>
      <c r="S89" s="1" t="s">
        <v>8</v>
      </c>
      <c r="T89" s="1" t="s">
        <v>116</v>
      </c>
      <c r="U89" s="1" t="s">
        <v>108</v>
      </c>
    </row>
    <row r="90" spans="1:21" x14ac:dyDescent="0.2">
      <c r="A90" s="1" t="str">
        <f t="shared" si="3"/>
        <v>1000153749-SLP995</v>
      </c>
      <c r="B90" s="1" t="str">
        <f t="shared" si="4"/>
        <v>1000153749</v>
      </c>
      <c r="C90" s="1" t="s">
        <v>106</v>
      </c>
      <c r="D90" s="1" t="s">
        <v>107</v>
      </c>
      <c r="E90" s="1" t="str">
        <f t="shared" si="5"/>
        <v>SLP995</v>
      </c>
      <c r="F90" s="1" t="s">
        <v>139</v>
      </c>
      <c r="G90" s="1" t="s">
        <v>61</v>
      </c>
      <c r="H90" s="1" t="s">
        <v>62</v>
      </c>
      <c r="I90" s="1" t="s">
        <v>109</v>
      </c>
      <c r="J90" s="1" t="s">
        <v>8</v>
      </c>
      <c r="K90" s="1" t="s">
        <v>140</v>
      </c>
      <c r="L90" s="1" t="s">
        <v>111</v>
      </c>
      <c r="M90" s="1" t="s">
        <v>301</v>
      </c>
      <c r="N90" s="1" t="s">
        <v>167</v>
      </c>
      <c r="O90" s="1" t="s">
        <v>334</v>
      </c>
      <c r="P90" s="9">
        <v>38.136000000000003</v>
      </c>
      <c r="Q90" s="1" t="s">
        <v>335</v>
      </c>
      <c r="R90" s="1" t="s">
        <v>115</v>
      </c>
      <c r="S90" s="1" t="s">
        <v>8</v>
      </c>
      <c r="T90" s="1" t="s">
        <v>116</v>
      </c>
      <c r="U90" s="1" t="s">
        <v>139</v>
      </c>
    </row>
    <row r="91" spans="1:21" x14ac:dyDescent="0.2">
      <c r="A91" s="1" t="str">
        <f t="shared" si="3"/>
        <v>1000153749-SLP995</v>
      </c>
      <c r="B91" s="1" t="str">
        <f t="shared" si="4"/>
        <v>1000153749</v>
      </c>
      <c r="C91" s="1" t="s">
        <v>106</v>
      </c>
      <c r="D91" s="1" t="s">
        <v>107</v>
      </c>
      <c r="E91" s="1" t="str">
        <f t="shared" si="5"/>
        <v>SLP995</v>
      </c>
      <c r="F91" s="1" t="s">
        <v>108</v>
      </c>
      <c r="G91" s="1" t="s">
        <v>61</v>
      </c>
      <c r="H91" s="1" t="s">
        <v>62</v>
      </c>
      <c r="I91" s="1" t="s">
        <v>109</v>
      </c>
      <c r="J91" s="1" t="s">
        <v>8</v>
      </c>
      <c r="K91" s="1" t="s">
        <v>110</v>
      </c>
      <c r="L91" s="1" t="s">
        <v>111</v>
      </c>
      <c r="M91" s="1" t="s">
        <v>320</v>
      </c>
      <c r="N91" s="1" t="s">
        <v>112</v>
      </c>
      <c r="O91" s="1" t="s">
        <v>336</v>
      </c>
      <c r="P91" s="9">
        <v>63.65</v>
      </c>
      <c r="Q91" s="1" t="s">
        <v>337</v>
      </c>
      <c r="R91" s="1" t="s">
        <v>115</v>
      </c>
      <c r="S91" s="1" t="s">
        <v>8</v>
      </c>
      <c r="T91" s="1" t="s">
        <v>116</v>
      </c>
      <c r="U91" s="1" t="s">
        <v>108</v>
      </c>
    </row>
    <row r="92" spans="1:21" x14ac:dyDescent="0.2">
      <c r="A92" s="1" t="str">
        <f t="shared" si="3"/>
        <v>1000153749-SLP995</v>
      </c>
      <c r="B92" s="1" t="str">
        <f t="shared" si="4"/>
        <v>1000153749</v>
      </c>
      <c r="C92" s="1" t="s">
        <v>106</v>
      </c>
      <c r="D92" s="1" t="s">
        <v>107</v>
      </c>
      <c r="E92" s="1" t="str">
        <f t="shared" si="5"/>
        <v>SLP995</v>
      </c>
      <c r="F92" s="1" t="s">
        <v>108</v>
      </c>
      <c r="G92" s="1" t="s">
        <v>61</v>
      </c>
      <c r="H92" s="1" t="s">
        <v>62</v>
      </c>
      <c r="I92" s="1" t="s">
        <v>109</v>
      </c>
      <c r="J92" s="1" t="s">
        <v>8</v>
      </c>
      <c r="K92" s="1" t="s">
        <v>110</v>
      </c>
      <c r="L92" s="1" t="s">
        <v>111</v>
      </c>
      <c r="M92" s="1" t="s">
        <v>338</v>
      </c>
      <c r="N92" s="1" t="s">
        <v>112</v>
      </c>
      <c r="O92" s="1" t="s">
        <v>339</v>
      </c>
      <c r="P92" s="9">
        <v>49.7</v>
      </c>
      <c r="Q92" s="1" t="s">
        <v>340</v>
      </c>
      <c r="R92" s="1" t="s">
        <v>115</v>
      </c>
      <c r="S92" s="1" t="s">
        <v>8</v>
      </c>
      <c r="T92" s="1" t="s">
        <v>116</v>
      </c>
      <c r="U92" s="1" t="s">
        <v>108</v>
      </c>
    </row>
    <row r="93" spans="1:21" x14ac:dyDescent="0.2">
      <c r="A93" s="1" t="str">
        <f t="shared" si="3"/>
        <v>1000153749-SLP995</v>
      </c>
      <c r="B93" s="1" t="str">
        <f t="shared" si="4"/>
        <v>1000153749</v>
      </c>
      <c r="C93" s="1" t="s">
        <v>106</v>
      </c>
      <c r="D93" s="1" t="s">
        <v>107</v>
      </c>
      <c r="E93" s="1" t="str">
        <f t="shared" si="5"/>
        <v>SLP995</v>
      </c>
      <c r="F93" s="1" t="s">
        <v>108</v>
      </c>
      <c r="G93" s="1" t="s">
        <v>61</v>
      </c>
      <c r="H93" s="1" t="s">
        <v>62</v>
      </c>
      <c r="I93" s="1" t="s">
        <v>109</v>
      </c>
      <c r="J93" s="1" t="s">
        <v>8</v>
      </c>
      <c r="K93" s="1" t="s">
        <v>110</v>
      </c>
      <c r="L93" s="1" t="s">
        <v>111</v>
      </c>
      <c r="M93" s="1" t="s">
        <v>85</v>
      </c>
      <c r="N93" s="1" t="s">
        <v>112</v>
      </c>
      <c r="O93" s="1" t="s">
        <v>341</v>
      </c>
      <c r="P93" s="9">
        <v>50.91</v>
      </c>
      <c r="Q93" s="1" t="s">
        <v>342</v>
      </c>
      <c r="R93" s="1" t="s">
        <v>115</v>
      </c>
      <c r="S93" s="1" t="s">
        <v>8</v>
      </c>
      <c r="T93" s="1" t="s">
        <v>116</v>
      </c>
      <c r="U93" s="1" t="s">
        <v>108</v>
      </c>
    </row>
    <row r="94" spans="1:21" x14ac:dyDescent="0.2">
      <c r="A94" s="1" t="str">
        <f t="shared" si="3"/>
        <v>1000153749-SLP995</v>
      </c>
      <c r="B94" s="1" t="str">
        <f t="shared" si="4"/>
        <v>1000153749</v>
      </c>
      <c r="C94" s="1" t="s">
        <v>106</v>
      </c>
      <c r="D94" s="1" t="s">
        <v>107</v>
      </c>
      <c r="E94" s="1" t="str">
        <f t="shared" si="5"/>
        <v>SLP995</v>
      </c>
      <c r="F94" s="1" t="s">
        <v>139</v>
      </c>
      <c r="G94" s="1" t="s">
        <v>61</v>
      </c>
      <c r="H94" s="1" t="s">
        <v>62</v>
      </c>
      <c r="I94" s="1" t="s">
        <v>109</v>
      </c>
      <c r="J94" s="1" t="s">
        <v>8</v>
      </c>
      <c r="K94" s="1" t="s">
        <v>140</v>
      </c>
      <c r="L94" s="1" t="s">
        <v>111</v>
      </c>
      <c r="M94" s="1" t="s">
        <v>163</v>
      </c>
      <c r="N94" s="1" t="s">
        <v>167</v>
      </c>
      <c r="O94" s="1" t="s">
        <v>343</v>
      </c>
      <c r="P94" s="9">
        <v>65.290000000000006</v>
      </c>
      <c r="Q94" s="1" t="s">
        <v>344</v>
      </c>
      <c r="R94" s="1" t="s">
        <v>115</v>
      </c>
      <c r="S94" s="1" t="s">
        <v>8</v>
      </c>
      <c r="T94" s="1" t="s">
        <v>116</v>
      </c>
      <c r="U94" s="1" t="s">
        <v>139</v>
      </c>
    </row>
    <row r="95" spans="1:21" x14ac:dyDescent="0.2">
      <c r="A95" s="1" t="str">
        <f t="shared" si="3"/>
        <v>1000153749-SLP995</v>
      </c>
      <c r="B95" s="1" t="str">
        <f t="shared" si="4"/>
        <v>1000153749</v>
      </c>
      <c r="C95" s="1" t="s">
        <v>106</v>
      </c>
      <c r="D95" s="1" t="s">
        <v>107</v>
      </c>
      <c r="E95" s="1" t="str">
        <f t="shared" si="5"/>
        <v>SLP995</v>
      </c>
      <c r="F95" s="1" t="s">
        <v>108</v>
      </c>
      <c r="G95" s="1" t="s">
        <v>61</v>
      </c>
      <c r="H95" s="1" t="s">
        <v>62</v>
      </c>
      <c r="I95" s="1" t="s">
        <v>109</v>
      </c>
      <c r="J95" s="1" t="s">
        <v>8</v>
      </c>
      <c r="K95" s="1" t="s">
        <v>110</v>
      </c>
      <c r="L95" s="1" t="s">
        <v>111</v>
      </c>
      <c r="M95" s="1" t="s">
        <v>222</v>
      </c>
      <c r="N95" s="1" t="s">
        <v>112</v>
      </c>
      <c r="O95" s="1" t="s">
        <v>345</v>
      </c>
      <c r="P95" s="9">
        <v>60.68</v>
      </c>
      <c r="Q95" s="1" t="s">
        <v>346</v>
      </c>
      <c r="R95" s="1" t="s">
        <v>115</v>
      </c>
      <c r="S95" s="1" t="s">
        <v>8</v>
      </c>
      <c r="T95" s="1" t="s">
        <v>116</v>
      </c>
      <c r="U95" s="1" t="s">
        <v>108</v>
      </c>
    </row>
    <row r="96" spans="1:21" x14ac:dyDescent="0.2">
      <c r="A96" s="1" t="str">
        <f t="shared" si="3"/>
        <v>1000140984-PKS405</v>
      </c>
      <c r="B96" s="1" t="str">
        <f t="shared" si="4"/>
        <v>1000140984</v>
      </c>
      <c r="C96" s="1" t="s">
        <v>106</v>
      </c>
      <c r="D96" s="1" t="s">
        <v>107</v>
      </c>
      <c r="E96" s="1" t="str">
        <f t="shared" si="5"/>
        <v>PKS405</v>
      </c>
      <c r="F96" s="1" t="s">
        <v>149</v>
      </c>
      <c r="G96" s="1" t="s">
        <v>61</v>
      </c>
      <c r="H96" s="1" t="s">
        <v>62</v>
      </c>
      <c r="I96" s="1" t="s">
        <v>109</v>
      </c>
      <c r="J96" s="1" t="s">
        <v>8</v>
      </c>
      <c r="K96" s="1" t="s">
        <v>150</v>
      </c>
      <c r="L96" s="1" t="s">
        <v>6</v>
      </c>
      <c r="M96" s="1" t="s">
        <v>271</v>
      </c>
      <c r="N96" s="1" t="s">
        <v>152</v>
      </c>
      <c r="O96" s="1" t="s">
        <v>156</v>
      </c>
      <c r="P96" s="9">
        <v>47.024999999999999</v>
      </c>
      <c r="Q96" s="1" t="s">
        <v>347</v>
      </c>
      <c r="R96" s="1" t="s">
        <v>129</v>
      </c>
      <c r="S96" s="1" t="s">
        <v>8</v>
      </c>
      <c r="T96" s="1" t="s">
        <v>116</v>
      </c>
      <c r="U96" s="1" t="s">
        <v>149</v>
      </c>
    </row>
    <row r="97" spans="1:21" x14ac:dyDescent="0.2">
      <c r="A97" s="1" t="str">
        <f t="shared" si="3"/>
        <v>1000140984-PKS405</v>
      </c>
      <c r="B97" s="1" t="str">
        <f t="shared" si="4"/>
        <v>1000140984</v>
      </c>
      <c r="C97" s="1" t="s">
        <v>106</v>
      </c>
      <c r="D97" s="1" t="s">
        <v>107</v>
      </c>
      <c r="E97" s="1" t="str">
        <f t="shared" si="5"/>
        <v>PKS405</v>
      </c>
      <c r="F97" s="1" t="s">
        <v>193</v>
      </c>
      <c r="G97" s="1" t="s">
        <v>61</v>
      </c>
      <c r="H97" s="1" t="s">
        <v>62</v>
      </c>
      <c r="I97" s="1" t="s">
        <v>109</v>
      </c>
      <c r="J97" s="1" t="s">
        <v>8</v>
      </c>
      <c r="K97" s="1" t="s">
        <v>194</v>
      </c>
      <c r="L97" s="1" t="s">
        <v>6</v>
      </c>
      <c r="M97" s="1" t="s">
        <v>348</v>
      </c>
      <c r="N97" s="1" t="s">
        <v>196</v>
      </c>
      <c r="O97" s="1" t="s">
        <v>349</v>
      </c>
      <c r="P97" s="9">
        <v>41.557000000000002</v>
      </c>
      <c r="Q97" s="1" t="s">
        <v>350</v>
      </c>
      <c r="R97" s="1" t="s">
        <v>129</v>
      </c>
      <c r="S97" s="1" t="s">
        <v>8</v>
      </c>
      <c r="T97" s="1" t="s">
        <v>116</v>
      </c>
      <c r="U97" s="1" t="s">
        <v>193</v>
      </c>
    </row>
    <row r="98" spans="1:21" x14ac:dyDescent="0.2">
      <c r="A98" s="1" t="str">
        <f t="shared" si="3"/>
        <v>1000140984-PKS405</v>
      </c>
      <c r="B98" s="1" t="str">
        <f t="shared" si="4"/>
        <v>1000140984</v>
      </c>
      <c r="C98" s="1" t="s">
        <v>106</v>
      </c>
      <c r="D98" s="1" t="s">
        <v>107</v>
      </c>
      <c r="E98" s="1" t="str">
        <f t="shared" si="5"/>
        <v>PKS405</v>
      </c>
      <c r="F98" s="1" t="s">
        <v>149</v>
      </c>
      <c r="G98" s="1" t="s">
        <v>61</v>
      </c>
      <c r="H98" s="1" t="s">
        <v>62</v>
      </c>
      <c r="I98" s="1" t="s">
        <v>109</v>
      </c>
      <c r="J98" s="1" t="s">
        <v>8</v>
      </c>
      <c r="K98" s="1" t="s">
        <v>150</v>
      </c>
      <c r="L98" s="1" t="s">
        <v>6</v>
      </c>
      <c r="M98" s="1" t="s">
        <v>351</v>
      </c>
      <c r="N98" s="1" t="s">
        <v>152</v>
      </c>
      <c r="O98" s="1" t="s">
        <v>352</v>
      </c>
      <c r="P98" s="9">
        <v>22.966000000000001</v>
      </c>
      <c r="Q98" s="1" t="s">
        <v>353</v>
      </c>
      <c r="R98" s="1" t="s">
        <v>129</v>
      </c>
      <c r="S98" s="1" t="s">
        <v>8</v>
      </c>
      <c r="T98" s="1" t="s">
        <v>116</v>
      </c>
      <c r="U98" s="1" t="s">
        <v>149</v>
      </c>
    </row>
    <row r="99" spans="1:21" x14ac:dyDescent="0.2">
      <c r="A99" s="1" t="str">
        <f t="shared" si="3"/>
        <v>1000140997-SLP995</v>
      </c>
      <c r="B99" s="1" t="str">
        <f t="shared" si="4"/>
        <v>1000140997</v>
      </c>
      <c r="C99" s="1" t="s">
        <v>106</v>
      </c>
      <c r="D99" s="1" t="s">
        <v>107</v>
      </c>
      <c r="E99" s="1" t="str">
        <f t="shared" si="5"/>
        <v>SLP995</v>
      </c>
      <c r="F99" s="1" t="s">
        <v>108</v>
      </c>
      <c r="G99" s="1" t="s">
        <v>61</v>
      </c>
      <c r="H99" s="1" t="s">
        <v>62</v>
      </c>
      <c r="I99" s="1" t="s">
        <v>109</v>
      </c>
      <c r="J99" s="1" t="s">
        <v>8</v>
      </c>
      <c r="K99" s="1" t="s">
        <v>110</v>
      </c>
      <c r="L99" s="1" t="s">
        <v>141</v>
      </c>
      <c r="M99" s="1" t="s">
        <v>354</v>
      </c>
      <c r="N99" s="1" t="s">
        <v>143</v>
      </c>
      <c r="O99" s="1" t="s">
        <v>144</v>
      </c>
      <c r="P99" s="9">
        <v>55.774000000000001</v>
      </c>
      <c r="Q99" s="1" t="s">
        <v>355</v>
      </c>
      <c r="R99" s="1" t="s">
        <v>64</v>
      </c>
      <c r="S99" s="1" t="s">
        <v>8</v>
      </c>
      <c r="T99" s="1" t="s">
        <v>116</v>
      </c>
      <c r="U99" s="1" t="s">
        <v>108</v>
      </c>
    </row>
    <row r="100" spans="1:21" x14ac:dyDescent="0.2">
      <c r="A100" s="1" t="str">
        <f t="shared" si="3"/>
        <v>1000153749-SLP995</v>
      </c>
      <c r="B100" s="1" t="str">
        <f t="shared" si="4"/>
        <v>1000153749</v>
      </c>
      <c r="C100" s="1" t="s">
        <v>106</v>
      </c>
      <c r="D100" s="1" t="s">
        <v>107</v>
      </c>
      <c r="E100" s="1" t="str">
        <f t="shared" si="5"/>
        <v>SLP995</v>
      </c>
      <c r="F100" s="1" t="s">
        <v>108</v>
      </c>
      <c r="G100" s="1" t="s">
        <v>61</v>
      </c>
      <c r="H100" s="1" t="s">
        <v>62</v>
      </c>
      <c r="I100" s="1" t="s">
        <v>109</v>
      </c>
      <c r="J100" s="1" t="s">
        <v>8</v>
      </c>
      <c r="K100" s="1" t="s">
        <v>110</v>
      </c>
      <c r="L100" s="1" t="s">
        <v>111</v>
      </c>
      <c r="M100" s="1" t="s">
        <v>356</v>
      </c>
      <c r="N100" s="1" t="s">
        <v>112</v>
      </c>
      <c r="O100" s="1" t="s">
        <v>357</v>
      </c>
      <c r="P100" s="9">
        <v>63.95</v>
      </c>
      <c r="Q100" s="1" t="s">
        <v>358</v>
      </c>
      <c r="R100" s="1" t="s">
        <v>115</v>
      </c>
      <c r="S100" s="1" t="s">
        <v>8</v>
      </c>
      <c r="T100" s="1" t="s">
        <v>116</v>
      </c>
      <c r="U100" s="1" t="s">
        <v>108</v>
      </c>
    </row>
    <row r="101" spans="1:21" x14ac:dyDescent="0.2">
      <c r="A101" s="1" t="str">
        <f t="shared" si="3"/>
        <v>1000140984-PKS405</v>
      </c>
      <c r="B101" s="1" t="str">
        <f t="shared" si="4"/>
        <v>1000140984</v>
      </c>
      <c r="C101" s="1" t="s">
        <v>106</v>
      </c>
      <c r="D101" s="1" t="s">
        <v>107</v>
      </c>
      <c r="E101" s="1" t="str">
        <f t="shared" si="5"/>
        <v>PKS405</v>
      </c>
      <c r="F101" s="1" t="s">
        <v>123</v>
      </c>
      <c r="G101" s="1" t="s">
        <v>61</v>
      </c>
      <c r="H101" s="1" t="s">
        <v>62</v>
      </c>
      <c r="I101" s="1" t="s">
        <v>109</v>
      </c>
      <c r="J101" s="1" t="s">
        <v>8</v>
      </c>
      <c r="K101" s="1" t="s">
        <v>124</v>
      </c>
      <c r="L101" s="1" t="s">
        <v>6</v>
      </c>
      <c r="M101" s="1" t="s">
        <v>326</v>
      </c>
      <c r="N101" s="1" t="s">
        <v>126</v>
      </c>
      <c r="O101" s="1" t="s">
        <v>159</v>
      </c>
      <c r="P101" s="9">
        <v>45.932000000000002</v>
      </c>
      <c r="Q101" s="1" t="s">
        <v>359</v>
      </c>
      <c r="R101" s="1" t="s">
        <v>129</v>
      </c>
      <c r="S101" s="1" t="s">
        <v>8</v>
      </c>
      <c r="T101" s="1" t="s">
        <v>116</v>
      </c>
      <c r="U101" s="1" t="s">
        <v>123</v>
      </c>
    </row>
    <row r="102" spans="1:21" x14ac:dyDescent="0.2">
      <c r="A102" s="1" t="str">
        <f t="shared" si="3"/>
        <v>1000140984-PKS405</v>
      </c>
      <c r="B102" s="1" t="str">
        <f t="shared" si="4"/>
        <v>1000140984</v>
      </c>
      <c r="C102" s="1" t="s">
        <v>106</v>
      </c>
      <c r="D102" s="1" t="s">
        <v>107</v>
      </c>
      <c r="E102" s="1" t="str">
        <f t="shared" si="5"/>
        <v>PKS405</v>
      </c>
      <c r="F102" s="1" t="s">
        <v>193</v>
      </c>
      <c r="G102" s="1" t="s">
        <v>61</v>
      </c>
      <c r="H102" s="1" t="s">
        <v>62</v>
      </c>
      <c r="I102" s="1" t="s">
        <v>109</v>
      </c>
      <c r="J102" s="1" t="s">
        <v>8</v>
      </c>
      <c r="K102" s="1" t="s">
        <v>194</v>
      </c>
      <c r="L102" s="1" t="s">
        <v>6</v>
      </c>
      <c r="M102" s="1" t="s">
        <v>166</v>
      </c>
      <c r="N102" s="1" t="s">
        <v>196</v>
      </c>
      <c r="O102" s="1" t="s">
        <v>360</v>
      </c>
      <c r="P102" s="9">
        <v>39.369999999999997</v>
      </c>
      <c r="Q102" s="1" t="s">
        <v>361</v>
      </c>
      <c r="R102" s="1" t="s">
        <v>129</v>
      </c>
      <c r="S102" s="1" t="s">
        <v>8</v>
      </c>
      <c r="T102" s="1" t="s">
        <v>116</v>
      </c>
      <c r="U102" s="1" t="s">
        <v>193</v>
      </c>
    </row>
    <row r="103" spans="1:21" x14ac:dyDescent="0.2">
      <c r="A103" s="1" t="str">
        <f t="shared" si="3"/>
        <v>1000140984-PKS405</v>
      </c>
      <c r="B103" s="1" t="str">
        <f t="shared" si="4"/>
        <v>1000140984</v>
      </c>
      <c r="C103" s="1" t="s">
        <v>106</v>
      </c>
      <c r="D103" s="1" t="s">
        <v>107</v>
      </c>
      <c r="E103" s="1" t="str">
        <f t="shared" si="5"/>
        <v>PKS405</v>
      </c>
      <c r="F103" s="1" t="s">
        <v>123</v>
      </c>
      <c r="G103" s="1" t="s">
        <v>61</v>
      </c>
      <c r="H103" s="1" t="s">
        <v>62</v>
      </c>
      <c r="I103" s="1" t="s">
        <v>109</v>
      </c>
      <c r="J103" s="1" t="s">
        <v>8</v>
      </c>
      <c r="K103" s="1" t="s">
        <v>124</v>
      </c>
      <c r="L103" s="1" t="s">
        <v>6</v>
      </c>
      <c r="M103" s="1" t="s">
        <v>213</v>
      </c>
      <c r="N103" s="1" t="s">
        <v>126</v>
      </c>
      <c r="O103" s="1" t="s">
        <v>159</v>
      </c>
      <c r="P103" s="9">
        <v>45.932000000000002</v>
      </c>
      <c r="Q103" s="1" t="s">
        <v>362</v>
      </c>
      <c r="R103" s="1" t="s">
        <v>129</v>
      </c>
      <c r="S103" s="1" t="s">
        <v>8</v>
      </c>
      <c r="T103" s="1" t="s">
        <v>116</v>
      </c>
      <c r="U103" s="1" t="s">
        <v>123</v>
      </c>
    </row>
    <row r="104" spans="1:21" x14ac:dyDescent="0.2">
      <c r="A104" s="1" t="str">
        <f t="shared" si="3"/>
        <v>1000140984-PKS405</v>
      </c>
      <c r="B104" s="1" t="str">
        <f t="shared" si="4"/>
        <v>1000140984</v>
      </c>
      <c r="C104" s="1" t="s">
        <v>106</v>
      </c>
      <c r="D104" s="1" t="s">
        <v>107</v>
      </c>
      <c r="E104" s="1" t="str">
        <f t="shared" si="5"/>
        <v>PKS405</v>
      </c>
      <c r="F104" s="1" t="s">
        <v>193</v>
      </c>
      <c r="G104" s="1" t="s">
        <v>61</v>
      </c>
      <c r="H104" s="1" t="s">
        <v>62</v>
      </c>
      <c r="I104" s="1" t="s">
        <v>109</v>
      </c>
      <c r="J104" s="1" t="s">
        <v>8</v>
      </c>
      <c r="K104" s="1" t="s">
        <v>194</v>
      </c>
      <c r="L104" s="1" t="s">
        <v>6</v>
      </c>
      <c r="M104" s="1" t="s">
        <v>329</v>
      </c>
      <c r="N104" s="1" t="s">
        <v>196</v>
      </c>
      <c r="O104" s="1" t="s">
        <v>360</v>
      </c>
      <c r="P104" s="9">
        <v>39.369999999999997</v>
      </c>
      <c r="Q104" s="1" t="s">
        <v>363</v>
      </c>
      <c r="R104" s="1" t="s">
        <v>129</v>
      </c>
      <c r="S104" s="1" t="s">
        <v>8</v>
      </c>
      <c r="T104" s="1" t="s">
        <v>116</v>
      </c>
      <c r="U104" s="1" t="s">
        <v>193</v>
      </c>
    </row>
    <row r="105" spans="1:21" x14ac:dyDescent="0.2">
      <c r="A105" s="1" t="str">
        <f t="shared" si="3"/>
        <v>1000140997-SLP995</v>
      </c>
      <c r="B105" s="1" t="str">
        <f t="shared" si="4"/>
        <v>1000140997</v>
      </c>
      <c r="C105" s="1" t="s">
        <v>106</v>
      </c>
      <c r="D105" s="1" t="s">
        <v>107</v>
      </c>
      <c r="E105" s="1" t="str">
        <f t="shared" si="5"/>
        <v>SLP995</v>
      </c>
      <c r="F105" s="1" t="s">
        <v>108</v>
      </c>
      <c r="G105" s="1" t="s">
        <v>61</v>
      </c>
      <c r="H105" s="1" t="s">
        <v>62</v>
      </c>
      <c r="I105" s="1" t="s">
        <v>109</v>
      </c>
      <c r="J105" s="1" t="s">
        <v>8</v>
      </c>
      <c r="K105" s="1" t="s">
        <v>110</v>
      </c>
      <c r="L105" s="1" t="s">
        <v>141</v>
      </c>
      <c r="M105" s="1" t="s">
        <v>364</v>
      </c>
      <c r="N105" s="1" t="s">
        <v>143</v>
      </c>
      <c r="O105" s="1" t="s">
        <v>144</v>
      </c>
      <c r="P105" s="9">
        <v>55.774000000000001</v>
      </c>
      <c r="Q105" s="1" t="s">
        <v>365</v>
      </c>
      <c r="R105" s="1" t="s">
        <v>64</v>
      </c>
      <c r="S105" s="1" t="s">
        <v>8</v>
      </c>
      <c r="T105" s="1" t="s">
        <v>116</v>
      </c>
      <c r="U105" s="1" t="s">
        <v>108</v>
      </c>
    </row>
    <row r="106" spans="1:21" x14ac:dyDescent="0.2">
      <c r="A106" s="1" t="str">
        <f t="shared" si="3"/>
        <v>1000140984-PKS405</v>
      </c>
      <c r="B106" s="1" t="str">
        <f t="shared" si="4"/>
        <v>1000140984</v>
      </c>
      <c r="C106" s="1" t="s">
        <v>106</v>
      </c>
      <c r="D106" s="1" t="s">
        <v>107</v>
      </c>
      <c r="E106" s="1" t="str">
        <f t="shared" si="5"/>
        <v>PKS405</v>
      </c>
      <c r="F106" s="1" t="s">
        <v>123</v>
      </c>
      <c r="G106" s="1" t="s">
        <v>61</v>
      </c>
      <c r="H106" s="1" t="s">
        <v>62</v>
      </c>
      <c r="I106" s="1" t="s">
        <v>109</v>
      </c>
      <c r="J106" s="1" t="s">
        <v>8</v>
      </c>
      <c r="K106" s="1" t="s">
        <v>124</v>
      </c>
      <c r="L106" s="1" t="s">
        <v>6</v>
      </c>
      <c r="M106" s="1" t="s">
        <v>211</v>
      </c>
      <c r="N106" s="1" t="s">
        <v>126</v>
      </c>
      <c r="O106" s="1" t="s">
        <v>229</v>
      </c>
      <c r="P106" s="9">
        <v>43.744999999999997</v>
      </c>
      <c r="Q106" s="1" t="s">
        <v>366</v>
      </c>
      <c r="R106" s="1" t="s">
        <v>129</v>
      </c>
      <c r="S106" s="1" t="s">
        <v>8</v>
      </c>
      <c r="T106" s="1" t="s">
        <v>116</v>
      </c>
      <c r="U106" s="1" t="s">
        <v>123</v>
      </c>
    </row>
    <row r="107" spans="1:21" x14ac:dyDescent="0.2">
      <c r="A107" s="1" t="str">
        <f t="shared" si="3"/>
        <v>1000153749-SLP995</v>
      </c>
      <c r="B107" s="1" t="str">
        <f t="shared" si="4"/>
        <v>1000153749</v>
      </c>
      <c r="C107" s="1" t="s">
        <v>106</v>
      </c>
      <c r="D107" s="1" t="s">
        <v>107</v>
      </c>
      <c r="E107" s="1" t="str">
        <f t="shared" si="5"/>
        <v>SLP995</v>
      </c>
      <c r="F107" s="1" t="s">
        <v>108</v>
      </c>
      <c r="G107" s="1" t="s">
        <v>61</v>
      </c>
      <c r="H107" s="1" t="s">
        <v>62</v>
      </c>
      <c r="I107" s="1" t="s">
        <v>109</v>
      </c>
      <c r="J107" s="1" t="s">
        <v>8</v>
      </c>
      <c r="K107" s="1" t="s">
        <v>110</v>
      </c>
      <c r="L107" s="1" t="s">
        <v>111</v>
      </c>
      <c r="M107" s="1" t="s">
        <v>367</v>
      </c>
      <c r="N107" s="1" t="s">
        <v>112</v>
      </c>
      <c r="O107" s="1" t="s">
        <v>137</v>
      </c>
      <c r="P107" s="9">
        <v>63.99</v>
      </c>
      <c r="Q107" s="1" t="s">
        <v>368</v>
      </c>
      <c r="R107" s="1" t="s">
        <v>115</v>
      </c>
      <c r="S107" s="1" t="s">
        <v>8</v>
      </c>
      <c r="T107" s="1" t="s">
        <v>116</v>
      </c>
      <c r="U107" s="1" t="s">
        <v>108</v>
      </c>
    </row>
    <row r="108" spans="1:21" x14ac:dyDescent="0.2">
      <c r="A108" s="1" t="str">
        <f t="shared" si="3"/>
        <v>1000153749-SLP995</v>
      </c>
      <c r="B108" s="1" t="str">
        <f t="shared" si="4"/>
        <v>1000153749</v>
      </c>
      <c r="C108" s="1" t="s">
        <v>106</v>
      </c>
      <c r="D108" s="1" t="s">
        <v>107</v>
      </c>
      <c r="E108" s="1" t="str">
        <f t="shared" si="5"/>
        <v>SLP995</v>
      </c>
      <c r="F108" s="1" t="s">
        <v>108</v>
      </c>
      <c r="G108" s="1" t="s">
        <v>61</v>
      </c>
      <c r="H108" s="1" t="s">
        <v>62</v>
      </c>
      <c r="I108" s="1" t="s">
        <v>109</v>
      </c>
      <c r="J108" s="1" t="s">
        <v>8</v>
      </c>
      <c r="K108" s="1" t="s">
        <v>110</v>
      </c>
      <c r="L108" s="1" t="s">
        <v>111</v>
      </c>
      <c r="M108" s="1" t="s">
        <v>155</v>
      </c>
      <c r="N108" s="1" t="s">
        <v>112</v>
      </c>
      <c r="O108" s="1" t="s">
        <v>369</v>
      </c>
      <c r="P108" s="9">
        <v>64.41</v>
      </c>
      <c r="Q108" s="1" t="s">
        <v>370</v>
      </c>
      <c r="R108" s="1" t="s">
        <v>115</v>
      </c>
      <c r="S108" s="1" t="s">
        <v>8</v>
      </c>
      <c r="T108" s="1" t="s">
        <v>116</v>
      </c>
      <c r="U108" s="1" t="s">
        <v>108</v>
      </c>
    </row>
    <row r="109" spans="1:21" x14ac:dyDescent="0.2">
      <c r="A109" s="1" t="str">
        <f t="shared" si="3"/>
        <v>1000140997-SLP995</v>
      </c>
      <c r="B109" s="1" t="str">
        <f t="shared" si="4"/>
        <v>1000140997</v>
      </c>
      <c r="C109" s="1" t="s">
        <v>106</v>
      </c>
      <c r="D109" s="1" t="s">
        <v>107</v>
      </c>
      <c r="E109" s="1" t="str">
        <f t="shared" si="5"/>
        <v>SLP995</v>
      </c>
      <c r="F109" s="1" t="s">
        <v>139</v>
      </c>
      <c r="G109" s="1" t="s">
        <v>61</v>
      </c>
      <c r="H109" s="1" t="s">
        <v>62</v>
      </c>
      <c r="I109" s="1" t="s">
        <v>109</v>
      </c>
      <c r="J109" s="1" t="s">
        <v>8</v>
      </c>
      <c r="K109" s="1" t="s">
        <v>140</v>
      </c>
      <c r="L109" s="1" t="s">
        <v>141</v>
      </c>
      <c r="M109" s="1" t="s">
        <v>371</v>
      </c>
      <c r="N109" s="1" t="s">
        <v>143</v>
      </c>
      <c r="O109" s="1" t="s">
        <v>372</v>
      </c>
      <c r="P109" s="9">
        <v>50.274000000000001</v>
      </c>
      <c r="Q109" s="1" t="s">
        <v>373</v>
      </c>
      <c r="R109" s="1" t="s">
        <v>64</v>
      </c>
      <c r="S109" s="1" t="s">
        <v>8</v>
      </c>
      <c r="T109" s="1" t="s">
        <v>116</v>
      </c>
      <c r="U109" s="1" t="s">
        <v>139</v>
      </c>
    </row>
    <row r="110" spans="1:21" x14ac:dyDescent="0.2">
      <c r="A110" s="1" t="str">
        <f t="shared" si="3"/>
        <v>1000153749-SLP995</v>
      </c>
      <c r="B110" s="1" t="str">
        <f t="shared" si="4"/>
        <v>1000153749</v>
      </c>
      <c r="C110" s="1" t="s">
        <v>106</v>
      </c>
      <c r="D110" s="1" t="s">
        <v>107</v>
      </c>
      <c r="E110" s="1" t="str">
        <f t="shared" si="5"/>
        <v>SLP995</v>
      </c>
      <c r="F110" s="1" t="s">
        <v>139</v>
      </c>
      <c r="G110" s="1" t="s">
        <v>61</v>
      </c>
      <c r="H110" s="1" t="s">
        <v>62</v>
      </c>
      <c r="I110" s="1" t="s">
        <v>109</v>
      </c>
      <c r="J110" s="1" t="s">
        <v>8</v>
      </c>
      <c r="K110" s="1" t="s">
        <v>140</v>
      </c>
      <c r="L110" s="1" t="s">
        <v>111</v>
      </c>
      <c r="M110" s="1" t="s">
        <v>275</v>
      </c>
      <c r="N110" s="1" t="s">
        <v>167</v>
      </c>
      <c r="O110" s="1" t="s">
        <v>374</v>
      </c>
      <c r="P110" s="9">
        <v>65.03</v>
      </c>
      <c r="Q110" s="1" t="s">
        <v>375</v>
      </c>
      <c r="R110" s="1" t="s">
        <v>115</v>
      </c>
      <c r="S110" s="1" t="s">
        <v>8</v>
      </c>
      <c r="T110" s="1" t="s">
        <v>116</v>
      </c>
      <c r="U110" s="1" t="s">
        <v>139</v>
      </c>
    </row>
    <row r="111" spans="1:21" x14ac:dyDescent="0.2">
      <c r="A111" s="1" t="str">
        <f t="shared" si="3"/>
        <v>1000153749-SLP995</v>
      </c>
      <c r="B111" s="1" t="str">
        <f t="shared" si="4"/>
        <v>1000153749</v>
      </c>
      <c r="C111" s="1" t="s">
        <v>106</v>
      </c>
      <c r="D111" s="1" t="s">
        <v>107</v>
      </c>
      <c r="E111" s="1" t="str">
        <f t="shared" si="5"/>
        <v>SLP995</v>
      </c>
      <c r="F111" s="1" t="s">
        <v>108</v>
      </c>
      <c r="G111" s="1" t="s">
        <v>61</v>
      </c>
      <c r="H111" s="1" t="s">
        <v>62</v>
      </c>
      <c r="I111" s="1" t="s">
        <v>109</v>
      </c>
      <c r="J111" s="1" t="s">
        <v>8</v>
      </c>
      <c r="K111" s="1" t="s">
        <v>110</v>
      </c>
      <c r="L111" s="1" t="s">
        <v>111</v>
      </c>
      <c r="M111" s="1" t="s">
        <v>188</v>
      </c>
      <c r="N111" s="1" t="s">
        <v>112</v>
      </c>
      <c r="O111" s="1" t="s">
        <v>376</v>
      </c>
      <c r="P111" s="9">
        <v>61.52</v>
      </c>
      <c r="Q111" s="1" t="s">
        <v>377</v>
      </c>
      <c r="R111" s="1" t="s">
        <v>115</v>
      </c>
      <c r="S111" s="1" t="s">
        <v>8</v>
      </c>
      <c r="T111" s="1" t="s">
        <v>116</v>
      </c>
      <c r="U111" s="1" t="s">
        <v>108</v>
      </c>
    </row>
    <row r="112" spans="1:21" x14ac:dyDescent="0.2">
      <c r="A112" s="1" t="str">
        <f t="shared" si="3"/>
        <v>1000140997-SLP995</v>
      </c>
      <c r="B112" s="1" t="str">
        <f t="shared" si="4"/>
        <v>1000140997</v>
      </c>
      <c r="C112" s="1" t="s">
        <v>106</v>
      </c>
      <c r="D112" s="1" t="s">
        <v>107</v>
      </c>
      <c r="E112" s="1" t="str">
        <f t="shared" si="5"/>
        <v>SLP995</v>
      </c>
      <c r="F112" s="1" t="s">
        <v>139</v>
      </c>
      <c r="G112" s="1" t="s">
        <v>61</v>
      </c>
      <c r="H112" s="1" t="s">
        <v>62</v>
      </c>
      <c r="I112" s="1" t="s">
        <v>109</v>
      </c>
      <c r="J112" s="1" t="s">
        <v>8</v>
      </c>
      <c r="K112" s="1" t="s">
        <v>140</v>
      </c>
      <c r="L112" s="1" t="s">
        <v>141</v>
      </c>
      <c r="M112" s="1" t="s">
        <v>378</v>
      </c>
      <c r="N112" s="1" t="s">
        <v>143</v>
      </c>
      <c r="O112" s="1" t="s">
        <v>379</v>
      </c>
      <c r="P112" s="9">
        <v>52.493000000000002</v>
      </c>
      <c r="Q112" s="1" t="s">
        <v>380</v>
      </c>
      <c r="R112" s="1" t="s">
        <v>64</v>
      </c>
      <c r="S112" s="1" t="s">
        <v>8</v>
      </c>
      <c r="T112" s="1" t="s">
        <v>116</v>
      </c>
      <c r="U112" s="1" t="s">
        <v>139</v>
      </c>
    </row>
    <row r="113" spans="1:21" x14ac:dyDescent="0.2">
      <c r="A113" s="1" t="str">
        <f t="shared" si="3"/>
        <v>1000153749-SLP995</v>
      </c>
      <c r="B113" s="1" t="str">
        <f t="shared" si="4"/>
        <v>1000153749</v>
      </c>
      <c r="C113" s="1" t="s">
        <v>106</v>
      </c>
      <c r="D113" s="1" t="s">
        <v>107</v>
      </c>
      <c r="E113" s="1" t="str">
        <f t="shared" si="5"/>
        <v>SLP995</v>
      </c>
      <c r="F113" s="1" t="s">
        <v>108</v>
      </c>
      <c r="G113" s="1" t="s">
        <v>61</v>
      </c>
      <c r="H113" s="1" t="s">
        <v>62</v>
      </c>
      <c r="I113" s="1" t="s">
        <v>109</v>
      </c>
      <c r="J113" s="1" t="s">
        <v>8</v>
      </c>
      <c r="K113" s="1" t="s">
        <v>110</v>
      </c>
      <c r="L113" s="1" t="s">
        <v>111</v>
      </c>
      <c r="M113" s="1" t="s">
        <v>35</v>
      </c>
      <c r="N113" s="1" t="s">
        <v>167</v>
      </c>
      <c r="O113" s="1" t="s">
        <v>381</v>
      </c>
      <c r="P113" s="9">
        <v>63.97</v>
      </c>
      <c r="Q113" s="1" t="s">
        <v>382</v>
      </c>
      <c r="R113" s="1" t="s">
        <v>115</v>
      </c>
      <c r="S113" s="1" t="s">
        <v>8</v>
      </c>
      <c r="T113" s="1" t="s">
        <v>116</v>
      </c>
      <c r="U113" s="1" t="s">
        <v>108</v>
      </c>
    </row>
    <row r="114" spans="1:21" x14ac:dyDescent="0.2">
      <c r="A114" s="1" t="str">
        <f t="shared" si="3"/>
        <v>1000153749-SLP995</v>
      </c>
      <c r="B114" s="1" t="str">
        <f t="shared" si="4"/>
        <v>1000153749</v>
      </c>
      <c r="C114" s="1" t="s">
        <v>106</v>
      </c>
      <c r="D114" s="1" t="s">
        <v>107</v>
      </c>
      <c r="E114" s="1" t="str">
        <f t="shared" si="5"/>
        <v>SLP995</v>
      </c>
      <c r="F114" s="1" t="s">
        <v>108</v>
      </c>
      <c r="G114" s="1" t="s">
        <v>61</v>
      </c>
      <c r="H114" s="1" t="s">
        <v>62</v>
      </c>
      <c r="I114" s="1" t="s">
        <v>109</v>
      </c>
      <c r="J114" s="1" t="s">
        <v>8</v>
      </c>
      <c r="K114" s="1" t="s">
        <v>110</v>
      </c>
      <c r="L114" s="1" t="s">
        <v>111</v>
      </c>
      <c r="M114" s="1" t="s">
        <v>383</v>
      </c>
      <c r="N114" s="1" t="s">
        <v>112</v>
      </c>
      <c r="O114" s="1" t="s">
        <v>384</v>
      </c>
      <c r="P114" s="9">
        <v>46.91</v>
      </c>
      <c r="Q114" s="1" t="s">
        <v>385</v>
      </c>
      <c r="R114" s="1" t="s">
        <v>115</v>
      </c>
      <c r="S114" s="1" t="s">
        <v>8</v>
      </c>
      <c r="T114" s="1" t="s">
        <v>116</v>
      </c>
      <c r="U114" s="1" t="s">
        <v>108</v>
      </c>
    </row>
    <row r="115" spans="1:21" x14ac:dyDescent="0.2">
      <c r="A115" s="1" t="str">
        <f t="shared" si="3"/>
        <v>1000140984-PKS405</v>
      </c>
      <c r="B115" s="1" t="str">
        <f t="shared" si="4"/>
        <v>1000140984</v>
      </c>
      <c r="C115" s="1" t="s">
        <v>106</v>
      </c>
      <c r="D115" s="1" t="s">
        <v>107</v>
      </c>
      <c r="E115" s="1" t="str">
        <f t="shared" si="5"/>
        <v>PKS405</v>
      </c>
      <c r="F115" s="1" t="s">
        <v>123</v>
      </c>
      <c r="G115" s="1" t="s">
        <v>61</v>
      </c>
      <c r="H115" s="1" t="s">
        <v>62</v>
      </c>
      <c r="I115" s="1" t="s">
        <v>109</v>
      </c>
      <c r="J115" s="1" t="s">
        <v>8</v>
      </c>
      <c r="K115" s="1" t="s">
        <v>124</v>
      </c>
      <c r="L115" s="1" t="s">
        <v>6</v>
      </c>
      <c r="M115" s="1" t="s">
        <v>208</v>
      </c>
      <c r="N115" s="1" t="s">
        <v>126</v>
      </c>
      <c r="O115" s="1" t="s">
        <v>386</v>
      </c>
      <c r="P115" s="9">
        <v>34.996000000000002</v>
      </c>
      <c r="Q115" s="1" t="s">
        <v>387</v>
      </c>
      <c r="R115" s="1" t="s">
        <v>129</v>
      </c>
      <c r="S115" s="1" t="s">
        <v>8</v>
      </c>
      <c r="T115" s="1" t="s">
        <v>116</v>
      </c>
      <c r="U115" s="1" t="s">
        <v>123</v>
      </c>
    </row>
    <row r="116" spans="1:21" x14ac:dyDescent="0.2">
      <c r="A116" s="1" t="str">
        <f t="shared" si="3"/>
        <v>1000140984-PKS405</v>
      </c>
      <c r="B116" s="1" t="str">
        <f t="shared" si="4"/>
        <v>1000140984</v>
      </c>
      <c r="C116" s="1" t="s">
        <v>106</v>
      </c>
      <c r="D116" s="1" t="s">
        <v>107</v>
      </c>
      <c r="E116" s="1" t="str">
        <f t="shared" si="5"/>
        <v>PKS405</v>
      </c>
      <c r="F116" s="1" t="s">
        <v>123</v>
      </c>
      <c r="G116" s="1" t="s">
        <v>61</v>
      </c>
      <c r="H116" s="1" t="s">
        <v>62</v>
      </c>
      <c r="I116" s="1" t="s">
        <v>109</v>
      </c>
      <c r="J116" s="1" t="s">
        <v>8</v>
      </c>
      <c r="K116" s="1" t="s">
        <v>124</v>
      </c>
      <c r="L116" s="1" t="s">
        <v>6</v>
      </c>
      <c r="M116" s="1" t="s">
        <v>240</v>
      </c>
      <c r="N116" s="1" t="s">
        <v>126</v>
      </c>
      <c r="O116" s="1" t="s">
        <v>156</v>
      </c>
      <c r="P116" s="9">
        <v>47.024999999999999</v>
      </c>
      <c r="Q116" s="1" t="s">
        <v>388</v>
      </c>
      <c r="R116" s="1" t="s">
        <v>129</v>
      </c>
      <c r="S116" s="1" t="s">
        <v>8</v>
      </c>
      <c r="T116" s="1" t="s">
        <v>116</v>
      </c>
      <c r="U116" s="1" t="s">
        <v>123</v>
      </c>
    </row>
    <row r="117" spans="1:21" x14ac:dyDescent="0.2">
      <c r="A117" s="1" t="str">
        <f t="shared" si="3"/>
        <v>1000153749-SLP995</v>
      </c>
      <c r="B117" s="1" t="str">
        <f t="shared" si="4"/>
        <v>1000153749</v>
      </c>
      <c r="C117" s="1" t="s">
        <v>106</v>
      </c>
      <c r="D117" s="1" t="s">
        <v>107</v>
      </c>
      <c r="E117" s="1" t="str">
        <f t="shared" si="5"/>
        <v>SLP995</v>
      </c>
      <c r="F117" s="1" t="s">
        <v>108</v>
      </c>
      <c r="G117" s="1" t="s">
        <v>61</v>
      </c>
      <c r="H117" s="1" t="s">
        <v>62</v>
      </c>
      <c r="I117" s="1" t="s">
        <v>109</v>
      </c>
      <c r="J117" s="1" t="s">
        <v>8</v>
      </c>
      <c r="K117" s="1" t="s">
        <v>110</v>
      </c>
      <c r="L117" s="1" t="s">
        <v>111</v>
      </c>
      <c r="M117" s="1" t="s">
        <v>351</v>
      </c>
      <c r="N117" s="1" t="s">
        <v>112</v>
      </c>
      <c r="O117" s="1" t="s">
        <v>389</v>
      </c>
      <c r="P117" s="9">
        <v>54.47</v>
      </c>
      <c r="Q117" s="1" t="s">
        <v>390</v>
      </c>
      <c r="R117" s="1" t="s">
        <v>115</v>
      </c>
      <c r="S117" s="1" t="s">
        <v>8</v>
      </c>
      <c r="T117" s="1" t="s">
        <v>116</v>
      </c>
      <c r="U117" s="1" t="s">
        <v>108</v>
      </c>
    </row>
    <row r="118" spans="1:21" x14ac:dyDescent="0.2">
      <c r="A118" s="1" t="str">
        <f t="shared" si="3"/>
        <v>1000140984-PKS405</v>
      </c>
      <c r="B118" s="1" t="str">
        <f t="shared" si="4"/>
        <v>1000140984</v>
      </c>
      <c r="C118" s="1" t="s">
        <v>106</v>
      </c>
      <c r="D118" s="1" t="s">
        <v>107</v>
      </c>
      <c r="E118" s="1" t="str">
        <f t="shared" si="5"/>
        <v>PKS405</v>
      </c>
      <c r="F118" s="1" t="s">
        <v>193</v>
      </c>
      <c r="G118" s="1" t="s">
        <v>61</v>
      </c>
      <c r="H118" s="1" t="s">
        <v>62</v>
      </c>
      <c r="I118" s="1" t="s">
        <v>109</v>
      </c>
      <c r="J118" s="1" t="s">
        <v>8</v>
      </c>
      <c r="K118" s="1" t="s">
        <v>194</v>
      </c>
      <c r="L118" s="1" t="s">
        <v>6</v>
      </c>
      <c r="M118" s="1" t="s">
        <v>65</v>
      </c>
      <c r="N118" s="1" t="s">
        <v>196</v>
      </c>
      <c r="O118" s="1" t="s">
        <v>391</v>
      </c>
      <c r="P118" s="9">
        <v>27.184999999999999</v>
      </c>
      <c r="Q118" s="1" t="s">
        <v>392</v>
      </c>
      <c r="R118" s="1" t="s">
        <v>129</v>
      </c>
      <c r="S118" s="1" t="s">
        <v>8</v>
      </c>
      <c r="T118" s="1" t="s">
        <v>116</v>
      </c>
      <c r="U118" s="1" t="s">
        <v>193</v>
      </c>
    </row>
    <row r="119" spans="1:21" x14ac:dyDescent="0.2">
      <c r="A119" s="1" t="str">
        <f t="shared" si="3"/>
        <v>1000153749-SLP995</v>
      </c>
      <c r="B119" s="1" t="str">
        <f t="shared" si="4"/>
        <v>1000153749</v>
      </c>
      <c r="C119" s="1" t="s">
        <v>106</v>
      </c>
      <c r="D119" s="1" t="s">
        <v>107</v>
      </c>
      <c r="E119" s="1" t="str">
        <f t="shared" si="5"/>
        <v>SLP995</v>
      </c>
      <c r="F119" s="1" t="s">
        <v>108</v>
      </c>
      <c r="G119" s="1" t="s">
        <v>61</v>
      </c>
      <c r="H119" s="1" t="s">
        <v>62</v>
      </c>
      <c r="I119" s="1" t="s">
        <v>109</v>
      </c>
      <c r="J119" s="1" t="s">
        <v>8</v>
      </c>
      <c r="K119" s="1" t="s">
        <v>110</v>
      </c>
      <c r="L119" s="1" t="s">
        <v>111</v>
      </c>
      <c r="M119" s="1" t="s">
        <v>294</v>
      </c>
      <c r="N119" s="1" t="s">
        <v>112</v>
      </c>
      <c r="O119" s="1" t="s">
        <v>393</v>
      </c>
      <c r="P119" s="9">
        <v>63.41</v>
      </c>
      <c r="Q119" s="1" t="s">
        <v>394</v>
      </c>
      <c r="R119" s="1" t="s">
        <v>115</v>
      </c>
      <c r="S119" s="1" t="s">
        <v>8</v>
      </c>
      <c r="T119" s="1" t="s">
        <v>116</v>
      </c>
      <c r="U119" s="1" t="s">
        <v>108</v>
      </c>
    </row>
    <row r="120" spans="1:21" x14ac:dyDescent="0.2">
      <c r="A120" s="1" t="str">
        <f t="shared" si="3"/>
        <v>1000140984-PKS405</v>
      </c>
      <c r="B120" s="1" t="str">
        <f t="shared" si="4"/>
        <v>1000140984</v>
      </c>
      <c r="C120" s="1" t="s">
        <v>106</v>
      </c>
      <c r="D120" s="1" t="s">
        <v>107</v>
      </c>
      <c r="E120" s="1" t="str">
        <f t="shared" si="5"/>
        <v>PKS405</v>
      </c>
      <c r="F120" s="1" t="s">
        <v>203</v>
      </c>
      <c r="G120" s="1" t="s">
        <v>61</v>
      </c>
      <c r="H120" s="1" t="s">
        <v>62</v>
      </c>
      <c r="I120" s="1" t="s">
        <v>109</v>
      </c>
      <c r="J120" s="1" t="s">
        <v>8</v>
      </c>
      <c r="K120" s="1" t="s">
        <v>204</v>
      </c>
      <c r="L120" s="1" t="s">
        <v>6</v>
      </c>
      <c r="M120" s="1" t="s">
        <v>310</v>
      </c>
      <c r="N120" s="1" t="s">
        <v>196</v>
      </c>
      <c r="O120" s="1" t="s">
        <v>164</v>
      </c>
      <c r="P120" s="9">
        <v>42.651000000000003</v>
      </c>
      <c r="Q120" s="1" t="s">
        <v>395</v>
      </c>
      <c r="R120" s="1" t="s">
        <v>129</v>
      </c>
      <c r="S120" s="1" t="s">
        <v>8</v>
      </c>
      <c r="T120" s="1" t="s">
        <v>116</v>
      </c>
      <c r="U120" s="1" t="s">
        <v>203</v>
      </c>
    </row>
    <row r="121" spans="1:21" x14ac:dyDescent="0.2">
      <c r="A121" s="1" t="str">
        <f t="shared" si="3"/>
        <v>1000153749-SLP995</v>
      </c>
      <c r="B121" s="1" t="str">
        <f t="shared" si="4"/>
        <v>1000153749</v>
      </c>
      <c r="C121" s="1" t="s">
        <v>106</v>
      </c>
      <c r="D121" s="1" t="s">
        <v>107</v>
      </c>
      <c r="E121" s="1" t="str">
        <f t="shared" si="5"/>
        <v>SLP995</v>
      </c>
      <c r="F121" s="1" t="s">
        <v>108</v>
      </c>
      <c r="G121" s="1" t="s">
        <v>61</v>
      </c>
      <c r="H121" s="1" t="s">
        <v>62</v>
      </c>
      <c r="I121" s="1" t="s">
        <v>109</v>
      </c>
      <c r="J121" s="1" t="s">
        <v>8</v>
      </c>
      <c r="K121" s="1" t="s">
        <v>110</v>
      </c>
      <c r="L121" s="1" t="s">
        <v>111</v>
      </c>
      <c r="M121" s="1" t="s">
        <v>396</v>
      </c>
      <c r="N121" s="1" t="s">
        <v>112</v>
      </c>
      <c r="O121" s="1" t="s">
        <v>397</v>
      </c>
      <c r="P121" s="9">
        <v>58.61</v>
      </c>
      <c r="Q121" s="1" t="s">
        <v>398</v>
      </c>
      <c r="R121" s="1" t="s">
        <v>115</v>
      </c>
      <c r="S121" s="1" t="s">
        <v>8</v>
      </c>
      <c r="T121" s="1" t="s">
        <v>116</v>
      </c>
      <c r="U121" s="1" t="s">
        <v>108</v>
      </c>
    </row>
    <row r="122" spans="1:21" x14ac:dyDescent="0.2">
      <c r="A122" s="1" t="str">
        <f t="shared" si="3"/>
        <v>1000140984-PKS405</v>
      </c>
      <c r="B122" s="1" t="str">
        <f t="shared" si="4"/>
        <v>1000140984</v>
      </c>
      <c r="C122" s="1" t="s">
        <v>106</v>
      </c>
      <c r="D122" s="1" t="s">
        <v>107</v>
      </c>
      <c r="E122" s="1" t="str">
        <f t="shared" si="5"/>
        <v>PKS405</v>
      </c>
      <c r="F122" s="1" t="s">
        <v>123</v>
      </c>
      <c r="G122" s="1" t="s">
        <v>61</v>
      </c>
      <c r="H122" s="1" t="s">
        <v>62</v>
      </c>
      <c r="I122" s="1" t="s">
        <v>109</v>
      </c>
      <c r="J122" s="1" t="s">
        <v>8</v>
      </c>
      <c r="K122" s="1" t="s">
        <v>124</v>
      </c>
      <c r="L122" s="1" t="s">
        <v>6</v>
      </c>
      <c r="M122" s="1" t="s">
        <v>35</v>
      </c>
      <c r="N122" s="1" t="s">
        <v>126</v>
      </c>
      <c r="O122" s="1" t="s">
        <v>127</v>
      </c>
      <c r="P122" s="9">
        <v>44.838000000000001</v>
      </c>
      <c r="Q122" s="1" t="s">
        <v>399</v>
      </c>
      <c r="R122" s="1" t="s">
        <v>129</v>
      </c>
      <c r="S122" s="1" t="s">
        <v>8</v>
      </c>
      <c r="T122" s="1" t="s">
        <v>116</v>
      </c>
      <c r="U122" s="1" t="s">
        <v>123</v>
      </c>
    </row>
    <row r="123" spans="1:21" x14ac:dyDescent="0.2">
      <c r="A123" s="1" t="str">
        <f t="shared" si="3"/>
        <v>1000153749-SLP995</v>
      </c>
      <c r="B123" s="1" t="str">
        <f t="shared" si="4"/>
        <v>1000153749</v>
      </c>
      <c r="C123" s="1" t="s">
        <v>106</v>
      </c>
      <c r="D123" s="1" t="s">
        <v>107</v>
      </c>
      <c r="E123" s="1" t="str">
        <f t="shared" si="5"/>
        <v>SLP995</v>
      </c>
      <c r="F123" s="1" t="s">
        <v>108</v>
      </c>
      <c r="G123" s="1" t="s">
        <v>61</v>
      </c>
      <c r="H123" s="1" t="s">
        <v>62</v>
      </c>
      <c r="I123" s="1" t="s">
        <v>109</v>
      </c>
      <c r="J123" s="1" t="s">
        <v>8</v>
      </c>
      <c r="K123" s="1" t="s">
        <v>110</v>
      </c>
      <c r="L123" s="1" t="s">
        <v>111</v>
      </c>
      <c r="M123" s="1" t="s">
        <v>235</v>
      </c>
      <c r="N123" s="1" t="s">
        <v>112</v>
      </c>
      <c r="O123" s="1" t="s">
        <v>400</v>
      </c>
      <c r="P123" s="9">
        <v>52.37</v>
      </c>
      <c r="Q123" s="1" t="s">
        <v>401</v>
      </c>
      <c r="R123" s="1" t="s">
        <v>115</v>
      </c>
      <c r="S123" s="1" t="s">
        <v>8</v>
      </c>
      <c r="T123" s="1" t="s">
        <v>116</v>
      </c>
      <c r="U123" s="1" t="s">
        <v>108</v>
      </c>
    </row>
    <row r="124" spans="1:21" x14ac:dyDescent="0.2">
      <c r="A124" s="1" t="str">
        <f t="shared" si="3"/>
        <v>1000140984-PKS405</v>
      </c>
      <c r="B124" s="1" t="str">
        <f t="shared" si="4"/>
        <v>1000140984</v>
      </c>
      <c r="C124" s="1" t="s">
        <v>106</v>
      </c>
      <c r="D124" s="1" t="s">
        <v>107</v>
      </c>
      <c r="E124" s="1" t="str">
        <f t="shared" si="5"/>
        <v>PKS405</v>
      </c>
      <c r="F124" s="1" t="s">
        <v>193</v>
      </c>
      <c r="G124" s="1" t="s">
        <v>61</v>
      </c>
      <c r="H124" s="1" t="s">
        <v>62</v>
      </c>
      <c r="I124" s="1" t="s">
        <v>109</v>
      </c>
      <c r="J124" s="1" t="s">
        <v>8</v>
      </c>
      <c r="K124" s="1" t="s">
        <v>194</v>
      </c>
      <c r="L124" s="1" t="s">
        <v>6</v>
      </c>
      <c r="M124" s="1" t="s">
        <v>402</v>
      </c>
      <c r="N124" s="1" t="s">
        <v>196</v>
      </c>
      <c r="O124" s="1" t="s">
        <v>360</v>
      </c>
      <c r="P124" s="9">
        <v>39.369999999999997</v>
      </c>
      <c r="Q124" s="1" t="s">
        <v>403</v>
      </c>
      <c r="R124" s="1" t="s">
        <v>129</v>
      </c>
      <c r="S124" s="1" t="s">
        <v>8</v>
      </c>
      <c r="T124" s="1" t="s">
        <v>116</v>
      </c>
      <c r="U124" s="1" t="s">
        <v>193</v>
      </c>
    </row>
    <row r="125" spans="1:21" x14ac:dyDescent="0.2">
      <c r="A125" s="1" t="str">
        <f t="shared" si="3"/>
        <v>1000153749-SLP995</v>
      </c>
      <c r="B125" s="1" t="str">
        <f t="shared" si="4"/>
        <v>1000153749</v>
      </c>
      <c r="C125" s="1" t="s">
        <v>106</v>
      </c>
      <c r="D125" s="1" t="s">
        <v>107</v>
      </c>
      <c r="E125" s="1" t="str">
        <f t="shared" si="5"/>
        <v>SLP995</v>
      </c>
      <c r="F125" s="1" t="s">
        <v>108</v>
      </c>
      <c r="G125" s="1" t="s">
        <v>61</v>
      </c>
      <c r="H125" s="1" t="s">
        <v>62</v>
      </c>
      <c r="I125" s="1" t="s">
        <v>109</v>
      </c>
      <c r="J125" s="1" t="s">
        <v>8</v>
      </c>
      <c r="K125" s="1" t="s">
        <v>110</v>
      </c>
      <c r="L125" s="1" t="s">
        <v>111</v>
      </c>
      <c r="M125" s="1" t="s">
        <v>402</v>
      </c>
      <c r="N125" s="1" t="s">
        <v>112</v>
      </c>
      <c r="O125" s="1" t="s">
        <v>404</v>
      </c>
      <c r="P125" s="9">
        <v>63.77</v>
      </c>
      <c r="Q125" s="1" t="s">
        <v>405</v>
      </c>
      <c r="R125" s="1" t="s">
        <v>115</v>
      </c>
      <c r="S125" s="1" t="s">
        <v>8</v>
      </c>
      <c r="T125" s="1" t="s">
        <v>116</v>
      </c>
      <c r="U125" s="1" t="s">
        <v>108</v>
      </c>
    </row>
    <row r="126" spans="1:21" x14ac:dyDescent="0.2">
      <c r="A126" s="1" t="str">
        <f t="shared" si="3"/>
        <v>1000153749-SLP995</v>
      </c>
      <c r="B126" s="1" t="str">
        <f t="shared" si="4"/>
        <v>1000153749</v>
      </c>
      <c r="C126" s="1" t="s">
        <v>106</v>
      </c>
      <c r="D126" s="1" t="s">
        <v>107</v>
      </c>
      <c r="E126" s="1" t="str">
        <f t="shared" si="5"/>
        <v>SLP995</v>
      </c>
      <c r="F126" s="1" t="s">
        <v>139</v>
      </c>
      <c r="G126" s="1" t="s">
        <v>61</v>
      </c>
      <c r="H126" s="1" t="s">
        <v>62</v>
      </c>
      <c r="I126" s="1" t="s">
        <v>109</v>
      </c>
      <c r="J126" s="1" t="s">
        <v>8</v>
      </c>
      <c r="K126" s="1" t="s">
        <v>140</v>
      </c>
      <c r="L126" s="1" t="s">
        <v>111</v>
      </c>
      <c r="M126" s="1" t="s">
        <v>348</v>
      </c>
      <c r="N126" s="1" t="s">
        <v>167</v>
      </c>
      <c r="O126" s="1" t="s">
        <v>406</v>
      </c>
      <c r="P126" s="9">
        <v>64.39</v>
      </c>
      <c r="Q126" s="1" t="s">
        <v>407</v>
      </c>
      <c r="R126" s="1" t="s">
        <v>115</v>
      </c>
      <c r="S126" s="1" t="s">
        <v>8</v>
      </c>
      <c r="T126" s="1" t="s">
        <v>116</v>
      </c>
      <c r="U126" s="1" t="s">
        <v>139</v>
      </c>
    </row>
    <row r="127" spans="1:21" x14ac:dyDescent="0.2">
      <c r="A127" s="1" t="str">
        <f t="shared" si="3"/>
        <v>1000140984-PKS405</v>
      </c>
      <c r="B127" s="1" t="str">
        <f t="shared" si="4"/>
        <v>1000140984</v>
      </c>
      <c r="C127" s="1" t="s">
        <v>106</v>
      </c>
      <c r="D127" s="1" t="s">
        <v>107</v>
      </c>
      <c r="E127" s="1" t="str">
        <f t="shared" si="5"/>
        <v>PKS405</v>
      </c>
      <c r="F127" s="1" t="s">
        <v>123</v>
      </c>
      <c r="G127" s="1" t="s">
        <v>61</v>
      </c>
      <c r="H127" s="1" t="s">
        <v>62</v>
      </c>
      <c r="I127" s="1" t="s">
        <v>109</v>
      </c>
      <c r="J127" s="1" t="s">
        <v>8</v>
      </c>
      <c r="K127" s="1" t="s">
        <v>124</v>
      </c>
      <c r="L127" s="1" t="s">
        <v>6</v>
      </c>
      <c r="M127" s="1" t="s">
        <v>170</v>
      </c>
      <c r="N127" s="1" t="s">
        <v>126</v>
      </c>
      <c r="O127" s="1" t="s">
        <v>127</v>
      </c>
      <c r="P127" s="9">
        <v>44.838000000000001</v>
      </c>
      <c r="Q127" s="1" t="s">
        <v>408</v>
      </c>
      <c r="R127" s="1" t="s">
        <v>129</v>
      </c>
      <c r="S127" s="1" t="s">
        <v>8</v>
      </c>
      <c r="T127" s="1" t="s">
        <v>116</v>
      </c>
      <c r="U127" s="1" t="s">
        <v>123</v>
      </c>
    </row>
    <row r="128" spans="1:21" x14ac:dyDescent="0.2">
      <c r="A128" s="1" t="str">
        <f t="shared" si="3"/>
        <v>1000140984-PKS405</v>
      </c>
      <c r="B128" s="1" t="str">
        <f t="shared" si="4"/>
        <v>1000140984</v>
      </c>
      <c r="C128" s="1" t="s">
        <v>106</v>
      </c>
      <c r="D128" s="1" t="s">
        <v>107</v>
      </c>
      <c r="E128" s="1" t="str">
        <f t="shared" si="5"/>
        <v>PKS405</v>
      </c>
      <c r="F128" s="1" t="s">
        <v>123</v>
      </c>
      <c r="G128" s="1" t="s">
        <v>61</v>
      </c>
      <c r="H128" s="1" t="s">
        <v>62</v>
      </c>
      <c r="I128" s="1" t="s">
        <v>109</v>
      </c>
      <c r="J128" s="1" t="s">
        <v>8</v>
      </c>
      <c r="K128" s="1" t="s">
        <v>124</v>
      </c>
      <c r="L128" s="1" t="s">
        <v>6</v>
      </c>
      <c r="M128" s="1" t="s">
        <v>251</v>
      </c>
      <c r="N128" s="1" t="s">
        <v>126</v>
      </c>
      <c r="O128" s="1" t="s">
        <v>127</v>
      </c>
      <c r="P128" s="9">
        <v>44.838000000000001</v>
      </c>
      <c r="Q128" s="1" t="s">
        <v>409</v>
      </c>
      <c r="R128" s="1" t="s">
        <v>129</v>
      </c>
      <c r="S128" s="1" t="s">
        <v>8</v>
      </c>
      <c r="T128" s="1" t="s">
        <v>116</v>
      </c>
      <c r="U128" s="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420C-7036-48E6-9DFD-D54D779159BB}">
  <dimension ref="A1:R128"/>
  <sheetViews>
    <sheetView workbookViewId="0">
      <selection activeCell="A19" sqref="A19"/>
    </sheetView>
  </sheetViews>
  <sheetFormatPr defaultRowHeight="12.75" x14ac:dyDescent="0.2"/>
  <cols>
    <col min="1" max="1" width="14.5703125" style="1" bestFit="1" customWidth="1"/>
    <col min="2" max="2" width="12.28515625" style="1" bestFit="1" customWidth="1"/>
    <col min="3" max="3" width="8.42578125" style="1" bestFit="1" customWidth="1"/>
    <col min="4" max="4" width="13.85546875" style="1" bestFit="1" customWidth="1"/>
    <col min="5" max="5" width="11.5703125" style="1" bestFit="1" customWidth="1"/>
    <col min="6" max="6" width="18" style="1" bestFit="1" customWidth="1"/>
    <col min="7" max="7" width="15.42578125" style="1" bestFit="1" customWidth="1"/>
    <col min="8" max="8" width="14" style="1" bestFit="1" customWidth="1"/>
    <col min="9" max="9" width="16.140625" style="1" bestFit="1" customWidth="1"/>
    <col min="10" max="10" width="12.7109375" style="1" bestFit="1" customWidth="1"/>
    <col min="11" max="11" width="13.28515625" style="1" bestFit="1" customWidth="1"/>
    <col min="12" max="12" width="12.140625" style="1" bestFit="1" customWidth="1"/>
    <col min="13" max="13" width="8.5703125" style="1" bestFit="1" customWidth="1"/>
    <col min="14" max="14" width="22.7109375" style="1" bestFit="1" customWidth="1"/>
    <col min="15" max="15" width="17.85546875" style="1" bestFit="1" customWidth="1"/>
    <col min="16" max="16" width="15.140625" style="1" bestFit="1" customWidth="1"/>
    <col min="17" max="17" width="12.28515625" style="1" bestFit="1" customWidth="1"/>
    <col min="18" max="18" width="20.85546875" style="1" bestFit="1" customWidth="1"/>
    <col min="19" max="16384" width="9.140625" style="1"/>
  </cols>
  <sheetData>
    <row r="1" spans="1:18" x14ac:dyDescent="0.2">
      <c r="A1" s="17" t="s">
        <v>48</v>
      </c>
      <c r="B1" s="17" t="s">
        <v>49</v>
      </c>
      <c r="C1" s="17" t="s">
        <v>1</v>
      </c>
      <c r="D1" s="17" t="s">
        <v>50</v>
      </c>
      <c r="E1" s="17" t="s">
        <v>51</v>
      </c>
      <c r="F1" s="17" t="s">
        <v>52</v>
      </c>
      <c r="G1" s="17" t="s">
        <v>53</v>
      </c>
      <c r="H1" s="17" t="s">
        <v>54</v>
      </c>
      <c r="I1" s="17" t="s">
        <v>0</v>
      </c>
      <c r="J1" s="17" t="s">
        <v>55</v>
      </c>
      <c r="K1" s="17" t="s">
        <v>2</v>
      </c>
      <c r="L1" s="17" t="s">
        <v>56</v>
      </c>
      <c r="M1" s="17" t="s">
        <v>5</v>
      </c>
      <c r="N1" s="17" t="s">
        <v>3</v>
      </c>
      <c r="O1" s="17" t="s">
        <v>57</v>
      </c>
      <c r="P1" s="17" t="s">
        <v>58</v>
      </c>
      <c r="Q1" s="17" t="s">
        <v>59</v>
      </c>
      <c r="R1" s="17" t="s">
        <v>60</v>
      </c>
    </row>
    <row r="2" spans="1:18" x14ac:dyDescent="0.2">
      <c r="A2" s="1" t="s">
        <v>106</v>
      </c>
      <c r="B2" s="1" t="s">
        <v>107</v>
      </c>
      <c r="C2" s="1" t="s">
        <v>108</v>
      </c>
      <c r="D2" s="1" t="s">
        <v>61</v>
      </c>
      <c r="E2" s="1" t="s">
        <v>62</v>
      </c>
      <c r="F2" s="1" t="s">
        <v>109</v>
      </c>
      <c r="G2" s="1" t="s">
        <v>8</v>
      </c>
      <c r="H2" s="1" t="s">
        <v>110</v>
      </c>
      <c r="I2" s="1" t="s">
        <v>111</v>
      </c>
      <c r="J2" s="1" t="s">
        <v>63</v>
      </c>
      <c r="K2" s="1" t="s">
        <v>112</v>
      </c>
      <c r="L2" s="1" t="s">
        <v>113</v>
      </c>
      <c r="M2" s="1" t="s">
        <v>113</v>
      </c>
      <c r="N2" s="1" t="s">
        <v>114</v>
      </c>
      <c r="O2" s="1" t="s">
        <v>115</v>
      </c>
      <c r="P2" s="1" t="s">
        <v>8</v>
      </c>
      <c r="Q2" s="1" t="s">
        <v>116</v>
      </c>
      <c r="R2" s="1" t="s">
        <v>108</v>
      </c>
    </row>
    <row r="3" spans="1:18" x14ac:dyDescent="0.2">
      <c r="A3" s="1" t="s">
        <v>106</v>
      </c>
      <c r="B3" s="1" t="s">
        <v>107</v>
      </c>
      <c r="C3" s="1" t="s">
        <v>108</v>
      </c>
      <c r="D3" s="1" t="s">
        <v>61</v>
      </c>
      <c r="E3" s="1" t="s">
        <v>62</v>
      </c>
      <c r="F3" s="1" t="s">
        <v>109</v>
      </c>
      <c r="G3" s="1" t="s">
        <v>8</v>
      </c>
      <c r="H3" s="1" t="s">
        <v>110</v>
      </c>
      <c r="I3" s="1" t="s">
        <v>111</v>
      </c>
      <c r="J3" s="1" t="s">
        <v>117</v>
      </c>
      <c r="K3" s="1" t="s">
        <v>112</v>
      </c>
      <c r="L3" s="1" t="s">
        <v>118</v>
      </c>
      <c r="M3" s="1" t="s">
        <v>118</v>
      </c>
      <c r="N3" s="1" t="s">
        <v>119</v>
      </c>
      <c r="O3" s="1" t="s">
        <v>115</v>
      </c>
      <c r="P3" s="1" t="s">
        <v>8</v>
      </c>
      <c r="Q3" s="1" t="s">
        <v>116</v>
      </c>
      <c r="R3" s="1" t="s">
        <v>108</v>
      </c>
    </row>
    <row r="4" spans="1:18" x14ac:dyDescent="0.2">
      <c r="A4" s="1" t="s">
        <v>106</v>
      </c>
      <c r="B4" s="1" t="s">
        <v>107</v>
      </c>
      <c r="C4" s="1" t="s">
        <v>108</v>
      </c>
      <c r="D4" s="1" t="s">
        <v>61</v>
      </c>
      <c r="E4" s="1" t="s">
        <v>62</v>
      </c>
      <c r="F4" s="1" t="s">
        <v>109</v>
      </c>
      <c r="G4" s="1" t="s">
        <v>8</v>
      </c>
      <c r="H4" s="1" t="s">
        <v>110</v>
      </c>
      <c r="I4" s="1" t="s">
        <v>111</v>
      </c>
      <c r="J4" s="1" t="s">
        <v>120</v>
      </c>
      <c r="K4" s="1" t="s">
        <v>112</v>
      </c>
      <c r="L4" s="1" t="s">
        <v>121</v>
      </c>
      <c r="M4" s="1" t="s">
        <v>121</v>
      </c>
      <c r="N4" s="1" t="s">
        <v>122</v>
      </c>
      <c r="O4" s="1" t="s">
        <v>115</v>
      </c>
      <c r="P4" s="1" t="s">
        <v>8</v>
      </c>
      <c r="Q4" s="1" t="s">
        <v>116</v>
      </c>
      <c r="R4" s="1" t="s">
        <v>108</v>
      </c>
    </row>
    <row r="5" spans="1:18" x14ac:dyDescent="0.2">
      <c r="A5" s="1" t="s">
        <v>106</v>
      </c>
      <c r="B5" s="1" t="s">
        <v>107</v>
      </c>
      <c r="C5" s="1" t="s">
        <v>123</v>
      </c>
      <c r="D5" s="1" t="s">
        <v>61</v>
      </c>
      <c r="E5" s="1" t="s">
        <v>62</v>
      </c>
      <c r="F5" s="1" t="s">
        <v>109</v>
      </c>
      <c r="G5" s="1" t="s">
        <v>8</v>
      </c>
      <c r="H5" s="1" t="s">
        <v>124</v>
      </c>
      <c r="I5" s="1" t="s">
        <v>6</v>
      </c>
      <c r="J5" s="1" t="s">
        <v>125</v>
      </c>
      <c r="K5" s="1" t="s">
        <v>126</v>
      </c>
      <c r="L5" s="1" t="s">
        <v>127</v>
      </c>
      <c r="M5" s="1" t="s">
        <v>127</v>
      </c>
      <c r="N5" s="1" t="s">
        <v>128</v>
      </c>
      <c r="O5" s="1" t="s">
        <v>129</v>
      </c>
      <c r="P5" s="1" t="s">
        <v>8</v>
      </c>
      <c r="Q5" s="1" t="s">
        <v>116</v>
      </c>
      <c r="R5" s="1" t="s">
        <v>123</v>
      </c>
    </row>
    <row r="6" spans="1:18" x14ac:dyDescent="0.2">
      <c r="A6" s="1" t="s">
        <v>106</v>
      </c>
      <c r="B6" s="1" t="s">
        <v>107</v>
      </c>
      <c r="C6" s="1" t="s">
        <v>108</v>
      </c>
      <c r="D6" s="1" t="s">
        <v>61</v>
      </c>
      <c r="E6" s="1" t="s">
        <v>62</v>
      </c>
      <c r="F6" s="1" t="s">
        <v>109</v>
      </c>
      <c r="G6" s="1" t="s">
        <v>8</v>
      </c>
      <c r="H6" s="1" t="s">
        <v>110</v>
      </c>
      <c r="I6" s="1" t="s">
        <v>111</v>
      </c>
      <c r="J6" s="1" t="s">
        <v>130</v>
      </c>
      <c r="K6" s="1" t="s">
        <v>112</v>
      </c>
      <c r="L6" s="1" t="s">
        <v>131</v>
      </c>
      <c r="M6" s="1" t="s">
        <v>131</v>
      </c>
      <c r="N6" s="1" t="s">
        <v>132</v>
      </c>
      <c r="O6" s="1" t="s">
        <v>115</v>
      </c>
      <c r="P6" s="1" t="s">
        <v>8</v>
      </c>
      <c r="Q6" s="1" t="s">
        <v>116</v>
      </c>
      <c r="R6" s="1" t="s">
        <v>108</v>
      </c>
    </row>
    <row r="7" spans="1:18" x14ac:dyDescent="0.2">
      <c r="A7" s="1" t="s">
        <v>106</v>
      </c>
      <c r="B7" s="1" t="s">
        <v>107</v>
      </c>
      <c r="C7" s="1" t="s">
        <v>108</v>
      </c>
      <c r="D7" s="1" t="s">
        <v>61</v>
      </c>
      <c r="E7" s="1" t="s">
        <v>62</v>
      </c>
      <c r="F7" s="1" t="s">
        <v>109</v>
      </c>
      <c r="G7" s="1" t="s">
        <v>8</v>
      </c>
      <c r="H7" s="1" t="s">
        <v>110</v>
      </c>
      <c r="I7" s="1" t="s">
        <v>111</v>
      </c>
      <c r="J7" s="1" t="s">
        <v>133</v>
      </c>
      <c r="K7" s="1" t="s">
        <v>112</v>
      </c>
      <c r="L7" s="1" t="s">
        <v>134</v>
      </c>
      <c r="M7" s="1" t="s">
        <v>134</v>
      </c>
      <c r="N7" s="1" t="s">
        <v>135</v>
      </c>
      <c r="O7" s="1" t="s">
        <v>115</v>
      </c>
      <c r="P7" s="1" t="s">
        <v>8</v>
      </c>
      <c r="Q7" s="1" t="s">
        <v>116</v>
      </c>
      <c r="R7" s="1" t="s">
        <v>108</v>
      </c>
    </row>
    <row r="8" spans="1:18" x14ac:dyDescent="0.2">
      <c r="A8" s="1" t="s">
        <v>106</v>
      </c>
      <c r="B8" s="1" t="s">
        <v>107</v>
      </c>
      <c r="C8" s="1" t="s">
        <v>108</v>
      </c>
      <c r="D8" s="1" t="s">
        <v>61</v>
      </c>
      <c r="E8" s="1" t="s">
        <v>62</v>
      </c>
      <c r="F8" s="1" t="s">
        <v>109</v>
      </c>
      <c r="G8" s="1" t="s">
        <v>8</v>
      </c>
      <c r="H8" s="1" t="s">
        <v>110</v>
      </c>
      <c r="I8" s="1" t="s">
        <v>111</v>
      </c>
      <c r="J8" s="1" t="s">
        <v>136</v>
      </c>
      <c r="K8" s="1" t="s">
        <v>112</v>
      </c>
      <c r="L8" s="1" t="s">
        <v>137</v>
      </c>
      <c r="M8" s="1" t="s">
        <v>137</v>
      </c>
      <c r="N8" s="1" t="s">
        <v>138</v>
      </c>
      <c r="O8" s="1" t="s">
        <v>115</v>
      </c>
      <c r="P8" s="1" t="s">
        <v>8</v>
      </c>
      <c r="Q8" s="1" t="s">
        <v>116</v>
      </c>
      <c r="R8" s="1" t="s">
        <v>108</v>
      </c>
    </row>
    <row r="9" spans="1:18" x14ac:dyDescent="0.2">
      <c r="A9" s="1" t="s">
        <v>106</v>
      </c>
      <c r="B9" s="1" t="s">
        <v>107</v>
      </c>
      <c r="C9" s="1" t="s">
        <v>139</v>
      </c>
      <c r="D9" s="1" t="s">
        <v>61</v>
      </c>
      <c r="E9" s="1" t="s">
        <v>62</v>
      </c>
      <c r="F9" s="1" t="s">
        <v>109</v>
      </c>
      <c r="G9" s="1" t="s">
        <v>8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144</v>
      </c>
      <c r="M9" s="1" t="s">
        <v>144</v>
      </c>
      <c r="N9" s="1" t="s">
        <v>145</v>
      </c>
      <c r="O9" s="1" t="s">
        <v>64</v>
      </c>
      <c r="P9" s="1" t="s">
        <v>8</v>
      </c>
      <c r="Q9" s="1" t="s">
        <v>116</v>
      </c>
      <c r="R9" s="1" t="s">
        <v>139</v>
      </c>
    </row>
    <row r="10" spans="1:18" x14ac:dyDescent="0.2">
      <c r="A10" s="1" t="s">
        <v>106</v>
      </c>
      <c r="B10" s="1" t="s">
        <v>107</v>
      </c>
      <c r="C10" s="1" t="s">
        <v>108</v>
      </c>
      <c r="D10" s="1" t="s">
        <v>61</v>
      </c>
      <c r="E10" s="1" t="s">
        <v>62</v>
      </c>
      <c r="F10" s="1" t="s">
        <v>109</v>
      </c>
      <c r="G10" s="1" t="s">
        <v>8</v>
      </c>
      <c r="H10" s="1" t="s">
        <v>110</v>
      </c>
      <c r="I10" s="1" t="s">
        <v>111</v>
      </c>
      <c r="J10" s="1" t="s">
        <v>146</v>
      </c>
      <c r="K10" s="1" t="s">
        <v>112</v>
      </c>
      <c r="L10" s="1" t="s">
        <v>147</v>
      </c>
      <c r="M10" s="1" t="s">
        <v>147</v>
      </c>
      <c r="N10" s="1" t="s">
        <v>148</v>
      </c>
      <c r="O10" s="1" t="s">
        <v>115</v>
      </c>
      <c r="P10" s="1" t="s">
        <v>8</v>
      </c>
      <c r="Q10" s="1" t="s">
        <v>116</v>
      </c>
      <c r="R10" s="1" t="s">
        <v>108</v>
      </c>
    </row>
    <row r="11" spans="1:18" x14ac:dyDescent="0.2">
      <c r="A11" s="1" t="s">
        <v>106</v>
      </c>
      <c r="B11" s="1" t="s">
        <v>107</v>
      </c>
      <c r="C11" s="1" t="s">
        <v>149</v>
      </c>
      <c r="D11" s="1" t="s">
        <v>61</v>
      </c>
      <c r="E11" s="1" t="s">
        <v>62</v>
      </c>
      <c r="F11" s="1" t="s">
        <v>109</v>
      </c>
      <c r="G11" s="1" t="s">
        <v>8</v>
      </c>
      <c r="H11" s="1" t="s">
        <v>150</v>
      </c>
      <c r="I11" s="1" t="s">
        <v>6</v>
      </c>
      <c r="J11" s="1" t="s">
        <v>151</v>
      </c>
      <c r="K11" s="1" t="s">
        <v>152</v>
      </c>
      <c r="L11" s="1" t="s">
        <v>153</v>
      </c>
      <c r="M11" s="1" t="s">
        <v>153</v>
      </c>
      <c r="N11" s="1" t="s">
        <v>154</v>
      </c>
      <c r="O11" s="1" t="s">
        <v>129</v>
      </c>
      <c r="P11" s="1" t="s">
        <v>8</v>
      </c>
      <c r="Q11" s="1" t="s">
        <v>116</v>
      </c>
      <c r="R11" s="1" t="s">
        <v>149</v>
      </c>
    </row>
    <row r="12" spans="1:18" x14ac:dyDescent="0.2">
      <c r="A12" s="1" t="s">
        <v>106</v>
      </c>
      <c r="B12" s="1" t="s">
        <v>107</v>
      </c>
      <c r="C12" s="1" t="s">
        <v>123</v>
      </c>
      <c r="D12" s="1" t="s">
        <v>61</v>
      </c>
      <c r="E12" s="1" t="s">
        <v>62</v>
      </c>
      <c r="F12" s="1" t="s">
        <v>109</v>
      </c>
      <c r="G12" s="1" t="s">
        <v>8</v>
      </c>
      <c r="H12" s="1" t="s">
        <v>124</v>
      </c>
      <c r="I12" s="1" t="s">
        <v>6</v>
      </c>
      <c r="J12" s="1" t="s">
        <v>155</v>
      </c>
      <c r="K12" s="1" t="s">
        <v>126</v>
      </c>
      <c r="L12" s="1" t="s">
        <v>156</v>
      </c>
      <c r="M12" s="1" t="s">
        <v>156</v>
      </c>
      <c r="N12" s="1" t="s">
        <v>157</v>
      </c>
      <c r="O12" s="1" t="s">
        <v>129</v>
      </c>
      <c r="P12" s="1" t="s">
        <v>8</v>
      </c>
      <c r="Q12" s="1" t="s">
        <v>116</v>
      </c>
      <c r="R12" s="1" t="s">
        <v>123</v>
      </c>
    </row>
    <row r="13" spans="1:18" x14ac:dyDescent="0.2">
      <c r="A13" s="1" t="s">
        <v>106</v>
      </c>
      <c r="B13" s="1" t="s">
        <v>107</v>
      </c>
      <c r="C13" s="1" t="s">
        <v>149</v>
      </c>
      <c r="D13" s="1" t="s">
        <v>61</v>
      </c>
      <c r="E13" s="1" t="s">
        <v>62</v>
      </c>
      <c r="F13" s="1" t="s">
        <v>109</v>
      </c>
      <c r="G13" s="1" t="s">
        <v>8</v>
      </c>
      <c r="H13" s="1" t="s">
        <v>150</v>
      </c>
      <c r="I13" s="1" t="s">
        <v>6</v>
      </c>
      <c r="J13" s="1" t="s">
        <v>158</v>
      </c>
      <c r="K13" s="1" t="s">
        <v>152</v>
      </c>
      <c r="L13" s="1" t="s">
        <v>159</v>
      </c>
      <c r="M13" s="1" t="s">
        <v>159</v>
      </c>
      <c r="N13" s="1" t="s">
        <v>160</v>
      </c>
      <c r="O13" s="1" t="s">
        <v>129</v>
      </c>
      <c r="P13" s="1" t="s">
        <v>8</v>
      </c>
      <c r="Q13" s="1" t="s">
        <v>116</v>
      </c>
      <c r="R13" s="1" t="s">
        <v>149</v>
      </c>
    </row>
    <row r="14" spans="1:18" x14ac:dyDescent="0.2">
      <c r="A14" s="1" t="s">
        <v>106</v>
      </c>
      <c r="B14" s="1" t="s">
        <v>107</v>
      </c>
      <c r="C14" s="1" t="s">
        <v>108</v>
      </c>
      <c r="D14" s="1" t="s">
        <v>61</v>
      </c>
      <c r="E14" s="1" t="s">
        <v>62</v>
      </c>
      <c r="F14" s="1" t="s">
        <v>109</v>
      </c>
      <c r="G14" s="1" t="s">
        <v>8</v>
      </c>
      <c r="H14" s="1" t="s">
        <v>110</v>
      </c>
      <c r="I14" s="1" t="s">
        <v>111</v>
      </c>
      <c r="J14" s="1" t="s">
        <v>161</v>
      </c>
      <c r="K14" s="1" t="s">
        <v>112</v>
      </c>
      <c r="L14" s="1" t="s">
        <v>137</v>
      </c>
      <c r="M14" s="1" t="s">
        <v>137</v>
      </c>
      <c r="N14" s="1" t="s">
        <v>162</v>
      </c>
      <c r="O14" s="1" t="s">
        <v>115</v>
      </c>
      <c r="P14" s="1" t="s">
        <v>8</v>
      </c>
      <c r="Q14" s="1" t="s">
        <v>116</v>
      </c>
      <c r="R14" s="1" t="s">
        <v>108</v>
      </c>
    </row>
    <row r="15" spans="1:18" x14ac:dyDescent="0.2">
      <c r="A15" s="1" t="s">
        <v>106</v>
      </c>
      <c r="B15" s="1" t="s">
        <v>107</v>
      </c>
      <c r="C15" s="1" t="s">
        <v>123</v>
      </c>
      <c r="D15" s="1" t="s">
        <v>61</v>
      </c>
      <c r="E15" s="1" t="s">
        <v>62</v>
      </c>
      <c r="F15" s="1" t="s">
        <v>109</v>
      </c>
      <c r="G15" s="1" t="s">
        <v>8</v>
      </c>
      <c r="H15" s="1" t="s">
        <v>124</v>
      </c>
      <c r="I15" s="1" t="s">
        <v>6</v>
      </c>
      <c r="J15" s="1" t="s">
        <v>163</v>
      </c>
      <c r="K15" s="1" t="s">
        <v>126</v>
      </c>
      <c r="L15" s="1" t="s">
        <v>164</v>
      </c>
      <c r="M15" s="1" t="s">
        <v>164</v>
      </c>
      <c r="N15" s="1" t="s">
        <v>165</v>
      </c>
      <c r="O15" s="1" t="s">
        <v>129</v>
      </c>
      <c r="P15" s="1" t="s">
        <v>8</v>
      </c>
      <c r="Q15" s="1" t="s">
        <v>116</v>
      </c>
      <c r="R15" s="1" t="s">
        <v>123</v>
      </c>
    </row>
    <row r="16" spans="1:18" x14ac:dyDescent="0.2">
      <c r="A16" s="1" t="s">
        <v>106</v>
      </c>
      <c r="B16" s="1" t="s">
        <v>107</v>
      </c>
      <c r="C16" s="1" t="s">
        <v>139</v>
      </c>
      <c r="D16" s="1" t="s">
        <v>61</v>
      </c>
      <c r="E16" s="1" t="s">
        <v>62</v>
      </c>
      <c r="F16" s="1" t="s">
        <v>109</v>
      </c>
      <c r="G16" s="1" t="s">
        <v>8</v>
      </c>
      <c r="H16" s="1" t="s">
        <v>140</v>
      </c>
      <c r="I16" s="1" t="s">
        <v>111</v>
      </c>
      <c r="J16" s="1" t="s">
        <v>166</v>
      </c>
      <c r="K16" s="1" t="s">
        <v>167</v>
      </c>
      <c r="L16" s="1" t="s">
        <v>168</v>
      </c>
      <c r="M16" s="1" t="s">
        <v>168</v>
      </c>
      <c r="N16" s="1" t="s">
        <v>169</v>
      </c>
      <c r="O16" s="1" t="s">
        <v>115</v>
      </c>
      <c r="P16" s="1" t="s">
        <v>8</v>
      </c>
      <c r="Q16" s="1" t="s">
        <v>116</v>
      </c>
      <c r="R16" s="1" t="s">
        <v>139</v>
      </c>
    </row>
    <row r="17" spans="1:18" x14ac:dyDescent="0.2">
      <c r="A17" s="1" t="s">
        <v>106</v>
      </c>
      <c r="B17" s="1" t="s">
        <v>107</v>
      </c>
      <c r="C17" s="1" t="s">
        <v>108</v>
      </c>
      <c r="D17" s="1" t="s">
        <v>61</v>
      </c>
      <c r="E17" s="1" t="s">
        <v>62</v>
      </c>
      <c r="F17" s="1" t="s">
        <v>109</v>
      </c>
      <c r="G17" s="1" t="s">
        <v>8</v>
      </c>
      <c r="H17" s="1" t="s">
        <v>110</v>
      </c>
      <c r="I17" s="1" t="s">
        <v>111</v>
      </c>
      <c r="J17" s="1" t="s">
        <v>170</v>
      </c>
      <c r="K17" s="1" t="s">
        <v>112</v>
      </c>
      <c r="L17" s="1" t="s">
        <v>171</v>
      </c>
      <c r="M17" s="1" t="s">
        <v>171</v>
      </c>
      <c r="N17" s="1" t="s">
        <v>172</v>
      </c>
      <c r="O17" s="1" t="s">
        <v>115</v>
      </c>
      <c r="P17" s="1" t="s">
        <v>8</v>
      </c>
      <c r="Q17" s="1" t="s">
        <v>116</v>
      </c>
      <c r="R17" s="1" t="s">
        <v>108</v>
      </c>
    </row>
    <row r="18" spans="1:18" x14ac:dyDescent="0.2">
      <c r="A18" s="1" t="s">
        <v>106</v>
      </c>
      <c r="B18" s="1" t="s">
        <v>107</v>
      </c>
      <c r="C18" s="1" t="s">
        <v>123</v>
      </c>
      <c r="D18" s="1" t="s">
        <v>61</v>
      </c>
      <c r="E18" s="1" t="s">
        <v>62</v>
      </c>
      <c r="F18" s="1" t="s">
        <v>109</v>
      </c>
      <c r="G18" s="1" t="s">
        <v>8</v>
      </c>
      <c r="H18" s="1" t="s">
        <v>124</v>
      </c>
      <c r="I18" s="1" t="s">
        <v>6</v>
      </c>
      <c r="J18" s="1" t="s">
        <v>173</v>
      </c>
      <c r="K18" s="1" t="s">
        <v>126</v>
      </c>
      <c r="L18" s="1" t="s">
        <v>153</v>
      </c>
      <c r="M18" s="1" t="s">
        <v>153</v>
      </c>
      <c r="N18" s="1" t="s">
        <v>174</v>
      </c>
      <c r="O18" s="1" t="s">
        <v>129</v>
      </c>
      <c r="P18" s="1" t="s">
        <v>8</v>
      </c>
      <c r="Q18" s="1" t="s">
        <v>116</v>
      </c>
      <c r="R18" s="1" t="s">
        <v>123</v>
      </c>
    </row>
    <row r="19" spans="1:18" x14ac:dyDescent="0.2">
      <c r="A19" s="1" t="s">
        <v>106</v>
      </c>
      <c r="B19" s="1" t="s">
        <v>107</v>
      </c>
      <c r="C19" s="1" t="s">
        <v>108</v>
      </c>
      <c r="D19" s="1" t="s">
        <v>61</v>
      </c>
      <c r="E19" s="1" t="s">
        <v>62</v>
      </c>
      <c r="F19" s="1" t="s">
        <v>109</v>
      </c>
      <c r="G19" s="1" t="s">
        <v>8</v>
      </c>
      <c r="H19" s="1" t="s">
        <v>110</v>
      </c>
      <c r="I19" s="1" t="s">
        <v>111</v>
      </c>
      <c r="J19" s="1" t="s">
        <v>175</v>
      </c>
      <c r="K19" s="1" t="s">
        <v>112</v>
      </c>
      <c r="L19" s="1" t="s">
        <v>176</v>
      </c>
      <c r="M19" s="1" t="s">
        <v>176</v>
      </c>
      <c r="N19" s="1" t="s">
        <v>177</v>
      </c>
      <c r="O19" s="1" t="s">
        <v>115</v>
      </c>
      <c r="P19" s="1" t="s">
        <v>8</v>
      </c>
      <c r="Q19" s="1" t="s">
        <v>116</v>
      </c>
      <c r="R19" s="1" t="s">
        <v>108</v>
      </c>
    </row>
    <row r="20" spans="1:18" x14ac:dyDescent="0.2">
      <c r="A20" s="1" t="s">
        <v>106</v>
      </c>
      <c r="B20" s="1" t="s">
        <v>107</v>
      </c>
      <c r="C20" s="1" t="s">
        <v>108</v>
      </c>
      <c r="D20" s="1" t="s">
        <v>61</v>
      </c>
      <c r="E20" s="1" t="s">
        <v>62</v>
      </c>
      <c r="F20" s="1" t="s">
        <v>109</v>
      </c>
      <c r="G20" s="1" t="s">
        <v>8</v>
      </c>
      <c r="H20" s="1" t="s">
        <v>110</v>
      </c>
      <c r="I20" s="1" t="s">
        <v>111</v>
      </c>
      <c r="J20" s="1" t="s">
        <v>125</v>
      </c>
      <c r="K20" s="1" t="s">
        <v>112</v>
      </c>
      <c r="L20" s="1" t="s">
        <v>178</v>
      </c>
      <c r="M20" s="1" t="s">
        <v>178</v>
      </c>
      <c r="N20" s="1" t="s">
        <v>179</v>
      </c>
      <c r="O20" s="1" t="s">
        <v>115</v>
      </c>
      <c r="P20" s="1" t="s">
        <v>8</v>
      </c>
      <c r="Q20" s="1" t="s">
        <v>116</v>
      </c>
      <c r="R20" s="1" t="s">
        <v>108</v>
      </c>
    </row>
    <row r="21" spans="1:18" x14ac:dyDescent="0.2">
      <c r="A21" s="1" t="s">
        <v>106</v>
      </c>
      <c r="B21" s="1" t="s">
        <v>107</v>
      </c>
      <c r="C21" s="1" t="s">
        <v>123</v>
      </c>
      <c r="D21" s="1" t="s">
        <v>61</v>
      </c>
      <c r="E21" s="1" t="s">
        <v>62</v>
      </c>
      <c r="F21" s="1" t="s">
        <v>109</v>
      </c>
      <c r="G21" s="1" t="s">
        <v>8</v>
      </c>
      <c r="H21" s="1" t="s">
        <v>124</v>
      </c>
      <c r="I21" s="1" t="s">
        <v>6</v>
      </c>
      <c r="J21" s="1" t="s">
        <v>180</v>
      </c>
      <c r="K21" s="1" t="s">
        <v>126</v>
      </c>
      <c r="L21" s="1" t="s">
        <v>127</v>
      </c>
      <c r="M21" s="1" t="s">
        <v>127</v>
      </c>
      <c r="N21" s="1" t="s">
        <v>181</v>
      </c>
      <c r="O21" s="1" t="s">
        <v>129</v>
      </c>
      <c r="P21" s="1" t="s">
        <v>8</v>
      </c>
      <c r="Q21" s="1" t="s">
        <v>116</v>
      </c>
      <c r="R21" s="1" t="s">
        <v>123</v>
      </c>
    </row>
    <row r="22" spans="1:18" x14ac:dyDescent="0.2">
      <c r="A22" s="1" t="s">
        <v>106</v>
      </c>
      <c r="B22" s="1" t="s">
        <v>107</v>
      </c>
      <c r="C22" s="1" t="s">
        <v>123</v>
      </c>
      <c r="D22" s="1" t="s">
        <v>61</v>
      </c>
      <c r="E22" s="1" t="s">
        <v>62</v>
      </c>
      <c r="F22" s="1" t="s">
        <v>109</v>
      </c>
      <c r="G22" s="1" t="s">
        <v>8</v>
      </c>
      <c r="H22" s="1" t="s">
        <v>124</v>
      </c>
      <c r="I22" s="1" t="s">
        <v>6</v>
      </c>
      <c r="J22" s="1" t="s">
        <v>182</v>
      </c>
      <c r="K22" s="1" t="s">
        <v>126</v>
      </c>
      <c r="L22" s="1" t="s">
        <v>156</v>
      </c>
      <c r="M22" s="1" t="s">
        <v>156</v>
      </c>
      <c r="N22" s="1" t="s">
        <v>183</v>
      </c>
      <c r="O22" s="1" t="s">
        <v>129</v>
      </c>
      <c r="P22" s="1" t="s">
        <v>8</v>
      </c>
      <c r="Q22" s="1" t="s">
        <v>116</v>
      </c>
      <c r="R22" s="1" t="s">
        <v>123</v>
      </c>
    </row>
    <row r="23" spans="1:18" x14ac:dyDescent="0.2">
      <c r="A23" s="1" t="s">
        <v>106</v>
      </c>
      <c r="B23" s="1" t="s">
        <v>107</v>
      </c>
      <c r="C23" s="1" t="s">
        <v>149</v>
      </c>
      <c r="D23" s="1" t="s">
        <v>61</v>
      </c>
      <c r="E23" s="1" t="s">
        <v>62</v>
      </c>
      <c r="F23" s="1" t="s">
        <v>109</v>
      </c>
      <c r="G23" s="1" t="s">
        <v>8</v>
      </c>
      <c r="H23" s="1" t="s">
        <v>150</v>
      </c>
      <c r="I23" s="1" t="s">
        <v>6</v>
      </c>
      <c r="J23" s="1" t="s">
        <v>175</v>
      </c>
      <c r="K23" s="1" t="s">
        <v>152</v>
      </c>
      <c r="L23" s="1" t="s">
        <v>156</v>
      </c>
      <c r="M23" s="1" t="s">
        <v>156</v>
      </c>
      <c r="N23" s="1" t="s">
        <v>184</v>
      </c>
      <c r="O23" s="1" t="s">
        <v>129</v>
      </c>
      <c r="P23" s="1" t="s">
        <v>8</v>
      </c>
      <c r="Q23" s="1" t="s">
        <v>116</v>
      </c>
      <c r="R23" s="1" t="s">
        <v>149</v>
      </c>
    </row>
    <row r="24" spans="1:18" x14ac:dyDescent="0.2">
      <c r="A24" s="1" t="s">
        <v>106</v>
      </c>
      <c r="B24" s="1" t="s">
        <v>107</v>
      </c>
      <c r="C24" s="1" t="s">
        <v>108</v>
      </c>
      <c r="D24" s="1" t="s">
        <v>61</v>
      </c>
      <c r="E24" s="1" t="s">
        <v>62</v>
      </c>
      <c r="F24" s="1" t="s">
        <v>109</v>
      </c>
      <c r="G24" s="1" t="s">
        <v>8</v>
      </c>
      <c r="H24" s="1" t="s">
        <v>110</v>
      </c>
      <c r="I24" s="1" t="s">
        <v>111</v>
      </c>
      <c r="J24" s="1" t="s">
        <v>185</v>
      </c>
      <c r="K24" s="1" t="s">
        <v>112</v>
      </c>
      <c r="L24" s="1" t="s">
        <v>186</v>
      </c>
      <c r="M24" s="1" t="s">
        <v>186</v>
      </c>
      <c r="N24" s="1" t="s">
        <v>187</v>
      </c>
      <c r="O24" s="1" t="s">
        <v>115</v>
      </c>
      <c r="P24" s="1" t="s">
        <v>8</v>
      </c>
      <c r="Q24" s="1" t="s">
        <v>116</v>
      </c>
      <c r="R24" s="1" t="s">
        <v>108</v>
      </c>
    </row>
    <row r="25" spans="1:18" x14ac:dyDescent="0.2">
      <c r="A25" s="1" t="s">
        <v>106</v>
      </c>
      <c r="B25" s="1" t="s">
        <v>107</v>
      </c>
      <c r="C25" s="1" t="s">
        <v>149</v>
      </c>
      <c r="D25" s="1" t="s">
        <v>61</v>
      </c>
      <c r="E25" s="1" t="s">
        <v>62</v>
      </c>
      <c r="F25" s="1" t="s">
        <v>109</v>
      </c>
      <c r="G25" s="1" t="s">
        <v>8</v>
      </c>
      <c r="H25" s="1" t="s">
        <v>150</v>
      </c>
      <c r="I25" s="1" t="s">
        <v>6</v>
      </c>
      <c r="J25" s="1" t="s">
        <v>188</v>
      </c>
      <c r="K25" s="1" t="s">
        <v>152</v>
      </c>
      <c r="L25" s="1" t="s">
        <v>189</v>
      </c>
      <c r="M25" s="1" t="s">
        <v>189</v>
      </c>
      <c r="N25" s="1" t="s">
        <v>190</v>
      </c>
      <c r="O25" s="1" t="s">
        <v>129</v>
      </c>
      <c r="P25" s="1" t="s">
        <v>8</v>
      </c>
      <c r="Q25" s="1" t="s">
        <v>116</v>
      </c>
      <c r="R25" s="1" t="s">
        <v>149</v>
      </c>
    </row>
    <row r="26" spans="1:18" x14ac:dyDescent="0.2">
      <c r="A26" s="1" t="s">
        <v>106</v>
      </c>
      <c r="B26" s="1" t="s">
        <v>107</v>
      </c>
      <c r="C26" s="1" t="s">
        <v>149</v>
      </c>
      <c r="D26" s="1" t="s">
        <v>61</v>
      </c>
      <c r="E26" s="1" t="s">
        <v>62</v>
      </c>
      <c r="F26" s="1" t="s">
        <v>109</v>
      </c>
      <c r="G26" s="1" t="s">
        <v>8</v>
      </c>
      <c r="H26" s="1" t="s">
        <v>150</v>
      </c>
      <c r="I26" s="1" t="s">
        <v>6</v>
      </c>
      <c r="J26" s="1" t="s">
        <v>191</v>
      </c>
      <c r="K26" s="1" t="s">
        <v>152</v>
      </c>
      <c r="L26" s="1" t="s">
        <v>153</v>
      </c>
      <c r="M26" s="1" t="s">
        <v>153</v>
      </c>
      <c r="N26" s="1" t="s">
        <v>192</v>
      </c>
      <c r="O26" s="1" t="s">
        <v>129</v>
      </c>
      <c r="P26" s="1" t="s">
        <v>8</v>
      </c>
      <c r="Q26" s="1" t="s">
        <v>116</v>
      </c>
      <c r="R26" s="1" t="s">
        <v>149</v>
      </c>
    </row>
    <row r="27" spans="1:18" x14ac:dyDescent="0.2">
      <c r="A27" s="1" t="s">
        <v>106</v>
      </c>
      <c r="B27" s="1" t="s">
        <v>107</v>
      </c>
      <c r="C27" s="1" t="s">
        <v>193</v>
      </c>
      <c r="D27" s="1" t="s">
        <v>61</v>
      </c>
      <c r="E27" s="1" t="s">
        <v>62</v>
      </c>
      <c r="F27" s="1" t="s">
        <v>109</v>
      </c>
      <c r="G27" s="1" t="s">
        <v>8</v>
      </c>
      <c r="H27" s="1" t="s">
        <v>194</v>
      </c>
      <c r="I27" s="1" t="s">
        <v>6</v>
      </c>
      <c r="J27" s="1" t="s">
        <v>195</v>
      </c>
      <c r="K27" s="1" t="s">
        <v>196</v>
      </c>
      <c r="L27" s="1" t="s">
        <v>164</v>
      </c>
      <c r="M27" s="1" t="s">
        <v>164</v>
      </c>
      <c r="N27" s="1" t="s">
        <v>197</v>
      </c>
      <c r="O27" s="1" t="s">
        <v>129</v>
      </c>
      <c r="P27" s="1" t="s">
        <v>8</v>
      </c>
      <c r="Q27" s="1" t="s">
        <v>116</v>
      </c>
      <c r="R27" s="1" t="s">
        <v>193</v>
      </c>
    </row>
    <row r="28" spans="1:18" x14ac:dyDescent="0.2">
      <c r="A28" s="1" t="s">
        <v>106</v>
      </c>
      <c r="B28" s="1" t="s">
        <v>107</v>
      </c>
      <c r="C28" s="1" t="s">
        <v>108</v>
      </c>
      <c r="D28" s="1" t="s">
        <v>61</v>
      </c>
      <c r="E28" s="1" t="s">
        <v>62</v>
      </c>
      <c r="F28" s="1" t="s">
        <v>109</v>
      </c>
      <c r="G28" s="1" t="s">
        <v>8</v>
      </c>
      <c r="H28" s="1" t="s">
        <v>110</v>
      </c>
      <c r="I28" s="1" t="s">
        <v>111</v>
      </c>
      <c r="J28" s="1" t="s">
        <v>9</v>
      </c>
      <c r="K28" s="1" t="s">
        <v>167</v>
      </c>
      <c r="L28" s="1" t="s">
        <v>198</v>
      </c>
      <c r="M28" s="1" t="s">
        <v>198</v>
      </c>
      <c r="N28" s="1" t="s">
        <v>199</v>
      </c>
      <c r="O28" s="1" t="s">
        <v>115</v>
      </c>
      <c r="P28" s="1" t="s">
        <v>8</v>
      </c>
      <c r="Q28" s="1" t="s">
        <v>116</v>
      </c>
      <c r="R28" s="1" t="s">
        <v>108</v>
      </c>
    </row>
    <row r="29" spans="1:18" x14ac:dyDescent="0.2">
      <c r="A29" s="1" t="s">
        <v>106</v>
      </c>
      <c r="B29" s="1" t="s">
        <v>107</v>
      </c>
      <c r="C29" s="1" t="s">
        <v>139</v>
      </c>
      <c r="D29" s="1" t="s">
        <v>61</v>
      </c>
      <c r="E29" s="1" t="s">
        <v>62</v>
      </c>
      <c r="F29" s="1" t="s">
        <v>109</v>
      </c>
      <c r="G29" s="1" t="s">
        <v>8</v>
      </c>
      <c r="H29" s="1" t="s">
        <v>140</v>
      </c>
      <c r="I29" s="1" t="s">
        <v>141</v>
      </c>
      <c r="J29" s="1" t="s">
        <v>200</v>
      </c>
      <c r="K29" s="1" t="s">
        <v>143</v>
      </c>
      <c r="L29" s="1" t="s">
        <v>201</v>
      </c>
      <c r="M29" s="1" t="s">
        <v>201</v>
      </c>
      <c r="N29" s="1" t="s">
        <v>202</v>
      </c>
      <c r="O29" s="1" t="s">
        <v>64</v>
      </c>
      <c r="P29" s="1" t="s">
        <v>8</v>
      </c>
      <c r="Q29" s="1" t="s">
        <v>116</v>
      </c>
      <c r="R29" s="1" t="s">
        <v>139</v>
      </c>
    </row>
    <row r="30" spans="1:18" x14ac:dyDescent="0.2">
      <c r="A30" s="1" t="s">
        <v>106</v>
      </c>
      <c r="B30" s="1" t="s">
        <v>107</v>
      </c>
      <c r="C30" s="1" t="s">
        <v>203</v>
      </c>
      <c r="D30" s="1" t="s">
        <v>61</v>
      </c>
      <c r="E30" s="1" t="s">
        <v>62</v>
      </c>
      <c r="F30" s="1" t="s">
        <v>109</v>
      </c>
      <c r="G30" s="1" t="s">
        <v>8</v>
      </c>
      <c r="H30" s="1" t="s">
        <v>204</v>
      </c>
      <c r="I30" s="1" t="s">
        <v>6</v>
      </c>
      <c r="J30" s="1" t="s">
        <v>68</v>
      </c>
      <c r="K30" s="1" t="s">
        <v>196</v>
      </c>
      <c r="L30" s="1" t="s">
        <v>127</v>
      </c>
      <c r="M30" s="1" t="s">
        <v>127</v>
      </c>
      <c r="N30" s="1" t="s">
        <v>205</v>
      </c>
      <c r="O30" s="1" t="s">
        <v>129</v>
      </c>
      <c r="P30" s="1" t="s">
        <v>8</v>
      </c>
      <c r="Q30" s="1" t="s">
        <v>116</v>
      </c>
      <c r="R30" s="1" t="s">
        <v>203</v>
      </c>
    </row>
    <row r="31" spans="1:18" x14ac:dyDescent="0.2">
      <c r="A31" s="1" t="s">
        <v>106</v>
      </c>
      <c r="B31" s="1" t="s">
        <v>107</v>
      </c>
      <c r="C31" s="1" t="s">
        <v>139</v>
      </c>
      <c r="D31" s="1" t="s">
        <v>61</v>
      </c>
      <c r="E31" s="1" t="s">
        <v>62</v>
      </c>
      <c r="F31" s="1" t="s">
        <v>109</v>
      </c>
      <c r="G31" s="1" t="s">
        <v>8</v>
      </c>
      <c r="H31" s="1" t="s">
        <v>140</v>
      </c>
      <c r="I31" s="1" t="s">
        <v>111</v>
      </c>
      <c r="J31" s="1" t="s">
        <v>182</v>
      </c>
      <c r="K31" s="1" t="s">
        <v>167</v>
      </c>
      <c r="L31" s="1" t="s">
        <v>206</v>
      </c>
      <c r="M31" s="1" t="s">
        <v>206</v>
      </c>
      <c r="N31" s="1" t="s">
        <v>207</v>
      </c>
      <c r="O31" s="1" t="s">
        <v>115</v>
      </c>
      <c r="P31" s="1" t="s">
        <v>8</v>
      </c>
      <c r="Q31" s="1" t="s">
        <v>116</v>
      </c>
      <c r="R31" s="1" t="s">
        <v>139</v>
      </c>
    </row>
    <row r="32" spans="1:18" x14ac:dyDescent="0.2">
      <c r="A32" s="1" t="s">
        <v>106</v>
      </c>
      <c r="B32" s="1" t="s">
        <v>107</v>
      </c>
      <c r="C32" s="1" t="s">
        <v>108</v>
      </c>
      <c r="D32" s="1" t="s">
        <v>61</v>
      </c>
      <c r="E32" s="1" t="s">
        <v>62</v>
      </c>
      <c r="F32" s="1" t="s">
        <v>109</v>
      </c>
      <c r="G32" s="1" t="s">
        <v>8</v>
      </c>
      <c r="H32" s="1" t="s">
        <v>110</v>
      </c>
      <c r="I32" s="1" t="s">
        <v>111</v>
      </c>
      <c r="J32" s="1" t="s">
        <v>208</v>
      </c>
      <c r="K32" s="1" t="s">
        <v>112</v>
      </c>
      <c r="L32" s="1" t="s">
        <v>209</v>
      </c>
      <c r="M32" s="1" t="s">
        <v>209</v>
      </c>
      <c r="N32" s="1" t="s">
        <v>210</v>
      </c>
      <c r="O32" s="1" t="s">
        <v>115</v>
      </c>
      <c r="P32" s="1" t="s">
        <v>8</v>
      </c>
      <c r="Q32" s="1" t="s">
        <v>116</v>
      </c>
      <c r="R32" s="1" t="s">
        <v>108</v>
      </c>
    </row>
    <row r="33" spans="1:18" x14ac:dyDescent="0.2">
      <c r="A33" s="1" t="s">
        <v>106</v>
      </c>
      <c r="B33" s="1" t="s">
        <v>107</v>
      </c>
      <c r="C33" s="1" t="s">
        <v>108</v>
      </c>
      <c r="D33" s="1" t="s">
        <v>61</v>
      </c>
      <c r="E33" s="1" t="s">
        <v>62</v>
      </c>
      <c r="F33" s="1" t="s">
        <v>109</v>
      </c>
      <c r="G33" s="1" t="s">
        <v>8</v>
      </c>
      <c r="H33" s="1" t="s">
        <v>110</v>
      </c>
      <c r="I33" s="1" t="s">
        <v>111</v>
      </c>
      <c r="J33" s="1" t="s">
        <v>211</v>
      </c>
      <c r="K33" s="1" t="s">
        <v>112</v>
      </c>
      <c r="L33" s="1" t="s">
        <v>178</v>
      </c>
      <c r="M33" s="1" t="s">
        <v>178</v>
      </c>
      <c r="N33" s="1" t="s">
        <v>212</v>
      </c>
      <c r="O33" s="1" t="s">
        <v>115</v>
      </c>
      <c r="P33" s="1" t="s">
        <v>8</v>
      </c>
      <c r="Q33" s="1" t="s">
        <v>116</v>
      </c>
      <c r="R33" s="1" t="s">
        <v>108</v>
      </c>
    </row>
    <row r="34" spans="1:18" x14ac:dyDescent="0.2">
      <c r="A34" s="1" t="s">
        <v>106</v>
      </c>
      <c r="B34" s="1" t="s">
        <v>107</v>
      </c>
      <c r="C34" s="1" t="s">
        <v>108</v>
      </c>
      <c r="D34" s="1" t="s">
        <v>61</v>
      </c>
      <c r="E34" s="1" t="s">
        <v>62</v>
      </c>
      <c r="F34" s="1" t="s">
        <v>109</v>
      </c>
      <c r="G34" s="1" t="s">
        <v>8</v>
      </c>
      <c r="H34" s="1" t="s">
        <v>110</v>
      </c>
      <c r="I34" s="1" t="s">
        <v>111</v>
      </c>
      <c r="J34" s="1" t="s">
        <v>213</v>
      </c>
      <c r="K34" s="1" t="s">
        <v>112</v>
      </c>
      <c r="L34" s="1" t="s">
        <v>214</v>
      </c>
      <c r="M34" s="1" t="s">
        <v>214</v>
      </c>
      <c r="N34" s="1" t="s">
        <v>215</v>
      </c>
      <c r="O34" s="1" t="s">
        <v>115</v>
      </c>
      <c r="P34" s="1" t="s">
        <v>8</v>
      </c>
      <c r="Q34" s="1" t="s">
        <v>116</v>
      </c>
      <c r="R34" s="1" t="s">
        <v>108</v>
      </c>
    </row>
    <row r="35" spans="1:18" x14ac:dyDescent="0.2">
      <c r="A35" s="1" t="s">
        <v>106</v>
      </c>
      <c r="B35" s="1" t="s">
        <v>107</v>
      </c>
      <c r="C35" s="1" t="s">
        <v>108</v>
      </c>
      <c r="D35" s="1" t="s">
        <v>61</v>
      </c>
      <c r="E35" s="1" t="s">
        <v>62</v>
      </c>
      <c r="F35" s="1" t="s">
        <v>109</v>
      </c>
      <c r="G35" s="1" t="s">
        <v>8</v>
      </c>
      <c r="H35" s="1" t="s">
        <v>110</v>
      </c>
      <c r="I35" s="1" t="s">
        <v>111</v>
      </c>
      <c r="J35" s="1" t="s">
        <v>66</v>
      </c>
      <c r="K35" s="1" t="s">
        <v>167</v>
      </c>
      <c r="L35" s="1" t="s">
        <v>216</v>
      </c>
      <c r="M35" s="1" t="s">
        <v>216</v>
      </c>
      <c r="N35" s="1" t="s">
        <v>217</v>
      </c>
      <c r="O35" s="1" t="s">
        <v>115</v>
      </c>
      <c r="P35" s="1" t="s">
        <v>8</v>
      </c>
      <c r="Q35" s="1" t="s">
        <v>116</v>
      </c>
      <c r="R35" s="1" t="s">
        <v>108</v>
      </c>
    </row>
    <row r="36" spans="1:18" x14ac:dyDescent="0.2">
      <c r="A36" s="1" t="s">
        <v>106</v>
      </c>
      <c r="B36" s="1" t="s">
        <v>107</v>
      </c>
      <c r="C36" s="1" t="s">
        <v>108</v>
      </c>
      <c r="D36" s="1" t="s">
        <v>61</v>
      </c>
      <c r="E36" s="1" t="s">
        <v>62</v>
      </c>
      <c r="F36" s="1" t="s">
        <v>109</v>
      </c>
      <c r="G36" s="1" t="s">
        <v>8</v>
      </c>
      <c r="H36" s="1" t="s">
        <v>110</v>
      </c>
      <c r="I36" s="1" t="s">
        <v>111</v>
      </c>
      <c r="J36" s="1" t="s">
        <v>218</v>
      </c>
      <c r="K36" s="1" t="s">
        <v>112</v>
      </c>
      <c r="L36" s="1" t="s">
        <v>219</v>
      </c>
      <c r="M36" s="1" t="s">
        <v>219</v>
      </c>
      <c r="N36" s="1" t="s">
        <v>220</v>
      </c>
      <c r="O36" s="1" t="s">
        <v>115</v>
      </c>
      <c r="P36" s="1" t="s">
        <v>8</v>
      </c>
      <c r="Q36" s="1" t="s">
        <v>116</v>
      </c>
      <c r="R36" s="1" t="s">
        <v>108</v>
      </c>
    </row>
    <row r="37" spans="1:18" x14ac:dyDescent="0.2">
      <c r="A37" s="1" t="s">
        <v>106</v>
      </c>
      <c r="B37" s="1" t="s">
        <v>107</v>
      </c>
      <c r="C37" s="1" t="s">
        <v>193</v>
      </c>
      <c r="D37" s="1" t="s">
        <v>61</v>
      </c>
      <c r="E37" s="1" t="s">
        <v>62</v>
      </c>
      <c r="F37" s="1" t="s">
        <v>109</v>
      </c>
      <c r="G37" s="1" t="s">
        <v>8</v>
      </c>
      <c r="H37" s="1" t="s">
        <v>194</v>
      </c>
      <c r="I37" s="1" t="s">
        <v>6</v>
      </c>
      <c r="J37" s="1" t="s">
        <v>69</v>
      </c>
      <c r="K37" s="1" t="s">
        <v>196</v>
      </c>
      <c r="L37" s="1" t="s">
        <v>127</v>
      </c>
      <c r="M37" s="1" t="s">
        <v>127</v>
      </c>
      <c r="N37" s="1" t="s">
        <v>221</v>
      </c>
      <c r="O37" s="1" t="s">
        <v>129</v>
      </c>
      <c r="P37" s="1" t="s">
        <v>8</v>
      </c>
      <c r="Q37" s="1" t="s">
        <v>116</v>
      </c>
      <c r="R37" s="1" t="s">
        <v>193</v>
      </c>
    </row>
    <row r="38" spans="1:18" x14ac:dyDescent="0.2">
      <c r="A38" s="1" t="s">
        <v>106</v>
      </c>
      <c r="B38" s="1" t="s">
        <v>107</v>
      </c>
      <c r="C38" s="1" t="s">
        <v>203</v>
      </c>
      <c r="D38" s="1" t="s">
        <v>61</v>
      </c>
      <c r="E38" s="1" t="s">
        <v>62</v>
      </c>
      <c r="F38" s="1" t="s">
        <v>109</v>
      </c>
      <c r="G38" s="1" t="s">
        <v>8</v>
      </c>
      <c r="H38" s="1" t="s">
        <v>204</v>
      </c>
      <c r="I38" s="1" t="s">
        <v>6</v>
      </c>
      <c r="J38" s="1" t="s">
        <v>222</v>
      </c>
      <c r="K38" s="1" t="s">
        <v>196</v>
      </c>
      <c r="L38" s="1" t="s">
        <v>223</v>
      </c>
      <c r="M38" s="1" t="s">
        <v>223</v>
      </c>
      <c r="N38" s="1" t="s">
        <v>224</v>
      </c>
      <c r="O38" s="1" t="s">
        <v>129</v>
      </c>
      <c r="P38" s="1" t="s">
        <v>8</v>
      </c>
      <c r="Q38" s="1" t="s">
        <v>116</v>
      </c>
      <c r="R38" s="1" t="s">
        <v>203</v>
      </c>
    </row>
    <row r="39" spans="1:18" x14ac:dyDescent="0.2">
      <c r="A39" s="1" t="s">
        <v>106</v>
      </c>
      <c r="B39" s="1" t="s">
        <v>107</v>
      </c>
      <c r="C39" s="1" t="s">
        <v>123</v>
      </c>
      <c r="D39" s="1" t="s">
        <v>61</v>
      </c>
      <c r="E39" s="1" t="s">
        <v>62</v>
      </c>
      <c r="F39" s="1" t="s">
        <v>109</v>
      </c>
      <c r="G39" s="1" t="s">
        <v>8</v>
      </c>
      <c r="H39" s="1" t="s">
        <v>124</v>
      </c>
      <c r="I39" s="1" t="s">
        <v>6</v>
      </c>
      <c r="J39" s="1" t="s">
        <v>225</v>
      </c>
      <c r="K39" s="1" t="s">
        <v>126</v>
      </c>
      <c r="L39" s="1" t="s">
        <v>159</v>
      </c>
      <c r="M39" s="1" t="s">
        <v>159</v>
      </c>
      <c r="N39" s="1" t="s">
        <v>226</v>
      </c>
      <c r="O39" s="1" t="s">
        <v>129</v>
      </c>
      <c r="P39" s="1" t="s">
        <v>8</v>
      </c>
      <c r="Q39" s="1" t="s">
        <v>116</v>
      </c>
      <c r="R39" s="1" t="s">
        <v>123</v>
      </c>
    </row>
    <row r="40" spans="1:18" x14ac:dyDescent="0.2">
      <c r="A40" s="1" t="s">
        <v>106</v>
      </c>
      <c r="B40" s="1" t="s">
        <v>107</v>
      </c>
      <c r="C40" s="1" t="s">
        <v>203</v>
      </c>
      <c r="D40" s="1" t="s">
        <v>61</v>
      </c>
      <c r="E40" s="1" t="s">
        <v>62</v>
      </c>
      <c r="F40" s="1" t="s">
        <v>109</v>
      </c>
      <c r="G40" s="1" t="s">
        <v>8</v>
      </c>
      <c r="H40" s="1" t="s">
        <v>204</v>
      </c>
      <c r="I40" s="1" t="s">
        <v>6</v>
      </c>
      <c r="J40" s="1" t="s">
        <v>85</v>
      </c>
      <c r="K40" s="1" t="s">
        <v>196</v>
      </c>
      <c r="L40" s="1" t="s">
        <v>159</v>
      </c>
      <c r="M40" s="1" t="s">
        <v>159</v>
      </c>
      <c r="N40" s="1" t="s">
        <v>227</v>
      </c>
      <c r="O40" s="1" t="s">
        <v>129</v>
      </c>
      <c r="P40" s="1" t="s">
        <v>8</v>
      </c>
      <c r="Q40" s="1" t="s">
        <v>116</v>
      </c>
      <c r="R40" s="1" t="s">
        <v>203</v>
      </c>
    </row>
    <row r="41" spans="1:18" x14ac:dyDescent="0.2">
      <c r="A41" s="1" t="s">
        <v>106</v>
      </c>
      <c r="B41" s="1" t="s">
        <v>107</v>
      </c>
      <c r="C41" s="1" t="s">
        <v>149</v>
      </c>
      <c r="D41" s="1" t="s">
        <v>61</v>
      </c>
      <c r="E41" s="1" t="s">
        <v>62</v>
      </c>
      <c r="F41" s="1" t="s">
        <v>109</v>
      </c>
      <c r="G41" s="1" t="s">
        <v>8</v>
      </c>
      <c r="H41" s="1" t="s">
        <v>150</v>
      </c>
      <c r="I41" s="1" t="s">
        <v>6</v>
      </c>
      <c r="J41" s="1" t="s">
        <v>228</v>
      </c>
      <c r="K41" s="1" t="s">
        <v>152</v>
      </c>
      <c r="L41" s="1" t="s">
        <v>229</v>
      </c>
      <c r="M41" s="1" t="s">
        <v>229</v>
      </c>
      <c r="N41" s="1" t="s">
        <v>230</v>
      </c>
      <c r="O41" s="1" t="s">
        <v>129</v>
      </c>
      <c r="P41" s="1" t="s">
        <v>8</v>
      </c>
      <c r="Q41" s="1" t="s">
        <v>116</v>
      </c>
      <c r="R41" s="1" t="s">
        <v>149</v>
      </c>
    </row>
    <row r="42" spans="1:18" x14ac:dyDescent="0.2">
      <c r="A42" s="1" t="s">
        <v>106</v>
      </c>
      <c r="B42" s="1" t="s">
        <v>107</v>
      </c>
      <c r="C42" s="1" t="s">
        <v>108</v>
      </c>
      <c r="D42" s="1" t="s">
        <v>61</v>
      </c>
      <c r="E42" s="1" t="s">
        <v>62</v>
      </c>
      <c r="F42" s="1" t="s">
        <v>109</v>
      </c>
      <c r="G42" s="1" t="s">
        <v>8</v>
      </c>
      <c r="H42" s="1" t="s">
        <v>110</v>
      </c>
      <c r="I42" s="1" t="s">
        <v>111</v>
      </c>
      <c r="J42" s="1" t="s">
        <v>195</v>
      </c>
      <c r="K42" s="1" t="s">
        <v>112</v>
      </c>
      <c r="L42" s="1" t="s">
        <v>231</v>
      </c>
      <c r="M42" s="1" t="s">
        <v>231</v>
      </c>
      <c r="N42" s="1" t="s">
        <v>232</v>
      </c>
      <c r="O42" s="1" t="s">
        <v>115</v>
      </c>
      <c r="P42" s="1" t="s">
        <v>8</v>
      </c>
      <c r="Q42" s="1" t="s">
        <v>116</v>
      </c>
      <c r="R42" s="1" t="s">
        <v>108</v>
      </c>
    </row>
    <row r="43" spans="1:18" x14ac:dyDescent="0.2">
      <c r="A43" s="1" t="s">
        <v>106</v>
      </c>
      <c r="B43" s="1" t="s">
        <v>107</v>
      </c>
      <c r="C43" s="1" t="s">
        <v>108</v>
      </c>
      <c r="D43" s="1" t="s">
        <v>61</v>
      </c>
      <c r="E43" s="1" t="s">
        <v>62</v>
      </c>
      <c r="F43" s="1" t="s">
        <v>109</v>
      </c>
      <c r="G43" s="1" t="s">
        <v>8</v>
      </c>
      <c r="H43" s="1" t="s">
        <v>110</v>
      </c>
      <c r="I43" s="1" t="s">
        <v>111</v>
      </c>
      <c r="J43" s="1" t="s">
        <v>191</v>
      </c>
      <c r="K43" s="1" t="s">
        <v>112</v>
      </c>
      <c r="L43" s="1" t="s">
        <v>233</v>
      </c>
      <c r="M43" s="1" t="s">
        <v>233</v>
      </c>
      <c r="N43" s="1" t="s">
        <v>234</v>
      </c>
      <c r="O43" s="1" t="s">
        <v>115</v>
      </c>
      <c r="P43" s="1" t="s">
        <v>8</v>
      </c>
      <c r="Q43" s="1" t="s">
        <v>116</v>
      </c>
      <c r="R43" s="1" t="s">
        <v>108</v>
      </c>
    </row>
    <row r="44" spans="1:18" x14ac:dyDescent="0.2">
      <c r="A44" s="1" t="s">
        <v>106</v>
      </c>
      <c r="B44" s="1" t="s">
        <v>107</v>
      </c>
      <c r="C44" s="1" t="s">
        <v>203</v>
      </c>
      <c r="D44" s="1" t="s">
        <v>61</v>
      </c>
      <c r="E44" s="1" t="s">
        <v>62</v>
      </c>
      <c r="F44" s="1" t="s">
        <v>109</v>
      </c>
      <c r="G44" s="1" t="s">
        <v>8</v>
      </c>
      <c r="H44" s="1" t="s">
        <v>204</v>
      </c>
      <c r="I44" s="1" t="s">
        <v>6</v>
      </c>
      <c r="J44" s="1" t="s">
        <v>235</v>
      </c>
      <c r="K44" s="1" t="s">
        <v>196</v>
      </c>
      <c r="L44" s="1" t="s">
        <v>159</v>
      </c>
      <c r="M44" s="1" t="s">
        <v>159</v>
      </c>
      <c r="N44" s="1" t="s">
        <v>236</v>
      </c>
      <c r="O44" s="1" t="s">
        <v>129</v>
      </c>
      <c r="P44" s="1" t="s">
        <v>8</v>
      </c>
      <c r="Q44" s="1" t="s">
        <v>116</v>
      </c>
      <c r="R44" s="1" t="s">
        <v>203</v>
      </c>
    </row>
    <row r="45" spans="1:18" x14ac:dyDescent="0.2">
      <c r="A45" s="1" t="s">
        <v>106</v>
      </c>
      <c r="B45" s="1" t="s">
        <v>107</v>
      </c>
      <c r="C45" s="1" t="s">
        <v>108</v>
      </c>
      <c r="D45" s="1" t="s">
        <v>61</v>
      </c>
      <c r="E45" s="1" t="s">
        <v>62</v>
      </c>
      <c r="F45" s="1" t="s">
        <v>109</v>
      </c>
      <c r="G45" s="1" t="s">
        <v>8</v>
      </c>
      <c r="H45" s="1" t="s">
        <v>110</v>
      </c>
      <c r="I45" s="1" t="s">
        <v>111</v>
      </c>
      <c r="J45" s="1" t="s">
        <v>237</v>
      </c>
      <c r="K45" s="1" t="s">
        <v>112</v>
      </c>
      <c r="L45" s="1" t="s">
        <v>238</v>
      </c>
      <c r="M45" s="1" t="s">
        <v>238</v>
      </c>
      <c r="N45" s="1" t="s">
        <v>239</v>
      </c>
      <c r="O45" s="1" t="s">
        <v>115</v>
      </c>
      <c r="P45" s="1" t="s">
        <v>8</v>
      </c>
      <c r="Q45" s="1" t="s">
        <v>116</v>
      </c>
      <c r="R45" s="1" t="s">
        <v>108</v>
      </c>
    </row>
    <row r="46" spans="1:18" x14ac:dyDescent="0.2">
      <c r="A46" s="1" t="s">
        <v>106</v>
      </c>
      <c r="B46" s="1" t="s">
        <v>107</v>
      </c>
      <c r="C46" s="1" t="s">
        <v>108</v>
      </c>
      <c r="D46" s="1" t="s">
        <v>61</v>
      </c>
      <c r="E46" s="1" t="s">
        <v>62</v>
      </c>
      <c r="F46" s="1" t="s">
        <v>109</v>
      </c>
      <c r="G46" s="1" t="s">
        <v>8</v>
      </c>
      <c r="H46" s="1" t="s">
        <v>110</v>
      </c>
      <c r="I46" s="1" t="s">
        <v>111</v>
      </c>
      <c r="J46" s="1" t="s">
        <v>240</v>
      </c>
      <c r="K46" s="1" t="s">
        <v>112</v>
      </c>
      <c r="L46" s="1" t="s">
        <v>241</v>
      </c>
      <c r="M46" s="1" t="s">
        <v>241</v>
      </c>
      <c r="N46" s="1" t="s">
        <v>242</v>
      </c>
      <c r="O46" s="1" t="s">
        <v>115</v>
      </c>
      <c r="P46" s="1" t="s">
        <v>8</v>
      </c>
      <c r="Q46" s="1" t="s">
        <v>116</v>
      </c>
      <c r="R46" s="1" t="s">
        <v>108</v>
      </c>
    </row>
    <row r="47" spans="1:18" x14ac:dyDescent="0.2">
      <c r="A47" s="1" t="s">
        <v>106</v>
      </c>
      <c r="B47" s="1" t="s">
        <v>107</v>
      </c>
      <c r="C47" s="1" t="s">
        <v>108</v>
      </c>
      <c r="D47" s="1" t="s">
        <v>61</v>
      </c>
      <c r="E47" s="1" t="s">
        <v>62</v>
      </c>
      <c r="F47" s="1" t="s">
        <v>109</v>
      </c>
      <c r="G47" s="1" t="s">
        <v>8</v>
      </c>
      <c r="H47" s="1" t="s">
        <v>110</v>
      </c>
      <c r="I47" s="1" t="s">
        <v>141</v>
      </c>
      <c r="J47" s="1" t="s">
        <v>243</v>
      </c>
      <c r="K47" s="1" t="s">
        <v>143</v>
      </c>
      <c r="L47" s="1" t="s">
        <v>244</v>
      </c>
      <c r="M47" s="1" t="s">
        <v>244</v>
      </c>
      <c r="N47" s="1" t="s">
        <v>245</v>
      </c>
      <c r="O47" s="1" t="s">
        <v>64</v>
      </c>
      <c r="P47" s="1" t="s">
        <v>8</v>
      </c>
      <c r="Q47" s="1" t="s">
        <v>116</v>
      </c>
      <c r="R47" s="1" t="s">
        <v>108</v>
      </c>
    </row>
    <row r="48" spans="1:18" x14ac:dyDescent="0.2">
      <c r="A48" s="1" t="s">
        <v>106</v>
      </c>
      <c r="B48" s="1" t="s">
        <v>107</v>
      </c>
      <c r="C48" s="1" t="s">
        <v>108</v>
      </c>
      <c r="D48" s="1" t="s">
        <v>61</v>
      </c>
      <c r="E48" s="1" t="s">
        <v>62</v>
      </c>
      <c r="F48" s="1" t="s">
        <v>109</v>
      </c>
      <c r="G48" s="1" t="s">
        <v>8</v>
      </c>
      <c r="H48" s="1" t="s">
        <v>110</v>
      </c>
      <c r="I48" s="1" t="s">
        <v>111</v>
      </c>
      <c r="J48" s="1" t="s">
        <v>158</v>
      </c>
      <c r="K48" s="1" t="s">
        <v>112</v>
      </c>
      <c r="L48" s="1" t="s">
        <v>246</v>
      </c>
      <c r="M48" s="1" t="s">
        <v>246</v>
      </c>
      <c r="N48" s="1" t="s">
        <v>247</v>
      </c>
      <c r="O48" s="1" t="s">
        <v>115</v>
      </c>
      <c r="P48" s="1" t="s">
        <v>8</v>
      </c>
      <c r="Q48" s="1" t="s">
        <v>116</v>
      </c>
      <c r="R48" s="1" t="s">
        <v>108</v>
      </c>
    </row>
    <row r="49" spans="1:18" x14ac:dyDescent="0.2">
      <c r="A49" s="1" t="s">
        <v>106</v>
      </c>
      <c r="B49" s="1" t="s">
        <v>107</v>
      </c>
      <c r="C49" s="1" t="s">
        <v>108</v>
      </c>
      <c r="D49" s="1" t="s">
        <v>61</v>
      </c>
      <c r="E49" s="1" t="s">
        <v>62</v>
      </c>
      <c r="F49" s="1" t="s">
        <v>109</v>
      </c>
      <c r="G49" s="1" t="s">
        <v>8</v>
      </c>
      <c r="H49" s="1" t="s">
        <v>110</v>
      </c>
      <c r="I49" s="1" t="s">
        <v>111</v>
      </c>
      <c r="J49" s="1" t="s">
        <v>69</v>
      </c>
      <c r="K49" s="1" t="s">
        <v>167</v>
      </c>
      <c r="L49" s="1" t="s">
        <v>248</v>
      </c>
      <c r="M49" s="1" t="s">
        <v>248</v>
      </c>
      <c r="N49" s="1" t="s">
        <v>249</v>
      </c>
      <c r="O49" s="1" t="s">
        <v>115</v>
      </c>
      <c r="P49" s="1" t="s">
        <v>8</v>
      </c>
      <c r="Q49" s="1" t="s">
        <v>116</v>
      </c>
      <c r="R49" s="1" t="s">
        <v>108</v>
      </c>
    </row>
    <row r="50" spans="1:18" x14ac:dyDescent="0.2">
      <c r="A50" s="1" t="s">
        <v>106</v>
      </c>
      <c r="B50" s="1" t="s">
        <v>107</v>
      </c>
      <c r="C50" s="1" t="s">
        <v>123</v>
      </c>
      <c r="D50" s="1" t="s">
        <v>61</v>
      </c>
      <c r="E50" s="1" t="s">
        <v>62</v>
      </c>
      <c r="F50" s="1" t="s">
        <v>109</v>
      </c>
      <c r="G50" s="1" t="s">
        <v>8</v>
      </c>
      <c r="H50" s="1" t="s">
        <v>124</v>
      </c>
      <c r="I50" s="1" t="s">
        <v>6</v>
      </c>
      <c r="J50" s="1" t="s">
        <v>67</v>
      </c>
      <c r="K50" s="1" t="s">
        <v>126</v>
      </c>
      <c r="L50" s="1" t="s">
        <v>159</v>
      </c>
      <c r="M50" s="1" t="s">
        <v>159</v>
      </c>
      <c r="N50" s="1" t="s">
        <v>250</v>
      </c>
      <c r="O50" s="1" t="s">
        <v>129</v>
      </c>
      <c r="P50" s="1" t="s">
        <v>8</v>
      </c>
      <c r="Q50" s="1" t="s">
        <v>116</v>
      </c>
      <c r="R50" s="1" t="s">
        <v>123</v>
      </c>
    </row>
    <row r="51" spans="1:18" x14ac:dyDescent="0.2">
      <c r="A51" s="1" t="s">
        <v>106</v>
      </c>
      <c r="B51" s="1" t="s">
        <v>107</v>
      </c>
      <c r="C51" s="1" t="s">
        <v>108</v>
      </c>
      <c r="D51" s="1" t="s">
        <v>61</v>
      </c>
      <c r="E51" s="1" t="s">
        <v>62</v>
      </c>
      <c r="F51" s="1" t="s">
        <v>109</v>
      </c>
      <c r="G51" s="1" t="s">
        <v>8</v>
      </c>
      <c r="H51" s="1" t="s">
        <v>110</v>
      </c>
      <c r="I51" s="1" t="s">
        <v>111</v>
      </c>
      <c r="J51" s="1" t="s">
        <v>251</v>
      </c>
      <c r="K51" s="1" t="s">
        <v>112</v>
      </c>
      <c r="L51" s="1" t="s">
        <v>252</v>
      </c>
      <c r="M51" s="1" t="s">
        <v>252</v>
      </c>
      <c r="N51" s="1" t="s">
        <v>253</v>
      </c>
      <c r="O51" s="1" t="s">
        <v>115</v>
      </c>
      <c r="P51" s="1" t="s">
        <v>8</v>
      </c>
      <c r="Q51" s="1" t="s">
        <v>116</v>
      </c>
      <c r="R51" s="1" t="s">
        <v>108</v>
      </c>
    </row>
    <row r="52" spans="1:18" x14ac:dyDescent="0.2">
      <c r="A52" s="1" t="s">
        <v>106</v>
      </c>
      <c r="B52" s="1" t="s">
        <v>107</v>
      </c>
      <c r="C52" s="1" t="s">
        <v>108</v>
      </c>
      <c r="D52" s="1" t="s">
        <v>61</v>
      </c>
      <c r="E52" s="1" t="s">
        <v>62</v>
      </c>
      <c r="F52" s="1" t="s">
        <v>109</v>
      </c>
      <c r="G52" s="1" t="s">
        <v>8</v>
      </c>
      <c r="H52" s="1" t="s">
        <v>110</v>
      </c>
      <c r="I52" s="1" t="s">
        <v>111</v>
      </c>
      <c r="J52" s="1" t="s">
        <v>254</v>
      </c>
      <c r="K52" s="1" t="s">
        <v>112</v>
      </c>
      <c r="L52" s="1" t="s">
        <v>147</v>
      </c>
      <c r="M52" s="1" t="s">
        <v>147</v>
      </c>
      <c r="N52" s="1" t="s">
        <v>255</v>
      </c>
      <c r="O52" s="1" t="s">
        <v>115</v>
      </c>
      <c r="P52" s="1" t="s">
        <v>8</v>
      </c>
      <c r="Q52" s="1" t="s">
        <v>116</v>
      </c>
      <c r="R52" s="1" t="s">
        <v>108</v>
      </c>
    </row>
    <row r="53" spans="1:18" x14ac:dyDescent="0.2">
      <c r="A53" s="1" t="s">
        <v>106</v>
      </c>
      <c r="B53" s="1" t="s">
        <v>107</v>
      </c>
      <c r="C53" s="1" t="s">
        <v>123</v>
      </c>
      <c r="D53" s="1" t="s">
        <v>61</v>
      </c>
      <c r="E53" s="1" t="s">
        <v>62</v>
      </c>
      <c r="F53" s="1" t="s">
        <v>109</v>
      </c>
      <c r="G53" s="1" t="s">
        <v>8</v>
      </c>
      <c r="H53" s="1" t="s">
        <v>124</v>
      </c>
      <c r="I53" s="1" t="s">
        <v>6</v>
      </c>
      <c r="J53" s="1" t="s">
        <v>161</v>
      </c>
      <c r="K53" s="1" t="s">
        <v>126</v>
      </c>
      <c r="L53" s="1" t="s">
        <v>159</v>
      </c>
      <c r="M53" s="1" t="s">
        <v>159</v>
      </c>
      <c r="N53" s="1" t="s">
        <v>256</v>
      </c>
      <c r="O53" s="1" t="s">
        <v>129</v>
      </c>
      <c r="P53" s="1" t="s">
        <v>8</v>
      </c>
      <c r="Q53" s="1" t="s">
        <v>116</v>
      </c>
      <c r="R53" s="1" t="s">
        <v>123</v>
      </c>
    </row>
    <row r="54" spans="1:18" x14ac:dyDescent="0.2">
      <c r="A54" s="1" t="s">
        <v>106</v>
      </c>
      <c r="B54" s="1" t="s">
        <v>107</v>
      </c>
      <c r="C54" s="1" t="s">
        <v>108</v>
      </c>
      <c r="D54" s="1" t="s">
        <v>61</v>
      </c>
      <c r="E54" s="1" t="s">
        <v>62</v>
      </c>
      <c r="F54" s="1" t="s">
        <v>109</v>
      </c>
      <c r="G54" s="1" t="s">
        <v>8</v>
      </c>
      <c r="H54" s="1" t="s">
        <v>110</v>
      </c>
      <c r="I54" s="1" t="s">
        <v>111</v>
      </c>
      <c r="J54" s="1" t="s">
        <v>257</v>
      </c>
      <c r="K54" s="1" t="s">
        <v>112</v>
      </c>
      <c r="L54" s="1" t="s">
        <v>258</v>
      </c>
      <c r="M54" s="1" t="s">
        <v>258</v>
      </c>
      <c r="N54" s="1" t="s">
        <v>259</v>
      </c>
      <c r="O54" s="1" t="s">
        <v>115</v>
      </c>
      <c r="P54" s="1" t="s">
        <v>8</v>
      </c>
      <c r="Q54" s="1" t="s">
        <v>116</v>
      </c>
      <c r="R54" s="1" t="s">
        <v>108</v>
      </c>
    </row>
    <row r="55" spans="1:18" x14ac:dyDescent="0.2">
      <c r="A55" s="1" t="s">
        <v>106</v>
      </c>
      <c r="B55" s="1" t="s">
        <v>107</v>
      </c>
      <c r="C55" s="1" t="s">
        <v>123</v>
      </c>
      <c r="D55" s="1" t="s">
        <v>61</v>
      </c>
      <c r="E55" s="1" t="s">
        <v>62</v>
      </c>
      <c r="F55" s="1" t="s">
        <v>109</v>
      </c>
      <c r="G55" s="1" t="s">
        <v>8</v>
      </c>
      <c r="H55" s="1" t="s">
        <v>124</v>
      </c>
      <c r="I55" s="1" t="s">
        <v>6</v>
      </c>
      <c r="J55" s="1" t="s">
        <v>63</v>
      </c>
      <c r="K55" s="1" t="s">
        <v>126</v>
      </c>
      <c r="L55" s="1" t="s">
        <v>260</v>
      </c>
      <c r="M55" s="1" t="s">
        <v>260</v>
      </c>
      <c r="N55" s="1" t="s">
        <v>261</v>
      </c>
      <c r="O55" s="1" t="s">
        <v>129</v>
      </c>
      <c r="P55" s="1" t="s">
        <v>8</v>
      </c>
      <c r="Q55" s="1" t="s">
        <v>116</v>
      </c>
      <c r="R55" s="1" t="s">
        <v>123</v>
      </c>
    </row>
    <row r="56" spans="1:18" x14ac:dyDescent="0.2">
      <c r="A56" s="1" t="s">
        <v>106</v>
      </c>
      <c r="B56" s="1" t="s">
        <v>107</v>
      </c>
      <c r="C56" s="1" t="s">
        <v>108</v>
      </c>
      <c r="D56" s="1" t="s">
        <v>61</v>
      </c>
      <c r="E56" s="1" t="s">
        <v>62</v>
      </c>
      <c r="F56" s="1" t="s">
        <v>109</v>
      </c>
      <c r="G56" s="1" t="s">
        <v>8</v>
      </c>
      <c r="H56" s="1" t="s">
        <v>110</v>
      </c>
      <c r="I56" s="1" t="s">
        <v>111</v>
      </c>
      <c r="J56" s="1" t="s">
        <v>262</v>
      </c>
      <c r="K56" s="1" t="s">
        <v>112</v>
      </c>
      <c r="L56" s="1" t="s">
        <v>263</v>
      </c>
      <c r="M56" s="1" t="s">
        <v>263</v>
      </c>
      <c r="N56" s="1" t="s">
        <v>264</v>
      </c>
      <c r="O56" s="1" t="s">
        <v>115</v>
      </c>
      <c r="P56" s="1" t="s">
        <v>8</v>
      </c>
      <c r="Q56" s="1" t="s">
        <v>116</v>
      </c>
      <c r="R56" s="1" t="s">
        <v>108</v>
      </c>
    </row>
    <row r="57" spans="1:18" x14ac:dyDescent="0.2">
      <c r="A57" s="1" t="s">
        <v>106</v>
      </c>
      <c r="B57" s="1" t="s">
        <v>107</v>
      </c>
      <c r="C57" s="1" t="s">
        <v>193</v>
      </c>
      <c r="D57" s="1" t="s">
        <v>61</v>
      </c>
      <c r="E57" s="1" t="s">
        <v>62</v>
      </c>
      <c r="F57" s="1" t="s">
        <v>109</v>
      </c>
      <c r="G57" s="1" t="s">
        <v>8</v>
      </c>
      <c r="H57" s="1" t="s">
        <v>194</v>
      </c>
      <c r="I57" s="1" t="s">
        <v>6</v>
      </c>
      <c r="J57" s="1" t="s">
        <v>72</v>
      </c>
      <c r="K57" s="1" t="s">
        <v>196</v>
      </c>
      <c r="L57" s="1" t="s">
        <v>164</v>
      </c>
      <c r="M57" s="1" t="s">
        <v>164</v>
      </c>
      <c r="N57" s="1" t="s">
        <v>265</v>
      </c>
      <c r="O57" s="1" t="s">
        <v>129</v>
      </c>
      <c r="P57" s="1" t="s">
        <v>8</v>
      </c>
      <c r="Q57" s="1" t="s">
        <v>116</v>
      </c>
      <c r="R57" s="1" t="s">
        <v>193</v>
      </c>
    </row>
    <row r="58" spans="1:18" x14ac:dyDescent="0.2">
      <c r="A58" s="1" t="s">
        <v>106</v>
      </c>
      <c r="B58" s="1" t="s">
        <v>107</v>
      </c>
      <c r="C58" s="1" t="s">
        <v>123</v>
      </c>
      <c r="D58" s="1" t="s">
        <v>61</v>
      </c>
      <c r="E58" s="1" t="s">
        <v>62</v>
      </c>
      <c r="F58" s="1" t="s">
        <v>109</v>
      </c>
      <c r="G58" s="1" t="s">
        <v>8</v>
      </c>
      <c r="H58" s="1" t="s">
        <v>124</v>
      </c>
      <c r="I58" s="1" t="s">
        <v>6</v>
      </c>
      <c r="J58" s="1" t="s">
        <v>146</v>
      </c>
      <c r="K58" s="1" t="s">
        <v>126</v>
      </c>
      <c r="L58" s="1" t="s">
        <v>156</v>
      </c>
      <c r="M58" s="1" t="s">
        <v>156</v>
      </c>
      <c r="N58" s="1" t="s">
        <v>266</v>
      </c>
      <c r="O58" s="1" t="s">
        <v>129</v>
      </c>
      <c r="P58" s="1" t="s">
        <v>8</v>
      </c>
      <c r="Q58" s="1" t="s">
        <v>116</v>
      </c>
      <c r="R58" s="1" t="s">
        <v>123</v>
      </c>
    </row>
    <row r="59" spans="1:18" x14ac:dyDescent="0.2">
      <c r="A59" s="1" t="s">
        <v>106</v>
      </c>
      <c r="B59" s="1" t="s">
        <v>107</v>
      </c>
      <c r="C59" s="1" t="s">
        <v>108</v>
      </c>
      <c r="D59" s="1" t="s">
        <v>61</v>
      </c>
      <c r="E59" s="1" t="s">
        <v>62</v>
      </c>
      <c r="F59" s="1" t="s">
        <v>109</v>
      </c>
      <c r="G59" s="1" t="s">
        <v>8</v>
      </c>
      <c r="H59" s="1" t="s">
        <v>110</v>
      </c>
      <c r="I59" s="1" t="s">
        <v>111</v>
      </c>
      <c r="J59" s="1" t="s">
        <v>228</v>
      </c>
      <c r="K59" s="1" t="s">
        <v>112</v>
      </c>
      <c r="L59" s="1" t="s">
        <v>267</v>
      </c>
      <c r="M59" s="1" t="s">
        <v>267</v>
      </c>
      <c r="N59" s="1" t="s">
        <v>268</v>
      </c>
      <c r="O59" s="1" t="s">
        <v>115</v>
      </c>
      <c r="P59" s="1" t="s">
        <v>8</v>
      </c>
      <c r="Q59" s="1" t="s">
        <v>116</v>
      </c>
      <c r="R59" s="1" t="s">
        <v>108</v>
      </c>
    </row>
    <row r="60" spans="1:18" x14ac:dyDescent="0.2">
      <c r="A60" s="1" t="s">
        <v>106</v>
      </c>
      <c r="B60" s="1" t="s">
        <v>107</v>
      </c>
      <c r="C60" s="1" t="s">
        <v>108</v>
      </c>
      <c r="D60" s="1" t="s">
        <v>61</v>
      </c>
      <c r="E60" s="1" t="s">
        <v>62</v>
      </c>
      <c r="F60" s="1" t="s">
        <v>109</v>
      </c>
      <c r="G60" s="1" t="s">
        <v>8</v>
      </c>
      <c r="H60" s="1" t="s">
        <v>110</v>
      </c>
      <c r="I60" s="1" t="s">
        <v>111</v>
      </c>
      <c r="J60" s="1" t="s">
        <v>67</v>
      </c>
      <c r="K60" s="1" t="s">
        <v>112</v>
      </c>
      <c r="L60" s="1" t="s">
        <v>269</v>
      </c>
      <c r="M60" s="1" t="s">
        <v>269</v>
      </c>
      <c r="N60" s="1" t="s">
        <v>270</v>
      </c>
      <c r="O60" s="1" t="s">
        <v>115</v>
      </c>
      <c r="P60" s="1" t="s">
        <v>8</v>
      </c>
      <c r="Q60" s="1" t="s">
        <v>116</v>
      </c>
      <c r="R60" s="1" t="s">
        <v>108</v>
      </c>
    </row>
    <row r="61" spans="1:18" x14ac:dyDescent="0.2">
      <c r="A61" s="1" t="s">
        <v>106</v>
      </c>
      <c r="B61" s="1" t="s">
        <v>107</v>
      </c>
      <c r="C61" s="1" t="s">
        <v>108</v>
      </c>
      <c r="D61" s="1" t="s">
        <v>61</v>
      </c>
      <c r="E61" s="1" t="s">
        <v>62</v>
      </c>
      <c r="F61" s="1" t="s">
        <v>109</v>
      </c>
      <c r="G61" s="1" t="s">
        <v>8</v>
      </c>
      <c r="H61" s="1" t="s">
        <v>110</v>
      </c>
      <c r="I61" s="1" t="s">
        <v>111</v>
      </c>
      <c r="J61" s="1" t="s">
        <v>271</v>
      </c>
      <c r="K61" s="1" t="s">
        <v>112</v>
      </c>
      <c r="L61" s="1" t="s">
        <v>272</v>
      </c>
      <c r="M61" s="1" t="s">
        <v>272</v>
      </c>
      <c r="N61" s="1" t="s">
        <v>273</v>
      </c>
      <c r="O61" s="1" t="s">
        <v>115</v>
      </c>
      <c r="P61" s="1" t="s">
        <v>8</v>
      </c>
      <c r="Q61" s="1" t="s">
        <v>116</v>
      </c>
      <c r="R61" s="1" t="s">
        <v>108</v>
      </c>
    </row>
    <row r="62" spans="1:18" x14ac:dyDescent="0.2">
      <c r="A62" s="1" t="s">
        <v>106</v>
      </c>
      <c r="B62" s="1" t="s">
        <v>107</v>
      </c>
      <c r="C62" s="1" t="s">
        <v>203</v>
      </c>
      <c r="D62" s="1" t="s">
        <v>61</v>
      </c>
      <c r="E62" s="1" t="s">
        <v>62</v>
      </c>
      <c r="F62" s="1" t="s">
        <v>109</v>
      </c>
      <c r="G62" s="1" t="s">
        <v>8</v>
      </c>
      <c r="H62" s="1" t="s">
        <v>204</v>
      </c>
      <c r="I62" s="1" t="s">
        <v>6</v>
      </c>
      <c r="J62" s="1" t="s">
        <v>130</v>
      </c>
      <c r="K62" s="1" t="s">
        <v>196</v>
      </c>
      <c r="L62" s="1" t="s">
        <v>164</v>
      </c>
      <c r="M62" s="1" t="s">
        <v>164</v>
      </c>
      <c r="N62" s="1" t="s">
        <v>274</v>
      </c>
      <c r="O62" s="1" t="s">
        <v>129</v>
      </c>
      <c r="P62" s="1" t="s">
        <v>8</v>
      </c>
      <c r="Q62" s="1" t="s">
        <v>116</v>
      </c>
      <c r="R62" s="1" t="s">
        <v>203</v>
      </c>
    </row>
    <row r="63" spans="1:18" x14ac:dyDescent="0.2">
      <c r="A63" s="1" t="s">
        <v>106</v>
      </c>
      <c r="B63" s="1" t="s">
        <v>107</v>
      </c>
      <c r="C63" s="1" t="s">
        <v>203</v>
      </c>
      <c r="D63" s="1" t="s">
        <v>61</v>
      </c>
      <c r="E63" s="1" t="s">
        <v>62</v>
      </c>
      <c r="F63" s="1" t="s">
        <v>109</v>
      </c>
      <c r="G63" s="1" t="s">
        <v>8</v>
      </c>
      <c r="H63" s="1" t="s">
        <v>204</v>
      </c>
      <c r="I63" s="1" t="s">
        <v>6</v>
      </c>
      <c r="J63" s="1" t="s">
        <v>275</v>
      </c>
      <c r="K63" s="1" t="s">
        <v>196</v>
      </c>
      <c r="L63" s="1" t="s">
        <v>127</v>
      </c>
      <c r="M63" s="1" t="s">
        <v>127</v>
      </c>
      <c r="N63" s="1" t="s">
        <v>276</v>
      </c>
      <c r="O63" s="1" t="s">
        <v>129</v>
      </c>
      <c r="P63" s="1" t="s">
        <v>8</v>
      </c>
      <c r="Q63" s="1" t="s">
        <v>116</v>
      </c>
      <c r="R63" s="1" t="s">
        <v>203</v>
      </c>
    </row>
    <row r="64" spans="1:18" x14ac:dyDescent="0.2">
      <c r="A64" s="1" t="s">
        <v>106</v>
      </c>
      <c r="B64" s="1" t="s">
        <v>107</v>
      </c>
      <c r="C64" s="1" t="s">
        <v>108</v>
      </c>
      <c r="D64" s="1" t="s">
        <v>61</v>
      </c>
      <c r="E64" s="1" t="s">
        <v>62</v>
      </c>
      <c r="F64" s="1" t="s">
        <v>109</v>
      </c>
      <c r="G64" s="1" t="s">
        <v>8</v>
      </c>
      <c r="H64" s="1" t="s">
        <v>110</v>
      </c>
      <c r="I64" s="1" t="s">
        <v>111</v>
      </c>
      <c r="J64" s="1" t="s">
        <v>151</v>
      </c>
      <c r="K64" s="1" t="s">
        <v>112</v>
      </c>
      <c r="L64" s="1" t="s">
        <v>277</v>
      </c>
      <c r="M64" s="1" t="s">
        <v>277</v>
      </c>
      <c r="N64" s="1" t="s">
        <v>278</v>
      </c>
      <c r="O64" s="1" t="s">
        <v>115</v>
      </c>
      <c r="P64" s="1" t="s">
        <v>8</v>
      </c>
      <c r="Q64" s="1" t="s">
        <v>116</v>
      </c>
      <c r="R64" s="1" t="s">
        <v>108</v>
      </c>
    </row>
    <row r="65" spans="1:18" x14ac:dyDescent="0.2">
      <c r="A65" s="1" t="s">
        <v>106</v>
      </c>
      <c r="B65" s="1" t="s">
        <v>107</v>
      </c>
      <c r="C65" s="1" t="s">
        <v>108</v>
      </c>
      <c r="D65" s="1" t="s">
        <v>61</v>
      </c>
      <c r="E65" s="1" t="s">
        <v>62</v>
      </c>
      <c r="F65" s="1" t="s">
        <v>109</v>
      </c>
      <c r="G65" s="1" t="s">
        <v>8</v>
      </c>
      <c r="H65" s="1" t="s">
        <v>110</v>
      </c>
      <c r="I65" s="1" t="s">
        <v>111</v>
      </c>
      <c r="J65" s="1" t="s">
        <v>225</v>
      </c>
      <c r="K65" s="1" t="s">
        <v>112</v>
      </c>
      <c r="L65" s="1" t="s">
        <v>279</v>
      </c>
      <c r="M65" s="1" t="s">
        <v>279</v>
      </c>
      <c r="N65" s="1" t="s">
        <v>280</v>
      </c>
      <c r="O65" s="1" t="s">
        <v>115</v>
      </c>
      <c r="P65" s="1" t="s">
        <v>8</v>
      </c>
      <c r="Q65" s="1" t="s">
        <v>116</v>
      </c>
      <c r="R65" s="1" t="s">
        <v>108</v>
      </c>
    </row>
    <row r="66" spans="1:18" x14ac:dyDescent="0.2">
      <c r="A66" s="1" t="s">
        <v>106</v>
      </c>
      <c r="B66" s="1" t="s">
        <v>107</v>
      </c>
      <c r="C66" s="1" t="s">
        <v>139</v>
      </c>
      <c r="D66" s="1" t="s">
        <v>61</v>
      </c>
      <c r="E66" s="1" t="s">
        <v>62</v>
      </c>
      <c r="F66" s="1" t="s">
        <v>109</v>
      </c>
      <c r="G66" s="1" t="s">
        <v>8</v>
      </c>
      <c r="H66" s="1" t="s">
        <v>140</v>
      </c>
      <c r="I66" s="1" t="s">
        <v>111</v>
      </c>
      <c r="J66" s="1" t="s">
        <v>173</v>
      </c>
      <c r="K66" s="1" t="s">
        <v>167</v>
      </c>
      <c r="L66" s="1" t="s">
        <v>281</v>
      </c>
      <c r="M66" s="1" t="s">
        <v>281</v>
      </c>
      <c r="N66" s="1" t="s">
        <v>282</v>
      </c>
      <c r="O66" s="1" t="s">
        <v>115</v>
      </c>
      <c r="P66" s="1" t="s">
        <v>8</v>
      </c>
      <c r="Q66" s="1" t="s">
        <v>116</v>
      </c>
      <c r="R66" s="1" t="s">
        <v>139</v>
      </c>
    </row>
    <row r="67" spans="1:18" x14ac:dyDescent="0.2">
      <c r="A67" s="1" t="s">
        <v>106</v>
      </c>
      <c r="B67" s="1" t="s">
        <v>107</v>
      </c>
      <c r="C67" s="1" t="s">
        <v>108</v>
      </c>
      <c r="D67" s="1" t="s">
        <v>61</v>
      </c>
      <c r="E67" s="1" t="s">
        <v>62</v>
      </c>
      <c r="F67" s="1" t="s">
        <v>109</v>
      </c>
      <c r="G67" s="1" t="s">
        <v>8</v>
      </c>
      <c r="H67" s="1" t="s">
        <v>110</v>
      </c>
      <c r="I67" s="1" t="s">
        <v>111</v>
      </c>
      <c r="J67" s="1" t="s">
        <v>283</v>
      </c>
      <c r="K67" s="1" t="s">
        <v>112</v>
      </c>
      <c r="L67" s="1" t="s">
        <v>284</v>
      </c>
      <c r="M67" s="1" t="s">
        <v>284</v>
      </c>
      <c r="N67" s="1" t="s">
        <v>285</v>
      </c>
      <c r="O67" s="1" t="s">
        <v>115</v>
      </c>
      <c r="P67" s="1" t="s">
        <v>8</v>
      </c>
      <c r="Q67" s="1" t="s">
        <v>116</v>
      </c>
      <c r="R67" s="1" t="s">
        <v>108</v>
      </c>
    </row>
    <row r="68" spans="1:18" x14ac:dyDescent="0.2">
      <c r="A68" s="1" t="s">
        <v>106</v>
      </c>
      <c r="B68" s="1" t="s">
        <v>107</v>
      </c>
      <c r="C68" s="1" t="s">
        <v>108</v>
      </c>
      <c r="D68" s="1" t="s">
        <v>61</v>
      </c>
      <c r="E68" s="1" t="s">
        <v>62</v>
      </c>
      <c r="F68" s="1" t="s">
        <v>109</v>
      </c>
      <c r="G68" s="1" t="s">
        <v>8</v>
      </c>
      <c r="H68" s="1" t="s">
        <v>110</v>
      </c>
      <c r="I68" s="1" t="s">
        <v>111</v>
      </c>
      <c r="J68" s="1" t="s">
        <v>41</v>
      </c>
      <c r="K68" s="1" t="s">
        <v>112</v>
      </c>
      <c r="L68" s="1" t="s">
        <v>286</v>
      </c>
      <c r="M68" s="1" t="s">
        <v>286</v>
      </c>
      <c r="N68" s="1" t="s">
        <v>287</v>
      </c>
      <c r="O68" s="1" t="s">
        <v>115</v>
      </c>
      <c r="P68" s="1" t="s">
        <v>8</v>
      </c>
      <c r="Q68" s="1" t="s">
        <v>116</v>
      </c>
      <c r="R68" s="1" t="s">
        <v>108</v>
      </c>
    </row>
    <row r="69" spans="1:18" x14ac:dyDescent="0.2">
      <c r="A69" s="1" t="s">
        <v>106</v>
      </c>
      <c r="B69" s="1" t="s">
        <v>107</v>
      </c>
      <c r="C69" s="1" t="s">
        <v>139</v>
      </c>
      <c r="D69" s="1" t="s">
        <v>61</v>
      </c>
      <c r="E69" s="1" t="s">
        <v>62</v>
      </c>
      <c r="F69" s="1" t="s">
        <v>109</v>
      </c>
      <c r="G69" s="1" t="s">
        <v>8</v>
      </c>
      <c r="H69" s="1" t="s">
        <v>140</v>
      </c>
      <c r="I69" s="1" t="s">
        <v>141</v>
      </c>
      <c r="J69" s="1" t="s">
        <v>288</v>
      </c>
      <c r="K69" s="1" t="s">
        <v>143</v>
      </c>
      <c r="L69" s="1" t="s">
        <v>144</v>
      </c>
      <c r="M69" s="1" t="s">
        <v>144</v>
      </c>
      <c r="N69" s="1" t="s">
        <v>289</v>
      </c>
      <c r="O69" s="1" t="s">
        <v>64</v>
      </c>
      <c r="P69" s="1" t="s">
        <v>8</v>
      </c>
      <c r="Q69" s="1" t="s">
        <v>116</v>
      </c>
      <c r="R69" s="1" t="s">
        <v>139</v>
      </c>
    </row>
    <row r="70" spans="1:18" x14ac:dyDescent="0.2">
      <c r="A70" s="1" t="s">
        <v>106</v>
      </c>
      <c r="B70" s="1" t="s">
        <v>107</v>
      </c>
      <c r="C70" s="1" t="s">
        <v>108</v>
      </c>
      <c r="D70" s="1" t="s">
        <v>61</v>
      </c>
      <c r="E70" s="1" t="s">
        <v>62</v>
      </c>
      <c r="F70" s="1" t="s">
        <v>109</v>
      </c>
      <c r="G70" s="1" t="s">
        <v>8</v>
      </c>
      <c r="H70" s="1" t="s">
        <v>110</v>
      </c>
      <c r="I70" s="1" t="s">
        <v>111</v>
      </c>
      <c r="J70" s="1" t="s">
        <v>290</v>
      </c>
      <c r="K70" s="1" t="s">
        <v>112</v>
      </c>
      <c r="L70" s="1" t="s">
        <v>291</v>
      </c>
      <c r="M70" s="1" t="s">
        <v>291</v>
      </c>
      <c r="N70" s="1" t="s">
        <v>292</v>
      </c>
      <c r="O70" s="1" t="s">
        <v>115</v>
      </c>
      <c r="P70" s="1" t="s">
        <v>8</v>
      </c>
      <c r="Q70" s="1" t="s">
        <v>116</v>
      </c>
      <c r="R70" s="1" t="s">
        <v>108</v>
      </c>
    </row>
    <row r="71" spans="1:18" x14ac:dyDescent="0.2">
      <c r="A71" s="1" t="s">
        <v>106</v>
      </c>
      <c r="B71" s="1" t="s">
        <v>107</v>
      </c>
      <c r="C71" s="1" t="s">
        <v>203</v>
      </c>
      <c r="D71" s="1" t="s">
        <v>61</v>
      </c>
      <c r="E71" s="1" t="s">
        <v>62</v>
      </c>
      <c r="F71" s="1" t="s">
        <v>109</v>
      </c>
      <c r="G71" s="1" t="s">
        <v>8</v>
      </c>
      <c r="H71" s="1" t="s">
        <v>204</v>
      </c>
      <c r="I71" s="1" t="s">
        <v>6</v>
      </c>
      <c r="J71" s="1" t="s">
        <v>120</v>
      </c>
      <c r="K71" s="1" t="s">
        <v>196</v>
      </c>
      <c r="L71" s="1" t="s">
        <v>159</v>
      </c>
      <c r="M71" s="1" t="s">
        <v>159</v>
      </c>
      <c r="N71" s="1" t="s">
        <v>293</v>
      </c>
      <c r="O71" s="1" t="s">
        <v>129</v>
      </c>
      <c r="P71" s="1" t="s">
        <v>8</v>
      </c>
      <c r="Q71" s="1" t="s">
        <v>116</v>
      </c>
      <c r="R71" s="1" t="s">
        <v>203</v>
      </c>
    </row>
    <row r="72" spans="1:18" x14ac:dyDescent="0.2">
      <c r="A72" s="1" t="s">
        <v>106</v>
      </c>
      <c r="B72" s="1" t="s">
        <v>107</v>
      </c>
      <c r="C72" s="1" t="s">
        <v>123</v>
      </c>
      <c r="D72" s="1" t="s">
        <v>61</v>
      </c>
      <c r="E72" s="1" t="s">
        <v>62</v>
      </c>
      <c r="F72" s="1" t="s">
        <v>109</v>
      </c>
      <c r="G72" s="1" t="s">
        <v>8</v>
      </c>
      <c r="H72" s="1" t="s">
        <v>124</v>
      </c>
      <c r="I72" s="1" t="s">
        <v>6</v>
      </c>
      <c r="J72" s="1" t="s">
        <v>294</v>
      </c>
      <c r="K72" s="1" t="s">
        <v>126</v>
      </c>
      <c r="L72" s="1" t="s">
        <v>156</v>
      </c>
      <c r="M72" s="1" t="s">
        <v>156</v>
      </c>
      <c r="N72" s="1" t="s">
        <v>295</v>
      </c>
      <c r="O72" s="1" t="s">
        <v>129</v>
      </c>
      <c r="P72" s="1" t="s">
        <v>8</v>
      </c>
      <c r="Q72" s="1" t="s">
        <v>116</v>
      </c>
      <c r="R72" s="1" t="s">
        <v>123</v>
      </c>
    </row>
    <row r="73" spans="1:18" x14ac:dyDescent="0.2">
      <c r="A73" s="1" t="s">
        <v>106</v>
      </c>
      <c r="B73" s="1" t="s">
        <v>107</v>
      </c>
      <c r="C73" s="1" t="s">
        <v>108</v>
      </c>
      <c r="D73" s="1" t="s">
        <v>61</v>
      </c>
      <c r="E73" s="1" t="s">
        <v>62</v>
      </c>
      <c r="F73" s="1" t="s">
        <v>109</v>
      </c>
      <c r="G73" s="1" t="s">
        <v>8</v>
      </c>
      <c r="H73" s="1" t="s">
        <v>110</v>
      </c>
      <c r="I73" s="1" t="s">
        <v>111</v>
      </c>
      <c r="J73" s="1" t="s">
        <v>296</v>
      </c>
      <c r="K73" s="1" t="s">
        <v>112</v>
      </c>
      <c r="L73" s="1" t="s">
        <v>297</v>
      </c>
      <c r="M73" s="1" t="s">
        <v>297</v>
      </c>
      <c r="N73" s="1" t="s">
        <v>298</v>
      </c>
      <c r="O73" s="1" t="s">
        <v>115</v>
      </c>
      <c r="P73" s="1" t="s">
        <v>8</v>
      </c>
      <c r="Q73" s="1" t="s">
        <v>116</v>
      </c>
      <c r="R73" s="1" t="s">
        <v>108</v>
      </c>
    </row>
    <row r="74" spans="1:18" x14ac:dyDescent="0.2">
      <c r="A74" s="1" t="s">
        <v>106</v>
      </c>
      <c r="B74" s="1" t="s">
        <v>107</v>
      </c>
      <c r="C74" s="1" t="s">
        <v>108</v>
      </c>
      <c r="D74" s="1" t="s">
        <v>61</v>
      </c>
      <c r="E74" s="1" t="s">
        <v>62</v>
      </c>
      <c r="F74" s="1" t="s">
        <v>109</v>
      </c>
      <c r="G74" s="1" t="s">
        <v>8</v>
      </c>
      <c r="H74" s="1" t="s">
        <v>110</v>
      </c>
      <c r="I74" s="1" t="s">
        <v>111</v>
      </c>
      <c r="J74" s="1" t="s">
        <v>180</v>
      </c>
      <c r="K74" s="1" t="s">
        <v>112</v>
      </c>
      <c r="L74" s="1" t="s">
        <v>299</v>
      </c>
      <c r="M74" s="1" t="s">
        <v>299</v>
      </c>
      <c r="N74" s="1" t="s">
        <v>300</v>
      </c>
      <c r="O74" s="1" t="s">
        <v>115</v>
      </c>
      <c r="P74" s="1" t="s">
        <v>8</v>
      </c>
      <c r="Q74" s="1" t="s">
        <v>116</v>
      </c>
      <c r="R74" s="1" t="s">
        <v>108</v>
      </c>
    </row>
    <row r="75" spans="1:18" x14ac:dyDescent="0.2">
      <c r="A75" s="1" t="s">
        <v>106</v>
      </c>
      <c r="B75" s="1" t="s">
        <v>107</v>
      </c>
      <c r="C75" s="1" t="s">
        <v>203</v>
      </c>
      <c r="D75" s="1" t="s">
        <v>61</v>
      </c>
      <c r="E75" s="1" t="s">
        <v>62</v>
      </c>
      <c r="F75" s="1" t="s">
        <v>109</v>
      </c>
      <c r="G75" s="1" t="s">
        <v>8</v>
      </c>
      <c r="H75" s="1" t="s">
        <v>204</v>
      </c>
      <c r="I75" s="1" t="s">
        <v>6</v>
      </c>
      <c r="J75" s="1" t="s">
        <v>301</v>
      </c>
      <c r="K75" s="1" t="s">
        <v>196</v>
      </c>
      <c r="L75" s="1" t="s">
        <v>156</v>
      </c>
      <c r="M75" s="1" t="s">
        <v>156</v>
      </c>
      <c r="N75" s="1" t="s">
        <v>302</v>
      </c>
      <c r="O75" s="1" t="s">
        <v>129</v>
      </c>
      <c r="P75" s="1" t="s">
        <v>8</v>
      </c>
      <c r="Q75" s="1" t="s">
        <v>116</v>
      </c>
      <c r="R75" s="1" t="s">
        <v>203</v>
      </c>
    </row>
    <row r="76" spans="1:18" x14ac:dyDescent="0.2">
      <c r="A76" s="1" t="s">
        <v>106</v>
      </c>
      <c r="B76" s="1" t="s">
        <v>107</v>
      </c>
      <c r="C76" s="1" t="s">
        <v>108</v>
      </c>
      <c r="D76" s="1" t="s">
        <v>61</v>
      </c>
      <c r="E76" s="1" t="s">
        <v>62</v>
      </c>
      <c r="F76" s="1" t="s">
        <v>109</v>
      </c>
      <c r="G76" s="1" t="s">
        <v>8</v>
      </c>
      <c r="H76" s="1" t="s">
        <v>110</v>
      </c>
      <c r="I76" s="1" t="s">
        <v>111</v>
      </c>
      <c r="J76" s="1" t="s">
        <v>65</v>
      </c>
      <c r="K76" s="1" t="s">
        <v>167</v>
      </c>
      <c r="L76" s="1" t="s">
        <v>134</v>
      </c>
      <c r="M76" s="1" t="s">
        <v>134</v>
      </c>
      <c r="N76" s="1" t="s">
        <v>303</v>
      </c>
      <c r="O76" s="1" t="s">
        <v>115</v>
      </c>
      <c r="P76" s="1" t="s">
        <v>8</v>
      </c>
      <c r="Q76" s="1" t="s">
        <v>116</v>
      </c>
      <c r="R76" s="1" t="s">
        <v>108</v>
      </c>
    </row>
    <row r="77" spans="1:18" x14ac:dyDescent="0.2">
      <c r="A77" s="1" t="s">
        <v>106</v>
      </c>
      <c r="B77" s="1" t="s">
        <v>107</v>
      </c>
      <c r="C77" s="1" t="s">
        <v>108</v>
      </c>
      <c r="D77" s="1" t="s">
        <v>61</v>
      </c>
      <c r="E77" s="1" t="s">
        <v>62</v>
      </c>
      <c r="F77" s="1" t="s">
        <v>109</v>
      </c>
      <c r="G77" s="1" t="s">
        <v>8</v>
      </c>
      <c r="H77" s="1" t="s">
        <v>110</v>
      </c>
      <c r="I77" s="1" t="s">
        <v>111</v>
      </c>
      <c r="J77" s="1" t="s">
        <v>304</v>
      </c>
      <c r="K77" s="1" t="s">
        <v>112</v>
      </c>
      <c r="L77" s="1" t="s">
        <v>305</v>
      </c>
      <c r="M77" s="1" t="s">
        <v>305</v>
      </c>
      <c r="N77" s="1" t="s">
        <v>306</v>
      </c>
      <c r="O77" s="1" t="s">
        <v>115</v>
      </c>
      <c r="P77" s="1" t="s">
        <v>8</v>
      </c>
      <c r="Q77" s="1" t="s">
        <v>116</v>
      </c>
      <c r="R77" s="1" t="s">
        <v>108</v>
      </c>
    </row>
    <row r="78" spans="1:18" x14ac:dyDescent="0.2">
      <c r="A78" s="1" t="s">
        <v>106</v>
      </c>
      <c r="B78" s="1" t="s">
        <v>107</v>
      </c>
      <c r="C78" s="1" t="s">
        <v>139</v>
      </c>
      <c r="D78" s="1" t="s">
        <v>61</v>
      </c>
      <c r="E78" s="1" t="s">
        <v>62</v>
      </c>
      <c r="F78" s="1" t="s">
        <v>109</v>
      </c>
      <c r="G78" s="1" t="s">
        <v>8</v>
      </c>
      <c r="H78" s="1" t="s">
        <v>140</v>
      </c>
      <c r="I78" s="1" t="s">
        <v>141</v>
      </c>
      <c r="J78" s="1" t="s">
        <v>307</v>
      </c>
      <c r="K78" s="1" t="s">
        <v>143</v>
      </c>
      <c r="L78" s="1" t="s">
        <v>308</v>
      </c>
      <c r="M78" s="1" t="s">
        <v>308</v>
      </c>
      <c r="N78" s="1" t="s">
        <v>309</v>
      </c>
      <c r="O78" s="1" t="s">
        <v>64</v>
      </c>
      <c r="P78" s="1" t="s">
        <v>8</v>
      </c>
      <c r="Q78" s="1" t="s">
        <v>116</v>
      </c>
      <c r="R78" s="1" t="s">
        <v>139</v>
      </c>
    </row>
    <row r="79" spans="1:18" x14ac:dyDescent="0.2">
      <c r="A79" s="1" t="s">
        <v>106</v>
      </c>
      <c r="B79" s="1" t="s">
        <v>107</v>
      </c>
      <c r="C79" s="1" t="s">
        <v>108</v>
      </c>
      <c r="D79" s="1" t="s">
        <v>61</v>
      </c>
      <c r="E79" s="1" t="s">
        <v>62</v>
      </c>
      <c r="F79" s="1" t="s">
        <v>109</v>
      </c>
      <c r="G79" s="1" t="s">
        <v>8</v>
      </c>
      <c r="H79" s="1" t="s">
        <v>110</v>
      </c>
      <c r="I79" s="1" t="s">
        <v>111</v>
      </c>
      <c r="J79" s="1" t="s">
        <v>310</v>
      </c>
      <c r="K79" s="1" t="s">
        <v>112</v>
      </c>
      <c r="L79" s="1" t="s">
        <v>311</v>
      </c>
      <c r="M79" s="1" t="s">
        <v>311</v>
      </c>
      <c r="N79" s="1" t="s">
        <v>312</v>
      </c>
      <c r="O79" s="1" t="s">
        <v>115</v>
      </c>
      <c r="P79" s="1" t="s">
        <v>8</v>
      </c>
      <c r="Q79" s="1" t="s">
        <v>116</v>
      </c>
      <c r="R79" s="1" t="s">
        <v>108</v>
      </c>
    </row>
    <row r="80" spans="1:18" x14ac:dyDescent="0.2">
      <c r="A80" s="1" t="s">
        <v>106</v>
      </c>
      <c r="B80" s="1" t="s">
        <v>107</v>
      </c>
      <c r="C80" s="1" t="s">
        <v>108</v>
      </c>
      <c r="D80" s="1" t="s">
        <v>61</v>
      </c>
      <c r="E80" s="1" t="s">
        <v>62</v>
      </c>
      <c r="F80" s="1" t="s">
        <v>109</v>
      </c>
      <c r="G80" s="1" t="s">
        <v>8</v>
      </c>
      <c r="H80" s="1" t="s">
        <v>110</v>
      </c>
      <c r="I80" s="1" t="s">
        <v>111</v>
      </c>
      <c r="J80" s="1" t="s">
        <v>313</v>
      </c>
      <c r="K80" s="1" t="s">
        <v>112</v>
      </c>
      <c r="L80" s="1" t="s">
        <v>314</v>
      </c>
      <c r="M80" s="1" t="s">
        <v>314</v>
      </c>
      <c r="N80" s="1" t="s">
        <v>315</v>
      </c>
      <c r="O80" s="1" t="s">
        <v>115</v>
      </c>
      <c r="P80" s="1" t="s">
        <v>8</v>
      </c>
      <c r="Q80" s="1" t="s">
        <v>116</v>
      </c>
      <c r="R80" s="1" t="s">
        <v>108</v>
      </c>
    </row>
    <row r="81" spans="1:18" x14ac:dyDescent="0.2">
      <c r="A81" s="1" t="s">
        <v>106</v>
      </c>
      <c r="B81" s="1" t="s">
        <v>107</v>
      </c>
      <c r="C81" s="1" t="s">
        <v>149</v>
      </c>
      <c r="D81" s="1" t="s">
        <v>61</v>
      </c>
      <c r="E81" s="1" t="s">
        <v>62</v>
      </c>
      <c r="F81" s="1" t="s">
        <v>109</v>
      </c>
      <c r="G81" s="1" t="s">
        <v>8</v>
      </c>
      <c r="H81" s="1" t="s">
        <v>150</v>
      </c>
      <c r="I81" s="1" t="s">
        <v>6</v>
      </c>
      <c r="J81" s="1" t="s">
        <v>9</v>
      </c>
      <c r="K81" s="1" t="s">
        <v>152</v>
      </c>
      <c r="L81" s="1" t="s">
        <v>156</v>
      </c>
      <c r="M81" s="1" t="s">
        <v>156</v>
      </c>
      <c r="N81" s="1" t="s">
        <v>316</v>
      </c>
      <c r="O81" s="1" t="s">
        <v>129</v>
      </c>
      <c r="P81" s="1" t="s">
        <v>8</v>
      </c>
      <c r="Q81" s="1" t="s">
        <v>116</v>
      </c>
      <c r="R81" s="1" t="s">
        <v>149</v>
      </c>
    </row>
    <row r="82" spans="1:18" x14ac:dyDescent="0.2">
      <c r="A82" s="1" t="s">
        <v>106</v>
      </c>
      <c r="B82" s="1" t="s">
        <v>107</v>
      </c>
      <c r="C82" s="1" t="s">
        <v>108</v>
      </c>
      <c r="D82" s="1" t="s">
        <v>61</v>
      </c>
      <c r="E82" s="1" t="s">
        <v>62</v>
      </c>
      <c r="F82" s="1" t="s">
        <v>109</v>
      </c>
      <c r="G82" s="1" t="s">
        <v>8</v>
      </c>
      <c r="H82" s="1" t="s">
        <v>110</v>
      </c>
      <c r="I82" s="1" t="s">
        <v>111</v>
      </c>
      <c r="J82" s="1" t="s">
        <v>68</v>
      </c>
      <c r="K82" s="1" t="s">
        <v>112</v>
      </c>
      <c r="L82" s="1" t="s">
        <v>317</v>
      </c>
      <c r="M82" s="1" t="s">
        <v>317</v>
      </c>
      <c r="N82" s="1" t="s">
        <v>318</v>
      </c>
      <c r="O82" s="1" t="s">
        <v>115</v>
      </c>
      <c r="P82" s="1" t="s">
        <v>8</v>
      </c>
      <c r="Q82" s="1" t="s">
        <v>116</v>
      </c>
      <c r="R82" s="1" t="s">
        <v>108</v>
      </c>
    </row>
    <row r="83" spans="1:18" x14ac:dyDescent="0.2">
      <c r="A83" s="1" t="s">
        <v>106</v>
      </c>
      <c r="B83" s="1" t="s">
        <v>107</v>
      </c>
      <c r="C83" s="1" t="s">
        <v>193</v>
      </c>
      <c r="D83" s="1" t="s">
        <v>61</v>
      </c>
      <c r="E83" s="1" t="s">
        <v>62</v>
      </c>
      <c r="F83" s="1" t="s">
        <v>109</v>
      </c>
      <c r="G83" s="1" t="s">
        <v>8</v>
      </c>
      <c r="H83" s="1" t="s">
        <v>194</v>
      </c>
      <c r="I83" s="1" t="s">
        <v>6</v>
      </c>
      <c r="J83" s="1" t="s">
        <v>117</v>
      </c>
      <c r="K83" s="1" t="s">
        <v>196</v>
      </c>
      <c r="L83" s="1" t="s">
        <v>229</v>
      </c>
      <c r="M83" s="1" t="s">
        <v>229</v>
      </c>
      <c r="N83" s="1" t="s">
        <v>319</v>
      </c>
      <c r="O83" s="1" t="s">
        <v>129</v>
      </c>
      <c r="P83" s="1" t="s">
        <v>8</v>
      </c>
      <c r="Q83" s="1" t="s">
        <v>116</v>
      </c>
      <c r="R83" s="1" t="s">
        <v>193</v>
      </c>
    </row>
    <row r="84" spans="1:18" x14ac:dyDescent="0.2">
      <c r="A84" s="1" t="s">
        <v>106</v>
      </c>
      <c r="B84" s="1" t="s">
        <v>107</v>
      </c>
      <c r="C84" s="1" t="s">
        <v>123</v>
      </c>
      <c r="D84" s="1" t="s">
        <v>61</v>
      </c>
      <c r="E84" s="1" t="s">
        <v>62</v>
      </c>
      <c r="F84" s="1" t="s">
        <v>109</v>
      </c>
      <c r="G84" s="1" t="s">
        <v>8</v>
      </c>
      <c r="H84" s="1" t="s">
        <v>124</v>
      </c>
      <c r="I84" s="1" t="s">
        <v>6</v>
      </c>
      <c r="J84" s="1" t="s">
        <v>320</v>
      </c>
      <c r="K84" s="1" t="s">
        <v>126</v>
      </c>
      <c r="L84" s="1" t="s">
        <v>164</v>
      </c>
      <c r="M84" s="1" t="s">
        <v>164</v>
      </c>
      <c r="N84" s="1" t="s">
        <v>321</v>
      </c>
      <c r="O84" s="1" t="s">
        <v>129</v>
      </c>
      <c r="P84" s="1" t="s">
        <v>8</v>
      </c>
      <c r="Q84" s="1" t="s">
        <v>116</v>
      </c>
      <c r="R84" s="1" t="s">
        <v>123</v>
      </c>
    </row>
    <row r="85" spans="1:18" x14ac:dyDescent="0.2">
      <c r="A85" s="1" t="s">
        <v>106</v>
      </c>
      <c r="B85" s="1" t="s">
        <v>107</v>
      </c>
      <c r="C85" s="1" t="s">
        <v>108</v>
      </c>
      <c r="D85" s="1" t="s">
        <v>61</v>
      </c>
      <c r="E85" s="1" t="s">
        <v>62</v>
      </c>
      <c r="F85" s="1" t="s">
        <v>109</v>
      </c>
      <c r="G85" s="1" t="s">
        <v>8</v>
      </c>
      <c r="H85" s="1" t="s">
        <v>110</v>
      </c>
      <c r="I85" s="1" t="s">
        <v>111</v>
      </c>
      <c r="J85" s="1" t="s">
        <v>322</v>
      </c>
      <c r="K85" s="1" t="s">
        <v>112</v>
      </c>
      <c r="L85" s="1" t="s">
        <v>323</v>
      </c>
      <c r="M85" s="1" t="s">
        <v>323</v>
      </c>
      <c r="N85" s="1" t="s">
        <v>324</v>
      </c>
      <c r="O85" s="1" t="s">
        <v>115</v>
      </c>
      <c r="P85" s="1" t="s">
        <v>8</v>
      </c>
      <c r="Q85" s="1" t="s">
        <v>116</v>
      </c>
      <c r="R85" s="1" t="s">
        <v>108</v>
      </c>
    </row>
    <row r="86" spans="1:18" x14ac:dyDescent="0.2">
      <c r="A86" s="1" t="s">
        <v>106</v>
      </c>
      <c r="B86" s="1" t="s">
        <v>107</v>
      </c>
      <c r="C86" s="1" t="s">
        <v>123</v>
      </c>
      <c r="D86" s="1" t="s">
        <v>61</v>
      </c>
      <c r="E86" s="1" t="s">
        <v>62</v>
      </c>
      <c r="F86" s="1" t="s">
        <v>109</v>
      </c>
      <c r="G86" s="1" t="s">
        <v>8</v>
      </c>
      <c r="H86" s="1" t="s">
        <v>124</v>
      </c>
      <c r="I86" s="1" t="s">
        <v>6</v>
      </c>
      <c r="J86" s="1" t="s">
        <v>66</v>
      </c>
      <c r="K86" s="1" t="s">
        <v>126</v>
      </c>
      <c r="L86" s="1" t="s">
        <v>159</v>
      </c>
      <c r="M86" s="1" t="s">
        <v>159</v>
      </c>
      <c r="N86" s="1" t="s">
        <v>325</v>
      </c>
      <c r="O86" s="1" t="s">
        <v>129</v>
      </c>
      <c r="P86" s="1" t="s">
        <v>8</v>
      </c>
      <c r="Q86" s="1" t="s">
        <v>116</v>
      </c>
      <c r="R86" s="1" t="s">
        <v>123</v>
      </c>
    </row>
    <row r="87" spans="1:18" x14ac:dyDescent="0.2">
      <c r="A87" s="1" t="s">
        <v>106</v>
      </c>
      <c r="B87" s="1" t="s">
        <v>107</v>
      </c>
      <c r="C87" s="1" t="s">
        <v>108</v>
      </c>
      <c r="D87" s="1" t="s">
        <v>61</v>
      </c>
      <c r="E87" s="1" t="s">
        <v>62</v>
      </c>
      <c r="F87" s="1" t="s">
        <v>109</v>
      </c>
      <c r="G87" s="1" t="s">
        <v>8</v>
      </c>
      <c r="H87" s="1" t="s">
        <v>110</v>
      </c>
      <c r="I87" s="1" t="s">
        <v>111</v>
      </c>
      <c r="J87" s="1" t="s">
        <v>326</v>
      </c>
      <c r="K87" s="1" t="s">
        <v>112</v>
      </c>
      <c r="L87" s="1" t="s">
        <v>327</v>
      </c>
      <c r="M87" s="1" t="s">
        <v>327</v>
      </c>
      <c r="N87" s="1" t="s">
        <v>328</v>
      </c>
      <c r="O87" s="1" t="s">
        <v>115</v>
      </c>
      <c r="P87" s="1" t="s">
        <v>8</v>
      </c>
      <c r="Q87" s="1" t="s">
        <v>116</v>
      </c>
      <c r="R87" s="1" t="s">
        <v>108</v>
      </c>
    </row>
    <row r="88" spans="1:18" x14ac:dyDescent="0.2">
      <c r="A88" s="1" t="s">
        <v>106</v>
      </c>
      <c r="B88" s="1" t="s">
        <v>107</v>
      </c>
      <c r="C88" s="1" t="s">
        <v>139</v>
      </c>
      <c r="D88" s="1" t="s">
        <v>61</v>
      </c>
      <c r="E88" s="1" t="s">
        <v>62</v>
      </c>
      <c r="F88" s="1" t="s">
        <v>109</v>
      </c>
      <c r="G88" s="1" t="s">
        <v>8</v>
      </c>
      <c r="H88" s="1" t="s">
        <v>140</v>
      </c>
      <c r="I88" s="1" t="s">
        <v>111</v>
      </c>
      <c r="J88" s="1" t="s">
        <v>329</v>
      </c>
      <c r="K88" s="1" t="s">
        <v>167</v>
      </c>
      <c r="L88" s="1" t="s">
        <v>330</v>
      </c>
      <c r="M88" s="1" t="s">
        <v>330</v>
      </c>
      <c r="N88" s="1" t="s">
        <v>331</v>
      </c>
      <c r="O88" s="1" t="s">
        <v>115</v>
      </c>
      <c r="P88" s="1" t="s">
        <v>8</v>
      </c>
      <c r="Q88" s="1" t="s">
        <v>116</v>
      </c>
      <c r="R88" s="1" t="s">
        <v>139</v>
      </c>
    </row>
    <row r="89" spans="1:18" x14ac:dyDescent="0.2">
      <c r="A89" s="1" t="s">
        <v>106</v>
      </c>
      <c r="B89" s="1" t="s">
        <v>107</v>
      </c>
      <c r="C89" s="1" t="s">
        <v>108</v>
      </c>
      <c r="D89" s="1" t="s">
        <v>61</v>
      </c>
      <c r="E89" s="1" t="s">
        <v>62</v>
      </c>
      <c r="F89" s="1" t="s">
        <v>109</v>
      </c>
      <c r="G89" s="1" t="s">
        <v>8</v>
      </c>
      <c r="H89" s="1" t="s">
        <v>110</v>
      </c>
      <c r="I89" s="1" t="s">
        <v>111</v>
      </c>
      <c r="J89" s="1" t="s">
        <v>72</v>
      </c>
      <c r="K89" s="1" t="s">
        <v>112</v>
      </c>
      <c r="L89" s="1" t="s">
        <v>332</v>
      </c>
      <c r="M89" s="1" t="s">
        <v>332</v>
      </c>
      <c r="N89" s="1" t="s">
        <v>333</v>
      </c>
      <c r="O89" s="1" t="s">
        <v>115</v>
      </c>
      <c r="P89" s="1" t="s">
        <v>8</v>
      </c>
      <c r="Q89" s="1" t="s">
        <v>116</v>
      </c>
      <c r="R89" s="1" t="s">
        <v>108</v>
      </c>
    </row>
    <row r="90" spans="1:18" x14ac:dyDescent="0.2">
      <c r="A90" s="1" t="s">
        <v>106</v>
      </c>
      <c r="B90" s="1" t="s">
        <v>107</v>
      </c>
      <c r="C90" s="1" t="s">
        <v>139</v>
      </c>
      <c r="D90" s="1" t="s">
        <v>61</v>
      </c>
      <c r="E90" s="1" t="s">
        <v>62</v>
      </c>
      <c r="F90" s="1" t="s">
        <v>109</v>
      </c>
      <c r="G90" s="1" t="s">
        <v>8</v>
      </c>
      <c r="H90" s="1" t="s">
        <v>140</v>
      </c>
      <c r="I90" s="1" t="s">
        <v>111</v>
      </c>
      <c r="J90" s="1" t="s">
        <v>301</v>
      </c>
      <c r="K90" s="1" t="s">
        <v>167</v>
      </c>
      <c r="L90" s="1" t="s">
        <v>334</v>
      </c>
      <c r="M90" s="1" t="s">
        <v>334</v>
      </c>
      <c r="N90" s="1" t="s">
        <v>335</v>
      </c>
      <c r="O90" s="1" t="s">
        <v>115</v>
      </c>
      <c r="P90" s="1" t="s">
        <v>8</v>
      </c>
      <c r="Q90" s="1" t="s">
        <v>116</v>
      </c>
      <c r="R90" s="1" t="s">
        <v>139</v>
      </c>
    </row>
    <row r="91" spans="1:18" x14ac:dyDescent="0.2">
      <c r="A91" s="1" t="s">
        <v>106</v>
      </c>
      <c r="B91" s="1" t="s">
        <v>107</v>
      </c>
      <c r="C91" s="1" t="s">
        <v>108</v>
      </c>
      <c r="D91" s="1" t="s">
        <v>61</v>
      </c>
      <c r="E91" s="1" t="s">
        <v>62</v>
      </c>
      <c r="F91" s="1" t="s">
        <v>109</v>
      </c>
      <c r="G91" s="1" t="s">
        <v>8</v>
      </c>
      <c r="H91" s="1" t="s">
        <v>110</v>
      </c>
      <c r="I91" s="1" t="s">
        <v>111</v>
      </c>
      <c r="J91" s="1" t="s">
        <v>320</v>
      </c>
      <c r="K91" s="1" t="s">
        <v>112</v>
      </c>
      <c r="L91" s="1" t="s">
        <v>336</v>
      </c>
      <c r="M91" s="1" t="s">
        <v>336</v>
      </c>
      <c r="N91" s="1" t="s">
        <v>337</v>
      </c>
      <c r="O91" s="1" t="s">
        <v>115</v>
      </c>
      <c r="P91" s="1" t="s">
        <v>8</v>
      </c>
      <c r="Q91" s="1" t="s">
        <v>116</v>
      </c>
      <c r="R91" s="1" t="s">
        <v>108</v>
      </c>
    </row>
    <row r="92" spans="1:18" x14ac:dyDescent="0.2">
      <c r="A92" s="1" t="s">
        <v>106</v>
      </c>
      <c r="B92" s="1" t="s">
        <v>107</v>
      </c>
      <c r="C92" s="1" t="s">
        <v>108</v>
      </c>
      <c r="D92" s="1" t="s">
        <v>61</v>
      </c>
      <c r="E92" s="1" t="s">
        <v>62</v>
      </c>
      <c r="F92" s="1" t="s">
        <v>109</v>
      </c>
      <c r="G92" s="1" t="s">
        <v>8</v>
      </c>
      <c r="H92" s="1" t="s">
        <v>110</v>
      </c>
      <c r="I92" s="1" t="s">
        <v>111</v>
      </c>
      <c r="J92" s="1" t="s">
        <v>338</v>
      </c>
      <c r="K92" s="1" t="s">
        <v>112</v>
      </c>
      <c r="L92" s="1" t="s">
        <v>339</v>
      </c>
      <c r="M92" s="1" t="s">
        <v>339</v>
      </c>
      <c r="N92" s="1" t="s">
        <v>340</v>
      </c>
      <c r="O92" s="1" t="s">
        <v>115</v>
      </c>
      <c r="P92" s="1" t="s">
        <v>8</v>
      </c>
      <c r="Q92" s="1" t="s">
        <v>116</v>
      </c>
      <c r="R92" s="1" t="s">
        <v>108</v>
      </c>
    </row>
    <row r="93" spans="1:18" x14ac:dyDescent="0.2">
      <c r="A93" s="1" t="s">
        <v>106</v>
      </c>
      <c r="B93" s="1" t="s">
        <v>107</v>
      </c>
      <c r="C93" s="1" t="s">
        <v>108</v>
      </c>
      <c r="D93" s="1" t="s">
        <v>61</v>
      </c>
      <c r="E93" s="1" t="s">
        <v>62</v>
      </c>
      <c r="F93" s="1" t="s">
        <v>109</v>
      </c>
      <c r="G93" s="1" t="s">
        <v>8</v>
      </c>
      <c r="H93" s="1" t="s">
        <v>110</v>
      </c>
      <c r="I93" s="1" t="s">
        <v>111</v>
      </c>
      <c r="J93" s="1" t="s">
        <v>85</v>
      </c>
      <c r="K93" s="1" t="s">
        <v>112</v>
      </c>
      <c r="L93" s="1" t="s">
        <v>341</v>
      </c>
      <c r="M93" s="1" t="s">
        <v>341</v>
      </c>
      <c r="N93" s="1" t="s">
        <v>342</v>
      </c>
      <c r="O93" s="1" t="s">
        <v>115</v>
      </c>
      <c r="P93" s="1" t="s">
        <v>8</v>
      </c>
      <c r="Q93" s="1" t="s">
        <v>116</v>
      </c>
      <c r="R93" s="1" t="s">
        <v>108</v>
      </c>
    </row>
    <row r="94" spans="1:18" x14ac:dyDescent="0.2">
      <c r="A94" s="1" t="s">
        <v>106</v>
      </c>
      <c r="B94" s="1" t="s">
        <v>107</v>
      </c>
      <c r="C94" s="1" t="s">
        <v>139</v>
      </c>
      <c r="D94" s="1" t="s">
        <v>61</v>
      </c>
      <c r="E94" s="1" t="s">
        <v>62</v>
      </c>
      <c r="F94" s="1" t="s">
        <v>109</v>
      </c>
      <c r="G94" s="1" t="s">
        <v>8</v>
      </c>
      <c r="H94" s="1" t="s">
        <v>140</v>
      </c>
      <c r="I94" s="1" t="s">
        <v>111</v>
      </c>
      <c r="J94" s="1" t="s">
        <v>163</v>
      </c>
      <c r="K94" s="1" t="s">
        <v>167</v>
      </c>
      <c r="L94" s="1" t="s">
        <v>343</v>
      </c>
      <c r="M94" s="1" t="s">
        <v>343</v>
      </c>
      <c r="N94" s="1" t="s">
        <v>344</v>
      </c>
      <c r="O94" s="1" t="s">
        <v>115</v>
      </c>
      <c r="P94" s="1" t="s">
        <v>8</v>
      </c>
      <c r="Q94" s="1" t="s">
        <v>116</v>
      </c>
      <c r="R94" s="1" t="s">
        <v>139</v>
      </c>
    </row>
    <row r="95" spans="1:18" x14ac:dyDescent="0.2">
      <c r="A95" s="1" t="s">
        <v>106</v>
      </c>
      <c r="B95" s="1" t="s">
        <v>107</v>
      </c>
      <c r="C95" s="1" t="s">
        <v>108</v>
      </c>
      <c r="D95" s="1" t="s">
        <v>61</v>
      </c>
      <c r="E95" s="1" t="s">
        <v>62</v>
      </c>
      <c r="F95" s="1" t="s">
        <v>109</v>
      </c>
      <c r="G95" s="1" t="s">
        <v>8</v>
      </c>
      <c r="H95" s="1" t="s">
        <v>110</v>
      </c>
      <c r="I95" s="1" t="s">
        <v>111</v>
      </c>
      <c r="J95" s="1" t="s">
        <v>222</v>
      </c>
      <c r="K95" s="1" t="s">
        <v>112</v>
      </c>
      <c r="L95" s="1" t="s">
        <v>345</v>
      </c>
      <c r="M95" s="1" t="s">
        <v>345</v>
      </c>
      <c r="N95" s="1" t="s">
        <v>346</v>
      </c>
      <c r="O95" s="1" t="s">
        <v>115</v>
      </c>
      <c r="P95" s="1" t="s">
        <v>8</v>
      </c>
      <c r="Q95" s="1" t="s">
        <v>116</v>
      </c>
      <c r="R95" s="1" t="s">
        <v>108</v>
      </c>
    </row>
    <row r="96" spans="1:18" x14ac:dyDescent="0.2">
      <c r="A96" s="1" t="s">
        <v>106</v>
      </c>
      <c r="B96" s="1" t="s">
        <v>107</v>
      </c>
      <c r="C96" s="1" t="s">
        <v>149</v>
      </c>
      <c r="D96" s="1" t="s">
        <v>61</v>
      </c>
      <c r="E96" s="1" t="s">
        <v>62</v>
      </c>
      <c r="F96" s="1" t="s">
        <v>109</v>
      </c>
      <c r="G96" s="1" t="s">
        <v>8</v>
      </c>
      <c r="H96" s="1" t="s">
        <v>150</v>
      </c>
      <c r="I96" s="1" t="s">
        <v>6</v>
      </c>
      <c r="J96" s="1" t="s">
        <v>271</v>
      </c>
      <c r="K96" s="1" t="s">
        <v>152</v>
      </c>
      <c r="L96" s="1" t="s">
        <v>156</v>
      </c>
      <c r="M96" s="1" t="s">
        <v>156</v>
      </c>
      <c r="N96" s="1" t="s">
        <v>347</v>
      </c>
      <c r="O96" s="1" t="s">
        <v>129</v>
      </c>
      <c r="P96" s="1" t="s">
        <v>8</v>
      </c>
      <c r="Q96" s="1" t="s">
        <v>116</v>
      </c>
      <c r="R96" s="1" t="s">
        <v>149</v>
      </c>
    </row>
    <row r="97" spans="1:18" x14ac:dyDescent="0.2">
      <c r="A97" s="1" t="s">
        <v>106</v>
      </c>
      <c r="B97" s="1" t="s">
        <v>107</v>
      </c>
      <c r="C97" s="1" t="s">
        <v>193</v>
      </c>
      <c r="D97" s="1" t="s">
        <v>61</v>
      </c>
      <c r="E97" s="1" t="s">
        <v>62</v>
      </c>
      <c r="F97" s="1" t="s">
        <v>109</v>
      </c>
      <c r="G97" s="1" t="s">
        <v>8</v>
      </c>
      <c r="H97" s="1" t="s">
        <v>194</v>
      </c>
      <c r="I97" s="1" t="s">
        <v>6</v>
      </c>
      <c r="J97" s="1" t="s">
        <v>348</v>
      </c>
      <c r="K97" s="1" t="s">
        <v>196</v>
      </c>
      <c r="L97" s="1" t="s">
        <v>349</v>
      </c>
      <c r="M97" s="1" t="s">
        <v>349</v>
      </c>
      <c r="N97" s="1" t="s">
        <v>350</v>
      </c>
      <c r="O97" s="1" t="s">
        <v>129</v>
      </c>
      <c r="P97" s="1" t="s">
        <v>8</v>
      </c>
      <c r="Q97" s="1" t="s">
        <v>116</v>
      </c>
      <c r="R97" s="1" t="s">
        <v>193</v>
      </c>
    </row>
    <row r="98" spans="1:18" x14ac:dyDescent="0.2">
      <c r="A98" s="1" t="s">
        <v>106</v>
      </c>
      <c r="B98" s="1" t="s">
        <v>107</v>
      </c>
      <c r="C98" s="1" t="s">
        <v>149</v>
      </c>
      <c r="D98" s="1" t="s">
        <v>61</v>
      </c>
      <c r="E98" s="1" t="s">
        <v>62</v>
      </c>
      <c r="F98" s="1" t="s">
        <v>109</v>
      </c>
      <c r="G98" s="1" t="s">
        <v>8</v>
      </c>
      <c r="H98" s="1" t="s">
        <v>150</v>
      </c>
      <c r="I98" s="1" t="s">
        <v>6</v>
      </c>
      <c r="J98" s="1" t="s">
        <v>351</v>
      </c>
      <c r="K98" s="1" t="s">
        <v>152</v>
      </c>
      <c r="L98" s="1" t="s">
        <v>352</v>
      </c>
      <c r="M98" s="1" t="s">
        <v>352</v>
      </c>
      <c r="N98" s="1" t="s">
        <v>353</v>
      </c>
      <c r="O98" s="1" t="s">
        <v>129</v>
      </c>
      <c r="P98" s="1" t="s">
        <v>8</v>
      </c>
      <c r="Q98" s="1" t="s">
        <v>116</v>
      </c>
      <c r="R98" s="1" t="s">
        <v>149</v>
      </c>
    </row>
    <row r="99" spans="1:18" x14ac:dyDescent="0.2">
      <c r="A99" s="1" t="s">
        <v>106</v>
      </c>
      <c r="B99" s="1" t="s">
        <v>107</v>
      </c>
      <c r="C99" s="1" t="s">
        <v>108</v>
      </c>
      <c r="D99" s="1" t="s">
        <v>61</v>
      </c>
      <c r="E99" s="1" t="s">
        <v>62</v>
      </c>
      <c r="F99" s="1" t="s">
        <v>109</v>
      </c>
      <c r="G99" s="1" t="s">
        <v>8</v>
      </c>
      <c r="H99" s="1" t="s">
        <v>110</v>
      </c>
      <c r="I99" s="1" t="s">
        <v>141</v>
      </c>
      <c r="J99" s="1" t="s">
        <v>354</v>
      </c>
      <c r="K99" s="1" t="s">
        <v>143</v>
      </c>
      <c r="L99" s="1" t="s">
        <v>144</v>
      </c>
      <c r="M99" s="1" t="s">
        <v>144</v>
      </c>
      <c r="N99" s="1" t="s">
        <v>355</v>
      </c>
      <c r="O99" s="1" t="s">
        <v>64</v>
      </c>
      <c r="P99" s="1" t="s">
        <v>8</v>
      </c>
      <c r="Q99" s="1" t="s">
        <v>116</v>
      </c>
      <c r="R99" s="1" t="s">
        <v>108</v>
      </c>
    </row>
    <row r="100" spans="1:18" x14ac:dyDescent="0.2">
      <c r="A100" s="1" t="s">
        <v>106</v>
      </c>
      <c r="B100" s="1" t="s">
        <v>107</v>
      </c>
      <c r="C100" s="1" t="s">
        <v>108</v>
      </c>
      <c r="D100" s="1" t="s">
        <v>61</v>
      </c>
      <c r="E100" s="1" t="s">
        <v>62</v>
      </c>
      <c r="F100" s="1" t="s">
        <v>109</v>
      </c>
      <c r="G100" s="1" t="s">
        <v>8</v>
      </c>
      <c r="H100" s="1" t="s">
        <v>110</v>
      </c>
      <c r="I100" s="1" t="s">
        <v>111</v>
      </c>
      <c r="J100" s="1" t="s">
        <v>356</v>
      </c>
      <c r="K100" s="1" t="s">
        <v>112</v>
      </c>
      <c r="L100" s="1" t="s">
        <v>357</v>
      </c>
      <c r="M100" s="1" t="s">
        <v>357</v>
      </c>
      <c r="N100" s="1" t="s">
        <v>358</v>
      </c>
      <c r="O100" s="1" t="s">
        <v>115</v>
      </c>
      <c r="P100" s="1" t="s">
        <v>8</v>
      </c>
      <c r="Q100" s="1" t="s">
        <v>116</v>
      </c>
      <c r="R100" s="1" t="s">
        <v>108</v>
      </c>
    </row>
    <row r="101" spans="1:18" x14ac:dyDescent="0.2">
      <c r="A101" s="1" t="s">
        <v>106</v>
      </c>
      <c r="B101" s="1" t="s">
        <v>107</v>
      </c>
      <c r="C101" s="1" t="s">
        <v>123</v>
      </c>
      <c r="D101" s="1" t="s">
        <v>61</v>
      </c>
      <c r="E101" s="1" t="s">
        <v>62</v>
      </c>
      <c r="F101" s="1" t="s">
        <v>109</v>
      </c>
      <c r="G101" s="1" t="s">
        <v>8</v>
      </c>
      <c r="H101" s="1" t="s">
        <v>124</v>
      </c>
      <c r="I101" s="1" t="s">
        <v>6</v>
      </c>
      <c r="J101" s="1" t="s">
        <v>326</v>
      </c>
      <c r="K101" s="1" t="s">
        <v>126</v>
      </c>
      <c r="L101" s="1" t="s">
        <v>159</v>
      </c>
      <c r="M101" s="1" t="s">
        <v>159</v>
      </c>
      <c r="N101" s="1" t="s">
        <v>359</v>
      </c>
      <c r="O101" s="1" t="s">
        <v>129</v>
      </c>
      <c r="P101" s="1" t="s">
        <v>8</v>
      </c>
      <c r="Q101" s="1" t="s">
        <v>116</v>
      </c>
      <c r="R101" s="1" t="s">
        <v>123</v>
      </c>
    </row>
    <row r="102" spans="1:18" x14ac:dyDescent="0.2">
      <c r="A102" s="1" t="s">
        <v>106</v>
      </c>
      <c r="B102" s="1" t="s">
        <v>107</v>
      </c>
      <c r="C102" s="1" t="s">
        <v>193</v>
      </c>
      <c r="D102" s="1" t="s">
        <v>61</v>
      </c>
      <c r="E102" s="1" t="s">
        <v>62</v>
      </c>
      <c r="F102" s="1" t="s">
        <v>109</v>
      </c>
      <c r="G102" s="1" t="s">
        <v>8</v>
      </c>
      <c r="H102" s="1" t="s">
        <v>194</v>
      </c>
      <c r="I102" s="1" t="s">
        <v>6</v>
      </c>
      <c r="J102" s="1" t="s">
        <v>166</v>
      </c>
      <c r="K102" s="1" t="s">
        <v>196</v>
      </c>
      <c r="L102" s="1" t="s">
        <v>360</v>
      </c>
      <c r="M102" s="1" t="s">
        <v>360</v>
      </c>
      <c r="N102" s="1" t="s">
        <v>361</v>
      </c>
      <c r="O102" s="1" t="s">
        <v>129</v>
      </c>
      <c r="P102" s="1" t="s">
        <v>8</v>
      </c>
      <c r="Q102" s="1" t="s">
        <v>116</v>
      </c>
      <c r="R102" s="1" t="s">
        <v>193</v>
      </c>
    </row>
    <row r="103" spans="1:18" x14ac:dyDescent="0.2">
      <c r="A103" s="1" t="s">
        <v>106</v>
      </c>
      <c r="B103" s="1" t="s">
        <v>107</v>
      </c>
      <c r="C103" s="1" t="s">
        <v>123</v>
      </c>
      <c r="D103" s="1" t="s">
        <v>61</v>
      </c>
      <c r="E103" s="1" t="s">
        <v>62</v>
      </c>
      <c r="F103" s="1" t="s">
        <v>109</v>
      </c>
      <c r="G103" s="1" t="s">
        <v>8</v>
      </c>
      <c r="H103" s="1" t="s">
        <v>124</v>
      </c>
      <c r="I103" s="1" t="s">
        <v>6</v>
      </c>
      <c r="J103" s="1" t="s">
        <v>213</v>
      </c>
      <c r="K103" s="1" t="s">
        <v>126</v>
      </c>
      <c r="L103" s="1" t="s">
        <v>159</v>
      </c>
      <c r="M103" s="1" t="s">
        <v>159</v>
      </c>
      <c r="N103" s="1" t="s">
        <v>362</v>
      </c>
      <c r="O103" s="1" t="s">
        <v>129</v>
      </c>
      <c r="P103" s="1" t="s">
        <v>8</v>
      </c>
      <c r="Q103" s="1" t="s">
        <v>116</v>
      </c>
      <c r="R103" s="1" t="s">
        <v>123</v>
      </c>
    </row>
    <row r="104" spans="1:18" x14ac:dyDescent="0.2">
      <c r="A104" s="1" t="s">
        <v>106</v>
      </c>
      <c r="B104" s="1" t="s">
        <v>107</v>
      </c>
      <c r="C104" s="1" t="s">
        <v>193</v>
      </c>
      <c r="D104" s="1" t="s">
        <v>61</v>
      </c>
      <c r="E104" s="1" t="s">
        <v>62</v>
      </c>
      <c r="F104" s="1" t="s">
        <v>109</v>
      </c>
      <c r="G104" s="1" t="s">
        <v>8</v>
      </c>
      <c r="H104" s="1" t="s">
        <v>194</v>
      </c>
      <c r="I104" s="1" t="s">
        <v>6</v>
      </c>
      <c r="J104" s="1" t="s">
        <v>329</v>
      </c>
      <c r="K104" s="1" t="s">
        <v>196</v>
      </c>
      <c r="L104" s="1" t="s">
        <v>360</v>
      </c>
      <c r="M104" s="1" t="s">
        <v>360</v>
      </c>
      <c r="N104" s="1" t="s">
        <v>363</v>
      </c>
      <c r="O104" s="1" t="s">
        <v>129</v>
      </c>
      <c r="P104" s="1" t="s">
        <v>8</v>
      </c>
      <c r="Q104" s="1" t="s">
        <v>116</v>
      </c>
      <c r="R104" s="1" t="s">
        <v>193</v>
      </c>
    </row>
    <row r="105" spans="1:18" x14ac:dyDescent="0.2">
      <c r="A105" s="1" t="s">
        <v>106</v>
      </c>
      <c r="B105" s="1" t="s">
        <v>107</v>
      </c>
      <c r="C105" s="1" t="s">
        <v>108</v>
      </c>
      <c r="D105" s="1" t="s">
        <v>61</v>
      </c>
      <c r="E105" s="1" t="s">
        <v>62</v>
      </c>
      <c r="F105" s="1" t="s">
        <v>109</v>
      </c>
      <c r="G105" s="1" t="s">
        <v>8</v>
      </c>
      <c r="H105" s="1" t="s">
        <v>110</v>
      </c>
      <c r="I105" s="1" t="s">
        <v>141</v>
      </c>
      <c r="J105" s="1" t="s">
        <v>364</v>
      </c>
      <c r="K105" s="1" t="s">
        <v>143</v>
      </c>
      <c r="L105" s="1" t="s">
        <v>144</v>
      </c>
      <c r="M105" s="1" t="s">
        <v>144</v>
      </c>
      <c r="N105" s="1" t="s">
        <v>365</v>
      </c>
      <c r="O105" s="1" t="s">
        <v>64</v>
      </c>
      <c r="P105" s="1" t="s">
        <v>8</v>
      </c>
      <c r="Q105" s="1" t="s">
        <v>116</v>
      </c>
      <c r="R105" s="1" t="s">
        <v>108</v>
      </c>
    </row>
    <row r="106" spans="1:18" x14ac:dyDescent="0.2">
      <c r="A106" s="1" t="s">
        <v>106</v>
      </c>
      <c r="B106" s="1" t="s">
        <v>107</v>
      </c>
      <c r="C106" s="1" t="s">
        <v>123</v>
      </c>
      <c r="D106" s="1" t="s">
        <v>61</v>
      </c>
      <c r="E106" s="1" t="s">
        <v>62</v>
      </c>
      <c r="F106" s="1" t="s">
        <v>109</v>
      </c>
      <c r="G106" s="1" t="s">
        <v>8</v>
      </c>
      <c r="H106" s="1" t="s">
        <v>124</v>
      </c>
      <c r="I106" s="1" t="s">
        <v>6</v>
      </c>
      <c r="J106" s="1" t="s">
        <v>211</v>
      </c>
      <c r="K106" s="1" t="s">
        <v>126</v>
      </c>
      <c r="L106" s="1" t="s">
        <v>229</v>
      </c>
      <c r="M106" s="1" t="s">
        <v>229</v>
      </c>
      <c r="N106" s="1" t="s">
        <v>366</v>
      </c>
      <c r="O106" s="1" t="s">
        <v>129</v>
      </c>
      <c r="P106" s="1" t="s">
        <v>8</v>
      </c>
      <c r="Q106" s="1" t="s">
        <v>116</v>
      </c>
      <c r="R106" s="1" t="s">
        <v>123</v>
      </c>
    </row>
    <row r="107" spans="1:18" x14ac:dyDescent="0.2">
      <c r="A107" s="1" t="s">
        <v>106</v>
      </c>
      <c r="B107" s="1" t="s">
        <v>107</v>
      </c>
      <c r="C107" s="1" t="s">
        <v>108</v>
      </c>
      <c r="D107" s="1" t="s">
        <v>61</v>
      </c>
      <c r="E107" s="1" t="s">
        <v>62</v>
      </c>
      <c r="F107" s="1" t="s">
        <v>109</v>
      </c>
      <c r="G107" s="1" t="s">
        <v>8</v>
      </c>
      <c r="H107" s="1" t="s">
        <v>110</v>
      </c>
      <c r="I107" s="1" t="s">
        <v>111</v>
      </c>
      <c r="J107" s="1" t="s">
        <v>367</v>
      </c>
      <c r="K107" s="1" t="s">
        <v>112</v>
      </c>
      <c r="L107" s="1" t="s">
        <v>137</v>
      </c>
      <c r="M107" s="1" t="s">
        <v>137</v>
      </c>
      <c r="N107" s="1" t="s">
        <v>368</v>
      </c>
      <c r="O107" s="1" t="s">
        <v>115</v>
      </c>
      <c r="P107" s="1" t="s">
        <v>8</v>
      </c>
      <c r="Q107" s="1" t="s">
        <v>116</v>
      </c>
      <c r="R107" s="1" t="s">
        <v>108</v>
      </c>
    </row>
    <row r="108" spans="1:18" x14ac:dyDescent="0.2">
      <c r="A108" s="1" t="s">
        <v>106</v>
      </c>
      <c r="B108" s="1" t="s">
        <v>107</v>
      </c>
      <c r="C108" s="1" t="s">
        <v>108</v>
      </c>
      <c r="D108" s="1" t="s">
        <v>61</v>
      </c>
      <c r="E108" s="1" t="s">
        <v>62</v>
      </c>
      <c r="F108" s="1" t="s">
        <v>109</v>
      </c>
      <c r="G108" s="1" t="s">
        <v>8</v>
      </c>
      <c r="H108" s="1" t="s">
        <v>110</v>
      </c>
      <c r="I108" s="1" t="s">
        <v>111</v>
      </c>
      <c r="J108" s="1" t="s">
        <v>155</v>
      </c>
      <c r="K108" s="1" t="s">
        <v>112</v>
      </c>
      <c r="L108" s="1" t="s">
        <v>369</v>
      </c>
      <c r="M108" s="1" t="s">
        <v>369</v>
      </c>
      <c r="N108" s="1" t="s">
        <v>370</v>
      </c>
      <c r="O108" s="1" t="s">
        <v>115</v>
      </c>
      <c r="P108" s="1" t="s">
        <v>8</v>
      </c>
      <c r="Q108" s="1" t="s">
        <v>116</v>
      </c>
      <c r="R108" s="1" t="s">
        <v>108</v>
      </c>
    </row>
    <row r="109" spans="1:18" x14ac:dyDescent="0.2">
      <c r="A109" s="1" t="s">
        <v>106</v>
      </c>
      <c r="B109" s="1" t="s">
        <v>107</v>
      </c>
      <c r="C109" s="1" t="s">
        <v>139</v>
      </c>
      <c r="D109" s="1" t="s">
        <v>61</v>
      </c>
      <c r="E109" s="1" t="s">
        <v>62</v>
      </c>
      <c r="F109" s="1" t="s">
        <v>109</v>
      </c>
      <c r="G109" s="1" t="s">
        <v>8</v>
      </c>
      <c r="H109" s="1" t="s">
        <v>140</v>
      </c>
      <c r="I109" s="1" t="s">
        <v>141</v>
      </c>
      <c r="J109" s="1" t="s">
        <v>371</v>
      </c>
      <c r="K109" s="1" t="s">
        <v>143</v>
      </c>
      <c r="L109" s="1" t="s">
        <v>372</v>
      </c>
      <c r="M109" s="1" t="s">
        <v>372</v>
      </c>
      <c r="N109" s="1" t="s">
        <v>373</v>
      </c>
      <c r="O109" s="1" t="s">
        <v>64</v>
      </c>
      <c r="P109" s="1" t="s">
        <v>8</v>
      </c>
      <c r="Q109" s="1" t="s">
        <v>116</v>
      </c>
      <c r="R109" s="1" t="s">
        <v>139</v>
      </c>
    </row>
    <row r="110" spans="1:18" x14ac:dyDescent="0.2">
      <c r="A110" s="1" t="s">
        <v>106</v>
      </c>
      <c r="B110" s="1" t="s">
        <v>107</v>
      </c>
      <c r="C110" s="1" t="s">
        <v>139</v>
      </c>
      <c r="D110" s="1" t="s">
        <v>61</v>
      </c>
      <c r="E110" s="1" t="s">
        <v>62</v>
      </c>
      <c r="F110" s="1" t="s">
        <v>109</v>
      </c>
      <c r="G110" s="1" t="s">
        <v>8</v>
      </c>
      <c r="H110" s="1" t="s">
        <v>140</v>
      </c>
      <c r="I110" s="1" t="s">
        <v>111</v>
      </c>
      <c r="J110" s="1" t="s">
        <v>275</v>
      </c>
      <c r="K110" s="1" t="s">
        <v>167</v>
      </c>
      <c r="L110" s="1" t="s">
        <v>374</v>
      </c>
      <c r="M110" s="1" t="s">
        <v>374</v>
      </c>
      <c r="N110" s="1" t="s">
        <v>375</v>
      </c>
      <c r="O110" s="1" t="s">
        <v>115</v>
      </c>
      <c r="P110" s="1" t="s">
        <v>8</v>
      </c>
      <c r="Q110" s="1" t="s">
        <v>116</v>
      </c>
      <c r="R110" s="1" t="s">
        <v>139</v>
      </c>
    </row>
    <row r="111" spans="1:18" x14ac:dyDescent="0.2">
      <c r="A111" s="1" t="s">
        <v>106</v>
      </c>
      <c r="B111" s="1" t="s">
        <v>107</v>
      </c>
      <c r="C111" s="1" t="s">
        <v>108</v>
      </c>
      <c r="D111" s="1" t="s">
        <v>61</v>
      </c>
      <c r="E111" s="1" t="s">
        <v>62</v>
      </c>
      <c r="F111" s="1" t="s">
        <v>109</v>
      </c>
      <c r="G111" s="1" t="s">
        <v>8</v>
      </c>
      <c r="H111" s="1" t="s">
        <v>110</v>
      </c>
      <c r="I111" s="1" t="s">
        <v>111</v>
      </c>
      <c r="J111" s="1" t="s">
        <v>188</v>
      </c>
      <c r="K111" s="1" t="s">
        <v>112</v>
      </c>
      <c r="L111" s="1" t="s">
        <v>376</v>
      </c>
      <c r="M111" s="1" t="s">
        <v>376</v>
      </c>
      <c r="N111" s="1" t="s">
        <v>377</v>
      </c>
      <c r="O111" s="1" t="s">
        <v>115</v>
      </c>
      <c r="P111" s="1" t="s">
        <v>8</v>
      </c>
      <c r="Q111" s="1" t="s">
        <v>116</v>
      </c>
      <c r="R111" s="1" t="s">
        <v>108</v>
      </c>
    </row>
    <row r="112" spans="1:18" x14ac:dyDescent="0.2">
      <c r="A112" s="1" t="s">
        <v>106</v>
      </c>
      <c r="B112" s="1" t="s">
        <v>107</v>
      </c>
      <c r="C112" s="1" t="s">
        <v>139</v>
      </c>
      <c r="D112" s="1" t="s">
        <v>61</v>
      </c>
      <c r="E112" s="1" t="s">
        <v>62</v>
      </c>
      <c r="F112" s="1" t="s">
        <v>109</v>
      </c>
      <c r="G112" s="1" t="s">
        <v>8</v>
      </c>
      <c r="H112" s="1" t="s">
        <v>140</v>
      </c>
      <c r="I112" s="1" t="s">
        <v>141</v>
      </c>
      <c r="J112" s="1" t="s">
        <v>378</v>
      </c>
      <c r="K112" s="1" t="s">
        <v>143</v>
      </c>
      <c r="L112" s="1" t="s">
        <v>379</v>
      </c>
      <c r="M112" s="1" t="s">
        <v>379</v>
      </c>
      <c r="N112" s="1" t="s">
        <v>380</v>
      </c>
      <c r="O112" s="1" t="s">
        <v>64</v>
      </c>
      <c r="P112" s="1" t="s">
        <v>8</v>
      </c>
      <c r="Q112" s="1" t="s">
        <v>116</v>
      </c>
      <c r="R112" s="1" t="s">
        <v>139</v>
      </c>
    </row>
    <row r="113" spans="1:18" x14ac:dyDescent="0.2">
      <c r="A113" s="1" t="s">
        <v>106</v>
      </c>
      <c r="B113" s="1" t="s">
        <v>107</v>
      </c>
      <c r="C113" s="1" t="s">
        <v>108</v>
      </c>
      <c r="D113" s="1" t="s">
        <v>61</v>
      </c>
      <c r="E113" s="1" t="s">
        <v>62</v>
      </c>
      <c r="F113" s="1" t="s">
        <v>109</v>
      </c>
      <c r="G113" s="1" t="s">
        <v>8</v>
      </c>
      <c r="H113" s="1" t="s">
        <v>110</v>
      </c>
      <c r="I113" s="1" t="s">
        <v>111</v>
      </c>
      <c r="J113" s="1" t="s">
        <v>35</v>
      </c>
      <c r="K113" s="1" t="s">
        <v>167</v>
      </c>
      <c r="L113" s="1" t="s">
        <v>381</v>
      </c>
      <c r="M113" s="1" t="s">
        <v>381</v>
      </c>
      <c r="N113" s="1" t="s">
        <v>382</v>
      </c>
      <c r="O113" s="1" t="s">
        <v>115</v>
      </c>
      <c r="P113" s="1" t="s">
        <v>8</v>
      </c>
      <c r="Q113" s="1" t="s">
        <v>116</v>
      </c>
      <c r="R113" s="1" t="s">
        <v>108</v>
      </c>
    </row>
    <row r="114" spans="1:18" x14ac:dyDescent="0.2">
      <c r="A114" s="1" t="s">
        <v>106</v>
      </c>
      <c r="B114" s="1" t="s">
        <v>107</v>
      </c>
      <c r="C114" s="1" t="s">
        <v>108</v>
      </c>
      <c r="D114" s="1" t="s">
        <v>61</v>
      </c>
      <c r="E114" s="1" t="s">
        <v>62</v>
      </c>
      <c r="F114" s="1" t="s">
        <v>109</v>
      </c>
      <c r="G114" s="1" t="s">
        <v>8</v>
      </c>
      <c r="H114" s="1" t="s">
        <v>110</v>
      </c>
      <c r="I114" s="1" t="s">
        <v>111</v>
      </c>
      <c r="J114" s="1" t="s">
        <v>383</v>
      </c>
      <c r="K114" s="1" t="s">
        <v>112</v>
      </c>
      <c r="L114" s="1" t="s">
        <v>384</v>
      </c>
      <c r="M114" s="1" t="s">
        <v>384</v>
      </c>
      <c r="N114" s="1" t="s">
        <v>385</v>
      </c>
      <c r="O114" s="1" t="s">
        <v>115</v>
      </c>
      <c r="P114" s="1" t="s">
        <v>8</v>
      </c>
      <c r="Q114" s="1" t="s">
        <v>116</v>
      </c>
      <c r="R114" s="1" t="s">
        <v>108</v>
      </c>
    </row>
    <row r="115" spans="1:18" x14ac:dyDescent="0.2">
      <c r="A115" s="1" t="s">
        <v>106</v>
      </c>
      <c r="B115" s="1" t="s">
        <v>107</v>
      </c>
      <c r="C115" s="1" t="s">
        <v>123</v>
      </c>
      <c r="D115" s="1" t="s">
        <v>61</v>
      </c>
      <c r="E115" s="1" t="s">
        <v>62</v>
      </c>
      <c r="F115" s="1" t="s">
        <v>109</v>
      </c>
      <c r="G115" s="1" t="s">
        <v>8</v>
      </c>
      <c r="H115" s="1" t="s">
        <v>124</v>
      </c>
      <c r="I115" s="1" t="s">
        <v>6</v>
      </c>
      <c r="J115" s="1" t="s">
        <v>208</v>
      </c>
      <c r="K115" s="1" t="s">
        <v>126</v>
      </c>
      <c r="L115" s="1" t="s">
        <v>386</v>
      </c>
      <c r="M115" s="1" t="s">
        <v>386</v>
      </c>
      <c r="N115" s="1" t="s">
        <v>387</v>
      </c>
      <c r="O115" s="1" t="s">
        <v>129</v>
      </c>
      <c r="P115" s="1" t="s">
        <v>8</v>
      </c>
      <c r="Q115" s="1" t="s">
        <v>116</v>
      </c>
      <c r="R115" s="1" t="s">
        <v>123</v>
      </c>
    </row>
    <row r="116" spans="1:18" x14ac:dyDescent="0.2">
      <c r="A116" s="1" t="s">
        <v>106</v>
      </c>
      <c r="B116" s="1" t="s">
        <v>107</v>
      </c>
      <c r="C116" s="1" t="s">
        <v>123</v>
      </c>
      <c r="D116" s="1" t="s">
        <v>61</v>
      </c>
      <c r="E116" s="1" t="s">
        <v>62</v>
      </c>
      <c r="F116" s="1" t="s">
        <v>109</v>
      </c>
      <c r="G116" s="1" t="s">
        <v>8</v>
      </c>
      <c r="H116" s="1" t="s">
        <v>124</v>
      </c>
      <c r="I116" s="1" t="s">
        <v>6</v>
      </c>
      <c r="J116" s="1" t="s">
        <v>240</v>
      </c>
      <c r="K116" s="1" t="s">
        <v>126</v>
      </c>
      <c r="L116" s="1" t="s">
        <v>156</v>
      </c>
      <c r="M116" s="1" t="s">
        <v>156</v>
      </c>
      <c r="N116" s="1" t="s">
        <v>388</v>
      </c>
      <c r="O116" s="1" t="s">
        <v>129</v>
      </c>
      <c r="P116" s="1" t="s">
        <v>8</v>
      </c>
      <c r="Q116" s="1" t="s">
        <v>116</v>
      </c>
      <c r="R116" s="1" t="s">
        <v>123</v>
      </c>
    </row>
    <row r="117" spans="1:18" x14ac:dyDescent="0.2">
      <c r="A117" s="1" t="s">
        <v>106</v>
      </c>
      <c r="B117" s="1" t="s">
        <v>107</v>
      </c>
      <c r="C117" s="1" t="s">
        <v>108</v>
      </c>
      <c r="D117" s="1" t="s">
        <v>61</v>
      </c>
      <c r="E117" s="1" t="s">
        <v>62</v>
      </c>
      <c r="F117" s="1" t="s">
        <v>109</v>
      </c>
      <c r="G117" s="1" t="s">
        <v>8</v>
      </c>
      <c r="H117" s="1" t="s">
        <v>110</v>
      </c>
      <c r="I117" s="1" t="s">
        <v>111</v>
      </c>
      <c r="J117" s="1" t="s">
        <v>351</v>
      </c>
      <c r="K117" s="1" t="s">
        <v>112</v>
      </c>
      <c r="L117" s="1" t="s">
        <v>389</v>
      </c>
      <c r="M117" s="1" t="s">
        <v>389</v>
      </c>
      <c r="N117" s="1" t="s">
        <v>390</v>
      </c>
      <c r="O117" s="1" t="s">
        <v>115</v>
      </c>
      <c r="P117" s="1" t="s">
        <v>8</v>
      </c>
      <c r="Q117" s="1" t="s">
        <v>116</v>
      </c>
      <c r="R117" s="1" t="s">
        <v>108</v>
      </c>
    </row>
    <row r="118" spans="1:18" x14ac:dyDescent="0.2">
      <c r="A118" s="1" t="s">
        <v>106</v>
      </c>
      <c r="B118" s="1" t="s">
        <v>107</v>
      </c>
      <c r="C118" s="1" t="s">
        <v>193</v>
      </c>
      <c r="D118" s="1" t="s">
        <v>61</v>
      </c>
      <c r="E118" s="1" t="s">
        <v>62</v>
      </c>
      <c r="F118" s="1" t="s">
        <v>109</v>
      </c>
      <c r="G118" s="1" t="s">
        <v>8</v>
      </c>
      <c r="H118" s="1" t="s">
        <v>194</v>
      </c>
      <c r="I118" s="1" t="s">
        <v>6</v>
      </c>
      <c r="J118" s="1" t="s">
        <v>65</v>
      </c>
      <c r="K118" s="1" t="s">
        <v>196</v>
      </c>
      <c r="L118" s="1" t="s">
        <v>391</v>
      </c>
      <c r="M118" s="1" t="s">
        <v>391</v>
      </c>
      <c r="N118" s="1" t="s">
        <v>392</v>
      </c>
      <c r="O118" s="1" t="s">
        <v>129</v>
      </c>
      <c r="P118" s="1" t="s">
        <v>8</v>
      </c>
      <c r="Q118" s="1" t="s">
        <v>116</v>
      </c>
      <c r="R118" s="1" t="s">
        <v>193</v>
      </c>
    </row>
    <row r="119" spans="1:18" x14ac:dyDescent="0.2">
      <c r="A119" s="1" t="s">
        <v>106</v>
      </c>
      <c r="B119" s="1" t="s">
        <v>107</v>
      </c>
      <c r="C119" s="1" t="s">
        <v>108</v>
      </c>
      <c r="D119" s="1" t="s">
        <v>61</v>
      </c>
      <c r="E119" s="1" t="s">
        <v>62</v>
      </c>
      <c r="F119" s="1" t="s">
        <v>109</v>
      </c>
      <c r="G119" s="1" t="s">
        <v>8</v>
      </c>
      <c r="H119" s="1" t="s">
        <v>110</v>
      </c>
      <c r="I119" s="1" t="s">
        <v>111</v>
      </c>
      <c r="J119" s="1" t="s">
        <v>294</v>
      </c>
      <c r="K119" s="1" t="s">
        <v>112</v>
      </c>
      <c r="L119" s="1" t="s">
        <v>393</v>
      </c>
      <c r="M119" s="1" t="s">
        <v>393</v>
      </c>
      <c r="N119" s="1" t="s">
        <v>394</v>
      </c>
      <c r="O119" s="1" t="s">
        <v>115</v>
      </c>
      <c r="P119" s="1" t="s">
        <v>8</v>
      </c>
      <c r="Q119" s="1" t="s">
        <v>116</v>
      </c>
      <c r="R119" s="1" t="s">
        <v>108</v>
      </c>
    </row>
    <row r="120" spans="1:18" x14ac:dyDescent="0.2">
      <c r="A120" s="1" t="s">
        <v>106</v>
      </c>
      <c r="B120" s="1" t="s">
        <v>107</v>
      </c>
      <c r="C120" s="1" t="s">
        <v>203</v>
      </c>
      <c r="D120" s="1" t="s">
        <v>61</v>
      </c>
      <c r="E120" s="1" t="s">
        <v>62</v>
      </c>
      <c r="F120" s="1" t="s">
        <v>109</v>
      </c>
      <c r="G120" s="1" t="s">
        <v>8</v>
      </c>
      <c r="H120" s="1" t="s">
        <v>204</v>
      </c>
      <c r="I120" s="1" t="s">
        <v>6</v>
      </c>
      <c r="J120" s="1" t="s">
        <v>310</v>
      </c>
      <c r="K120" s="1" t="s">
        <v>196</v>
      </c>
      <c r="L120" s="1" t="s">
        <v>164</v>
      </c>
      <c r="M120" s="1" t="s">
        <v>164</v>
      </c>
      <c r="N120" s="1" t="s">
        <v>395</v>
      </c>
      <c r="O120" s="1" t="s">
        <v>129</v>
      </c>
      <c r="P120" s="1" t="s">
        <v>8</v>
      </c>
      <c r="Q120" s="1" t="s">
        <v>116</v>
      </c>
      <c r="R120" s="1" t="s">
        <v>203</v>
      </c>
    </row>
    <row r="121" spans="1:18" x14ac:dyDescent="0.2">
      <c r="A121" s="1" t="s">
        <v>106</v>
      </c>
      <c r="B121" s="1" t="s">
        <v>107</v>
      </c>
      <c r="C121" s="1" t="s">
        <v>108</v>
      </c>
      <c r="D121" s="1" t="s">
        <v>61</v>
      </c>
      <c r="E121" s="1" t="s">
        <v>62</v>
      </c>
      <c r="F121" s="1" t="s">
        <v>109</v>
      </c>
      <c r="G121" s="1" t="s">
        <v>8</v>
      </c>
      <c r="H121" s="1" t="s">
        <v>110</v>
      </c>
      <c r="I121" s="1" t="s">
        <v>111</v>
      </c>
      <c r="J121" s="1" t="s">
        <v>396</v>
      </c>
      <c r="K121" s="1" t="s">
        <v>112</v>
      </c>
      <c r="L121" s="1" t="s">
        <v>397</v>
      </c>
      <c r="M121" s="1" t="s">
        <v>397</v>
      </c>
      <c r="N121" s="1" t="s">
        <v>398</v>
      </c>
      <c r="O121" s="1" t="s">
        <v>115</v>
      </c>
      <c r="P121" s="1" t="s">
        <v>8</v>
      </c>
      <c r="Q121" s="1" t="s">
        <v>116</v>
      </c>
      <c r="R121" s="1" t="s">
        <v>108</v>
      </c>
    </row>
    <row r="122" spans="1:18" x14ac:dyDescent="0.2">
      <c r="A122" s="1" t="s">
        <v>106</v>
      </c>
      <c r="B122" s="1" t="s">
        <v>107</v>
      </c>
      <c r="C122" s="1" t="s">
        <v>123</v>
      </c>
      <c r="D122" s="1" t="s">
        <v>61</v>
      </c>
      <c r="E122" s="1" t="s">
        <v>62</v>
      </c>
      <c r="F122" s="1" t="s">
        <v>109</v>
      </c>
      <c r="G122" s="1" t="s">
        <v>8</v>
      </c>
      <c r="H122" s="1" t="s">
        <v>124</v>
      </c>
      <c r="I122" s="1" t="s">
        <v>6</v>
      </c>
      <c r="J122" s="1" t="s">
        <v>35</v>
      </c>
      <c r="K122" s="1" t="s">
        <v>126</v>
      </c>
      <c r="L122" s="1" t="s">
        <v>127</v>
      </c>
      <c r="M122" s="1" t="s">
        <v>127</v>
      </c>
      <c r="N122" s="1" t="s">
        <v>399</v>
      </c>
      <c r="O122" s="1" t="s">
        <v>129</v>
      </c>
      <c r="P122" s="1" t="s">
        <v>8</v>
      </c>
      <c r="Q122" s="1" t="s">
        <v>116</v>
      </c>
      <c r="R122" s="1" t="s">
        <v>123</v>
      </c>
    </row>
    <row r="123" spans="1:18" x14ac:dyDescent="0.2">
      <c r="A123" s="1" t="s">
        <v>106</v>
      </c>
      <c r="B123" s="1" t="s">
        <v>107</v>
      </c>
      <c r="C123" s="1" t="s">
        <v>108</v>
      </c>
      <c r="D123" s="1" t="s">
        <v>61</v>
      </c>
      <c r="E123" s="1" t="s">
        <v>62</v>
      </c>
      <c r="F123" s="1" t="s">
        <v>109</v>
      </c>
      <c r="G123" s="1" t="s">
        <v>8</v>
      </c>
      <c r="H123" s="1" t="s">
        <v>110</v>
      </c>
      <c r="I123" s="1" t="s">
        <v>111</v>
      </c>
      <c r="J123" s="1" t="s">
        <v>235</v>
      </c>
      <c r="K123" s="1" t="s">
        <v>112</v>
      </c>
      <c r="L123" s="1" t="s">
        <v>400</v>
      </c>
      <c r="M123" s="1" t="s">
        <v>400</v>
      </c>
      <c r="N123" s="1" t="s">
        <v>401</v>
      </c>
      <c r="O123" s="1" t="s">
        <v>115</v>
      </c>
      <c r="P123" s="1" t="s">
        <v>8</v>
      </c>
      <c r="Q123" s="1" t="s">
        <v>116</v>
      </c>
      <c r="R123" s="1" t="s">
        <v>108</v>
      </c>
    </row>
    <row r="124" spans="1:18" x14ac:dyDescent="0.2">
      <c r="A124" s="1" t="s">
        <v>106</v>
      </c>
      <c r="B124" s="1" t="s">
        <v>107</v>
      </c>
      <c r="C124" s="1" t="s">
        <v>193</v>
      </c>
      <c r="D124" s="1" t="s">
        <v>61</v>
      </c>
      <c r="E124" s="1" t="s">
        <v>62</v>
      </c>
      <c r="F124" s="1" t="s">
        <v>109</v>
      </c>
      <c r="G124" s="1" t="s">
        <v>8</v>
      </c>
      <c r="H124" s="1" t="s">
        <v>194</v>
      </c>
      <c r="I124" s="1" t="s">
        <v>6</v>
      </c>
      <c r="J124" s="1" t="s">
        <v>402</v>
      </c>
      <c r="K124" s="1" t="s">
        <v>196</v>
      </c>
      <c r="L124" s="1" t="s">
        <v>360</v>
      </c>
      <c r="M124" s="1" t="s">
        <v>360</v>
      </c>
      <c r="N124" s="1" t="s">
        <v>403</v>
      </c>
      <c r="O124" s="1" t="s">
        <v>129</v>
      </c>
      <c r="P124" s="1" t="s">
        <v>8</v>
      </c>
      <c r="Q124" s="1" t="s">
        <v>116</v>
      </c>
      <c r="R124" s="1" t="s">
        <v>193</v>
      </c>
    </row>
    <row r="125" spans="1:18" x14ac:dyDescent="0.2">
      <c r="A125" s="1" t="s">
        <v>106</v>
      </c>
      <c r="B125" s="1" t="s">
        <v>107</v>
      </c>
      <c r="C125" s="1" t="s">
        <v>108</v>
      </c>
      <c r="D125" s="1" t="s">
        <v>61</v>
      </c>
      <c r="E125" s="1" t="s">
        <v>62</v>
      </c>
      <c r="F125" s="1" t="s">
        <v>109</v>
      </c>
      <c r="G125" s="1" t="s">
        <v>8</v>
      </c>
      <c r="H125" s="1" t="s">
        <v>110</v>
      </c>
      <c r="I125" s="1" t="s">
        <v>111</v>
      </c>
      <c r="J125" s="1" t="s">
        <v>402</v>
      </c>
      <c r="K125" s="1" t="s">
        <v>112</v>
      </c>
      <c r="L125" s="1" t="s">
        <v>404</v>
      </c>
      <c r="M125" s="1" t="s">
        <v>404</v>
      </c>
      <c r="N125" s="1" t="s">
        <v>405</v>
      </c>
      <c r="O125" s="1" t="s">
        <v>115</v>
      </c>
      <c r="P125" s="1" t="s">
        <v>8</v>
      </c>
      <c r="Q125" s="1" t="s">
        <v>116</v>
      </c>
      <c r="R125" s="1" t="s">
        <v>108</v>
      </c>
    </row>
    <row r="126" spans="1:18" x14ac:dyDescent="0.2">
      <c r="A126" s="1" t="s">
        <v>106</v>
      </c>
      <c r="B126" s="1" t="s">
        <v>107</v>
      </c>
      <c r="C126" s="1" t="s">
        <v>139</v>
      </c>
      <c r="D126" s="1" t="s">
        <v>61</v>
      </c>
      <c r="E126" s="1" t="s">
        <v>62</v>
      </c>
      <c r="F126" s="1" t="s">
        <v>109</v>
      </c>
      <c r="G126" s="1" t="s">
        <v>8</v>
      </c>
      <c r="H126" s="1" t="s">
        <v>140</v>
      </c>
      <c r="I126" s="1" t="s">
        <v>111</v>
      </c>
      <c r="J126" s="1" t="s">
        <v>348</v>
      </c>
      <c r="K126" s="1" t="s">
        <v>167</v>
      </c>
      <c r="L126" s="1" t="s">
        <v>406</v>
      </c>
      <c r="M126" s="1" t="s">
        <v>406</v>
      </c>
      <c r="N126" s="1" t="s">
        <v>407</v>
      </c>
      <c r="O126" s="1" t="s">
        <v>115</v>
      </c>
      <c r="P126" s="1" t="s">
        <v>8</v>
      </c>
      <c r="Q126" s="1" t="s">
        <v>116</v>
      </c>
      <c r="R126" s="1" t="s">
        <v>139</v>
      </c>
    </row>
    <row r="127" spans="1:18" x14ac:dyDescent="0.2">
      <c r="A127" s="1" t="s">
        <v>106</v>
      </c>
      <c r="B127" s="1" t="s">
        <v>107</v>
      </c>
      <c r="C127" s="1" t="s">
        <v>123</v>
      </c>
      <c r="D127" s="1" t="s">
        <v>61</v>
      </c>
      <c r="E127" s="1" t="s">
        <v>62</v>
      </c>
      <c r="F127" s="1" t="s">
        <v>109</v>
      </c>
      <c r="G127" s="1" t="s">
        <v>8</v>
      </c>
      <c r="H127" s="1" t="s">
        <v>124</v>
      </c>
      <c r="I127" s="1" t="s">
        <v>6</v>
      </c>
      <c r="J127" s="1" t="s">
        <v>170</v>
      </c>
      <c r="K127" s="1" t="s">
        <v>126</v>
      </c>
      <c r="L127" s="1" t="s">
        <v>127</v>
      </c>
      <c r="M127" s="1" t="s">
        <v>127</v>
      </c>
      <c r="N127" s="1" t="s">
        <v>408</v>
      </c>
      <c r="O127" s="1" t="s">
        <v>129</v>
      </c>
      <c r="P127" s="1" t="s">
        <v>8</v>
      </c>
      <c r="Q127" s="1" t="s">
        <v>116</v>
      </c>
      <c r="R127" s="1" t="s">
        <v>123</v>
      </c>
    </row>
    <row r="128" spans="1:18" x14ac:dyDescent="0.2">
      <c r="A128" s="1" t="s">
        <v>106</v>
      </c>
      <c r="B128" s="1" t="s">
        <v>107</v>
      </c>
      <c r="C128" s="1" t="s">
        <v>123</v>
      </c>
      <c r="D128" s="1" t="s">
        <v>61</v>
      </c>
      <c r="E128" s="1" t="s">
        <v>62</v>
      </c>
      <c r="F128" s="1" t="s">
        <v>109</v>
      </c>
      <c r="G128" s="1" t="s">
        <v>8</v>
      </c>
      <c r="H128" s="1" t="s">
        <v>124</v>
      </c>
      <c r="I128" s="1" t="s">
        <v>6</v>
      </c>
      <c r="J128" s="1" t="s">
        <v>251</v>
      </c>
      <c r="K128" s="1" t="s">
        <v>126</v>
      </c>
      <c r="L128" s="1" t="s">
        <v>127</v>
      </c>
      <c r="M128" s="1" t="s">
        <v>127</v>
      </c>
      <c r="N128" s="1" t="s">
        <v>409</v>
      </c>
      <c r="O128" s="1" t="s">
        <v>129</v>
      </c>
      <c r="P128" s="1" t="s">
        <v>8</v>
      </c>
      <c r="Q128" s="1" t="s">
        <v>116</v>
      </c>
      <c r="R128" s="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885B-1CAD-4355-BF56-3C0BF9D4041D}">
  <dimension ref="A2:K268"/>
  <sheetViews>
    <sheetView tabSelected="1" workbookViewId="0">
      <selection activeCell="A9" sqref="A9:E13"/>
    </sheetView>
  </sheetViews>
  <sheetFormatPr defaultRowHeight="12.75" x14ac:dyDescent="0.2"/>
  <cols>
    <col min="1" max="1" width="22" style="1" customWidth="1"/>
    <col min="2" max="2" width="21.28515625" style="1" bestFit="1" customWidth="1"/>
    <col min="3" max="3" width="18.28515625" style="1" customWidth="1"/>
    <col min="4" max="4" width="11.5703125" style="1" customWidth="1"/>
    <col min="5" max="5" width="20.5703125" style="1" customWidth="1"/>
    <col min="6" max="6" width="9.140625" style="1"/>
    <col min="7" max="7" width="18.5703125" style="1" customWidth="1"/>
    <col min="8" max="8" width="18.42578125" style="1" customWidth="1"/>
    <col min="9" max="9" width="16.140625" style="1" customWidth="1"/>
    <col min="10" max="10" width="12.5703125" style="1" customWidth="1"/>
    <col min="11" max="11" width="25.28515625" style="1" bestFit="1" customWidth="1"/>
    <col min="12" max="16384" width="9.140625" style="1"/>
  </cols>
  <sheetData>
    <row r="2" spans="1:11" s="8" customFormat="1" ht="15.75" x14ac:dyDescent="0.25">
      <c r="A2" s="8" t="s">
        <v>422</v>
      </c>
      <c r="G2" s="8" t="s">
        <v>423</v>
      </c>
    </row>
    <row r="4" spans="1:11" s="8" customFormat="1" ht="15.75" x14ac:dyDescent="0.25">
      <c r="A4" s="8" t="s">
        <v>413</v>
      </c>
      <c r="B4" s="8" t="s">
        <v>414</v>
      </c>
      <c r="C4" s="8" t="s">
        <v>415</v>
      </c>
      <c r="D4" s="8" t="s">
        <v>417</v>
      </c>
      <c r="E4" s="8" t="s">
        <v>418</v>
      </c>
      <c r="G4" s="8" t="s">
        <v>413</v>
      </c>
      <c r="H4" s="8" t="s">
        <v>416</v>
      </c>
      <c r="I4" s="8" t="s">
        <v>419</v>
      </c>
      <c r="J4" s="8" t="s">
        <v>420</v>
      </c>
      <c r="K4" s="8" t="s">
        <v>421</v>
      </c>
    </row>
    <row r="5" spans="1:11" x14ac:dyDescent="0.2">
      <c r="A5" s="1" t="s">
        <v>410</v>
      </c>
      <c r="B5" s="19">
        <f>SUMIF('MB51'!A:A,A5,'MB51'!J:J)</f>
        <v>2132.3899999999994</v>
      </c>
      <c r="C5" s="19">
        <f>SUMIF('HJ GDN'!A:A,A5,'HJ GDN'!P:P)</f>
        <v>2132.3900000000003</v>
      </c>
      <c r="D5" s="1">
        <f>Table1[[#This Row],[SAP Pick Quantity (YDS)]]-Table1[[#This Row],[HJ GDN Quantity (YDS)]]</f>
        <v>0</v>
      </c>
      <c r="E5" s="9" t="str" cm="1">
        <f t="array" ref="E5">_xlfn.IFS(Table1[[#This Row],[Variance (YDS)]]&gt;0,"SAP Transfer Quantity is High",Table1[[#This Row],[Variance (YDS)]]&lt;0,"Loaded Qty is High",Table1[[#This Row],[Variance (YDS)]]=0,"Quantity Tally")</f>
        <v>Quantity Tally</v>
      </c>
      <c r="G5" s="1" t="s">
        <v>410</v>
      </c>
      <c r="H5" s="1">
        <f>COUNTIF('MB51'!A:A,G5)</f>
        <v>51</v>
      </c>
      <c r="I5" s="1">
        <f>COUNTIF('HJ GDN'!A:A,G5)</f>
        <v>49</v>
      </c>
      <c r="J5" s="1">
        <f>Table13[[#This Row],[SAP Pick Quantity (Roll)]]-Table13[[#This Row],[HJ GDN Quantity (Roll)]]</f>
        <v>2</v>
      </c>
      <c r="K5" s="9" t="str" cm="1">
        <f t="array" ref="K5">_xlfn.IFS(Table13[[#This Row],[Variance (Roll)]]&gt;0,"SAP Roll Quantity is High",Table13[[#This Row],[Variance (Roll)]]&lt;0,"Loaded Roll Qty is High",Table13[[#This Row],[Variance (Roll)]]=0,"Roll Quantity Tally")</f>
        <v>SAP Roll Quantity is High</v>
      </c>
    </row>
    <row r="6" spans="1:11" x14ac:dyDescent="0.2">
      <c r="A6" s="1" t="s">
        <v>411</v>
      </c>
      <c r="B6" s="19">
        <f>SUMIF('MB51'!A:A,A6,'MB51'!J:J)</f>
        <v>457.5</v>
      </c>
      <c r="C6" s="19">
        <f>SUMIF('HJ GDN'!A:A,A6,'HJ GDN'!P:P)</f>
        <v>457.5</v>
      </c>
      <c r="D6" s="9">
        <f>Table1[[#This Row],[SAP Pick Quantity (YDS)]]-Table1[[#This Row],[HJ GDN Quantity (YDS)]]</f>
        <v>0</v>
      </c>
      <c r="E6" s="9" t="str" cm="1">
        <f t="array" ref="E6">_xlfn.IFS(Table1[[#This Row],[Variance (YDS)]]&gt;0,"SAP Transfer Quantity is High",Table1[[#This Row],[Variance (YDS)]]&lt;0,"Loaded Qty is High",Table1[[#This Row],[Variance (YDS)]]=0,"Quantity Tally")</f>
        <v>Quantity Tally</v>
      </c>
      <c r="G6" s="1" t="s">
        <v>411</v>
      </c>
      <c r="H6" s="9">
        <f>COUNTIF('MB51'!A:A,G6)</f>
        <v>12</v>
      </c>
      <c r="I6" s="9">
        <f>COUNTIF('HJ GDN'!A:A,G6)</f>
        <v>9</v>
      </c>
      <c r="J6" s="9">
        <f>Table13[[#This Row],[SAP Pick Quantity (Roll)]]-Table13[[#This Row],[HJ GDN Quantity (Roll)]]</f>
        <v>3</v>
      </c>
      <c r="K6" s="9" t="str" cm="1">
        <f t="array" ref="K6">_xlfn.IFS(Table13[[#This Row],[Variance (Roll)]]&gt;0,"SAP Roll Quantity is High",Table13[[#This Row],[Variance (Roll)]]&lt;0,"Loaded Roll Qty is High",Table13[[#This Row],[Variance (Roll)]]=0,"Roll Quantity Tally")</f>
        <v>SAP Roll Quantity is High</v>
      </c>
    </row>
    <row r="7" spans="1:11" x14ac:dyDescent="0.2">
      <c r="A7" s="1" t="s">
        <v>412</v>
      </c>
      <c r="B7" s="19">
        <f>SUMIF('MB51'!A:A,A7,'MB51'!J:J)</f>
        <v>4156.445999999999</v>
      </c>
      <c r="C7" s="19">
        <f>SUMIF('HJ GDN'!A:A,A7,'HJ GDN'!P:P)</f>
        <v>4156.445999999999</v>
      </c>
      <c r="D7" s="9">
        <f>Table1[[#This Row],[SAP Pick Quantity (YDS)]]-Table1[[#This Row],[HJ GDN Quantity (YDS)]]</f>
        <v>0</v>
      </c>
      <c r="E7" s="9" t="str" cm="1">
        <f t="array" ref="E7">_xlfn.IFS(Table1[[#This Row],[Variance (YDS)]]&gt;0,"SAP Transfer Quantity is High",Table1[[#This Row],[Variance (YDS)]]&lt;0,"Loaded Qty is High",Table1[[#This Row],[Variance (YDS)]]=0,"Quantity Tally")</f>
        <v>Quantity Tally</v>
      </c>
      <c r="G7" s="1" t="s">
        <v>412</v>
      </c>
      <c r="H7" s="9">
        <f>COUNTIF('MB51'!A:A,G7)</f>
        <v>72</v>
      </c>
      <c r="I7" s="9">
        <f>COUNTIF('HJ GDN'!A:A,G7)</f>
        <v>69</v>
      </c>
      <c r="J7" s="9">
        <f>Table13[[#This Row],[SAP Pick Quantity (Roll)]]-Table13[[#This Row],[HJ GDN Quantity (Roll)]]</f>
        <v>3</v>
      </c>
      <c r="K7" s="9" t="str" cm="1">
        <f t="array" ref="K7">_xlfn.IFS(Table13[[#This Row],[Variance (Roll)]]&gt;0,"SAP Roll Quantity is High",Table13[[#This Row],[Variance (Roll)]]&lt;0,"Loaded Roll Qty is High",Table13[[#This Row],[Variance (Roll)]]=0,"Roll Quantity Tally")</f>
        <v>SAP Roll Quantity is High</v>
      </c>
    </row>
    <row r="8" spans="1:11" ht="15" x14ac:dyDescent="0.25">
      <c r="A8"/>
      <c r="B8"/>
      <c r="C8"/>
      <c r="D8"/>
      <c r="E8"/>
    </row>
    <row r="9" spans="1:11" s="18" customFormat="1" ht="15.75" x14ac:dyDescent="0.25">
      <c r="A9" s="8" t="s">
        <v>429</v>
      </c>
    </row>
    <row r="10" spans="1:11" ht="15" x14ac:dyDescent="0.25">
      <c r="A10"/>
      <c r="B10"/>
      <c r="C10"/>
      <c r="D10"/>
      <c r="E10"/>
    </row>
    <row r="11" spans="1:11" s="18" customFormat="1" ht="15.75" x14ac:dyDescent="0.25">
      <c r="A11" s="18" t="s">
        <v>428</v>
      </c>
      <c r="B11" s="18" t="s">
        <v>426</v>
      </c>
      <c r="C11" s="18" t="s">
        <v>427</v>
      </c>
      <c r="D11" s="18" t="s">
        <v>47</v>
      </c>
      <c r="E11" s="18" t="s">
        <v>430</v>
      </c>
    </row>
    <row r="12" spans="1:11" x14ac:dyDescent="0.2">
      <c r="A12" s="1" t="s">
        <v>424</v>
      </c>
      <c r="B12" s="19">
        <f>SUM(Table1[SAP Pick Quantity (YDS)])</f>
        <v>6746.3359999999984</v>
      </c>
      <c r="C12" s="19">
        <f>SUM(Table1[HJ GDN Quantity (YDS)])</f>
        <v>6746.3359999999993</v>
      </c>
      <c r="D12" s="1">
        <f>B12-C12</f>
        <v>0</v>
      </c>
      <c r="E12" s="1" t="str" cm="1">
        <f t="array" ref="E12">_xlfn.IFS(Table3[[#This Row],[Variance]]&gt;0,"SAP Quantity is High",Table3[[#This Row],[Variance]]&lt;0,"Loaded Qty is High",Table3[[#This Row],[Variance]]=0,"Quantity Tally")</f>
        <v>Quantity Tally</v>
      </c>
    </row>
    <row r="13" spans="1:11" x14ac:dyDescent="0.2">
      <c r="A13" s="1" t="s">
        <v>425</v>
      </c>
      <c r="B13" s="1">
        <f>SUM(Table13[SAP Pick Quantity (Roll)])</f>
        <v>135</v>
      </c>
      <c r="C13" s="1">
        <f>SUM(Table13[HJ GDN Quantity (Roll)])</f>
        <v>127</v>
      </c>
      <c r="D13" s="1">
        <f>B13-C13</f>
        <v>8</v>
      </c>
      <c r="E13" s="1" t="str" cm="1">
        <f t="array" ref="E13">_xlfn.IFS(Table3[[#This Row],[Variance]]&gt;0,"SAP Quantity is High",Table3[[#This Row],[Variance]]&lt;0,"Loaded Qty is High",Table3[[#This Row],[Variance]]=0,"Quantity Tally")</f>
        <v>SAP Quantity is High</v>
      </c>
    </row>
    <row r="14" spans="1:11" ht="15" x14ac:dyDescent="0.25">
      <c r="A14"/>
      <c r="B14"/>
      <c r="C14"/>
      <c r="D14"/>
      <c r="E14"/>
    </row>
    <row r="15" spans="1:11" ht="15" x14ac:dyDescent="0.25">
      <c r="A15"/>
      <c r="B15"/>
      <c r="C15"/>
      <c r="D15"/>
      <c r="E15"/>
    </row>
    <row r="16" spans="1:11" ht="15" x14ac:dyDescent="0.25">
      <c r="A16"/>
      <c r="B16"/>
      <c r="C16"/>
      <c r="D16"/>
      <c r="E16"/>
    </row>
    <row r="17" spans="1:5" ht="15" x14ac:dyDescent="0.25">
      <c r="A17"/>
      <c r="B17"/>
      <c r="C17"/>
      <c r="D17"/>
      <c r="E17"/>
    </row>
    <row r="18" spans="1:5" ht="15" x14ac:dyDescent="0.25">
      <c r="A18"/>
      <c r="B18"/>
      <c r="C18"/>
      <c r="D18"/>
      <c r="E18"/>
    </row>
    <row r="19" spans="1:5" ht="15" x14ac:dyDescent="0.25">
      <c r="A19"/>
      <c r="B19"/>
      <c r="C19"/>
      <c r="D19"/>
      <c r="E19"/>
    </row>
    <row r="20" spans="1:5" ht="15" x14ac:dyDescent="0.25">
      <c r="A20"/>
      <c r="B20"/>
      <c r="C20"/>
      <c r="D20"/>
      <c r="E20"/>
    </row>
    <row r="21" spans="1:5" ht="15" x14ac:dyDescent="0.25">
      <c r="A21"/>
      <c r="B21"/>
      <c r="C21"/>
      <c r="D21"/>
      <c r="E21"/>
    </row>
    <row r="22" spans="1:5" ht="15" x14ac:dyDescent="0.25">
      <c r="A22"/>
      <c r="B22"/>
      <c r="C22"/>
      <c r="D22"/>
      <c r="E22"/>
    </row>
    <row r="23" spans="1:5" ht="15" x14ac:dyDescent="0.25">
      <c r="A23"/>
      <c r="B23"/>
      <c r="C23"/>
      <c r="D23"/>
      <c r="E23"/>
    </row>
    <row r="24" spans="1:5" ht="15" x14ac:dyDescent="0.25">
      <c r="A24"/>
      <c r="B24"/>
      <c r="C24"/>
      <c r="D24"/>
      <c r="E24"/>
    </row>
    <row r="25" spans="1:5" ht="15" x14ac:dyDescent="0.25">
      <c r="A25"/>
      <c r="B25"/>
      <c r="C25"/>
      <c r="D25"/>
      <c r="E25"/>
    </row>
    <row r="26" spans="1:5" ht="15" x14ac:dyDescent="0.25">
      <c r="A26"/>
      <c r="B26"/>
      <c r="C26"/>
      <c r="D26"/>
      <c r="E26"/>
    </row>
    <row r="27" spans="1:5" ht="15" x14ac:dyDescent="0.25">
      <c r="A27"/>
      <c r="B27"/>
      <c r="C27"/>
      <c r="D27"/>
      <c r="E27"/>
    </row>
    <row r="28" spans="1:5" ht="15" x14ac:dyDescent="0.25">
      <c r="A28"/>
      <c r="B28"/>
      <c r="C28"/>
      <c r="D28"/>
      <c r="E28"/>
    </row>
    <row r="29" spans="1:5" ht="15" x14ac:dyDescent="0.25">
      <c r="A29"/>
      <c r="B29"/>
      <c r="C29"/>
      <c r="D29"/>
      <c r="E29"/>
    </row>
    <row r="30" spans="1:5" ht="15" x14ac:dyDescent="0.25">
      <c r="A30"/>
      <c r="B30"/>
      <c r="C30"/>
      <c r="D30"/>
      <c r="E30"/>
    </row>
    <row r="31" spans="1:5" ht="15" x14ac:dyDescent="0.25">
      <c r="A31"/>
      <c r="B31"/>
      <c r="C31"/>
      <c r="D31"/>
      <c r="E31"/>
    </row>
    <row r="32" spans="1:5" ht="15" x14ac:dyDescent="0.25">
      <c r="A32"/>
      <c r="B32"/>
      <c r="C32"/>
      <c r="D32"/>
      <c r="E32"/>
    </row>
    <row r="33" spans="1:5" ht="15" x14ac:dyDescent="0.25">
      <c r="A33"/>
      <c r="B33"/>
      <c r="C33"/>
      <c r="D33"/>
      <c r="E33"/>
    </row>
    <row r="34" spans="1:5" ht="15" x14ac:dyDescent="0.25">
      <c r="A34"/>
      <c r="B34"/>
      <c r="C34"/>
      <c r="D34"/>
      <c r="E34"/>
    </row>
    <row r="35" spans="1:5" ht="15" x14ac:dyDescent="0.25">
      <c r="A35"/>
      <c r="B35"/>
      <c r="C35"/>
      <c r="D35"/>
      <c r="E35"/>
    </row>
    <row r="36" spans="1:5" ht="15" x14ac:dyDescent="0.25">
      <c r="A36"/>
      <c r="B36"/>
      <c r="C36"/>
      <c r="D36"/>
      <c r="E36"/>
    </row>
    <row r="37" spans="1:5" ht="15" x14ac:dyDescent="0.25">
      <c r="A37"/>
      <c r="B37"/>
      <c r="C37"/>
      <c r="D37"/>
      <c r="E37"/>
    </row>
    <row r="38" spans="1:5" ht="15" x14ac:dyDescent="0.25">
      <c r="A38"/>
      <c r="B38"/>
      <c r="C38"/>
      <c r="D38"/>
      <c r="E38"/>
    </row>
    <row r="39" spans="1:5" ht="15" x14ac:dyDescent="0.25">
      <c r="A39"/>
      <c r="B39"/>
      <c r="C39"/>
      <c r="D39"/>
      <c r="E39"/>
    </row>
    <row r="40" spans="1:5" ht="15" x14ac:dyDescent="0.25">
      <c r="A40"/>
      <c r="B40"/>
      <c r="C40"/>
      <c r="D40"/>
      <c r="E40"/>
    </row>
    <row r="41" spans="1:5" ht="15" x14ac:dyDescent="0.25">
      <c r="A41"/>
      <c r="B41"/>
      <c r="C41"/>
      <c r="D41"/>
      <c r="E41"/>
    </row>
    <row r="42" spans="1:5" ht="15" x14ac:dyDescent="0.25">
      <c r="A42"/>
      <c r="B42"/>
      <c r="C42"/>
      <c r="D42"/>
      <c r="E42"/>
    </row>
    <row r="43" spans="1:5" ht="15" x14ac:dyDescent="0.25">
      <c r="A43"/>
      <c r="B43"/>
      <c r="C43"/>
      <c r="D43"/>
      <c r="E43"/>
    </row>
    <row r="44" spans="1:5" ht="15" x14ac:dyDescent="0.25">
      <c r="A44"/>
      <c r="B44"/>
      <c r="C44"/>
      <c r="D44"/>
      <c r="E44"/>
    </row>
    <row r="45" spans="1:5" ht="15" x14ac:dyDescent="0.25">
      <c r="A45"/>
      <c r="B45"/>
      <c r="C45"/>
      <c r="D45"/>
      <c r="E45"/>
    </row>
    <row r="46" spans="1:5" ht="15" x14ac:dyDescent="0.25">
      <c r="A46"/>
      <c r="B46"/>
      <c r="C46"/>
      <c r="D46"/>
      <c r="E46"/>
    </row>
    <row r="47" spans="1:5" ht="15" x14ac:dyDescent="0.25">
      <c r="A47"/>
      <c r="B47"/>
      <c r="C47"/>
      <c r="D47"/>
      <c r="E47"/>
    </row>
    <row r="48" spans="1:5" ht="15" x14ac:dyDescent="0.25">
      <c r="A48"/>
      <c r="B48"/>
      <c r="C48"/>
      <c r="D48"/>
      <c r="E48"/>
    </row>
    <row r="49" spans="1:5" ht="15" x14ac:dyDescent="0.25">
      <c r="A49"/>
      <c r="B49"/>
      <c r="C49"/>
      <c r="D49"/>
      <c r="E49"/>
    </row>
    <row r="50" spans="1:5" ht="15" x14ac:dyDescent="0.25">
      <c r="A50"/>
      <c r="B50"/>
      <c r="C50"/>
      <c r="D50"/>
      <c r="E50"/>
    </row>
    <row r="51" spans="1:5" ht="15" x14ac:dyDescent="0.25">
      <c r="A51"/>
      <c r="B51"/>
      <c r="C51"/>
      <c r="D51"/>
      <c r="E51"/>
    </row>
    <row r="52" spans="1:5" ht="15" x14ac:dyDescent="0.25">
      <c r="A52"/>
      <c r="B52"/>
      <c r="C52"/>
      <c r="D52"/>
      <c r="E52"/>
    </row>
    <row r="53" spans="1:5" ht="15" x14ac:dyDescent="0.25">
      <c r="A53"/>
      <c r="B53"/>
      <c r="C53"/>
      <c r="D53"/>
      <c r="E53"/>
    </row>
    <row r="54" spans="1:5" ht="15" x14ac:dyDescent="0.25">
      <c r="A54"/>
      <c r="B54"/>
      <c r="C54"/>
      <c r="D54"/>
      <c r="E54"/>
    </row>
    <row r="55" spans="1:5" ht="15" x14ac:dyDescent="0.25">
      <c r="A55"/>
      <c r="B55"/>
      <c r="C55"/>
      <c r="D55"/>
      <c r="E55"/>
    </row>
    <row r="56" spans="1:5" ht="15" x14ac:dyDescent="0.25">
      <c r="A56"/>
      <c r="B56"/>
      <c r="C56"/>
      <c r="D56"/>
      <c r="E56"/>
    </row>
    <row r="57" spans="1:5" ht="15" x14ac:dyDescent="0.25">
      <c r="A57"/>
      <c r="B57"/>
      <c r="C57"/>
      <c r="D57"/>
      <c r="E57"/>
    </row>
    <row r="58" spans="1:5" ht="15" x14ac:dyDescent="0.25">
      <c r="A58"/>
      <c r="B58"/>
      <c r="C58"/>
      <c r="D58"/>
      <c r="E58"/>
    </row>
    <row r="59" spans="1:5" ht="15" x14ac:dyDescent="0.25">
      <c r="A59"/>
      <c r="B59"/>
      <c r="C59"/>
      <c r="D59"/>
      <c r="E59"/>
    </row>
    <row r="60" spans="1:5" ht="15" x14ac:dyDescent="0.25">
      <c r="A60"/>
      <c r="B60"/>
      <c r="C60"/>
      <c r="D60"/>
      <c r="E60"/>
    </row>
    <row r="61" spans="1:5" ht="15" x14ac:dyDescent="0.25">
      <c r="A61"/>
      <c r="B61"/>
      <c r="C61"/>
      <c r="D61"/>
      <c r="E61"/>
    </row>
    <row r="62" spans="1:5" ht="15" x14ac:dyDescent="0.25">
      <c r="A62"/>
      <c r="B62"/>
      <c r="C62"/>
      <c r="D62"/>
      <c r="E62"/>
    </row>
    <row r="63" spans="1:5" ht="15" x14ac:dyDescent="0.25">
      <c r="A63"/>
      <c r="B63"/>
      <c r="C63"/>
      <c r="D63"/>
      <c r="E63"/>
    </row>
    <row r="64" spans="1:5" ht="15" x14ac:dyDescent="0.25">
      <c r="A64"/>
      <c r="B64"/>
      <c r="C64"/>
      <c r="D64"/>
      <c r="E64"/>
    </row>
    <row r="65" spans="1:5" ht="15" x14ac:dyDescent="0.25">
      <c r="A65"/>
      <c r="B65"/>
      <c r="C65"/>
      <c r="D65"/>
      <c r="E65"/>
    </row>
    <row r="66" spans="1:5" ht="15" x14ac:dyDescent="0.25">
      <c r="A66"/>
      <c r="B66"/>
      <c r="C66"/>
      <c r="D66"/>
      <c r="E66"/>
    </row>
    <row r="67" spans="1:5" ht="15" x14ac:dyDescent="0.25">
      <c r="A67"/>
      <c r="B67"/>
      <c r="C67"/>
      <c r="D67"/>
      <c r="E67"/>
    </row>
    <row r="68" spans="1:5" ht="15" x14ac:dyDescent="0.25">
      <c r="A68"/>
      <c r="B68"/>
      <c r="C68"/>
      <c r="D68"/>
      <c r="E68"/>
    </row>
    <row r="69" spans="1:5" ht="15" x14ac:dyDescent="0.25">
      <c r="A69"/>
      <c r="B69"/>
      <c r="C69"/>
      <c r="D69"/>
      <c r="E69"/>
    </row>
    <row r="70" spans="1:5" ht="15" x14ac:dyDescent="0.25">
      <c r="A70"/>
      <c r="B70"/>
      <c r="C70"/>
      <c r="D70"/>
      <c r="E70"/>
    </row>
    <row r="71" spans="1:5" ht="15" x14ac:dyDescent="0.25">
      <c r="A71"/>
      <c r="B71"/>
      <c r="C71"/>
      <c r="D71"/>
      <c r="E71"/>
    </row>
    <row r="72" spans="1:5" ht="15" x14ac:dyDescent="0.25">
      <c r="A72"/>
      <c r="B72"/>
      <c r="C72"/>
      <c r="D72"/>
      <c r="E72"/>
    </row>
    <row r="73" spans="1:5" ht="15" x14ac:dyDescent="0.25">
      <c r="A73"/>
      <c r="B73"/>
      <c r="C73"/>
      <c r="D73"/>
      <c r="E73"/>
    </row>
    <row r="74" spans="1:5" ht="15" x14ac:dyDescent="0.25">
      <c r="A74"/>
      <c r="B74"/>
      <c r="C74"/>
      <c r="D74"/>
      <c r="E74"/>
    </row>
    <row r="75" spans="1:5" ht="15" x14ac:dyDescent="0.25">
      <c r="A75"/>
      <c r="B75"/>
      <c r="C75"/>
      <c r="D75"/>
      <c r="E75"/>
    </row>
    <row r="76" spans="1:5" ht="15" x14ac:dyDescent="0.25">
      <c r="A76"/>
      <c r="B76"/>
      <c r="C76"/>
      <c r="D76"/>
      <c r="E76"/>
    </row>
    <row r="77" spans="1:5" ht="15" x14ac:dyDescent="0.25">
      <c r="A77"/>
      <c r="B77"/>
      <c r="C77"/>
      <c r="D77"/>
      <c r="E77"/>
    </row>
    <row r="78" spans="1:5" ht="15" x14ac:dyDescent="0.25">
      <c r="A78"/>
      <c r="B78"/>
      <c r="C78"/>
      <c r="D78"/>
      <c r="E78"/>
    </row>
    <row r="79" spans="1:5" ht="15" x14ac:dyDescent="0.25">
      <c r="A79"/>
      <c r="B79"/>
      <c r="C79"/>
      <c r="D79"/>
      <c r="E79"/>
    </row>
    <row r="80" spans="1:5" ht="15" x14ac:dyDescent="0.25">
      <c r="A80"/>
      <c r="B80"/>
      <c r="C80"/>
      <c r="D80"/>
      <c r="E80"/>
    </row>
    <row r="81" spans="1:5" ht="15" x14ac:dyDescent="0.25">
      <c r="A81"/>
      <c r="B81"/>
      <c r="C81"/>
      <c r="D81"/>
      <c r="E81"/>
    </row>
    <row r="82" spans="1:5" ht="15" x14ac:dyDescent="0.25">
      <c r="A82"/>
      <c r="B82"/>
      <c r="C82"/>
      <c r="D82"/>
      <c r="E82"/>
    </row>
    <row r="83" spans="1:5" ht="15" x14ac:dyDescent="0.25">
      <c r="A83"/>
      <c r="B83"/>
      <c r="C83"/>
      <c r="D83"/>
      <c r="E83"/>
    </row>
    <row r="84" spans="1:5" ht="15" x14ac:dyDescent="0.25">
      <c r="A84"/>
      <c r="B84"/>
      <c r="C84"/>
      <c r="D84"/>
      <c r="E84"/>
    </row>
    <row r="85" spans="1:5" ht="15" x14ac:dyDescent="0.25">
      <c r="A85"/>
      <c r="B85"/>
      <c r="C85"/>
      <c r="D85"/>
      <c r="E85"/>
    </row>
    <row r="86" spans="1:5" ht="15" x14ac:dyDescent="0.25">
      <c r="A86"/>
      <c r="B86"/>
      <c r="C86"/>
      <c r="D86"/>
      <c r="E86"/>
    </row>
    <row r="87" spans="1:5" ht="15" x14ac:dyDescent="0.25">
      <c r="A87"/>
      <c r="B87"/>
      <c r="C87"/>
      <c r="D87"/>
      <c r="E87"/>
    </row>
    <row r="88" spans="1:5" ht="15" x14ac:dyDescent="0.25">
      <c r="A88"/>
      <c r="B88"/>
      <c r="C88"/>
      <c r="D88"/>
      <c r="E88"/>
    </row>
    <row r="89" spans="1:5" ht="15" x14ac:dyDescent="0.25">
      <c r="A89"/>
      <c r="B89"/>
      <c r="C89"/>
      <c r="D89"/>
      <c r="E89"/>
    </row>
    <row r="90" spans="1:5" ht="15" x14ac:dyDescent="0.25">
      <c r="A90"/>
      <c r="B90"/>
      <c r="C90"/>
      <c r="D90"/>
      <c r="E90"/>
    </row>
    <row r="91" spans="1:5" ht="15" x14ac:dyDescent="0.25">
      <c r="A91"/>
      <c r="B91"/>
      <c r="C91"/>
      <c r="D91"/>
      <c r="E91"/>
    </row>
    <row r="92" spans="1:5" ht="15" x14ac:dyDescent="0.25">
      <c r="A92"/>
      <c r="B92"/>
      <c r="C92"/>
      <c r="D92"/>
      <c r="E92"/>
    </row>
    <row r="93" spans="1:5" ht="15" x14ac:dyDescent="0.25">
      <c r="A93"/>
      <c r="B93"/>
      <c r="C93"/>
      <c r="D93"/>
      <c r="E93"/>
    </row>
    <row r="94" spans="1:5" ht="15" x14ac:dyDescent="0.25">
      <c r="A94"/>
      <c r="B94"/>
      <c r="C94"/>
      <c r="D94"/>
      <c r="E94"/>
    </row>
    <row r="95" spans="1:5" ht="15" x14ac:dyDescent="0.25">
      <c r="A95"/>
      <c r="B95"/>
      <c r="C95"/>
      <c r="D95"/>
      <c r="E95"/>
    </row>
    <row r="96" spans="1:5" ht="15" x14ac:dyDescent="0.25">
      <c r="A96"/>
      <c r="B96"/>
      <c r="C96"/>
      <c r="D96"/>
      <c r="E96"/>
    </row>
    <row r="97" spans="1:5" ht="15" x14ac:dyDescent="0.25">
      <c r="A97"/>
      <c r="B97"/>
      <c r="C97"/>
      <c r="D97"/>
      <c r="E97"/>
    </row>
    <row r="98" spans="1:5" ht="15" x14ac:dyDescent="0.25">
      <c r="A98"/>
      <c r="B98"/>
      <c r="C98"/>
      <c r="D98"/>
      <c r="E98"/>
    </row>
    <row r="99" spans="1:5" ht="15" x14ac:dyDescent="0.25">
      <c r="A99"/>
      <c r="B99"/>
      <c r="C99"/>
      <c r="D99"/>
      <c r="E99"/>
    </row>
    <row r="100" spans="1:5" ht="15" x14ac:dyDescent="0.25">
      <c r="A100"/>
      <c r="B100"/>
      <c r="C100"/>
      <c r="D100"/>
      <c r="E100"/>
    </row>
    <row r="101" spans="1:5" ht="15" x14ac:dyDescent="0.25">
      <c r="A101"/>
      <c r="B101"/>
      <c r="C101"/>
      <c r="D101"/>
      <c r="E101"/>
    </row>
    <row r="102" spans="1:5" ht="15" x14ac:dyDescent="0.25">
      <c r="A102"/>
      <c r="B102"/>
      <c r="C102"/>
      <c r="D102"/>
      <c r="E102"/>
    </row>
    <row r="103" spans="1:5" ht="15" x14ac:dyDescent="0.25">
      <c r="A103"/>
      <c r="B103"/>
      <c r="C103"/>
      <c r="D103"/>
      <c r="E103"/>
    </row>
    <row r="104" spans="1:5" ht="15" x14ac:dyDescent="0.25">
      <c r="A104"/>
      <c r="B104"/>
      <c r="C104"/>
      <c r="D104"/>
      <c r="E104"/>
    </row>
    <row r="105" spans="1:5" ht="15" x14ac:dyDescent="0.25">
      <c r="A105"/>
      <c r="B105"/>
      <c r="C105"/>
      <c r="D105"/>
      <c r="E105"/>
    </row>
    <row r="106" spans="1:5" ht="15" x14ac:dyDescent="0.25">
      <c r="A106"/>
      <c r="B106"/>
      <c r="C106"/>
      <c r="D106"/>
      <c r="E106"/>
    </row>
    <row r="107" spans="1:5" ht="15" x14ac:dyDescent="0.25">
      <c r="A107"/>
      <c r="B107"/>
      <c r="C107"/>
      <c r="D107"/>
      <c r="E107"/>
    </row>
    <row r="108" spans="1:5" ht="15" x14ac:dyDescent="0.25">
      <c r="A108"/>
      <c r="B108"/>
      <c r="C108"/>
      <c r="D108"/>
      <c r="E108"/>
    </row>
    <row r="109" spans="1:5" ht="15" x14ac:dyDescent="0.25">
      <c r="A109"/>
      <c r="B109"/>
      <c r="C109"/>
      <c r="D109"/>
      <c r="E109"/>
    </row>
    <row r="110" spans="1:5" ht="15" x14ac:dyDescent="0.25">
      <c r="A110"/>
      <c r="B110"/>
      <c r="C110"/>
      <c r="D110"/>
      <c r="E110"/>
    </row>
    <row r="111" spans="1:5" ht="15" x14ac:dyDescent="0.25">
      <c r="A111"/>
      <c r="B111"/>
      <c r="C111"/>
      <c r="D111"/>
      <c r="E111"/>
    </row>
    <row r="112" spans="1:5" ht="15" x14ac:dyDescent="0.25">
      <c r="A112"/>
      <c r="B112"/>
      <c r="C112"/>
      <c r="D112"/>
      <c r="E112"/>
    </row>
    <row r="113" spans="1:5" ht="15" x14ac:dyDescent="0.25">
      <c r="A113"/>
      <c r="B113"/>
      <c r="C113"/>
      <c r="D113"/>
      <c r="E113"/>
    </row>
    <row r="114" spans="1:5" ht="15" x14ac:dyDescent="0.25">
      <c r="A114"/>
      <c r="B114"/>
      <c r="C114"/>
      <c r="D114"/>
      <c r="E114"/>
    </row>
    <row r="115" spans="1:5" ht="15" x14ac:dyDescent="0.25">
      <c r="A115"/>
      <c r="B115"/>
      <c r="C115"/>
      <c r="D115"/>
      <c r="E115"/>
    </row>
    <row r="116" spans="1:5" ht="15" x14ac:dyDescent="0.25">
      <c r="A116"/>
      <c r="B116"/>
      <c r="C116"/>
      <c r="D116"/>
      <c r="E116"/>
    </row>
    <row r="117" spans="1:5" ht="15" x14ac:dyDescent="0.25">
      <c r="A117"/>
      <c r="B117"/>
      <c r="C117"/>
      <c r="D117"/>
      <c r="E117"/>
    </row>
    <row r="118" spans="1:5" ht="15" x14ac:dyDescent="0.25">
      <c r="A118"/>
      <c r="B118"/>
      <c r="C118"/>
      <c r="D118"/>
      <c r="E118"/>
    </row>
    <row r="119" spans="1:5" ht="15" x14ac:dyDescent="0.25">
      <c r="A119"/>
      <c r="B119"/>
      <c r="C119"/>
      <c r="D119"/>
      <c r="E119"/>
    </row>
    <row r="120" spans="1:5" ht="15" x14ac:dyDescent="0.25">
      <c r="A120"/>
      <c r="B120"/>
      <c r="C120"/>
      <c r="D120"/>
      <c r="E120"/>
    </row>
    <row r="121" spans="1:5" ht="15" x14ac:dyDescent="0.25">
      <c r="A121"/>
      <c r="B121"/>
      <c r="C121"/>
      <c r="D121"/>
      <c r="E121"/>
    </row>
    <row r="122" spans="1:5" ht="15" x14ac:dyDescent="0.25">
      <c r="A122"/>
      <c r="B122"/>
      <c r="C122"/>
      <c r="D122"/>
      <c r="E122"/>
    </row>
    <row r="123" spans="1:5" ht="15" x14ac:dyDescent="0.25">
      <c r="A123"/>
      <c r="B123"/>
      <c r="C123"/>
      <c r="D123"/>
      <c r="E123"/>
    </row>
    <row r="124" spans="1:5" ht="15" x14ac:dyDescent="0.25">
      <c r="A124"/>
      <c r="B124"/>
      <c r="C124"/>
      <c r="D124"/>
      <c r="E124"/>
    </row>
    <row r="125" spans="1:5" ht="15" x14ac:dyDescent="0.25">
      <c r="A125"/>
      <c r="B125"/>
      <c r="C125"/>
      <c r="D125"/>
      <c r="E125"/>
    </row>
    <row r="126" spans="1:5" ht="15" x14ac:dyDescent="0.25">
      <c r="A126"/>
      <c r="B126"/>
      <c r="C126"/>
      <c r="D126"/>
      <c r="E126"/>
    </row>
    <row r="127" spans="1:5" ht="15" x14ac:dyDescent="0.25">
      <c r="A127"/>
      <c r="B127"/>
      <c r="C127"/>
      <c r="D127"/>
      <c r="E127"/>
    </row>
    <row r="128" spans="1:5" ht="15" x14ac:dyDescent="0.25">
      <c r="A128"/>
      <c r="B128"/>
      <c r="C128"/>
      <c r="D128"/>
      <c r="E128"/>
    </row>
    <row r="129" spans="1:5" ht="15" x14ac:dyDescent="0.25">
      <c r="A129"/>
      <c r="B129"/>
      <c r="C129"/>
      <c r="D129"/>
      <c r="E129"/>
    </row>
    <row r="130" spans="1:5" ht="15" x14ac:dyDescent="0.25">
      <c r="A130"/>
      <c r="B130"/>
      <c r="C130"/>
      <c r="D130"/>
      <c r="E130"/>
    </row>
    <row r="131" spans="1:5" ht="15" x14ac:dyDescent="0.25">
      <c r="A131"/>
      <c r="B131"/>
      <c r="C131"/>
      <c r="D131"/>
      <c r="E131"/>
    </row>
    <row r="132" spans="1:5" ht="15" x14ac:dyDescent="0.25">
      <c r="A132"/>
      <c r="B132"/>
      <c r="C132"/>
      <c r="D132"/>
      <c r="E132"/>
    </row>
    <row r="133" spans="1:5" ht="15" x14ac:dyDescent="0.25">
      <c r="A133"/>
      <c r="B133"/>
      <c r="C133"/>
      <c r="D133"/>
      <c r="E133"/>
    </row>
    <row r="134" spans="1:5" ht="15" x14ac:dyDescent="0.25">
      <c r="A134"/>
      <c r="B134"/>
      <c r="C134"/>
      <c r="D134"/>
      <c r="E134"/>
    </row>
    <row r="135" spans="1:5" ht="15" x14ac:dyDescent="0.25">
      <c r="A135"/>
      <c r="B135"/>
      <c r="C135"/>
      <c r="D135"/>
      <c r="E135"/>
    </row>
    <row r="136" spans="1:5" ht="15" x14ac:dyDescent="0.25">
      <c r="A136"/>
      <c r="B136"/>
      <c r="C136"/>
      <c r="D136"/>
      <c r="E136"/>
    </row>
    <row r="137" spans="1:5" ht="15" x14ac:dyDescent="0.25">
      <c r="A137"/>
      <c r="B137"/>
      <c r="C137"/>
      <c r="D137"/>
      <c r="E137"/>
    </row>
    <row r="138" spans="1:5" ht="15" x14ac:dyDescent="0.25">
      <c r="A138"/>
      <c r="B138"/>
      <c r="C138"/>
      <c r="D138"/>
      <c r="E138"/>
    </row>
    <row r="139" spans="1:5" ht="15" x14ac:dyDescent="0.25">
      <c r="A139"/>
      <c r="B139"/>
      <c r="C139"/>
      <c r="D139"/>
      <c r="E139"/>
    </row>
    <row r="140" spans="1:5" ht="15" x14ac:dyDescent="0.25">
      <c r="A140"/>
      <c r="B140"/>
      <c r="C140"/>
      <c r="D140"/>
      <c r="E140"/>
    </row>
    <row r="141" spans="1:5" ht="15" x14ac:dyDescent="0.25">
      <c r="A141"/>
      <c r="B141"/>
      <c r="C141"/>
      <c r="D141"/>
      <c r="E141"/>
    </row>
    <row r="142" spans="1:5" ht="15" x14ac:dyDescent="0.25">
      <c r="A142"/>
      <c r="B142"/>
      <c r="C142"/>
      <c r="D142"/>
      <c r="E142"/>
    </row>
    <row r="143" spans="1:5" ht="15" x14ac:dyDescent="0.25">
      <c r="A143"/>
      <c r="B143"/>
      <c r="C143"/>
      <c r="D143"/>
      <c r="E143"/>
    </row>
    <row r="144" spans="1:5" ht="15" x14ac:dyDescent="0.25">
      <c r="A144"/>
      <c r="B144"/>
      <c r="C144"/>
      <c r="D144"/>
      <c r="E144"/>
    </row>
    <row r="145" spans="1:5" ht="15" x14ac:dyDescent="0.25">
      <c r="A145"/>
      <c r="B145"/>
      <c r="C145"/>
      <c r="D145"/>
      <c r="E145"/>
    </row>
    <row r="146" spans="1:5" ht="15" x14ac:dyDescent="0.25">
      <c r="A146"/>
      <c r="B146"/>
      <c r="C146"/>
      <c r="D146"/>
      <c r="E146"/>
    </row>
    <row r="147" spans="1:5" ht="15" x14ac:dyDescent="0.25">
      <c r="A147"/>
      <c r="B147"/>
      <c r="C147"/>
      <c r="D147"/>
      <c r="E147"/>
    </row>
    <row r="148" spans="1:5" ht="15" x14ac:dyDescent="0.25">
      <c r="A148"/>
      <c r="B148"/>
      <c r="C148"/>
      <c r="D148"/>
      <c r="E148"/>
    </row>
    <row r="149" spans="1:5" ht="15" x14ac:dyDescent="0.25">
      <c r="A149"/>
      <c r="B149"/>
      <c r="C149"/>
      <c r="D149"/>
      <c r="E149"/>
    </row>
    <row r="150" spans="1:5" ht="15" x14ac:dyDescent="0.25">
      <c r="A150"/>
      <c r="B150"/>
      <c r="C150"/>
      <c r="D150"/>
      <c r="E150"/>
    </row>
    <row r="151" spans="1:5" ht="15" x14ac:dyDescent="0.25">
      <c r="A151"/>
      <c r="B151"/>
      <c r="C151"/>
      <c r="D151"/>
      <c r="E151"/>
    </row>
    <row r="152" spans="1:5" ht="15" x14ac:dyDescent="0.25">
      <c r="A152"/>
      <c r="B152"/>
      <c r="C152"/>
      <c r="D152"/>
      <c r="E152"/>
    </row>
    <row r="153" spans="1:5" ht="15" x14ac:dyDescent="0.25">
      <c r="A153"/>
      <c r="B153"/>
      <c r="C153"/>
      <c r="D153"/>
      <c r="E153"/>
    </row>
    <row r="154" spans="1:5" ht="15" x14ac:dyDescent="0.25">
      <c r="A154"/>
      <c r="B154"/>
      <c r="C154"/>
      <c r="D154"/>
      <c r="E154"/>
    </row>
    <row r="155" spans="1:5" ht="15" x14ac:dyDescent="0.25">
      <c r="A155"/>
      <c r="B155"/>
      <c r="C155"/>
      <c r="D155"/>
      <c r="E155"/>
    </row>
    <row r="156" spans="1:5" ht="15" x14ac:dyDescent="0.25">
      <c r="A156"/>
      <c r="B156"/>
      <c r="C156"/>
      <c r="D156"/>
      <c r="E156"/>
    </row>
    <row r="157" spans="1:5" ht="15" x14ac:dyDescent="0.25">
      <c r="A157"/>
      <c r="B157"/>
      <c r="C157"/>
      <c r="D157"/>
      <c r="E157"/>
    </row>
    <row r="158" spans="1:5" ht="15" x14ac:dyDescent="0.25">
      <c r="A158"/>
      <c r="B158"/>
      <c r="C158"/>
      <c r="D158"/>
      <c r="E158"/>
    </row>
    <row r="159" spans="1:5" ht="15" x14ac:dyDescent="0.25">
      <c r="A159"/>
      <c r="B159"/>
      <c r="C159"/>
      <c r="D159"/>
      <c r="E159"/>
    </row>
    <row r="160" spans="1:5" ht="15" x14ac:dyDescent="0.25">
      <c r="A160"/>
      <c r="B160"/>
      <c r="C160"/>
      <c r="D160"/>
      <c r="E160"/>
    </row>
    <row r="161" spans="1:5" ht="15" x14ac:dyDescent="0.25">
      <c r="A161"/>
      <c r="B161"/>
      <c r="C161"/>
      <c r="D161"/>
      <c r="E161"/>
    </row>
    <row r="162" spans="1:5" ht="15" x14ac:dyDescent="0.25">
      <c r="A162"/>
      <c r="B162"/>
      <c r="C162"/>
      <c r="D162"/>
      <c r="E162"/>
    </row>
    <row r="163" spans="1:5" ht="15" x14ac:dyDescent="0.25">
      <c r="A163"/>
      <c r="B163"/>
      <c r="C163"/>
      <c r="D163"/>
      <c r="E163"/>
    </row>
    <row r="164" spans="1:5" ht="15" x14ac:dyDescent="0.25">
      <c r="A164"/>
      <c r="B164"/>
      <c r="C164"/>
      <c r="D164"/>
      <c r="E164"/>
    </row>
    <row r="165" spans="1:5" ht="15" x14ac:dyDescent="0.25">
      <c r="A165"/>
      <c r="B165"/>
      <c r="C165"/>
      <c r="D165"/>
      <c r="E165"/>
    </row>
    <row r="166" spans="1:5" ht="15" x14ac:dyDescent="0.25">
      <c r="A166"/>
      <c r="B166"/>
      <c r="C166"/>
      <c r="D166"/>
      <c r="E166"/>
    </row>
    <row r="167" spans="1:5" ht="15" x14ac:dyDescent="0.25">
      <c r="A167"/>
      <c r="B167"/>
      <c r="C167"/>
      <c r="D167"/>
      <c r="E167"/>
    </row>
    <row r="168" spans="1:5" ht="15" x14ac:dyDescent="0.25">
      <c r="A168"/>
      <c r="B168"/>
      <c r="C168"/>
      <c r="D168"/>
      <c r="E168"/>
    </row>
    <row r="169" spans="1:5" ht="15" x14ac:dyDescent="0.25">
      <c r="A169"/>
      <c r="B169"/>
      <c r="C169"/>
      <c r="D169"/>
      <c r="E169"/>
    </row>
    <row r="170" spans="1:5" ht="15" x14ac:dyDescent="0.25">
      <c r="A170"/>
      <c r="B170"/>
      <c r="C170"/>
      <c r="D170"/>
      <c r="E170"/>
    </row>
    <row r="171" spans="1:5" ht="15" x14ac:dyDescent="0.25">
      <c r="A171"/>
      <c r="B171"/>
      <c r="C171"/>
      <c r="D171"/>
      <c r="E171"/>
    </row>
    <row r="172" spans="1:5" ht="15" x14ac:dyDescent="0.25">
      <c r="A172"/>
      <c r="B172"/>
      <c r="C172"/>
      <c r="D172"/>
      <c r="E172"/>
    </row>
    <row r="173" spans="1:5" ht="15" x14ac:dyDescent="0.25">
      <c r="A173"/>
      <c r="B173"/>
      <c r="C173"/>
      <c r="D173"/>
      <c r="E173"/>
    </row>
    <row r="174" spans="1:5" ht="15" x14ac:dyDescent="0.25">
      <c r="A174"/>
      <c r="B174"/>
      <c r="C174"/>
      <c r="D174"/>
      <c r="E174"/>
    </row>
    <row r="175" spans="1:5" ht="15" x14ac:dyDescent="0.25">
      <c r="A175"/>
      <c r="B175"/>
      <c r="C175"/>
      <c r="D175"/>
      <c r="E175"/>
    </row>
    <row r="176" spans="1:5" ht="15" x14ac:dyDescent="0.25">
      <c r="A176"/>
      <c r="B176"/>
      <c r="C176"/>
      <c r="D176"/>
      <c r="E176"/>
    </row>
    <row r="177" spans="1:5" ht="15" x14ac:dyDescent="0.25">
      <c r="A177"/>
      <c r="B177"/>
      <c r="C177"/>
      <c r="D177"/>
      <c r="E177"/>
    </row>
    <row r="178" spans="1:5" ht="15" x14ac:dyDescent="0.25">
      <c r="A178"/>
      <c r="B178"/>
      <c r="C178"/>
      <c r="D178"/>
      <c r="E178"/>
    </row>
    <row r="179" spans="1:5" ht="15" x14ac:dyDescent="0.25">
      <c r="A179"/>
      <c r="B179"/>
      <c r="C179"/>
      <c r="D179"/>
      <c r="E179"/>
    </row>
    <row r="180" spans="1:5" ht="15" x14ac:dyDescent="0.25">
      <c r="A180"/>
      <c r="B180"/>
      <c r="C180"/>
      <c r="D180"/>
      <c r="E180"/>
    </row>
    <row r="181" spans="1:5" ht="15" x14ac:dyDescent="0.25">
      <c r="A181"/>
      <c r="B181"/>
      <c r="C181"/>
      <c r="D181"/>
      <c r="E181"/>
    </row>
    <row r="182" spans="1:5" ht="15" x14ac:dyDescent="0.25">
      <c r="A182"/>
      <c r="B182"/>
      <c r="C182"/>
      <c r="D182"/>
      <c r="E182"/>
    </row>
    <row r="183" spans="1:5" ht="15" x14ac:dyDescent="0.25">
      <c r="A183"/>
      <c r="B183"/>
      <c r="C183"/>
      <c r="D183"/>
      <c r="E183"/>
    </row>
    <row r="184" spans="1:5" ht="15" x14ac:dyDescent="0.25">
      <c r="A184"/>
      <c r="B184"/>
      <c r="C184"/>
      <c r="D184"/>
      <c r="E184"/>
    </row>
    <row r="185" spans="1:5" ht="15" x14ac:dyDescent="0.25">
      <c r="A185"/>
      <c r="B185"/>
      <c r="C185"/>
      <c r="D185"/>
      <c r="E185"/>
    </row>
    <row r="186" spans="1:5" ht="15" x14ac:dyDescent="0.25">
      <c r="A186"/>
      <c r="B186"/>
      <c r="C186"/>
      <c r="D186"/>
      <c r="E186"/>
    </row>
    <row r="187" spans="1:5" ht="15" x14ac:dyDescent="0.25">
      <c r="A187"/>
      <c r="B187"/>
      <c r="C187"/>
      <c r="D187"/>
      <c r="E187"/>
    </row>
    <row r="188" spans="1:5" ht="15" x14ac:dyDescent="0.25">
      <c r="A188"/>
      <c r="B188"/>
      <c r="C188"/>
      <c r="D188"/>
      <c r="E188"/>
    </row>
    <row r="189" spans="1:5" ht="15" x14ac:dyDescent="0.25">
      <c r="A189"/>
      <c r="B189"/>
      <c r="C189"/>
      <c r="D189"/>
      <c r="E189"/>
    </row>
    <row r="190" spans="1:5" ht="15" x14ac:dyDescent="0.25">
      <c r="A190"/>
      <c r="B190"/>
      <c r="C190"/>
      <c r="D190"/>
      <c r="E190"/>
    </row>
    <row r="191" spans="1:5" ht="15" x14ac:dyDescent="0.25">
      <c r="A191"/>
      <c r="B191"/>
      <c r="C191"/>
      <c r="D191"/>
      <c r="E191"/>
    </row>
    <row r="192" spans="1:5" ht="15" x14ac:dyDescent="0.25">
      <c r="A192"/>
      <c r="B192"/>
      <c r="C192"/>
      <c r="D192"/>
      <c r="E192"/>
    </row>
    <row r="193" spans="1:5" ht="15" x14ac:dyDescent="0.25">
      <c r="A193"/>
      <c r="B193"/>
      <c r="C193"/>
      <c r="D193"/>
      <c r="E193"/>
    </row>
    <row r="194" spans="1:5" ht="15" x14ac:dyDescent="0.25">
      <c r="A194"/>
      <c r="B194"/>
      <c r="C194"/>
      <c r="D194"/>
      <c r="E194"/>
    </row>
    <row r="195" spans="1:5" ht="15" x14ac:dyDescent="0.25">
      <c r="A195"/>
      <c r="B195"/>
      <c r="C195"/>
      <c r="D195"/>
      <c r="E195"/>
    </row>
    <row r="196" spans="1:5" ht="15" x14ac:dyDescent="0.25">
      <c r="A196"/>
      <c r="B196"/>
      <c r="C196"/>
      <c r="D196"/>
      <c r="E196"/>
    </row>
    <row r="197" spans="1:5" ht="15" x14ac:dyDescent="0.25">
      <c r="A197"/>
      <c r="B197"/>
      <c r="C197"/>
      <c r="D197"/>
      <c r="E197"/>
    </row>
    <row r="198" spans="1:5" ht="15" x14ac:dyDescent="0.25">
      <c r="A198"/>
      <c r="B198"/>
      <c r="C198"/>
      <c r="D198"/>
      <c r="E198"/>
    </row>
    <row r="199" spans="1:5" ht="15" x14ac:dyDescent="0.25">
      <c r="A199"/>
      <c r="B199"/>
      <c r="C199"/>
      <c r="D199"/>
      <c r="E199"/>
    </row>
    <row r="200" spans="1:5" ht="15" x14ac:dyDescent="0.25">
      <c r="A200"/>
      <c r="B200"/>
      <c r="C200"/>
      <c r="D200"/>
      <c r="E200"/>
    </row>
    <row r="201" spans="1:5" ht="15" x14ac:dyDescent="0.25">
      <c r="A201"/>
      <c r="B201"/>
      <c r="C201"/>
      <c r="D201"/>
      <c r="E201"/>
    </row>
    <row r="202" spans="1:5" ht="15" x14ac:dyDescent="0.25">
      <c r="A202"/>
      <c r="B202"/>
      <c r="C202"/>
      <c r="D202"/>
      <c r="E202"/>
    </row>
    <row r="203" spans="1:5" ht="15" x14ac:dyDescent="0.25">
      <c r="A203"/>
      <c r="B203"/>
      <c r="C203"/>
      <c r="D203"/>
      <c r="E203"/>
    </row>
    <row r="204" spans="1:5" ht="15" x14ac:dyDescent="0.25">
      <c r="A204"/>
      <c r="B204"/>
      <c r="C204"/>
      <c r="D204"/>
      <c r="E204"/>
    </row>
    <row r="205" spans="1:5" ht="15" x14ac:dyDescent="0.25">
      <c r="A205"/>
      <c r="B205"/>
      <c r="C205"/>
      <c r="D205"/>
      <c r="E205"/>
    </row>
    <row r="206" spans="1:5" ht="15" x14ac:dyDescent="0.25">
      <c r="A206"/>
      <c r="B206"/>
      <c r="C206"/>
      <c r="D206"/>
      <c r="E206"/>
    </row>
    <row r="207" spans="1:5" ht="15" x14ac:dyDescent="0.25">
      <c r="A207"/>
      <c r="B207"/>
      <c r="C207"/>
      <c r="D207"/>
      <c r="E207"/>
    </row>
    <row r="208" spans="1:5" ht="15" x14ac:dyDescent="0.25">
      <c r="A208"/>
      <c r="B208"/>
      <c r="C208"/>
      <c r="D208"/>
      <c r="E208"/>
    </row>
    <row r="209" spans="1:5" ht="15" x14ac:dyDescent="0.25">
      <c r="A209"/>
      <c r="B209"/>
      <c r="C209"/>
      <c r="D209"/>
      <c r="E209"/>
    </row>
    <row r="210" spans="1:5" ht="15" x14ac:dyDescent="0.25">
      <c r="A210"/>
      <c r="B210"/>
      <c r="C210"/>
      <c r="D210"/>
      <c r="E210"/>
    </row>
    <row r="211" spans="1:5" ht="15" x14ac:dyDescent="0.25">
      <c r="A211"/>
      <c r="B211"/>
      <c r="C211"/>
      <c r="D211"/>
      <c r="E211"/>
    </row>
    <row r="212" spans="1:5" ht="15" x14ac:dyDescent="0.25">
      <c r="A212"/>
      <c r="B212"/>
      <c r="C212"/>
      <c r="D212"/>
      <c r="E212"/>
    </row>
    <row r="213" spans="1:5" ht="15" x14ac:dyDescent="0.25">
      <c r="A213"/>
      <c r="B213"/>
      <c r="C213"/>
      <c r="D213"/>
      <c r="E213"/>
    </row>
    <row r="214" spans="1:5" ht="15" x14ac:dyDescent="0.25">
      <c r="A214"/>
      <c r="B214"/>
      <c r="C214"/>
      <c r="D214"/>
      <c r="E214"/>
    </row>
    <row r="215" spans="1:5" ht="15" x14ac:dyDescent="0.25">
      <c r="A215"/>
      <c r="B215"/>
      <c r="C215"/>
      <c r="D215"/>
      <c r="E215"/>
    </row>
    <row r="216" spans="1:5" ht="15" x14ac:dyDescent="0.25">
      <c r="A216"/>
      <c r="B216"/>
      <c r="C216"/>
      <c r="D216"/>
      <c r="E216"/>
    </row>
    <row r="217" spans="1:5" ht="15" x14ac:dyDescent="0.25">
      <c r="A217"/>
      <c r="B217"/>
      <c r="C217"/>
      <c r="D217"/>
      <c r="E217"/>
    </row>
    <row r="218" spans="1:5" ht="15" x14ac:dyDescent="0.25">
      <c r="A218"/>
      <c r="B218"/>
      <c r="C218"/>
      <c r="D218"/>
      <c r="E218"/>
    </row>
    <row r="219" spans="1:5" ht="15" x14ac:dyDescent="0.25">
      <c r="A219"/>
      <c r="B219"/>
      <c r="C219"/>
      <c r="D219"/>
      <c r="E219"/>
    </row>
    <row r="220" spans="1:5" ht="15" x14ac:dyDescent="0.25">
      <c r="A220"/>
      <c r="B220"/>
      <c r="C220"/>
      <c r="D220"/>
      <c r="E220"/>
    </row>
    <row r="221" spans="1:5" ht="15" x14ac:dyDescent="0.25">
      <c r="A221"/>
      <c r="B221"/>
      <c r="C221"/>
      <c r="D221"/>
      <c r="E221"/>
    </row>
    <row r="222" spans="1:5" ht="15" x14ac:dyDescent="0.25">
      <c r="A222"/>
      <c r="B222"/>
      <c r="C222"/>
      <c r="D222"/>
      <c r="E222"/>
    </row>
    <row r="223" spans="1:5" ht="15" x14ac:dyDescent="0.25">
      <c r="A223"/>
      <c r="B223"/>
      <c r="C223"/>
      <c r="D223"/>
      <c r="E223"/>
    </row>
    <row r="224" spans="1:5" ht="15" x14ac:dyDescent="0.25">
      <c r="A224"/>
      <c r="B224"/>
      <c r="C224"/>
      <c r="D224"/>
      <c r="E224"/>
    </row>
    <row r="225" spans="1:5" ht="15" x14ac:dyDescent="0.25">
      <c r="A225"/>
      <c r="B225"/>
      <c r="C225"/>
      <c r="D225"/>
      <c r="E225"/>
    </row>
    <row r="226" spans="1:5" ht="15" x14ac:dyDescent="0.25">
      <c r="A226"/>
      <c r="B226"/>
      <c r="C226"/>
      <c r="D226"/>
      <c r="E226"/>
    </row>
    <row r="227" spans="1:5" ht="15" x14ac:dyDescent="0.25">
      <c r="A227"/>
      <c r="B227"/>
      <c r="C227"/>
      <c r="D227"/>
      <c r="E227"/>
    </row>
    <row r="228" spans="1:5" ht="15" x14ac:dyDescent="0.25">
      <c r="A228"/>
      <c r="B228"/>
      <c r="C228"/>
      <c r="D228"/>
      <c r="E228"/>
    </row>
    <row r="229" spans="1:5" ht="15" x14ac:dyDescent="0.25">
      <c r="A229"/>
      <c r="B229"/>
      <c r="C229"/>
      <c r="D229"/>
      <c r="E229"/>
    </row>
    <row r="230" spans="1:5" ht="15" x14ac:dyDescent="0.25">
      <c r="A230"/>
      <c r="B230"/>
      <c r="C230"/>
      <c r="D230"/>
      <c r="E230"/>
    </row>
    <row r="231" spans="1:5" ht="15" x14ac:dyDescent="0.25">
      <c r="A231"/>
      <c r="B231"/>
      <c r="C231"/>
      <c r="D231"/>
      <c r="E231"/>
    </row>
    <row r="232" spans="1:5" ht="15" x14ac:dyDescent="0.25">
      <c r="A232"/>
      <c r="B232"/>
      <c r="C232"/>
      <c r="D232"/>
      <c r="E232"/>
    </row>
    <row r="233" spans="1:5" ht="15" x14ac:dyDescent="0.25">
      <c r="A233"/>
      <c r="B233"/>
      <c r="C233"/>
      <c r="D233"/>
      <c r="E233"/>
    </row>
    <row r="234" spans="1:5" ht="15" x14ac:dyDescent="0.25">
      <c r="A234"/>
      <c r="B234"/>
      <c r="C234"/>
      <c r="D234"/>
      <c r="E234"/>
    </row>
    <row r="235" spans="1:5" ht="15" x14ac:dyDescent="0.25">
      <c r="A235"/>
      <c r="B235"/>
      <c r="C235"/>
      <c r="D235"/>
      <c r="E235"/>
    </row>
    <row r="236" spans="1:5" ht="15" x14ac:dyDescent="0.25">
      <c r="A236"/>
      <c r="B236"/>
      <c r="C236"/>
      <c r="D236"/>
      <c r="E236"/>
    </row>
    <row r="237" spans="1:5" ht="15" x14ac:dyDescent="0.25">
      <c r="A237"/>
      <c r="B237"/>
      <c r="C237"/>
      <c r="D237"/>
      <c r="E237"/>
    </row>
    <row r="238" spans="1:5" ht="15" x14ac:dyDescent="0.25">
      <c r="A238"/>
      <c r="B238"/>
      <c r="C238"/>
      <c r="D238"/>
      <c r="E238"/>
    </row>
    <row r="239" spans="1:5" ht="15" x14ac:dyDescent="0.25">
      <c r="A239"/>
      <c r="B239"/>
      <c r="C239"/>
      <c r="D239"/>
      <c r="E239"/>
    </row>
    <row r="240" spans="1:5" ht="15" x14ac:dyDescent="0.25">
      <c r="A240"/>
      <c r="B240"/>
      <c r="C240"/>
      <c r="D240"/>
      <c r="E240"/>
    </row>
    <row r="241" spans="1:5" ht="15" x14ac:dyDescent="0.25">
      <c r="A241"/>
      <c r="B241"/>
      <c r="C241"/>
      <c r="D241"/>
      <c r="E241"/>
    </row>
    <row r="242" spans="1:5" ht="15" x14ac:dyDescent="0.25">
      <c r="A242"/>
      <c r="B242"/>
      <c r="C242"/>
      <c r="D242"/>
      <c r="E242"/>
    </row>
    <row r="243" spans="1:5" ht="15" x14ac:dyDescent="0.25">
      <c r="A243"/>
      <c r="B243"/>
      <c r="C243"/>
      <c r="D243"/>
      <c r="E243"/>
    </row>
    <row r="244" spans="1:5" ht="15" x14ac:dyDescent="0.25">
      <c r="A244"/>
      <c r="B244"/>
      <c r="C244"/>
      <c r="D244"/>
      <c r="E244"/>
    </row>
    <row r="245" spans="1:5" ht="15" x14ac:dyDescent="0.25">
      <c r="A245"/>
      <c r="B245"/>
      <c r="C245"/>
      <c r="D245"/>
      <c r="E245"/>
    </row>
    <row r="246" spans="1:5" ht="15" x14ac:dyDescent="0.25">
      <c r="A246"/>
      <c r="B246"/>
      <c r="C246"/>
      <c r="D246"/>
      <c r="E246"/>
    </row>
    <row r="247" spans="1:5" ht="15" x14ac:dyDescent="0.25">
      <c r="A247"/>
      <c r="B247"/>
      <c r="C247"/>
      <c r="D247"/>
      <c r="E247"/>
    </row>
    <row r="248" spans="1:5" ht="15" x14ac:dyDescent="0.25">
      <c r="A248"/>
      <c r="B248"/>
      <c r="C248"/>
      <c r="D248"/>
      <c r="E248"/>
    </row>
    <row r="249" spans="1:5" ht="15" x14ac:dyDescent="0.25">
      <c r="A249"/>
      <c r="B249"/>
      <c r="C249"/>
      <c r="D249"/>
      <c r="E249"/>
    </row>
    <row r="250" spans="1:5" ht="15" x14ac:dyDescent="0.25">
      <c r="A250"/>
      <c r="B250"/>
      <c r="C250"/>
      <c r="D250"/>
      <c r="E250"/>
    </row>
    <row r="251" spans="1:5" ht="15" x14ac:dyDescent="0.25">
      <c r="A251"/>
      <c r="B251"/>
      <c r="C251"/>
      <c r="D251"/>
      <c r="E251"/>
    </row>
    <row r="252" spans="1:5" ht="15" x14ac:dyDescent="0.25">
      <c r="A252"/>
      <c r="B252"/>
      <c r="C252"/>
      <c r="D252"/>
      <c r="E252"/>
    </row>
    <row r="253" spans="1:5" ht="15" x14ac:dyDescent="0.25">
      <c r="A253"/>
      <c r="B253"/>
      <c r="C253"/>
      <c r="D253"/>
      <c r="E253"/>
    </row>
    <row r="254" spans="1:5" ht="15" x14ac:dyDescent="0.25">
      <c r="A254"/>
      <c r="B254"/>
      <c r="C254"/>
      <c r="D254"/>
      <c r="E254"/>
    </row>
    <row r="255" spans="1:5" ht="15" x14ac:dyDescent="0.25">
      <c r="A255"/>
      <c r="B255"/>
      <c r="C255"/>
      <c r="D255"/>
      <c r="E255"/>
    </row>
    <row r="256" spans="1:5" ht="15" x14ac:dyDescent="0.25">
      <c r="A256"/>
      <c r="B256"/>
      <c r="C256"/>
      <c r="D256"/>
      <c r="E256"/>
    </row>
    <row r="257" spans="1:5" ht="15" x14ac:dyDescent="0.25">
      <c r="A257"/>
      <c r="B257"/>
      <c r="C257"/>
      <c r="D257"/>
      <c r="E257"/>
    </row>
    <row r="258" spans="1:5" ht="15" x14ac:dyDescent="0.25">
      <c r="A258"/>
      <c r="B258"/>
      <c r="C258"/>
      <c r="D258"/>
      <c r="E258"/>
    </row>
    <row r="259" spans="1:5" ht="15" x14ac:dyDescent="0.25">
      <c r="A259"/>
      <c r="B259"/>
      <c r="C259"/>
      <c r="D259"/>
      <c r="E259"/>
    </row>
    <row r="260" spans="1:5" ht="15" x14ac:dyDescent="0.25">
      <c r="A260"/>
      <c r="B260"/>
      <c r="C260"/>
      <c r="D260"/>
      <c r="E260"/>
    </row>
    <row r="261" spans="1:5" ht="15" x14ac:dyDescent="0.25">
      <c r="A261"/>
      <c r="B261"/>
      <c r="C261"/>
      <c r="D261"/>
      <c r="E261"/>
    </row>
    <row r="262" spans="1:5" ht="15" x14ac:dyDescent="0.25">
      <c r="A262"/>
      <c r="B262"/>
      <c r="C262"/>
      <c r="D262"/>
      <c r="E262"/>
    </row>
    <row r="263" spans="1:5" ht="15" x14ac:dyDescent="0.25">
      <c r="A263"/>
      <c r="B263"/>
      <c r="C263"/>
      <c r="D263"/>
      <c r="E263"/>
    </row>
    <row r="264" spans="1:5" ht="15" x14ac:dyDescent="0.25">
      <c r="A264"/>
      <c r="B264"/>
      <c r="C264"/>
      <c r="D264"/>
      <c r="E264"/>
    </row>
    <row r="265" spans="1:5" ht="15" x14ac:dyDescent="0.25">
      <c r="A265"/>
      <c r="B265"/>
      <c r="C265"/>
      <c r="D265"/>
      <c r="E265"/>
    </row>
    <row r="266" spans="1:5" ht="15" x14ac:dyDescent="0.25">
      <c r="A266"/>
      <c r="B266"/>
      <c r="C266"/>
      <c r="D266"/>
      <c r="E266"/>
    </row>
    <row r="267" spans="1:5" ht="15" x14ac:dyDescent="0.25">
      <c r="A267"/>
      <c r="B267"/>
      <c r="C267"/>
      <c r="D267"/>
      <c r="E267"/>
    </row>
    <row r="268" spans="1:5" ht="15" x14ac:dyDescent="0.25">
      <c r="A268"/>
      <c r="B268"/>
      <c r="C268"/>
      <c r="D268"/>
      <c r="E268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MB51</vt:lpstr>
      <vt:lpstr>HJ GDN</vt:lpstr>
      <vt:lpstr>Original Report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Samoudya Prabachinthani</dc:creator>
  <cp:lastModifiedBy>Samoudya Prabachinthani</cp:lastModifiedBy>
  <dcterms:created xsi:type="dcterms:W3CDTF">2022-08-21T18:49:49Z</dcterms:created>
  <dcterms:modified xsi:type="dcterms:W3CDTF">2022-08-23T19:37:18Z</dcterms:modified>
</cp:coreProperties>
</file>