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6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Q6" i="6" l="1"/>
  <c r="T3" i="6"/>
  <c r="T2" i="6"/>
  <c r="N37" i="2"/>
  <c r="N39" i="2"/>
  <c r="N32" i="2"/>
  <c r="N14" i="2"/>
  <c r="M32" i="6"/>
  <c r="L32" i="6"/>
  <c r="Q5" i="6" l="1"/>
  <c r="M37" i="6"/>
  <c r="Q4" i="6" l="1"/>
  <c r="M14" i="6"/>
  <c r="L14" i="6"/>
  <c r="L37" i="6"/>
  <c r="N38" i="2"/>
  <c r="N35" i="2"/>
  <c r="N33" i="2"/>
  <c r="N28" i="2"/>
  <c r="N19" i="2"/>
  <c r="N11" i="2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3" i="6"/>
  <c r="Q2" i="6"/>
  <c r="M8" i="6"/>
  <c r="L8" i="6"/>
  <c r="M40" i="6"/>
  <c r="L40" i="6"/>
  <c r="L11" i="6"/>
  <c r="M11" i="6"/>
  <c r="N26" i="2" l="1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AC6" i="5" l="1"/>
  <c r="N17" i="2"/>
  <c r="N18" i="2" l="1"/>
  <c r="AC5" i="5"/>
  <c r="AC4" i="5" l="1"/>
  <c r="N40" i="2" l="1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6" i="6"/>
  <c r="L36" i="6"/>
  <c r="M34" i="6"/>
  <c r="L34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2" i="6"/>
  <c r="L12" i="6"/>
  <c r="M10" i="6"/>
  <c r="L10" i="6"/>
  <c r="M9" i="6"/>
  <c r="L9" i="6"/>
  <c r="M7" i="6"/>
  <c r="L7" i="6"/>
  <c r="Z6" i="6"/>
  <c r="W6" i="6"/>
  <c r="T6" i="6"/>
  <c r="M6" i="6"/>
  <c r="L6" i="6"/>
  <c r="Z5" i="6"/>
  <c r="W5" i="6"/>
  <c r="T5" i="6"/>
  <c r="M5" i="6"/>
  <c r="L5" i="6"/>
  <c r="Z4" i="6"/>
  <c r="W4" i="6"/>
  <c r="T4" i="6"/>
  <c r="M4" i="6"/>
  <c r="L4" i="6"/>
  <c r="Z3" i="6"/>
  <c r="W3" i="6"/>
  <c r="M3" i="6"/>
  <c r="L3" i="6"/>
  <c r="Z2" i="6"/>
  <c r="W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<sst xmlns="http://schemas.openxmlformats.org/spreadsheetml/2006/main" count="9707" uniqueCount="705">
  <si>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</si>
  <si>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</si>
  <si>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</si>
  <si>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</si>
  <si>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</si>
  <si>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</si>
  <si>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</si>
  <si>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</si>
  <si>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</si>
  <si>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</si>
  <si>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</si>
  <si>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</si>
  <si>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</si>
  <si>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</si>
  <si>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</si>
  <si>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</si>
  <si>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</si>
  <si>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</si>
  <si>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</si>
  <si>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</si>
  <si>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</si>
  <si>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</si>
  <si>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</si>
  <si>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</si>
  <si>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</si>
  <si>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</si>
  <si>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</si>
  <si>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</si>
  <si>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</si>
  <si>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</si>
  <si>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</si>
  <si>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</si>
  <si>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</si>
  <si>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</si>
  <si>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</si>
  <si>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</si>
  <si>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</si>
  <si>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</si>
  <si>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</si>
  <si>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</si>
  <si>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</si>
  <si>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</si>
  <si>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</si>
  <si>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</si>
  <si>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</si>
  <si>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</si>
  <si>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</si>
  <si>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</si>
  <si>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</si>
  <si>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</si>
  <si>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</si>
  <si>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</si>
  <si>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</si>
  <si>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</si>
  <si>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</si>
  <si>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</si>
  <si>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</si>
  <si>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</si>
  <si>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</si>
  <si>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</si>
  <si>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</si>
  <si>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</si>
  <si>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</si>
  <si>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</si>
  <si>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</si>
  <si>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</si>
  <si>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</si>
  <si>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</si>
  <si>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</si>
  <si>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</si>
  <si>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</si>
  <si>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</si>
  <si>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</si>
  <si>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</si>
  <si>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</si>
  <si>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</si>
  <si>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</si>
  <si>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</si>
  <si>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</si>
  <si>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</si>
  <si>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</si>
  <si>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</si>
  <si>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</si>
  <si>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</si>
  <si>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</si>
  <si>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</si>
  <si>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</si>
  <si>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</si>
  <si>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</si>
  <si>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</si>
  <si>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</si>
  <si>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</si>
  <si>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</si>
  <si>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</si>
  <si>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</si>
  <si>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</si>
  <si>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</si>
  <si>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</si>
  <si>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</si>
  <si>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</si>
  <si>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</si>
  <si>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</si>
  <si>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</si>
  <si>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</si>
  <si>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</si>
  <si>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</si>
  <si>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</si>
  <si>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</si>
  <si>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</si>
  <si>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</si>
  <si>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</si>
  <si>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</si>
  <si>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</si>
  <si>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</si>
  <si>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</si>
  <si>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</si>
  <si>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</si>
  <si>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</si>
  <si>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</si>
  <si>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</si>
  <si>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</si>
  <si>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</si>
  <si>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</si>
  <si>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</si>
  <si>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</si>
  <si>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</si>
  <si>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</si>
  <si>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</si>
  <si>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</si>
  <si>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</si>
  <si>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</si>
  <si>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</si>
  <si>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</si>
  <si>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</si>
  <si>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</si>
  <si>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</si>
  <si>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</si>
  <si>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</si>
  <si>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</si>
  <si>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</si>
  <si>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</si>
  <si>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</si>
  <si>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</si>
  <si>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</si>
  <si>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</si>
  <si>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</si>
  <si>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</si>
  <si>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</si>
  <si>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</si>
  <si>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</si>
  <si>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</si>
  <si>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</si>
  <si>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</si>
  <si>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</si>
  <si>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</si>
  <si>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</si>
  <si>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</si>
  <si>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</si>
  <si>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</si>
  <si>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</si>
  <si>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</si>
  <si>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</si>
  <si>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</si>
  <si>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</si>
  <si>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</si>
  <si>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</si>
  <si>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</si>
  <si>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</si>
  <si>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</si>
  <si>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</si>
  <si>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</si>
  <si>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</si>
  <si>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</si>
  <si>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</si>
  <si>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</si>
  <si>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</si>
  <si>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</si>
  <si>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</si>
  <si>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</si>
  <si>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</si>
  <si>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</si>
  <si>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</si>
  <si>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</si>
  <si>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</si>
  <si>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</si>
  <si>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</si>
  <si>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</si>
  <si>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</si>
  <si>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</si>
  <si>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</si>
  <si>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</si>
  <si>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</si>
  <si>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</si>
  <si>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</si>
  <si>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</si>
  <si>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</si>
  <si>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</si>
  <si>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</si>
  <si>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</si>
  <si>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</si>
  <si>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</si>
  <si>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</si>
  <si>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</si>
  <si>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</si>
  <si>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</si>
  <si>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</si>
  <si>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</si>
  <si>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</si>
  <si>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</si>
  <si>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</si>
  <si>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</si>
  <si>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</si>
  <si>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</si>
  <si>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</si>
  <si>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</si>
  <si>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</si>
  <si>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</si>
  <si>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</si>
  <si>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</si>
  <si>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</si>
  <si>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</si>
  <si>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</si>
  <si>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</si>
  <si>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</si>
  <si>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</si>
  <si>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</si>
  <si>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</si>
  <si>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</si>
  <si>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</si>
  <si>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</si>
  <si>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</si>
  <si>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</si>
  <si>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</si>
  <si>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</si>
  <si>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</si>
  <si>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</si>
  <si>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</si>
  <si>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</si>
  <si>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</si>
  <si>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</si>
  <si>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</si>
  <si>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</si>
  <si>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</si>
  <si>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</si>
  <si>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</si>
  <si>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</si>
  <si>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</si>
  <si>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</si>
  <si>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</si>
  <si>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</si>
  <si>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</si>
  <si>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</si>
  <si>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</si>
  <si>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</si>
  <si>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</si>
  <si>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</si>
  <si>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</si>
  <si>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</si>
  <si>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</si>
  <si>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</si>
  <si>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</si>
  <si>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</si>
  <si>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</si>
  <si>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</si>
  <si>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</si>
  <si>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</si>
  <si>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</si>
  <si>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</si>
  <si>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</si>
  <si>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</si>
  <si>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</si>
  <si>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</si>
  <si>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</si>
  <si>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</si>
  <si>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</si>
  <si>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</si>
  <si>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</si>
  <si>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</si>
  <si>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</si>
  <si>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</si>
  <si>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</si>
  <si>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</si>
  <si>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</si>
  <si>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</si>
  <si>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</si>
  <si>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</si>
  <si>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</si>
  <si>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</si>
  <si>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</si>
  <si>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</si>
  <si>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</si>
  <si>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</si>
  <si>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</si>
  <si>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</si>
  <si>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</si>
  <si>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</si>
  <si>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</si>
  <si>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</si>
  <si>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</si>
  <si>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</si>
  <si>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</si>
  <si>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</si>
  <si>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</si>
  <si>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</si>
  <si>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</si>
  <si>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</si>
  <si>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</si>
  <si>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</si>
  <si>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</si>
  <si>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</si>
  <si>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</si>
  <si>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</si>
  <si>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</si>
  <si>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</si>
  <si>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</si>
  <si>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</si>
  <si>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</si>
  <si>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</si>
  <si>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</si>
  <si>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</si>
  <si>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</si>
  <si>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</si>
  <si>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</si>
  <si>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</si>
  <si>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</si>
  <si>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</si>
  <si>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</si>
  <si>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</si>
  <si>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</si>
  <si>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</si>
  <si>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</si>
  <si>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</si>
  <si>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</si>
  <si>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</si>
  <si>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</si>
  <si>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</si>
  <si>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</si>
  <si>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</si>
  <si>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</si>
  <si>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</si>
  <si>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</si>
  <si>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</si>
  <si>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</si>
  <si>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</si>
  <si>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</si>
  <si>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</si>
  <si>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</si>
  <si>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</si>
  <si>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</si>
  <si>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</si>
  <si>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</si>
  <si>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</si>
  <si>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</si>
  <si>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</si>
  <si>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</si>
  <si>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</si>
  <si>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</si>
  <si>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</si>
  <si>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</si>
  <si>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</si>
  <si>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</si>
  <si>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</si>
  <si>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</si>
  <si>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</si>
  <si>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</si>
  <si>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</si>
  <si>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</si>
  <si>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</si>
  <si>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</si>
  <si>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</si>
  <si>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</si>
  <si>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</si>
  <si>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</si>
  <si>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</si>
  <si>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</si>
  <si>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</si>
  <si>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</si>
  <si>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</si>
  <si>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</si>
  <si>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</si>
  <si>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</si>
  <si>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</si>
  <si>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</si>
  <si>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</si>
  <si>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</si>
  <si>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</si>
  <si>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</si>
  <si>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</si>
  <si>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</si>
  <si>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</si>
  <si>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</si>
  <si>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</si>
  <si>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</si>
  <si>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</si>
  <si>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</si>
  <si>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</si>
  <si>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</si>
  <si>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</si>
  <si>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</si>
  <si>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</si>
  <si>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</si>
  <si>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</si>
  <si>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</si>
  <si>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</si>
  <si>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</si>
  <si>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</si>
  <si>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</si>
  <si>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</si>
  <si>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</si>
  <si>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</si>
  <si>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</si>
  <si>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</si>
  <si>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</si>
  <si>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</si>
  <si>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</si>
  <si>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</si>
  <si>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</si>
  <si>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</si>
  <si>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</si>
  <si>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</si>
  <si>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</si>
  <si>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</si>
  <si>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</si>
  <si>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</si>
  <si>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</si>
  <si>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</si>
  <si>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</si>
  <si>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</si>
  <si>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</si>
  <si>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</si>
  <si>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</si>
  <si>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</si>
  <si>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</si>
  <si>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</si>
  <si>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</si>
  <si>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</si>
  <si>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</si>
  <si>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</si>
  <si>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</si>
  <si>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</si>
  <si>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</si>
  <si>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</si>
  <si>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</si>
  <si>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</si>
  <si>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</si>
  <si>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</si>
  <si>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</si>
  <si>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</si>
  <si>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</si>
  <si>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</si>
  <si>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</si>
  <si>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</si>
  <si>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</si>
  <si>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</si>
  <si>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</si>
  <si>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</si>
  <si>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</si>
  <si>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</si>
  <si>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</si>
  <si>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</si>
  <si>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</si>
  <si>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</si>
  <si>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</si>
  <si>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</si>
  <si>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</si>
  <si>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</si>
  <si>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</si>
  <si>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</si>
  <si>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</si>
  <si>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</si>
  <si>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</si>
  <si>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</si>
  <si>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</si>
  <si>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</si>
  <si>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</si>
  <si>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</si>
  <si>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</si>
  <si>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</si>
  <si>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</si>
  <si>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</si>
  <si>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</si>
  <si>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</si>
  <si>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</si>
  <si>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</si>
  <si>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</si>
  <si>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</si>
  <si>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</si>
  <si>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</si>
  <si>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</si>
  <si>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</si>
  <si>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</si>
  <si>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</si>
  <si>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03:14</t>
  </si>
  <si>
    <t>05/02/2025</t>
  </si>
  <si>
    <t>025</t>
  </si>
  <si>
    <t>3108-0172711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</si>
  <si>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</si>
  <si>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</si>
  <si>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</si>
  <si>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</si>
  <si>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</si>
  <si>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</si>
  <si>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</si>
  <si>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</si>
  <si>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</si>
  <si>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</si>
  <si>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</si>
  <si>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</si>
  <si>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</si>
  <si>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</si>
  <si>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11/02/2025</t>
  </si>
  <si>
    <t>08:06</t>
  </si>
  <si>
    <t>09:27</t>
  </si>
  <si>
    <t>11:41</t>
  </si>
  <si>
    <t>11:53</t>
  </si>
  <si>
    <t>01:32</t>
  </si>
  <si>
    <t>3:28</t>
  </si>
  <si>
    <t>12/02/2025</t>
  </si>
  <si>
    <t>08:34</t>
  </si>
  <si>
    <t>08:45</t>
  </si>
  <si>
    <t>10:18</t>
  </si>
  <si>
    <t>12:46</t>
  </si>
  <si>
    <t>12:57</t>
  </si>
  <si>
    <t>13/02/2025</t>
  </si>
  <si>
    <t>12:56</t>
  </si>
  <si>
    <t>1:38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</si>
  <si>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</si>
  <si>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</si>
  <si>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</si>
  <si>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</si>
  <si>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</si>
  <si>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</si>
  <si>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</si>
  <si>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</si>
  <si>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1:33</t>
  </si>
  <si>
    <t>1:54</t>
  </si>
  <si>
    <t>3:13</t>
  </si>
  <si>
    <t>19/02/2025</t>
  </si>
  <si>
    <t>12:14</t>
  </si>
  <si>
    <t>12:49</t>
  </si>
  <si>
    <t>1:59</t>
  </si>
  <si>
    <t>20/02/2025</t>
  </si>
  <si>
    <t>09:15</t>
  </si>
  <si>
    <t>11:52</t>
  </si>
  <si>
    <t>11:55</t>
  </si>
  <si>
    <t>01:01</t>
  </si>
  <si>
    <t>01:42</t>
  </si>
  <si>
    <t>21/02/2025</t>
  </si>
  <si>
    <t>8:31</t>
  </si>
  <si>
    <t>11:15</t>
  </si>
  <si>
    <t>11:23</t>
  </si>
  <si>
    <t>11:46</t>
  </si>
  <si>
    <t>24/02/2025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</si>
  <si>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</si>
  <si>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</si>
  <si>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</si>
  <si>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</si>
  <si>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</si>
  <si>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</si>
  <si>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</si>
  <si>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</si>
  <si>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</si>
  <si>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</si>
  <si>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</si>
  <si>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</si>
  <si>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</si>
  <si>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</si>
  <si>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</si>
  <si>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</si>
  <si>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</si>
  <si>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</si>
  <si>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</si>
  <si>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</si>
  <si>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</si>
  <si>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</si>
  <si>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</si>
  <si>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</si>
  <si>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</si>
  <si>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</si>
  <si>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</si>
  <si>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</si>
  <si>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</si>
  <si>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</si>
  <si>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</si>
  <si>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</si>
  <si>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</si>
  <si>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</si>
  <si>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</si>
  <si>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</si>
  <si>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</si>
  <si>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</si>
  <si>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</si>
  <si>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</si>
  <si>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</si>
  <si>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</si>
  <si>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</si>
  <si>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</si>
  <si>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</si>
  <si>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</si>
  <si>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</si>
  <si>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</si>
  <si>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</si>
  <si>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</si>
  <si>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</si>
  <si>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</si>
  <si>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</si>
  <si>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</si>
  <si>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</si>
  <si>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</si>
  <si>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</si>
  <si>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</si>
  <si>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</si>
  <si>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</si>
  <si>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</si>
  <si>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</si>
  <si>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</si>
  <si>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</si>
  <si>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</si>
  <si>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</si>
  <si>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</si>
  <si>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</si>
  <si>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</si>
  <si>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</si>
  <si>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</si>
  <si>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</si>
  <si>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</si>
  <si>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</si>
  <si>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</si>
  <si>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</si>
  <si>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</si>
  <si>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</si>
  <si>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</si>
  <si>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</si>
  <si>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</si>
  <si>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</si>
  <si>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</si>
  <si>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</si>
  <si>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</si>
  <si>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</si>
  <si>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</si>
  <si>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</si>
  <si>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</si>
  <si>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</si>
  <si>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</si>
  <si>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</si>
  <si>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</si>
  <si>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</si>
  <si>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</si>
  <si>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</si>
  <si>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</si>
  <si>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</si>
  <si>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</si>
  <si>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</si>
  <si>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</si>
  <si>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</si>
  <si>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</si>
  <si>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</si>
  <si>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</si>
  <si>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</si>
  <si>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</si>
  <si>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</si>
  <si>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</si>
  <si>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</si>
  <si>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</si>
  <si>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</si>
  <si>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</si>
  <si>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</si>
  <si>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</si>
  <si>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</si>
  <si>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</si>
  <si>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</si>
  <si>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</si>
  <si>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</si>
  <si>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</si>
  <si>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</si>
  <si>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</si>
  <si>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</si>
  <si>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</si>
  <si>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</si>
  <si>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</si>
  <si>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</si>
  <si>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</si>
  <si>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</si>
  <si>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</si>
  <si>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</si>
  <si>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</si>
  <si>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</si>
  <si>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</si>
  <si>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</si>
  <si>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</si>
  <si>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</si>
  <si>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</si>
  <si>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</si>
  <si>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</si>
  <si>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</si>
  <si>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</si>
  <si>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</si>
  <si>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</si>
  <si>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</si>
  <si>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</si>
  <si>
    <t>04/06/2025</t>
  </si>
  <si>
    <t>8:45</t>
  </si>
  <si>
    <t>05/06/2025</t>
  </si>
  <si>
    <t>09/06/2025</t>
  </si>
  <si>
    <t>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</si>
</sst>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30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65"/>
  <sheetViews>
    <sheetView topLeftCell="I1" zoomScaleNormal="100" workbookViewId="0">
      <selection activeCell="N38" sqref="N3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675</v>
      </c>
      <c r="P1" s="250" t="s">
        <v>676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648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647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646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645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651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652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653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COUNTIFS(D:D,D83,A:A,A360)</f>
        <v>0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COUNTIFS(D:D,D163,A:A,A363)</f>
        <v>1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654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595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596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655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656</v>
      </c>
      <c r="N19" s="211">
        <f>COUNTIFS(D:D,D353,A:A,A360)</f>
        <v>0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657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658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659</v>
      </c>
      <c r="N28" s="211">
        <f>COUNTIFS(D:D,D354,A:A,A360)</f>
        <v>0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660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661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662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COUNTIFS(D:D,D56,A:A,A363)</f>
        <v>1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COUNTIFS(D:D,D42,A:A,A360)</f>
        <v>0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663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COUNTIFS(D:D,D334,A:A,A360)</f>
        <v>0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COUNTIFS(D:D,D160,A:A,A363)</f>
        <v>0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664</v>
      </c>
      <c r="N38" s="211">
        <f>COUNTIFS(D:D,D331,A:A,A360)</f>
        <v>0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599</v>
      </c>
      <c r="N39" s="242">
        <f>COUNTIFS(D:D,D359,A:A,A363)</f>
        <v>1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3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578</v>
      </c>
      <c r="B252" s="260" t="s">
        <v>575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578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578</v>
      </c>
      <c r="B254" s="260" t="s">
        <v>497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578</v>
      </c>
      <c r="B255" s="260" t="s">
        <v>591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578</v>
      </c>
      <c r="B256" s="260" t="s">
        <v>592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593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593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593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593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593</v>
      </c>
      <c r="B261" s="260" t="s">
        <v>594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600</v>
      </c>
      <c r="B262" s="260" t="s">
        <v>601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549</v>
      </c>
      <c r="I262" s="156" t="s">
        <v>242</v>
      </c>
    </row>
    <row r="263" spans="1:9" ht="15.75">
      <c r="A263" s="157" t="s">
        <v>600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600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600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600</v>
      </c>
      <c r="B266" s="260" t="s">
        <v>607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600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673</v>
      </c>
      <c r="I267" s="164" t="s">
        <v>606</v>
      </c>
    </row>
    <row r="268" spans="1:9" ht="15.75">
      <c r="A268" s="168" t="s">
        <v>600</v>
      </c>
      <c r="B268" s="260" t="s">
        <v>608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606</v>
      </c>
    </row>
    <row r="269" spans="1:9" ht="15.75">
      <c r="A269" s="168" t="s">
        <v>600</v>
      </c>
      <c r="B269" s="260" t="s">
        <v>609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606</v>
      </c>
    </row>
    <row r="270" spans="1:9" ht="15.75">
      <c r="A270" s="159" t="s">
        <v>602</v>
      </c>
      <c r="B270" s="260" t="s">
        <v>603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602</v>
      </c>
      <c r="B271" s="260" t="s">
        <v>565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602</v>
      </c>
      <c r="B272" s="260" t="s">
        <v>604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602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674</v>
      </c>
      <c r="I273" s="166" t="s">
        <v>606</v>
      </c>
    </row>
    <row r="274" spans="1:9" ht="15.75">
      <c r="A274" s="161" t="s">
        <v>602</v>
      </c>
      <c r="B274" s="260" t="s">
        <v>605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606</v>
      </c>
    </row>
    <row r="275" spans="1:9" ht="94.5">
      <c r="A275" s="171" t="s">
        <v>610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611</v>
      </c>
      <c r="H275" s="256" t="s">
        <v>605</v>
      </c>
      <c r="I275" s="185" t="s">
        <v>612</v>
      </c>
    </row>
    <row r="276" spans="1:9" ht="15.75">
      <c r="A276" s="173" t="s">
        <v>610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610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613</v>
      </c>
      <c r="B278" s="260" t="s">
        <v>614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614</v>
      </c>
      <c r="I278" s="174" t="s">
        <v>240</v>
      </c>
    </row>
    <row r="279" spans="1:9" ht="15.75">
      <c r="A279" s="175" t="s">
        <v>613</v>
      </c>
      <c r="B279" s="260" t="s">
        <v>615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616</v>
      </c>
      <c r="B280" s="260" t="s">
        <v>49</v>
      </c>
      <c r="C280" s="176" t="s">
        <v>494</v>
      </c>
      <c r="D280" s="176" t="s">
        <v>617</v>
      </c>
      <c r="E280" s="176" t="s">
        <v>495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616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616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616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616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618</v>
      </c>
      <c r="B285" s="260" t="s">
        <v>619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618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619</v>
      </c>
      <c r="I286" s="181" t="s">
        <v>240</v>
      </c>
    </row>
    <row r="287" spans="1:9" ht="15.75">
      <c r="A287" s="183" t="s">
        <v>618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606</v>
      </c>
    </row>
    <row r="288" spans="1:9" ht="15.75">
      <c r="A288" s="183" t="s">
        <v>618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618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618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618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618</v>
      </c>
      <c r="B292" s="260" t="s">
        <v>620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621</v>
      </c>
      <c r="B293" s="260" t="s">
        <v>622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623</v>
      </c>
    </row>
    <row r="294" spans="1:9" ht="94.5">
      <c r="A294" s="183" t="s">
        <v>621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507</v>
      </c>
      <c r="I294" s="182" t="s">
        <v>624</v>
      </c>
    </row>
    <row r="295" spans="1:9" ht="15.75">
      <c r="A295" s="187" t="s">
        <v>621</v>
      </c>
      <c r="B295" s="260" t="s">
        <v>575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621</v>
      </c>
      <c r="B296" s="260" t="s">
        <v>514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621</v>
      </c>
      <c r="B297" s="260" t="s">
        <v>575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625</v>
      </c>
    </row>
    <row r="298" spans="1:9" ht="15.75">
      <c r="A298" s="191" t="s">
        <v>621</v>
      </c>
      <c r="B298" s="260" t="s">
        <v>626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627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627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628</v>
      </c>
      <c r="B302" s="260" t="s">
        <v>629</v>
      </c>
      <c r="C302" s="194" t="s">
        <v>357</v>
      </c>
      <c r="D302" s="194" t="s">
        <v>358</v>
      </c>
      <c r="E302" s="194" t="s">
        <v>630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628</v>
      </c>
      <c r="B303" s="260" t="s">
        <v>631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628</v>
      </c>
      <c r="B304" s="260" t="s">
        <v>632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628</v>
      </c>
      <c r="B305" s="260" t="s">
        <v>633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634</v>
      </c>
    </row>
    <row r="306" spans="1:9" ht="15.75">
      <c r="A306" s="196" t="s">
        <v>628</v>
      </c>
      <c r="B306" s="260" t="s">
        <v>570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628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636</v>
      </c>
      <c r="I307" s="194" t="s">
        <v>242</v>
      </c>
    </row>
    <row r="308" spans="1:9" ht="15.75">
      <c r="A308" s="196" t="s">
        <v>628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635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636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635</v>
      </c>
      <c r="B311" s="260" t="s">
        <v>182</v>
      </c>
      <c r="C311" s="212" t="s">
        <v>494</v>
      </c>
      <c r="D311" s="212" t="s">
        <v>617</v>
      </c>
      <c r="E311" s="212" t="s">
        <v>495</v>
      </c>
      <c r="F311" s="212" t="s">
        <v>150</v>
      </c>
      <c r="G311" s="212"/>
      <c r="H311" s="256" t="s">
        <v>672</v>
      </c>
      <c r="I311" s="212" t="s">
        <v>240</v>
      </c>
    </row>
    <row r="312" spans="1:9" ht="15.75">
      <c r="A312" s="219" t="s">
        <v>637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637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637</v>
      </c>
      <c r="B314" s="260" t="s">
        <v>461</v>
      </c>
      <c r="C314" s="220" t="s">
        <v>638</v>
      </c>
      <c r="D314" s="220" t="s">
        <v>228</v>
      </c>
      <c r="E314" s="220" t="s">
        <v>639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637</v>
      </c>
      <c r="B315" s="260" t="s">
        <v>640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641</v>
      </c>
      <c r="B316" s="260" t="s">
        <v>642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641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643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649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649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650</v>
      </c>
      <c r="I321" s="228" t="s">
        <v>240</v>
      </c>
    </row>
    <row r="322" spans="1:9" ht="15.75">
      <c r="A322" s="229" t="s">
        <v>649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650</v>
      </c>
      <c r="I322" s="228" t="s">
        <v>242</v>
      </c>
    </row>
    <row r="323" spans="1:9" ht="15.75">
      <c r="A323" s="229" t="s">
        <v>649</v>
      </c>
      <c r="B323" s="260" t="s">
        <v>650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649</v>
      </c>
      <c r="B324" s="260" t="s">
        <v>650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649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649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665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665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606</v>
      </c>
    </row>
    <row r="330" spans="1:9" ht="15.75">
      <c r="A330" s="253" t="s">
        <v>666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666</v>
      </c>
      <c r="B331" s="260">
        <f>TIME(14,51,0)</f>
        <v>0.61875000000000002</v>
      </c>
      <c r="C331" s="252" t="s">
        <v>669</v>
      </c>
      <c r="D331" s="252" t="s">
        <v>670</v>
      </c>
      <c r="E331" s="252" t="s">
        <v>671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666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666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606</v>
      </c>
    </row>
    <row r="334" spans="1:9" ht="15.75">
      <c r="A334" s="253" t="s">
        <v>666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606</v>
      </c>
    </row>
    <row r="335" spans="1:9" ht="15.75">
      <c r="A335" s="253" t="s">
        <v>666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666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677</v>
      </c>
      <c r="B337" s="265" t="s">
        <v>76</v>
      </c>
      <c r="C337" s="265" t="s">
        <v>269</v>
      </c>
      <c r="D337" s="265" t="s">
        <v>678</v>
      </c>
      <c r="E337" s="265" t="s">
        <v>679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677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677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606</v>
      </c>
    </row>
    <row r="340" spans="1:9" ht="15.75">
      <c r="A340" s="267" t="s">
        <v>680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680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606</v>
      </c>
    </row>
    <row r="342" spans="1:9" ht="15.75">
      <c r="A342" s="267" t="s">
        <v>680</v>
      </c>
      <c r="B342" s="265" t="s">
        <v>681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682</v>
      </c>
      <c r="B343" s="270" t="s">
        <v>633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606</v>
      </c>
    </row>
    <row r="344" spans="1:9" ht="15.75">
      <c r="A344" s="271" t="s">
        <v>682</v>
      </c>
      <c r="B344" s="270" t="s">
        <v>507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683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683</v>
      </c>
      <c r="B346" s="274" t="s">
        <v>684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683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683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683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688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688</v>
      </c>
      <c r="B354" s="286" t="s">
        <v>689</v>
      </c>
      <c r="C354" s="286" t="s">
        <v>314</v>
      </c>
      <c r="D354" s="286" t="s">
        <v>690</v>
      </c>
      <c r="E354" s="286" t="s">
        <v>691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688</v>
      </c>
      <c r="B355" s="286" t="s">
        <v>692</v>
      </c>
      <c r="C355" s="286" t="s">
        <v>669</v>
      </c>
      <c r="D355" s="286" t="s">
        <v>670</v>
      </c>
      <c r="E355" s="286" t="s">
        <v>671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688</v>
      </c>
      <c r="B356" s="286" t="s">
        <v>692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606</v>
      </c>
    </row>
    <row r="357" spans="1:9" ht="15.75">
      <c r="A357" s="287" t="s">
        <v>688</v>
      </c>
      <c r="B357" s="286" t="s">
        <v>576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606</v>
      </c>
    </row>
    <row r="358" spans="1:9" ht="15.75">
      <c r="A358" s="291" t="s">
        <v>688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688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  <row r="360" spans="1:9" ht="15.75">
      <c r="A360" s="296" t="s">
        <v>700</v>
      </c>
      <c r="B360" s="295" t="s">
        <v>701</v>
      </c>
      <c r="C360" s="295" t="s">
        <v>259</v>
      </c>
      <c r="D360" s="295" t="s">
        <v>260</v>
      </c>
      <c r="E360" s="295" t="s">
        <v>486</v>
      </c>
      <c r="F360" s="295" t="s">
        <v>150</v>
      </c>
      <c r="G360" s="295"/>
      <c r="H360" s="295"/>
      <c r="I360" s="295" t="s">
        <v>240</v>
      </c>
    </row>
    <row r="361" spans="1:9" ht="15.75">
      <c r="A361" s="296" t="s">
        <v>700</v>
      </c>
      <c r="B361" s="295" t="s">
        <v>76</v>
      </c>
      <c r="C361" s="295" t="s">
        <v>266</v>
      </c>
      <c r="D361" s="295" t="s">
        <v>227</v>
      </c>
      <c r="E361" s="295" t="s">
        <v>267</v>
      </c>
      <c r="F361" s="295" t="s">
        <v>36</v>
      </c>
      <c r="G361" s="295"/>
      <c r="H361" s="295"/>
      <c r="I361" s="295" t="s">
        <v>242</v>
      </c>
    </row>
    <row r="362" spans="1:9" ht="15.75">
      <c r="A362" s="298" t="s">
        <v>702</v>
      </c>
      <c r="B362" s="297" t="s">
        <v>291</v>
      </c>
      <c r="C362" s="297" t="s">
        <v>259</v>
      </c>
      <c r="D362" s="297" t="s">
        <v>260</v>
      </c>
      <c r="E362" s="297" t="s">
        <v>486</v>
      </c>
      <c r="F362" s="297" t="s">
        <v>150</v>
      </c>
      <c r="G362" s="297"/>
      <c r="H362" s="297"/>
      <c r="I362" s="297" t="s">
        <v>240</v>
      </c>
    </row>
    <row r="363" spans="1:9" ht="15.75">
      <c r="A363" s="303" t="s">
        <v>703</v>
      </c>
      <c r="B363" s="302" t="s">
        <v>704</v>
      </c>
      <c r="C363" s="302" t="s">
        <v>266</v>
      </c>
      <c r="D363" s="302" t="s">
        <v>227</v>
      </c>
      <c r="E363" s="302" t="s">
        <v>267</v>
      </c>
      <c r="F363" s="302" t="s">
        <v>36</v>
      </c>
      <c r="G363" s="302"/>
      <c r="H363" s="302"/>
      <c r="I363" s="302" t="s">
        <v>240</v>
      </c>
    </row>
    <row r="364" spans="1:9" ht="15.75">
      <c r="A364" s="303" t="s">
        <v>703</v>
      </c>
      <c r="B364" s="302" t="s">
        <v>551</v>
      </c>
      <c r="C364" s="302" t="s">
        <v>62</v>
      </c>
      <c r="D364" s="302" t="s">
        <v>151</v>
      </c>
      <c r="E364" s="302" t="s">
        <v>64</v>
      </c>
      <c r="F364" s="302" t="s">
        <v>65</v>
      </c>
      <c r="G364" s="302"/>
      <c r="H364" s="302"/>
      <c r="I364" s="302" t="s">
        <v>242</v>
      </c>
    </row>
    <row r="365" spans="1:9" ht="15.75">
      <c r="A365" s="303" t="s">
        <v>703</v>
      </c>
      <c r="B365" s="302" t="s">
        <v>129</v>
      </c>
      <c r="C365" s="302" t="s">
        <v>144</v>
      </c>
      <c r="D365" s="302" t="s">
        <v>21</v>
      </c>
      <c r="E365" s="302" t="s">
        <v>145</v>
      </c>
      <c r="F365" s="302">
        <v>403</v>
      </c>
      <c r="G365" s="302"/>
      <c r="H365" s="302"/>
      <c r="I365" s="302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587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588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589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590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687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648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647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646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645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644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597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595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596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598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599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578</v>
      </c>
      <c r="B252" s="260" t="s">
        <v>575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578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578</v>
      </c>
      <c r="B254" s="260" t="s">
        <v>497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578</v>
      </c>
      <c r="B255" s="260" t="s">
        <v>591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578</v>
      </c>
      <c r="B256" s="260" t="s">
        <v>592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593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593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593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593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593</v>
      </c>
      <c r="B261" s="260" t="s">
        <v>594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600</v>
      </c>
      <c r="B262" s="260" t="s">
        <v>601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549</v>
      </c>
      <c r="I262" s="278" t="s">
        <v>242</v>
      </c>
    </row>
    <row r="263" spans="1:9" ht="15.75">
      <c r="A263" s="279" t="s">
        <v>600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600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600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600</v>
      </c>
      <c r="B266" s="260" t="s">
        <v>607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600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673</v>
      </c>
      <c r="I267" s="278" t="s">
        <v>606</v>
      </c>
    </row>
    <row r="268" spans="1:9" ht="15.75">
      <c r="A268" s="279" t="s">
        <v>600</v>
      </c>
      <c r="B268" s="260" t="s">
        <v>608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606</v>
      </c>
    </row>
    <row r="269" spans="1:9" ht="15.75">
      <c r="A269" s="279" t="s">
        <v>600</v>
      </c>
      <c r="B269" s="260" t="s">
        <v>609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606</v>
      </c>
    </row>
    <row r="270" spans="1:9" ht="15.75">
      <c r="A270" s="279" t="s">
        <v>602</v>
      </c>
      <c r="B270" s="260" t="s">
        <v>603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602</v>
      </c>
      <c r="B271" s="260" t="s">
        <v>565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602</v>
      </c>
      <c r="B272" s="260" t="s">
        <v>604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602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674</v>
      </c>
      <c r="I273" s="278" t="s">
        <v>606</v>
      </c>
    </row>
    <row r="274" spans="1:9" ht="15.75">
      <c r="A274" s="279" t="s">
        <v>602</v>
      </c>
      <c r="B274" s="260" t="s">
        <v>605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606</v>
      </c>
    </row>
    <row r="275" spans="1:9" ht="110.25">
      <c r="A275" s="279" t="s">
        <v>610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611</v>
      </c>
      <c r="H275" s="278" t="s">
        <v>605</v>
      </c>
      <c r="I275" s="266" t="s">
        <v>612</v>
      </c>
    </row>
    <row r="276" spans="1:9" ht="15.75">
      <c r="A276" s="279" t="s">
        <v>610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610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613</v>
      </c>
      <c r="B278" s="260" t="s">
        <v>614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614</v>
      </c>
      <c r="I278" s="278" t="s">
        <v>240</v>
      </c>
    </row>
    <row r="279" spans="1:9" ht="15.75">
      <c r="A279" s="279" t="s">
        <v>613</v>
      </c>
      <c r="B279" s="260" t="s">
        <v>615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616</v>
      </c>
      <c r="B280" s="260" t="s">
        <v>49</v>
      </c>
      <c r="C280" s="278" t="s">
        <v>494</v>
      </c>
      <c r="D280" s="278" t="s">
        <v>617</v>
      </c>
      <c r="E280" s="278" t="s">
        <v>495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616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616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616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616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618</v>
      </c>
      <c r="B285" s="260" t="s">
        <v>619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618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619</v>
      </c>
      <c r="I286" s="278" t="s">
        <v>240</v>
      </c>
    </row>
    <row r="287" spans="1:9" ht="15.75">
      <c r="A287" s="279" t="s">
        <v>618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606</v>
      </c>
    </row>
    <row r="288" spans="1:9" ht="15.75">
      <c r="A288" s="279" t="s">
        <v>618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618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618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618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618</v>
      </c>
      <c r="B292" s="260" t="s">
        <v>620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621</v>
      </c>
      <c r="B293" s="260" t="s">
        <v>622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623</v>
      </c>
    </row>
    <row r="294" spans="1:9" ht="94.5">
      <c r="A294" s="279" t="s">
        <v>621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507</v>
      </c>
      <c r="I294" s="266" t="s">
        <v>624</v>
      </c>
    </row>
    <row r="295" spans="1:9" ht="15.75">
      <c r="A295" s="279" t="s">
        <v>621</v>
      </c>
      <c r="B295" s="260" t="s">
        <v>575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621</v>
      </c>
      <c r="B296" s="260" t="s">
        <v>514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621</v>
      </c>
      <c r="B297" s="260" t="s">
        <v>575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625</v>
      </c>
    </row>
    <row r="298" spans="1:9" ht="15.75">
      <c r="A298" s="279" t="s">
        <v>621</v>
      </c>
      <c r="B298" s="260" t="s">
        <v>626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627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627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628</v>
      </c>
      <c r="B302" s="260" t="s">
        <v>629</v>
      </c>
      <c r="C302" s="278" t="s">
        <v>357</v>
      </c>
      <c r="D302" s="278" t="s">
        <v>358</v>
      </c>
      <c r="E302" s="278" t="s">
        <v>630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628</v>
      </c>
      <c r="B303" s="260" t="s">
        <v>631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628</v>
      </c>
      <c r="B304" s="260" t="s">
        <v>632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628</v>
      </c>
      <c r="B305" s="260" t="s">
        <v>633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634</v>
      </c>
    </row>
    <row r="306" spans="1:9" ht="15.75">
      <c r="A306" s="279" t="s">
        <v>628</v>
      </c>
      <c r="B306" s="260" t="s">
        <v>570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628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636</v>
      </c>
      <c r="I307" s="278" t="s">
        <v>242</v>
      </c>
    </row>
    <row r="308" spans="1:9" ht="15.75">
      <c r="A308" s="279" t="s">
        <v>628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635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636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635</v>
      </c>
      <c r="B311" s="260" t="s">
        <v>182</v>
      </c>
      <c r="C311" s="278" t="s">
        <v>494</v>
      </c>
      <c r="D311" s="278" t="s">
        <v>617</v>
      </c>
      <c r="E311" s="278" t="s">
        <v>495</v>
      </c>
      <c r="F311" s="278" t="s">
        <v>150</v>
      </c>
      <c r="G311" s="278"/>
      <c r="H311" s="278" t="s">
        <v>672</v>
      </c>
      <c r="I311" s="278" t="s">
        <v>240</v>
      </c>
    </row>
    <row r="312" spans="1:9" ht="15.75">
      <c r="A312" s="279" t="s">
        <v>637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637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637</v>
      </c>
      <c r="B314" s="260" t="s">
        <v>461</v>
      </c>
      <c r="C314" s="278" t="s">
        <v>638</v>
      </c>
      <c r="D314" s="278" t="s">
        <v>228</v>
      </c>
      <c r="E314" s="278" t="s">
        <v>639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637</v>
      </c>
      <c r="B315" s="260" t="s">
        <v>640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641</v>
      </c>
      <c r="B316" s="260" t="s">
        <v>642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641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643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649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649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650</v>
      </c>
      <c r="I321" s="278" t="s">
        <v>240</v>
      </c>
    </row>
    <row r="322" spans="1:9" ht="15.75">
      <c r="A322" s="279" t="s">
        <v>649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650</v>
      </c>
      <c r="I322" s="278" t="s">
        <v>242</v>
      </c>
    </row>
    <row r="323" spans="1:9" ht="15.75">
      <c r="A323" s="279" t="s">
        <v>649</v>
      </c>
      <c r="B323" s="260" t="s">
        <v>650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649</v>
      </c>
      <c r="B324" s="260" t="s">
        <v>650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649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649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665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665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606</v>
      </c>
    </row>
    <row r="330" spans="1:9" ht="15.75">
      <c r="A330" s="279" t="s">
        <v>666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666</v>
      </c>
      <c r="B331" s="260">
        <f>TIME(14,51,0)</f>
        <v>0.61875000000000002</v>
      </c>
      <c r="C331" s="278" t="s">
        <v>669</v>
      </c>
      <c r="D331" s="278" t="s">
        <v>670</v>
      </c>
      <c r="E331" s="278" t="s">
        <v>671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666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666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606</v>
      </c>
    </row>
    <row r="334" spans="1:9" ht="15.75">
      <c r="A334" s="279" t="s">
        <v>666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606</v>
      </c>
    </row>
    <row r="335" spans="1:9" ht="15.75">
      <c r="A335" s="279" t="s">
        <v>666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666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677</v>
      </c>
      <c r="B337" s="278" t="s">
        <v>76</v>
      </c>
      <c r="C337" s="278" t="s">
        <v>269</v>
      </c>
      <c r="D337" s="278" t="s">
        <v>678</v>
      </c>
      <c r="E337" s="278" t="s">
        <v>679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677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677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606</v>
      </c>
    </row>
    <row r="340" spans="1:9" ht="15.75">
      <c r="A340" s="279" t="s">
        <v>680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680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606</v>
      </c>
    </row>
    <row r="342" spans="1:9" ht="15.75">
      <c r="A342" s="279" t="s">
        <v>680</v>
      </c>
      <c r="B342" s="278" t="s">
        <v>681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682</v>
      </c>
      <c r="B343" s="278" t="s">
        <v>633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606</v>
      </c>
    </row>
    <row r="344" spans="1:9" ht="15.75">
      <c r="A344" s="279" t="s">
        <v>682</v>
      </c>
      <c r="B344" s="278" t="s">
        <v>507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683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683</v>
      </c>
      <c r="B346" s="278" t="s">
        <v>684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683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683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683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G13" workbookViewId="0">
      <selection activeCell="L40" sqref="L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579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648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647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646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645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644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597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595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596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598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599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H16" workbookViewId="0">
      <selection activeCell="J41" sqref="J4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580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648</v>
      </c>
      <c r="J2" s="4">
        <f>COUNTIF(D:D,)/78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0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0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647</v>
      </c>
      <c r="J3" s="4">
        <f>COUNTIF(D:D,)/78</f>
        <v>0</v>
      </c>
      <c r="K3" s="211">
        <f>COUNTIF(D:D,)</f>
        <v>0</v>
      </c>
      <c r="N3" s="128" t="s">
        <v>338</v>
      </c>
      <c r="O3" s="122">
        <f>COUNTIF(A:A,A4)</f>
        <v>2</v>
      </c>
      <c r="P3" s="121"/>
      <c r="Q3" s="128" t="s">
        <v>338</v>
      </c>
      <c r="R3" s="122">
        <f>COUNTIF(A:A,A22)</f>
        <v>9</v>
      </c>
      <c r="S3" s="121"/>
      <c r="T3" s="128" t="s">
        <v>338</v>
      </c>
      <c r="U3" s="122">
        <f>COUNTIF(A:A,A53)</f>
        <v>5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646</v>
      </c>
      <c r="J4" s="4">
        <f>COUNTIF(D:D,)/78</f>
        <v>0</v>
      </c>
      <c r="K4" s="211">
        <f>COUNTIF(D:D,)</f>
        <v>0</v>
      </c>
      <c r="N4" s="128" t="s">
        <v>339</v>
      </c>
      <c r="O4" s="122">
        <f>COUNTIF(A:A,A7)</f>
        <v>0</v>
      </c>
      <c r="P4" s="121"/>
      <c r="Q4" s="128" t="s">
        <v>339</v>
      </c>
      <c r="R4" s="122">
        <f>COUNTIF(A:A,A22)</f>
        <v>9</v>
      </c>
      <c r="S4" s="121"/>
      <c r="T4" s="128" t="s">
        <v>339</v>
      </c>
      <c r="U4" s="122">
        <f>COUNTIF(A:A,A59)</f>
        <v>5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/>
      <c r="B5" s="123"/>
      <c r="C5" s="123"/>
      <c r="D5" s="123"/>
      <c r="E5" s="123"/>
      <c r="F5" s="123"/>
      <c r="G5" s="124"/>
      <c r="H5" s="125"/>
      <c r="I5" s="227" t="s">
        <v>645</v>
      </c>
      <c r="J5" s="4">
        <f>COUNTIF(D:D,)/78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4</v>
      </c>
      <c r="S5" s="121"/>
      <c r="T5" s="128" t="s">
        <v>340</v>
      </c>
      <c r="U5" s="122">
        <f>COUNTIF(A:A,A66)</f>
        <v>8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492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644</v>
      </c>
      <c r="J6" s="4">
        <f>COUNTIF(D:D,)/78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5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/>
      <c r="B7" s="123"/>
      <c r="C7" s="123"/>
      <c r="D7" s="123"/>
      <c r="E7" s="123"/>
      <c r="F7" s="123"/>
      <c r="G7" s="124"/>
      <c r="H7" s="125"/>
      <c r="I7" s="211" t="s">
        <v>1</v>
      </c>
      <c r="J7" s="4">
        <f>COUNTIF(D:D,D52)/78</f>
        <v>3.8461538461538464E-2</v>
      </c>
      <c r="K7" s="132">
        <f>COUNTIF('Febrero - 2'!D:D,'Febrero - 2'!D52)</f>
        <v>3</v>
      </c>
    </row>
    <row r="8" spans="1:27" ht="15.75">
      <c r="A8" s="127" t="s">
        <v>493</v>
      </c>
      <c r="B8" s="123" t="s">
        <v>496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COUNTIF(D:D,D71)/78</f>
        <v>3.8461538461538464E-2</v>
      </c>
      <c r="K8" s="132">
        <f>COUNTIF('Febrero - 2'!D:D,'Febrero - 2'!D71)</f>
        <v>3</v>
      </c>
    </row>
    <row r="9" spans="1:27" ht="15.75">
      <c r="A9" s="127" t="s">
        <v>493</v>
      </c>
      <c r="B9" s="123" t="s">
        <v>497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COUNTIF(D:D,D21)/78</f>
        <v>6.4102564102564097E-2</v>
      </c>
      <c r="K9" s="132">
        <f>COUNTIF('Febrero - 2'!D:D,'Febrero - 2'!D21)</f>
        <v>5</v>
      </c>
    </row>
    <row r="10" spans="1:27" ht="15.75">
      <c r="A10" s="127" t="s">
        <v>493</v>
      </c>
      <c r="B10" s="123" t="s">
        <v>498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COUNTIF(D:D,)/78</f>
        <v>0</v>
      </c>
      <c r="K10" s="132">
        <f>COUNTIF('Febrero - 2'!D:D,)</f>
        <v>0</v>
      </c>
    </row>
    <row r="11" spans="1:27" ht="15.75">
      <c r="A11" s="127" t="s">
        <v>493</v>
      </c>
      <c r="B11" s="123" t="s">
        <v>499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597</v>
      </c>
      <c r="J11" s="4">
        <f>COUNTIF(D:D,)/78</f>
        <v>0</v>
      </c>
      <c r="K11" s="132">
        <f>COUNTIF('Febrero - 2'!D:D,)</f>
        <v>0</v>
      </c>
    </row>
    <row r="12" spans="1:27" ht="15.75">
      <c r="A12" s="127" t="s">
        <v>493</v>
      </c>
      <c r="B12" s="123" t="s">
        <v>500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COUNTIF(D:D,D20)/78</f>
        <v>0</v>
      </c>
      <c r="K12" s="132">
        <f>COUNTIF('Febrero - 2'!D:D,'Febrero - 2'!D20)</f>
        <v>0</v>
      </c>
    </row>
    <row r="13" spans="1:27" ht="15.75">
      <c r="A13" s="127" t="s">
        <v>501</v>
      </c>
      <c r="B13" s="123" t="s">
        <v>502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COUNTIF(D:D,D92)/78</f>
        <v>2.564102564102564E-2</v>
      </c>
      <c r="K13" s="132">
        <f>COUNTIF('Febrero - 2'!D:D,'Febrero - 2'!D92)</f>
        <v>2</v>
      </c>
    </row>
    <row r="14" spans="1:27" ht="15.75">
      <c r="A14" s="127" t="s">
        <v>501</v>
      </c>
      <c r="B14" s="123" t="s">
        <v>503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COUNTIF(D:D,D72)/78</f>
        <v>5.128205128205128E-2</v>
      </c>
      <c r="K14" s="132">
        <f>COUNTIF('Febrero - 2'!D:D,'Febrero - 2'!D72)</f>
        <v>4</v>
      </c>
    </row>
    <row r="15" spans="1:27" ht="15.75">
      <c r="A15" s="127" t="s">
        <v>501</v>
      </c>
      <c r="B15" s="123" t="s">
        <v>504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COUNTIF(D:D,D90)/78</f>
        <v>3.8461538461538464E-2</v>
      </c>
      <c r="K15" s="132">
        <f>COUNTIF('Febrero - 2'!D:D,'Febrero - 2'!D90)</f>
        <v>3</v>
      </c>
    </row>
    <row r="16" spans="1:27" ht="15.75">
      <c r="A16" s="127" t="s">
        <v>505</v>
      </c>
      <c r="B16" s="123" t="s">
        <v>506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595</v>
      </c>
      <c r="J16" s="4">
        <f>COUNTIF(D:D,)/78</f>
        <v>0</v>
      </c>
      <c r="K16" s="132">
        <f>COUNTIF('Febrero - 2'!D:D,)</f>
        <v>0</v>
      </c>
    </row>
    <row r="17" spans="1:23" ht="15.75">
      <c r="A17" s="127" t="s">
        <v>505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596</v>
      </c>
      <c r="J17" s="4">
        <f>COUNTIF(D:D,D4)/78</f>
        <v>0.25641025641025639</v>
      </c>
      <c r="K17" s="122">
        <f>COUNTIF('Febrero - 2'!D:D,'Febrero - 2'!D4)</f>
        <v>20</v>
      </c>
    </row>
    <row r="18" spans="1:23" ht="15.75">
      <c r="A18" s="127" t="s">
        <v>505</v>
      </c>
      <c r="B18" s="123" t="s">
        <v>507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COUNTIF(D:D,D26)/78</f>
        <v>5.128205128205128E-2</v>
      </c>
      <c r="K18" s="132">
        <f>COUNTIF('Febrero - 2'!D:D,'Febrero - 2'!D26)</f>
        <v>4</v>
      </c>
    </row>
    <row r="19" spans="1:23" ht="15.75">
      <c r="A19" s="127" t="s">
        <v>505</v>
      </c>
      <c r="B19" s="123" t="s">
        <v>508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COUNTIF(D:D,D42)/78</f>
        <v>1.282051282051282E-2</v>
      </c>
      <c r="K19" s="132">
        <f>COUNTIF('Febrero - 2'!D:D,'Febrero - 2'!D42)</f>
        <v>1</v>
      </c>
    </row>
    <row r="20" spans="1:23" ht="116.25" customHeight="1">
      <c r="A20" s="127"/>
      <c r="B20" s="123"/>
      <c r="C20" s="123"/>
      <c r="D20" s="123"/>
      <c r="E20" s="123"/>
      <c r="F20" s="123"/>
      <c r="G20" s="124"/>
      <c r="H20" s="125"/>
      <c r="I20" s="211" t="s">
        <v>7</v>
      </c>
      <c r="J20" s="4">
        <f>COUNTIF(D:D,)/78</f>
        <v>0</v>
      </c>
      <c r="K20" s="132">
        <f>COUNTIF('Febrero - 2'!D:D,)</f>
        <v>0</v>
      </c>
    </row>
    <row r="21" spans="1:23" ht="15.75">
      <c r="A21" s="127" t="s">
        <v>509</v>
      </c>
      <c r="B21" s="123" t="s">
        <v>504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COUNTIF(D:D,)/78</f>
        <v>0</v>
      </c>
      <c r="K21" s="132">
        <f>COUNTIF('Febrero - 2'!D:D,)</f>
        <v>0</v>
      </c>
    </row>
    <row r="22" spans="1:23" ht="15.75">
      <c r="A22" s="127" t="s">
        <v>510</v>
      </c>
      <c r="B22" s="123" t="s">
        <v>511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COUNTIF(D:D,)/78</f>
        <v>0</v>
      </c>
      <c r="K22" s="132">
        <f>COUNTIF('Febrero - 2'!D:D,)</f>
        <v>0</v>
      </c>
    </row>
    <row r="23" spans="1:23" ht="15.75">
      <c r="A23" s="127" t="s">
        <v>510</v>
      </c>
      <c r="B23" s="123" t="s">
        <v>512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COUNTIF(D:D,D7)/78</f>
        <v>0</v>
      </c>
      <c r="K23" s="132">
        <f>COUNTIF('Febrero - 2'!D:D,'Febrero - 2'!D7)</f>
        <v>0</v>
      </c>
    </row>
    <row r="24" spans="1:23" ht="15.75">
      <c r="A24" s="127" t="s">
        <v>510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COUNTIF(D:D,)/78</f>
        <v>0</v>
      </c>
      <c r="K24" s="132">
        <f>COUNTIF('Febrero - 2'!D:D,)</f>
        <v>0</v>
      </c>
    </row>
    <row r="25" spans="1:23" ht="15.75">
      <c r="A25" s="127" t="s">
        <v>510</v>
      </c>
      <c r="B25" s="123" t="s">
        <v>513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COUNTIF(D:D,D69)/78</f>
        <v>1.282051282051282E-2</v>
      </c>
      <c r="K25" s="132">
        <f>COUNTIF('Febrero - 2'!D:D,'Febrero - 2'!D69)</f>
        <v>1</v>
      </c>
    </row>
    <row r="26" spans="1:23" ht="15.75">
      <c r="A26" s="127" t="s">
        <v>510</v>
      </c>
      <c r="B26" s="123" t="s">
        <v>513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COUNTIF(D:D,D27)/78</f>
        <v>3.8461538461538464E-2</v>
      </c>
      <c r="K26" s="132">
        <f>COUNTIF('Febrero - 2'!D:D,'Febrero - 2'!D27)</f>
        <v>3</v>
      </c>
    </row>
    <row r="27" spans="1:23" ht="15.75">
      <c r="A27" s="127" t="s">
        <v>510</v>
      </c>
      <c r="B27" s="123" t="s">
        <v>513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COUNTIF(D:D,)/78</f>
        <v>0</v>
      </c>
      <c r="K27" s="132">
        <f>COUNTIF('Febrero - 2'!D:D,)</f>
        <v>0</v>
      </c>
    </row>
    <row r="28" spans="1:23" ht="15.75">
      <c r="A28" s="127" t="s">
        <v>510</v>
      </c>
      <c r="B28" s="123" t="s">
        <v>514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COUNTIF(D:D,)/78</f>
        <v>0</v>
      </c>
      <c r="K28" s="132">
        <f>COUNTIF('Febrero - 2'!D:D,)</f>
        <v>0</v>
      </c>
    </row>
    <row r="29" spans="1:23" ht="15.75">
      <c r="A29" s="127" t="s">
        <v>510</v>
      </c>
      <c r="B29" s="123" t="s">
        <v>514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COUNTIF(D:D,D31)/78</f>
        <v>0</v>
      </c>
      <c r="K29" s="132">
        <f>COUNTIF('Febrero - 2'!D:D,'Febrero - 2'!D31)</f>
        <v>0</v>
      </c>
    </row>
    <row r="30" spans="1:23" ht="15.75">
      <c r="A30" s="127" t="s">
        <v>510</v>
      </c>
      <c r="B30" s="123" t="s">
        <v>515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COUNTIF(D:D,D61)/78</f>
        <v>3.8461538461538464E-2</v>
      </c>
      <c r="K30" s="132">
        <f>COUNTIF('Febrero - 2'!D:D,'Febrero - 2'!D61)</f>
        <v>3</v>
      </c>
    </row>
    <row r="31" spans="1:23" ht="108.75" customHeight="1">
      <c r="A31" s="127"/>
      <c r="B31" s="123"/>
      <c r="C31" s="123"/>
      <c r="D31" s="123"/>
      <c r="E31" s="123"/>
      <c r="F31" s="123"/>
      <c r="G31" s="124"/>
      <c r="H31" s="125"/>
      <c r="I31" s="211" t="s">
        <v>231</v>
      </c>
      <c r="J31" s="4">
        <f>COUNTIF(D:D,)/78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517</v>
      </c>
      <c r="B32" s="123" t="s">
        <v>518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COUNTIF(D:D,D39)/78</f>
        <v>5.128205128205128E-2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517</v>
      </c>
      <c r="B33" s="123" t="s">
        <v>519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COUNTIF(D:D,D60)/78</f>
        <v>0</v>
      </c>
      <c r="K33" s="132">
        <f>COUNTIF('Febrero - 2'!D:D,'Febrero - 2'!D60)</f>
        <v>0</v>
      </c>
      <c r="U33" s="238"/>
      <c r="V33" s="239"/>
      <c r="W33" s="238"/>
    </row>
    <row r="34" spans="1:23" ht="15.75">
      <c r="A34" s="127" t="s">
        <v>517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COUNTIF(D:D,D33)/78</f>
        <v>5.128205128205128E-2</v>
      </c>
      <c r="K34" s="132">
        <f>COUNTIF('Febrero - 2'!D:D,'Febrero - 2'!D33)</f>
        <v>4</v>
      </c>
      <c r="U34" s="238"/>
      <c r="V34" s="239"/>
      <c r="W34" s="238"/>
    </row>
    <row r="35" spans="1:23" ht="115.5" customHeight="1">
      <c r="A35" s="127"/>
      <c r="B35" s="123"/>
      <c r="C35" s="123"/>
      <c r="D35" s="123"/>
      <c r="E35" s="123"/>
      <c r="F35" s="123"/>
      <c r="G35" s="124"/>
      <c r="H35" s="125"/>
      <c r="I35" s="211" t="s">
        <v>17</v>
      </c>
      <c r="J35" s="4">
        <f>COUNTIF(D:D,D80)/78</f>
        <v>2.564102564102564E-2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517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COUNTIF(D:D,D18)/78</f>
        <v>1.282051282051282E-2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517</v>
      </c>
      <c r="B37" s="123" t="s">
        <v>521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COUNTIF(D:D,)/78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517</v>
      </c>
      <c r="B38" s="123" t="s">
        <v>522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598</v>
      </c>
      <c r="J38" s="4">
        <f>COUNTIF(D:D,)/78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523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COUNTIF(D:D,D38)/78</f>
        <v>8.9743589743589744E-2</v>
      </c>
      <c r="K39" s="132">
        <f>COUNTIF('Febrero - 2'!D:D,'Febrero - 2'!D38)</f>
        <v>7</v>
      </c>
      <c r="U39" s="238"/>
      <c r="V39" s="239"/>
      <c r="W39" s="238"/>
    </row>
    <row r="40" spans="1:23" ht="15.75">
      <c r="A40" s="127" t="s">
        <v>523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599</v>
      </c>
      <c r="J40" s="4">
        <f>COUNTIF(D:D,D49)/78</f>
        <v>0.10256410256410256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523</v>
      </c>
      <c r="B41" s="123" t="s">
        <v>524</v>
      </c>
      <c r="C41" s="123"/>
      <c r="D41" s="123"/>
      <c r="E41" s="123"/>
      <c r="F41" s="123"/>
      <c r="G41" s="124"/>
      <c r="H41" s="38"/>
      <c r="K41" s="51">
        <f>SUM(K2:K40)</f>
        <v>78</v>
      </c>
      <c r="U41" s="238"/>
      <c r="V41" s="239"/>
      <c r="W41" s="238"/>
    </row>
    <row r="42" spans="1:23" ht="15.75">
      <c r="A42" s="127" t="s">
        <v>523</v>
      </c>
      <c r="B42" s="123" t="s">
        <v>525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/>
      <c r="B43" s="123"/>
      <c r="C43" s="123"/>
      <c r="D43" s="123"/>
      <c r="E43" s="123"/>
      <c r="F43" s="123"/>
      <c r="G43" s="124"/>
      <c r="H43" s="125"/>
      <c r="U43" s="238"/>
      <c r="V43" s="239"/>
      <c r="W43" s="238"/>
    </row>
    <row r="44" spans="1:23" ht="15.75">
      <c r="A44" s="127" t="s">
        <v>526</v>
      </c>
      <c r="B44" s="123" t="s">
        <v>527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526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526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526</v>
      </c>
      <c r="B47" s="123" t="s">
        <v>528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526</v>
      </c>
      <c r="B48" s="123" t="s">
        <v>529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530</v>
      </c>
      <c r="B49" s="123" t="s">
        <v>531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530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530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530</v>
      </c>
      <c r="B52" s="123" t="s">
        <v>521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532</v>
      </c>
      <c r="B53" s="123" t="s">
        <v>533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/>
      <c r="B54" s="123"/>
      <c r="C54" s="123"/>
      <c r="D54" s="123"/>
      <c r="E54" s="123"/>
      <c r="F54" s="123"/>
      <c r="G54" s="124"/>
      <c r="H54" s="38"/>
      <c r="U54" s="238"/>
      <c r="V54" s="239"/>
      <c r="W54" s="238"/>
    </row>
    <row r="55" spans="1:23" ht="15.75">
      <c r="A55" s="127" t="s">
        <v>532</v>
      </c>
      <c r="B55" s="123" t="s">
        <v>534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532</v>
      </c>
      <c r="B56" s="123" t="s">
        <v>535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532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532</v>
      </c>
      <c r="B58" s="123" t="s">
        <v>536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537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/>
      <c r="B60" s="123"/>
      <c r="C60" s="123"/>
      <c r="D60" s="123"/>
      <c r="E60" s="123"/>
      <c r="F60" s="123"/>
      <c r="G60" s="124"/>
      <c r="H60" s="125"/>
      <c r="U60" s="238"/>
      <c r="V60" s="239"/>
      <c r="W60" s="238"/>
    </row>
    <row r="61" spans="1:23" ht="15.75">
      <c r="A61" s="127" t="s">
        <v>537</v>
      </c>
      <c r="B61" s="123" t="s">
        <v>520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537</v>
      </c>
      <c r="B62" s="123" t="s">
        <v>538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537</v>
      </c>
      <c r="B63" s="123" t="s">
        <v>539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537</v>
      </c>
      <c r="B64" s="123" t="s">
        <v>540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/>
      <c r="B65" s="123"/>
      <c r="C65" s="123"/>
      <c r="D65" s="123"/>
      <c r="E65" s="123"/>
      <c r="F65" s="123"/>
      <c r="G65" s="124"/>
      <c r="H65" s="38"/>
      <c r="U65" s="238"/>
      <c r="V65" s="239"/>
      <c r="W65" s="238"/>
    </row>
    <row r="66" spans="1:23" ht="15.75">
      <c r="A66" s="127" t="s">
        <v>541</v>
      </c>
      <c r="B66" s="123" t="s">
        <v>542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541</v>
      </c>
      <c r="B67" s="123" t="s">
        <v>496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541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541</v>
      </c>
      <c r="B69" s="123" t="s">
        <v>543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541</v>
      </c>
      <c r="B70" s="123" t="s">
        <v>544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541</v>
      </c>
      <c r="B71" s="123" t="s">
        <v>545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541</v>
      </c>
      <c r="B72" s="123" t="s">
        <v>546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/>
      <c r="B73" s="123"/>
      <c r="C73" s="123"/>
      <c r="D73" s="123"/>
      <c r="E73" s="123"/>
      <c r="F73" s="123"/>
      <c r="G73" s="124"/>
      <c r="H73" s="125"/>
    </row>
    <row r="74" spans="1:23" ht="15.75">
      <c r="A74" s="127" t="s">
        <v>541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547</v>
      </c>
      <c r="B75" s="123" t="s">
        <v>548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/>
      <c r="B76" s="124"/>
      <c r="C76" s="124"/>
      <c r="D76" s="124"/>
      <c r="E76" s="124"/>
      <c r="F76" s="123"/>
      <c r="G76" s="124"/>
      <c r="H76" s="125"/>
    </row>
    <row r="77" spans="1:23" ht="105" customHeight="1">
      <c r="A77" s="127"/>
      <c r="B77" s="123"/>
      <c r="C77" s="123"/>
      <c r="D77" s="123"/>
      <c r="E77" s="123"/>
      <c r="F77" s="123"/>
      <c r="G77" s="124"/>
      <c r="H77" s="125"/>
    </row>
    <row r="78" spans="1:23" ht="15.75">
      <c r="A78" s="127" t="s">
        <v>547</v>
      </c>
      <c r="B78" s="123" t="s">
        <v>549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547</v>
      </c>
      <c r="B79" s="123" t="s">
        <v>550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547</v>
      </c>
      <c r="B80" s="123" t="s">
        <v>551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547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/>
      <c r="B82" s="123"/>
      <c r="C82" s="123"/>
      <c r="D82" s="123"/>
      <c r="E82" s="123"/>
      <c r="F82" s="123"/>
      <c r="G82" s="124"/>
      <c r="H82" s="125"/>
    </row>
    <row r="83" spans="1:8" ht="15.75">
      <c r="A83" s="127" t="s">
        <v>552</v>
      </c>
      <c r="B83" s="123" t="s">
        <v>553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554</v>
      </c>
      <c r="H83" s="125"/>
    </row>
    <row r="84" spans="1:8" ht="15.75">
      <c r="A84" s="127" t="s">
        <v>552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552</v>
      </c>
      <c r="B85" s="123" t="s">
        <v>516</v>
      </c>
      <c r="C85" s="123" t="s">
        <v>555</v>
      </c>
      <c r="D85" s="123" t="s">
        <v>370</v>
      </c>
      <c r="E85" s="123" t="s">
        <v>556</v>
      </c>
      <c r="F85" s="123" t="s">
        <v>557</v>
      </c>
      <c r="G85" s="123" t="s">
        <v>242</v>
      </c>
      <c r="H85" s="125"/>
    </row>
    <row r="86" spans="1:8" ht="15.75">
      <c r="A86" s="127" t="s">
        <v>552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558</v>
      </c>
      <c r="B87" s="123" t="s">
        <v>559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558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558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558</v>
      </c>
      <c r="B90" s="123" t="s">
        <v>560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558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558</v>
      </c>
      <c r="B92" s="123" t="s">
        <v>561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562</v>
      </c>
      <c r="B93" s="123" t="s">
        <v>563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562</v>
      </c>
      <c r="B94" s="123" t="s">
        <v>564</v>
      </c>
      <c r="C94" s="123" t="s">
        <v>555</v>
      </c>
      <c r="D94" s="123" t="s">
        <v>370</v>
      </c>
      <c r="E94" s="123" t="s">
        <v>556</v>
      </c>
      <c r="F94" s="123" t="s">
        <v>557</v>
      </c>
      <c r="G94" s="123" t="s">
        <v>242</v>
      </c>
      <c r="H94" s="125"/>
    </row>
    <row r="95" spans="1:8" ht="15.75">
      <c r="A95" s="127" t="s">
        <v>562</v>
      </c>
      <c r="B95" s="123" t="s">
        <v>544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562</v>
      </c>
      <c r="B96" s="123" t="s">
        <v>498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562</v>
      </c>
      <c r="B97" s="123" t="s">
        <v>565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562</v>
      </c>
      <c r="B98" s="123" t="s">
        <v>566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567</v>
      </c>
      <c r="B99" s="123" t="s">
        <v>568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567</v>
      </c>
      <c r="B100" s="123" t="s">
        <v>569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567</v>
      </c>
      <c r="B101" s="123" t="s">
        <v>570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567</v>
      </c>
      <c r="B102" s="123" t="s">
        <v>571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572</v>
      </c>
      <c r="B103" s="123" t="s">
        <v>573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572</v>
      </c>
      <c r="B104" s="123" t="s">
        <v>574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572</v>
      </c>
      <c r="B105" s="123" t="s">
        <v>575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572</v>
      </c>
      <c r="B106" s="123" t="s">
        <v>576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572</v>
      </c>
      <c r="B107" s="123" t="s">
        <v>577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572</v>
      </c>
      <c r="B108" s="123" t="s">
        <v>566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581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648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647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646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645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644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597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595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596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598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599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H22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39.2851562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582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648</v>
      </c>
      <c r="L2" s="211">
        <f>COUNTIF(D:D,)/112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0</v>
      </c>
      <c r="AB2" s="86" t="s">
        <v>337</v>
      </c>
      <c r="AC2" s="74">
        <f>COUNTIF(A:A,A114)</f>
        <v>4</v>
      </c>
    </row>
    <row r="3" spans="1:29" ht="15.75">
      <c r="A3" s="33"/>
      <c r="B3" s="31"/>
      <c r="C3" s="31"/>
      <c r="D3" s="31"/>
      <c r="E3" s="31"/>
      <c r="F3" s="31"/>
      <c r="G3" s="31"/>
      <c r="H3" s="31"/>
      <c r="I3" s="32"/>
      <c r="K3" s="227" t="s">
        <v>647</v>
      </c>
      <c r="L3" s="211">
        <f>COUNTIF(D:D,)/112</f>
        <v>0</v>
      </c>
      <c r="M3" s="211">
        <f t="shared" ref="M3:M6" si="0">COUNTIF(D:D,)</f>
        <v>0</v>
      </c>
      <c r="P3" s="59" t="s">
        <v>338</v>
      </c>
      <c r="Q3" s="56">
        <f>COUNTIF(A:A,A2)</f>
        <v>1</v>
      </c>
      <c r="S3" s="86" t="s">
        <v>338</v>
      </c>
      <c r="T3" s="74">
        <f>COUNTIF(A:A,A32)</f>
        <v>11</v>
      </c>
      <c r="V3" s="86" t="s">
        <v>338</v>
      </c>
      <c r="W3" s="74">
        <f>COUNTIF(A:A,A76)</f>
        <v>8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0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646</v>
      </c>
      <c r="L4" s="211">
        <f>COUNTIF(D:D,)/112</f>
        <v>0</v>
      </c>
      <c r="M4" s="211">
        <f t="shared" si="0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0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7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645</v>
      </c>
      <c r="L5" s="211">
        <f>COUNTIF(D:D,)/112</f>
        <v>0</v>
      </c>
      <c r="M5" s="211">
        <f t="shared" si="0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644</v>
      </c>
      <c r="L6" s="211">
        <f>COUNTIF(D:D,)/112</f>
        <v>0</v>
      </c>
      <c r="M6" s="211">
        <f t="shared" si="0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COUNTIF(D:D,D93)/112</f>
        <v>0</v>
      </c>
      <c r="M7" s="74">
        <f>COUNTIF('Abril - 4'!D:D,'Abril - 4'!D93)</f>
        <v>0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COUNTIF(D:D,D52)/112</f>
        <v>3.5714285714285712E-2</v>
      </c>
      <c r="M8" s="74">
        <f>COUNTIF('Abril - 4'!D:D,'Abril - 4'!D52)</f>
        <v>4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COUNTIF(D:D,)/112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COUNTIF(D:D,D110)/112</f>
        <v>8.9285714285714281E-3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597</v>
      </c>
      <c r="L11" s="4">
        <f>COUNTIF(D:D,D10)/112</f>
        <v>1.7857142857142856E-2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COUNTIF(D:D,D7)/112</f>
        <v>8.9285714285714288E-2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COUNTIF(D:D,D28)/112</f>
        <v>1.7857142857142856E-2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COUNTIF(D:D,D10)/112</f>
        <v>1.7857142857142856E-2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COUNTIF(D:D,D61)/112</f>
        <v>8.9285714285714281E-3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595</v>
      </c>
      <c r="L16" s="4">
        <f>COUNTIF(D:D,D42)/112</f>
        <v>4.4642857142857144E-2</v>
      </c>
      <c r="M16" s="74">
        <f>COUNTIF('Abril - 4'!D:D,'Abril - 4'!D42)</f>
        <v>5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596</v>
      </c>
      <c r="L17" s="4">
        <f>COUNTIF(D:D,D2)/112</f>
        <v>0.19642857142857142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COUNTIF(D:D,D6)/112</f>
        <v>8.9285714285714288E-2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COUNTIF(D:D,D67)/112</f>
        <v>2.6785714285714284E-2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COUNTIF(D:D,D17)/112</f>
        <v>8.9285714285714281E-3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COUNTIF(D:D,)/112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COUNTIF(D:D,)/112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COUNTIF(D:D,)/112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COUNTIF(D:D,D105)/112</f>
        <v>8.9285714285714281E-3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COUNTIF(D:D,D21)/112</f>
        <v>3.5714285714285712E-2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COUNTIF(D:D,D9)/112</f>
        <v>5.3571428571428568E-2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COUNTIF(D:D,D109)/112</f>
        <v>1.7857142857142856E-2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COUNTIF(D:D,)/112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COUNTIF(D:D,)/112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COUNTIF(D:D,D18)/112</f>
        <v>8.9285714285714281E-3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COUNTIF(D:D,D35)/112</f>
        <v>8.9285714285714281E-3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COUNTIF(D:D,D39)/112</f>
        <v>6.25E-2</v>
      </c>
      <c r="M32" s="74">
        <f>COUNTIF('Abril - 4'!D:D,'Abril - 4'!D39)</f>
        <v>7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COUNTIF(D:D,D55)/112</f>
        <v>8.9285714285714281E-3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COUNTIF(D:D,D38)/112</f>
        <v>0</v>
      </c>
      <c r="M34" s="74">
        <f>COUNTIF('Abril - 4'!D:D,'Abril - 4'!D38)</f>
        <v>0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COUNTIF(D:D,D11)/112</f>
        <v>3.5714285714285712E-2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COUNTIF(D:D,D111)/112</f>
        <v>7.1428571428571425E-2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COUNTIF(D:D,D31)/112</f>
        <v>1.7857142857142856E-2</v>
      </c>
      <c r="M37" s="74">
        <f>COUNTIF('Abril - 4'!D:D,'Abril - 4'!D31)</f>
        <v>2</v>
      </c>
    </row>
    <row r="38" spans="1:13" ht="15.75">
      <c r="A38" s="33"/>
      <c r="B38" s="31"/>
      <c r="C38" s="31"/>
      <c r="D38" s="31"/>
      <c r="E38" s="31"/>
      <c r="F38" s="31"/>
      <c r="G38" s="31"/>
      <c r="H38" s="31"/>
      <c r="I38" s="32"/>
      <c r="K38" s="211" t="s">
        <v>598</v>
      </c>
      <c r="L38" s="4">
        <f>COUNTIF(D:D,)/112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COUNTIF(D:D,D37)/112</f>
        <v>1.7857142857142856E-2</v>
      </c>
      <c r="M39" s="74">
        <f>COUNTIF('Abril - 4'!D:D,'Abril - 4'!D37)</f>
        <v>2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599</v>
      </c>
      <c r="L40" s="4">
        <f>COUNTIF(D:D,D95)/112</f>
        <v>1.7857142857142856E-2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112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15.75">
      <c r="A44" s="33"/>
      <c r="B44" s="31"/>
      <c r="C44" s="31"/>
      <c r="D44" s="31"/>
      <c r="E44" s="31"/>
      <c r="F44" s="31"/>
      <c r="G44" s="31"/>
      <c r="H44" s="31"/>
      <c r="I44" s="32"/>
    </row>
    <row r="45" spans="1:13" ht="15.75">
      <c r="A45" s="33"/>
      <c r="B45" s="31"/>
      <c r="C45" s="31"/>
      <c r="D45" s="31"/>
      <c r="E45" s="31"/>
      <c r="F45" s="31"/>
      <c r="G45" s="31"/>
      <c r="H45" s="32"/>
      <c r="I45" s="32"/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15.75">
      <c r="A47" s="33"/>
      <c r="B47" s="31"/>
      <c r="C47" s="31"/>
      <c r="D47" s="31"/>
      <c r="E47" s="31"/>
      <c r="F47" s="31"/>
      <c r="G47" s="31"/>
      <c r="H47" s="32"/>
      <c r="I47" s="32"/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15.75">
      <c r="A80" s="42"/>
      <c r="B80" s="40"/>
      <c r="C80" s="40"/>
      <c r="D80" s="40"/>
      <c r="E80" s="40"/>
      <c r="F80" s="40"/>
      <c r="G80" s="40"/>
      <c r="H80" s="40"/>
      <c r="I80" s="41"/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5.75">
      <c r="A89" s="45"/>
      <c r="B89" s="43"/>
      <c r="C89" s="43"/>
      <c r="D89" s="43"/>
      <c r="E89" s="43"/>
      <c r="F89" s="43"/>
      <c r="G89" s="43"/>
      <c r="H89" s="44"/>
      <c r="I89" s="44"/>
    </row>
    <row r="90" spans="1:9" ht="15.75">
      <c r="A90" s="45"/>
      <c r="B90" s="43"/>
      <c r="C90" s="43"/>
      <c r="D90" s="43"/>
      <c r="E90" s="43"/>
      <c r="F90" s="43"/>
      <c r="G90" s="43"/>
      <c r="H90" s="44"/>
      <c r="I90" s="44"/>
    </row>
    <row r="91" spans="1:9" ht="15.75">
      <c r="A91" s="45"/>
      <c r="B91" s="43"/>
      <c r="C91" s="43"/>
      <c r="D91" s="43"/>
      <c r="E91" s="43"/>
      <c r="F91" s="43"/>
      <c r="G91" s="43"/>
      <c r="H91" s="44"/>
      <c r="I91" s="44"/>
    </row>
    <row r="92" spans="1:9" ht="15.75">
      <c r="A92" s="45"/>
      <c r="B92" s="43"/>
      <c r="C92" s="43"/>
      <c r="D92" s="43"/>
      <c r="E92" s="43"/>
      <c r="F92" s="43"/>
      <c r="G92" s="43"/>
      <c r="H92" s="43"/>
      <c r="I92" s="44"/>
    </row>
    <row r="93" spans="1:9" ht="15.75">
      <c r="A93" s="45"/>
      <c r="B93" s="43"/>
      <c r="C93" s="43"/>
      <c r="D93" s="43"/>
      <c r="E93" s="43"/>
      <c r="F93" s="43"/>
      <c r="G93" s="43"/>
      <c r="H93" s="43"/>
      <c r="I93" s="44"/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15.75">
      <c r="A104" s="45"/>
      <c r="B104" s="43"/>
      <c r="C104" s="43"/>
      <c r="D104" s="43"/>
      <c r="E104" s="43"/>
      <c r="F104" s="43"/>
      <c r="G104" s="43"/>
      <c r="H104" s="43"/>
      <c r="I104" s="44"/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15.75">
      <c r="A115" s="117"/>
      <c r="B115" s="115"/>
      <c r="C115" s="115"/>
      <c r="D115" s="115"/>
      <c r="E115" s="115"/>
      <c r="F115" s="115"/>
      <c r="G115" s="115"/>
      <c r="H115" s="115"/>
      <c r="I115" s="116"/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15.75">
      <c r="A117" s="117"/>
      <c r="B117" s="115"/>
      <c r="C117" s="115"/>
      <c r="D117" s="115"/>
      <c r="E117" s="115"/>
      <c r="F117" s="115"/>
      <c r="G117" s="115"/>
      <c r="H117" s="115"/>
      <c r="I117" s="116"/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15.75">
      <c r="A120" s="131"/>
      <c r="B120" s="129"/>
      <c r="C120" s="129"/>
      <c r="D120" s="129"/>
      <c r="E120" s="129"/>
      <c r="F120" s="129"/>
      <c r="G120" s="129"/>
      <c r="H120" s="129"/>
      <c r="I120" s="130"/>
    </row>
    <row r="121" spans="1:9" ht="15.75">
      <c r="A121" s="137" t="s">
        <v>578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578</v>
      </c>
      <c r="B122" s="136" t="s">
        <v>497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578</v>
      </c>
      <c r="B123" s="140" t="s">
        <v>591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578</v>
      </c>
      <c r="B124" s="140" t="s">
        <v>592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593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593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593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593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593</v>
      </c>
      <c r="B129" s="152" t="s">
        <v>594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opLeftCell="H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583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600</v>
      </c>
      <c r="B2" s="292" t="s">
        <v>694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648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600</v>
      </c>
      <c r="B3" s="292" t="s">
        <v>601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647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600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646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600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645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600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644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600</v>
      </c>
      <c r="B7" s="292" t="s">
        <v>607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600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600</v>
      </c>
      <c r="B9" s="292" t="s">
        <v>608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600</v>
      </c>
      <c r="B10" s="292" t="s">
        <v>609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597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602</v>
      </c>
      <c r="B12" s="292" t="s">
        <v>603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602</v>
      </c>
      <c r="B13" s="292" t="s">
        <v>565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606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602</v>
      </c>
      <c r="B14" s="292" t="s">
        <v>604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606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602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606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602</v>
      </c>
      <c r="B16" s="292" t="s">
        <v>605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595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602</v>
      </c>
      <c r="B17" s="292" t="s">
        <v>592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695</v>
      </c>
      <c r="H17" s="293" t="s">
        <v>330</v>
      </c>
      <c r="K17" s="211" t="s">
        <v>596</v>
      </c>
      <c r="L17" s="4">
        <f>COUNTIF(D:D,D43)/92</f>
        <v>4.3478260869565216E-2</v>
      </c>
      <c r="M17" s="211">
        <f>COUNTIF(D:D,D43)</f>
        <v>4</v>
      </c>
    </row>
    <row r="18" spans="1:13" ht="31.5">
      <c r="A18" s="294" t="s">
        <v>610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697</v>
      </c>
      <c r="H18" s="293" t="s">
        <v>696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610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610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613</v>
      </c>
      <c r="B21" s="292" t="s">
        <v>614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613</v>
      </c>
      <c r="B22" s="292" t="s">
        <v>615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613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616</v>
      </c>
      <c r="B24" s="292" t="s">
        <v>49</v>
      </c>
      <c r="C24" s="292" t="s">
        <v>494</v>
      </c>
      <c r="D24" s="292" t="s">
        <v>617</v>
      </c>
      <c r="E24" s="292" t="s">
        <v>495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616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616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616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616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618</v>
      </c>
      <c r="B29" s="292" t="s">
        <v>619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618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618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606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618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618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618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618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618</v>
      </c>
      <c r="B36" s="292" t="s">
        <v>620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47.25">
      <c r="A37" s="294" t="s">
        <v>621</v>
      </c>
      <c r="B37" s="292" t="s">
        <v>622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623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63">
      <c r="A38" s="294" t="s">
        <v>621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698</v>
      </c>
      <c r="H38" s="292"/>
      <c r="K38" s="211" t="s">
        <v>598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621</v>
      </c>
      <c r="B39" s="292" t="s">
        <v>575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621</v>
      </c>
      <c r="B40" s="292" t="s">
        <v>514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599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621</v>
      </c>
      <c r="B42" s="292" t="s">
        <v>626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627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627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627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628</v>
      </c>
      <c r="B46" s="292" t="s">
        <v>629</v>
      </c>
      <c r="C46" s="292" t="s">
        <v>357</v>
      </c>
      <c r="D46" s="292" t="s">
        <v>358</v>
      </c>
      <c r="E46" s="292" t="s">
        <v>630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628</v>
      </c>
      <c r="B47" s="292" t="s">
        <v>631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628</v>
      </c>
      <c r="B48" s="292" t="s">
        <v>632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628</v>
      </c>
      <c r="B50" s="292" t="s">
        <v>570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628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628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635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635</v>
      </c>
      <c r="B54" s="292" t="s">
        <v>636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606</v>
      </c>
      <c r="H54" s="292"/>
    </row>
    <row r="55" spans="1:8" ht="15.75">
      <c r="A55" s="294" t="s">
        <v>635</v>
      </c>
      <c r="B55" s="292" t="s">
        <v>182</v>
      </c>
      <c r="C55" s="292" t="s">
        <v>494</v>
      </c>
      <c r="D55" s="292" t="s">
        <v>617</v>
      </c>
      <c r="E55" s="292" t="s">
        <v>495</v>
      </c>
      <c r="F55" s="292" t="s">
        <v>150</v>
      </c>
      <c r="G55" s="292" t="s">
        <v>240</v>
      </c>
      <c r="H55" s="292"/>
    </row>
    <row r="56" spans="1:8" ht="15.75">
      <c r="A56" s="294" t="s">
        <v>637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637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637</v>
      </c>
      <c r="B58" s="292" t="s">
        <v>461</v>
      </c>
      <c r="C58" s="292" t="s">
        <v>638</v>
      </c>
      <c r="D58" s="292" t="s">
        <v>228</v>
      </c>
      <c r="E58" s="292" t="s">
        <v>639</v>
      </c>
      <c r="F58" s="292" t="s">
        <v>36</v>
      </c>
      <c r="G58" s="292" t="s">
        <v>242</v>
      </c>
      <c r="H58" s="292"/>
    </row>
    <row r="59" spans="1:8" ht="15.75">
      <c r="A59" s="294" t="s">
        <v>637</v>
      </c>
      <c r="B59" s="292" t="s">
        <v>640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641</v>
      </c>
      <c r="B60" s="292" t="s">
        <v>642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641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643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643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606</v>
      </c>
      <c r="H63" s="292"/>
    </row>
    <row r="64" spans="1:8" ht="15.75">
      <c r="A64" s="294" t="s">
        <v>649</v>
      </c>
      <c r="B64" s="292" t="s">
        <v>699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649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649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649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649</v>
      </c>
      <c r="B68" s="292" t="s">
        <v>650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649</v>
      </c>
      <c r="B69" s="292" t="s">
        <v>650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649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649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665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665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665</v>
      </c>
      <c r="B74" s="292" t="s">
        <v>594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665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606</v>
      </c>
      <c r="H75" s="292"/>
    </row>
    <row r="76" spans="1:8" ht="15.75">
      <c r="A76" s="294" t="s">
        <v>666</v>
      </c>
      <c r="B76" s="292" t="s">
        <v>667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666</v>
      </c>
      <c r="B77" s="292" t="s">
        <v>668</v>
      </c>
      <c r="C77" s="292" t="s">
        <v>669</v>
      </c>
      <c r="D77" s="292" t="s">
        <v>670</v>
      </c>
      <c r="E77" s="292" t="s">
        <v>671</v>
      </c>
      <c r="F77" s="292" t="s">
        <v>150</v>
      </c>
      <c r="G77" s="292" t="s">
        <v>240</v>
      </c>
      <c r="H77" s="292"/>
    </row>
    <row r="78" spans="1:8" ht="15.75">
      <c r="A78" s="294" t="s">
        <v>666</v>
      </c>
      <c r="B78" s="292" t="s">
        <v>672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666</v>
      </c>
      <c r="B79" s="292" t="s">
        <v>672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606</v>
      </c>
      <c r="H79" s="292"/>
    </row>
    <row r="80" spans="1:8" ht="15.75">
      <c r="A80" s="294" t="s">
        <v>666</v>
      </c>
      <c r="B80" s="292" t="s">
        <v>672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606</v>
      </c>
      <c r="H80" s="292"/>
    </row>
    <row r="81" spans="1:8" ht="15.75">
      <c r="A81" s="294" t="s">
        <v>666</v>
      </c>
      <c r="B81" s="292" t="s">
        <v>672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666</v>
      </c>
      <c r="B82" s="292" t="s">
        <v>672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677</v>
      </c>
      <c r="B83" s="292" t="s">
        <v>76</v>
      </c>
      <c r="C83" s="292" t="s">
        <v>269</v>
      </c>
      <c r="D83" s="292" t="s">
        <v>678</v>
      </c>
      <c r="E83" s="292" t="s">
        <v>679</v>
      </c>
      <c r="F83" s="292" t="s">
        <v>274</v>
      </c>
      <c r="G83" s="292" t="s">
        <v>242</v>
      </c>
      <c r="H83" s="292"/>
    </row>
    <row r="84" spans="1:8" ht="15.75">
      <c r="A84" s="294" t="s">
        <v>677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677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606</v>
      </c>
      <c r="H85" s="292"/>
    </row>
    <row r="86" spans="1:8" ht="15.75">
      <c r="A86" s="294" t="s">
        <v>680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680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606</v>
      </c>
      <c r="H87" s="292"/>
    </row>
    <row r="88" spans="1:8" ht="15.75">
      <c r="A88" s="294" t="s">
        <v>680</v>
      </c>
      <c r="B88" s="292" t="s">
        <v>681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682</v>
      </c>
      <c r="B89" s="292" t="s">
        <v>633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606</v>
      </c>
      <c r="H89" s="292"/>
    </row>
    <row r="90" spans="1:8" ht="15.75">
      <c r="A90" s="294" t="s">
        <v>682</v>
      </c>
      <c r="B90" s="292" t="s">
        <v>507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682</v>
      </c>
      <c r="B91" s="292" t="s">
        <v>374</v>
      </c>
      <c r="C91" s="292" t="s">
        <v>638</v>
      </c>
      <c r="D91" s="292" t="s">
        <v>228</v>
      </c>
      <c r="E91" s="292" t="s">
        <v>639</v>
      </c>
      <c r="F91" s="292" t="s">
        <v>36</v>
      </c>
      <c r="G91" s="292" t="s">
        <v>242</v>
      </c>
      <c r="H91" s="292"/>
    </row>
    <row r="92" spans="1:8" ht="15.75">
      <c r="A92" s="294" t="s">
        <v>682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683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683</v>
      </c>
      <c r="B94" s="292" t="s">
        <v>684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683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683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683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685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685</v>
      </c>
      <c r="B99" s="292" t="s">
        <v>686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685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F1" workbookViewId="0">
      <selection activeCell="Q7" sqref="Q7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584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688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648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COUNTIF(A:A,A12)</f>
        <v>3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688</v>
      </c>
      <c r="B3" s="286" t="s">
        <v>689</v>
      </c>
      <c r="C3" s="286" t="s">
        <v>314</v>
      </c>
      <c r="D3" s="286" t="s">
        <v>690</v>
      </c>
      <c r="E3" s="286" t="s">
        <v>691</v>
      </c>
      <c r="F3" s="286" t="s">
        <v>111</v>
      </c>
      <c r="G3" s="288" t="s">
        <v>242</v>
      </c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COUNTIF(A:A,A15)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688</v>
      </c>
      <c r="B4" s="286" t="s">
        <v>692</v>
      </c>
      <c r="C4" s="286" t="s">
        <v>669</v>
      </c>
      <c r="D4" s="286" t="s">
        <v>670</v>
      </c>
      <c r="E4" s="286" t="s">
        <v>671</v>
      </c>
      <c r="F4" s="286" t="s">
        <v>150</v>
      </c>
      <c r="G4" s="288" t="s">
        <v>238</v>
      </c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COUNTIF(A:A,A9)</f>
        <v>2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688</v>
      </c>
      <c r="B5" s="286" t="s">
        <v>692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COUNTIF(A:A,A11)</f>
        <v>1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688</v>
      </c>
      <c r="B6" s="286" t="s">
        <v>576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688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1.6393442622950821E-2</v>
      </c>
      <c r="M7" s="132">
        <f>COUNTIF(D:D,D10)</f>
        <v>2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693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15.75">
      <c r="A9" s="296" t="s">
        <v>700</v>
      </c>
      <c r="B9" s="295" t="s">
        <v>701</v>
      </c>
      <c r="C9" s="295" t="s">
        <v>259</v>
      </c>
      <c r="D9" s="295" t="s">
        <v>260</v>
      </c>
      <c r="E9" s="295" t="s">
        <v>486</v>
      </c>
      <c r="F9" s="295" t="s">
        <v>150</v>
      </c>
      <c r="G9" s="295" t="s">
        <v>238</v>
      </c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ht="15.75">
      <c r="A10" s="296" t="s">
        <v>700</v>
      </c>
      <c r="B10" s="295" t="s">
        <v>76</v>
      </c>
      <c r="C10" s="295" t="s">
        <v>266</v>
      </c>
      <c r="D10" s="295" t="s">
        <v>227</v>
      </c>
      <c r="E10" s="295" t="s">
        <v>267</v>
      </c>
      <c r="F10" s="295" t="s">
        <v>36</v>
      </c>
      <c r="G10" s="295" t="s">
        <v>238</v>
      </c>
      <c r="K10" s="211" t="s">
        <v>225</v>
      </c>
      <c r="L10" s="4">
        <f>COUNTIF(D:D,D10)/122</f>
        <v>1.6393442622950821E-2</v>
      </c>
      <c r="M10" s="132">
        <f t="shared" ref="M10" si="0">COUNTIF(D:D,D10)</f>
        <v>2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ht="15.75">
      <c r="A11" s="301" t="s">
        <v>702</v>
      </c>
      <c r="B11" s="299" t="s">
        <v>291</v>
      </c>
      <c r="C11" s="299" t="s">
        <v>259</v>
      </c>
      <c r="D11" s="299" t="s">
        <v>260</v>
      </c>
      <c r="E11" s="299" t="s">
        <v>486</v>
      </c>
      <c r="F11" s="299" t="s">
        <v>150</v>
      </c>
      <c r="G11" s="299" t="s">
        <v>240</v>
      </c>
      <c r="H11" s="300"/>
      <c r="K11" s="211" t="s">
        <v>597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 ht="15.75">
      <c r="A12" s="303" t="s">
        <v>703</v>
      </c>
      <c r="B12" s="302" t="s">
        <v>704</v>
      </c>
      <c r="C12" s="302" t="s">
        <v>266</v>
      </c>
      <c r="D12" s="302" t="s">
        <v>227</v>
      </c>
      <c r="E12" s="302" t="s">
        <v>267</v>
      </c>
      <c r="F12" s="302" t="s">
        <v>36</v>
      </c>
      <c r="G12" s="302" t="s">
        <v>240</v>
      </c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 ht="15.75">
      <c r="A13" s="303" t="s">
        <v>703</v>
      </c>
      <c r="B13" s="302" t="s">
        <v>551</v>
      </c>
      <c r="C13" s="302" t="s">
        <v>62</v>
      </c>
      <c r="D13" s="302" t="s">
        <v>151</v>
      </c>
      <c r="E13" s="302" t="s">
        <v>64</v>
      </c>
      <c r="F13" s="302" t="s">
        <v>65</v>
      </c>
      <c r="G13" s="302" t="s">
        <v>240</v>
      </c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ht="15.75">
      <c r="A14" s="303" t="s">
        <v>703</v>
      </c>
      <c r="B14" s="302" t="s">
        <v>129</v>
      </c>
      <c r="C14" s="302" t="s">
        <v>144</v>
      </c>
      <c r="D14" s="302" t="s">
        <v>21</v>
      </c>
      <c r="E14" s="302" t="s">
        <v>145</v>
      </c>
      <c r="F14" s="302">
        <v>403</v>
      </c>
      <c r="G14" s="302" t="s">
        <v>240</v>
      </c>
      <c r="K14" s="211" t="s">
        <v>227</v>
      </c>
      <c r="L14" s="4">
        <f>COUNTIF(D:D,D10)/122</f>
        <v>1.6393442622950821E-2</v>
      </c>
      <c r="M14" s="132">
        <f>COUNTIF(D:D,D10)</f>
        <v>2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1.6393442622950821E-2</v>
      </c>
      <c r="M21" s="132">
        <f>COUNTIF(D:D,D9)</f>
        <v>2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1.6393442622950821E-2</v>
      </c>
      <c r="M30" s="132">
        <f>COUNTIF(D:D,D11)</f>
        <v>2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COUNTIF(D:D,D13)/122</f>
        <v>8.1967213114754103E-3</v>
      </c>
      <c r="M32" s="132">
        <f>COUNTIF(D:D,D13)</f>
        <v>1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COUNTIF(D:D,D9)/122</f>
        <v>1.6393442622950821E-2</v>
      </c>
      <c r="M37" s="132">
        <f>COUNTIF(D:D,D9)</f>
        <v>2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" si="1">COUNTIF(D:D,)/122</f>
        <v>0</v>
      </c>
      <c r="M39" s="211">
        <f t="shared" ref="M39" si="2">COUNTIF(D:D,)</f>
        <v>0</v>
      </c>
    </row>
    <row r="40" spans="11:26">
      <c r="K40" s="211" t="s">
        <v>599</v>
      </c>
      <c r="L40" s="4">
        <f>COUNTIF(D:D,D8)/122</f>
        <v>1.6393442622950821E-2</v>
      </c>
      <c r="M40" s="211">
        <f>COUNTIF(D:D,D8)</f>
        <v>2</v>
      </c>
    </row>
    <row r="41" spans="11:26">
      <c r="M41" s="51">
        <f>SUM(M2:M40)</f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585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586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2025-06-10T13:06:11Z</dcterms:modified>
</cp:coreProperties>
</file>