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ocs\"/>
    </mc:Choice>
  </mc:AlternateContent>
  <xr:revisionPtr revIDLastSave="0" documentId="13_ncr:1_{0F9EED3E-4C5A-460D-9D22-CAF59327C9C6}" xr6:coauthVersionLast="46" xr6:coauthVersionMax="46" xr10:uidLastSave="{00000000-0000-0000-0000-000000000000}"/>
  <bookViews>
    <workbookView xWindow="1515" yWindow="1515" windowWidth="23220" windowHeight="11010" xr2:uid="{3D3AA23B-11AA-4EA7-8C40-8D0D4C899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2" i="1" s="1"/>
  <c r="Q2" i="1" s="1"/>
  <c r="V2" i="1"/>
  <c r="U2" i="1"/>
  <c r="L13" i="1"/>
  <c r="L12" i="1"/>
  <c r="K13" i="1"/>
  <c r="K12" i="1"/>
  <c r="L11" i="1"/>
  <c r="K11" i="1"/>
  <c r="J12" i="1"/>
  <c r="J13" i="1"/>
  <c r="J11" i="1"/>
  <c r="D12" i="1"/>
  <c r="B13" i="1"/>
  <c r="C13" i="1"/>
  <c r="E13" i="1" s="1"/>
  <c r="C12" i="1"/>
  <c r="C11" i="1"/>
  <c r="B12" i="1"/>
  <c r="B11" i="1"/>
  <c r="C7" i="1"/>
  <c r="D7" i="1" s="1"/>
  <c r="M7" i="1" s="1"/>
  <c r="C8" i="1"/>
  <c r="D8" i="1" s="1"/>
  <c r="M8" i="1" s="1"/>
  <c r="N7" i="1" s="1"/>
  <c r="C6" i="1"/>
  <c r="B7" i="1"/>
  <c r="B6" i="1"/>
  <c r="B2" i="1"/>
  <c r="C3" i="1"/>
  <c r="C2" i="1"/>
  <c r="D2" i="1" s="1"/>
  <c r="Q3" i="1" l="1"/>
  <c r="R2" i="1"/>
  <c r="D13" i="1"/>
  <c r="E12" i="1"/>
  <c r="E11" i="1"/>
  <c r="D11" i="1"/>
  <c r="E7" i="1"/>
  <c r="D6" i="1"/>
  <c r="F6" i="1" s="1"/>
  <c r="D3" i="1"/>
  <c r="F2" i="1" s="1"/>
  <c r="F11" i="1" l="1"/>
  <c r="G11" i="1" s="1"/>
  <c r="F12" i="1"/>
  <c r="G12" i="1" s="1"/>
  <c r="H11" i="1"/>
  <c r="F13" i="1"/>
  <c r="G13" i="1" s="1"/>
  <c r="M6" i="1"/>
  <c r="E6" i="1"/>
  <c r="E2" i="1"/>
  <c r="L7" i="1" l="1"/>
  <c r="O6" i="1"/>
  <c r="N6" i="1"/>
  <c r="O2" i="1"/>
  <c r="N2" i="1"/>
  <c r="L3" i="1"/>
  <c r="L2" i="1" s="1"/>
  <c r="J2" i="1" s="1"/>
  <c r="L8" i="1" l="1"/>
  <c r="J8" i="1" s="1"/>
  <c r="L6" i="1"/>
  <c r="J6" i="1" s="1"/>
  <c r="J7" i="1"/>
  <c r="K7" i="1" s="1"/>
  <c r="J3" i="1"/>
  <c r="K2" i="1" s="1"/>
  <c r="K6" i="1" l="1"/>
</calcChain>
</file>

<file path=xl/sharedStrings.xml><?xml version="1.0" encoding="utf-8"?>
<sst xmlns="http://schemas.openxmlformats.org/spreadsheetml/2006/main" count="41" uniqueCount="11">
  <si>
    <t>Cohort</t>
  </si>
  <si>
    <t>Site</t>
  </si>
  <si>
    <t>Prop</t>
  </si>
  <si>
    <t>Weighted</t>
  </si>
  <si>
    <t>Ratio</t>
  </si>
  <si>
    <t>p</t>
  </si>
  <si>
    <t>w</t>
  </si>
  <si>
    <t>Ratio(1:2,2:3)</t>
  </si>
  <si>
    <t>P1:2, P3:2, P1:3</t>
  </si>
  <si>
    <t>sqrt(W:W)</t>
  </si>
  <si>
    <t>W1:2,W2:3,W1:3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</si>
</sst>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C2EF-60B8-494D-863C-6ED716226EE0}">
  <dimension ref="A1:V13"/>
  <sheetViews>
    <sheetView tabSelected="1" topLeftCell="C1" workbookViewId="0">
      <selection activeCell="T4" sqref="T4"/>
    </sheetView>
  </sheetViews>
  <sheetFormatPr defaultRowHeight="15" x14ac:dyDescent="0.25"/>
  <cols>
    <col min="3" max="3" width="12" bestFit="1" customWidth="1"/>
    <col min="4" max="5" width="12" customWidth="1"/>
    <col min="6" max="6" width="12" bestFit="1" customWidth="1"/>
    <col min="7" max="7" width="12" customWidth="1"/>
    <col min="8" max="8" width="12" bestFit="1" customWidth="1"/>
    <col min="9" max="9" width="12" customWidth="1"/>
    <col min="10" max="10" width="11" bestFit="1" customWidth="1"/>
    <col min="11" max="12" width="12" bestFit="1" customWidth="1"/>
    <col min="14" max="15" width="11" bestFit="1" customWidth="1"/>
  </cols>
  <sheetData>
    <row r="1" spans="1:22" x14ac:dyDescent="0.25">
      <c r="A1" t="s">
        <v>0</v>
      </c>
      <c r="B1" t="s">
        <v>4</v>
      </c>
      <c r="C1" t="s">
        <v>2</v>
      </c>
      <c r="D1" t="s">
        <v>3</v>
      </c>
      <c r="E1" t="s">
        <v>4</v>
      </c>
      <c r="F1" t="s">
        <v>1</v>
      </c>
      <c r="J1" t="s">
        <v>0</v>
      </c>
      <c r="K1" t="s">
        <v>4</v>
      </c>
      <c r="L1" t="s">
        <v>2</v>
      </c>
      <c r="M1" t="s">
        <v>3</v>
      </c>
      <c r="N1" t="s">
        <v>4</v>
      </c>
      <c r="O1" t="s">
        <v>1</v>
      </c>
      <c r="Q1" t="s">
        <v>0</v>
      </c>
      <c r="R1" t="s">
        <v>4</v>
      </c>
      <c r="S1" t="s">
        <v>2</v>
      </c>
      <c r="T1" t="s">
        <v>3</v>
      </c>
      <c r="U1" t="s">
        <v>4</v>
      </c>
      <c r="V1" t="s">
        <v>1</v>
      </c>
    </row>
    <row r="2" spans="1:22" x14ac:dyDescent="0.25">
      <c r="A2">
        <v>2500</v>
      </c>
      <c r="B2">
        <f>A2/A3</f>
        <v>1.25</v>
      </c>
      <c r="C2">
        <f>A2/(SUM($A$2:$A$3))</f>
        <v>0.55555555555555558</v>
      </c>
      <c r="D2">
        <f>A2*C2</f>
        <v>1388.8888888888889</v>
      </c>
      <c r="E2">
        <f>D2/D3</f>
        <v>1.5625000000000002</v>
      </c>
      <c r="F2">
        <f>SUM(D2:D3)</f>
        <v>2277.7777777777778</v>
      </c>
      <c r="J2">
        <f>M2/L2</f>
        <v>4736.0679774997898</v>
      </c>
      <c r="K2">
        <f>J2/J3</f>
        <v>1.1180339887498949</v>
      </c>
      <c r="L2">
        <f>1-L3</f>
        <v>0.52786404500042061</v>
      </c>
      <c r="M2">
        <v>2500</v>
      </c>
      <c r="N2">
        <f>M2/M3</f>
        <v>1.25</v>
      </c>
      <c r="O2">
        <f>SUM(M2:M3)</f>
        <v>4500</v>
      </c>
      <c r="Q2">
        <f>T2/S2</f>
        <v>460.99800796022271</v>
      </c>
      <c r="R2">
        <f>Q2/Q3</f>
        <v>0.83666002653407578</v>
      </c>
      <c r="S2">
        <f>1-S3</f>
        <v>0.4555334217802518</v>
      </c>
      <c r="T2">
        <v>210</v>
      </c>
      <c r="U2">
        <f>T2/T3</f>
        <v>0.7</v>
      </c>
      <c r="V2">
        <f>SUM(T2:T3)</f>
        <v>510</v>
      </c>
    </row>
    <row r="3" spans="1:22" x14ac:dyDescent="0.25">
      <c r="A3">
        <v>2000</v>
      </c>
      <c r="C3">
        <f>A3/(SUM($A$2:$A$3))</f>
        <v>0.44444444444444442</v>
      </c>
      <c r="D3">
        <f>A3*C3</f>
        <v>888.8888888888888</v>
      </c>
      <c r="J3">
        <f>M3/L3</f>
        <v>4236.0679774997898</v>
      </c>
      <c r="L3">
        <f>1/(SQRT((M2/M3))+1)</f>
        <v>0.47213595499957939</v>
      </c>
      <c r="M3">
        <v>2000</v>
      </c>
      <c r="Q3">
        <f>T3/S3</f>
        <v>550.99800796022259</v>
      </c>
      <c r="S3">
        <f>1/(SQRT((T2/T3))+1)</f>
        <v>0.5444665782197482</v>
      </c>
      <c r="T3">
        <v>300</v>
      </c>
    </row>
    <row r="5" spans="1:22" x14ac:dyDescent="0.25">
      <c r="A5" t="s">
        <v>0</v>
      </c>
      <c r="B5" t="s">
        <v>4</v>
      </c>
      <c r="C5" t="s">
        <v>2</v>
      </c>
      <c r="D5" t="s">
        <v>3</v>
      </c>
      <c r="E5" t="s">
        <v>7</v>
      </c>
      <c r="F5" t="s">
        <v>1</v>
      </c>
      <c r="J5" t="s">
        <v>0</v>
      </c>
      <c r="K5" t="s">
        <v>4</v>
      </c>
      <c r="L5" t="s">
        <v>2</v>
      </c>
      <c r="M5" t="s">
        <v>3</v>
      </c>
      <c r="N5" t="s">
        <v>4</v>
      </c>
      <c r="O5" t="s">
        <v>1</v>
      </c>
    </row>
    <row r="6" spans="1:22" x14ac:dyDescent="0.25">
      <c r="A6">
        <v>5000</v>
      </c>
      <c r="B6">
        <f>A6/A7</f>
        <v>1.6666666666666667</v>
      </c>
      <c r="C6">
        <f>A6/(SUM($A$6:$A$8))</f>
        <v>0.55555555555555558</v>
      </c>
      <c r="D6">
        <f>A6*C6</f>
        <v>2777.7777777777778</v>
      </c>
      <c r="E6">
        <f>D6/D7</f>
        <v>2.7777777777777777</v>
      </c>
      <c r="F6">
        <f>SUM(D6:D8)</f>
        <v>3888.8888888888891</v>
      </c>
      <c r="J6">
        <f>M6/L6</f>
        <v>5000</v>
      </c>
      <c r="K6">
        <f>J6/J7</f>
        <v>1.6666666666666667</v>
      </c>
      <c r="L6">
        <f>L7*SQRT(M6/M7)</f>
        <v>0.55555555555555558</v>
      </c>
      <c r="M6">
        <f>D6</f>
        <v>2777.7777777777778</v>
      </c>
      <c r="N6">
        <f>M6/M7</f>
        <v>2.7777777777777777</v>
      </c>
      <c r="O6">
        <f>SUM(M6:M8)</f>
        <v>3888.8888888888891</v>
      </c>
    </row>
    <row r="7" spans="1:22" x14ac:dyDescent="0.25">
      <c r="A7">
        <v>3000</v>
      </c>
      <c r="B7">
        <f>A7/A8</f>
        <v>3</v>
      </c>
      <c r="C7">
        <f t="shared" ref="C7:C8" si="0">A7/(SUM($A$6:$A$8))</f>
        <v>0.33333333333333331</v>
      </c>
      <c r="D7">
        <f>A7*C7</f>
        <v>1000</v>
      </c>
      <c r="E7">
        <f>D7/D8</f>
        <v>9.0000000000000018</v>
      </c>
      <c r="J7">
        <f>M7/L7</f>
        <v>3000</v>
      </c>
      <c r="K7">
        <f>J7/J8</f>
        <v>2.9999999999999996</v>
      </c>
      <c r="L7">
        <f>1/((SQRT(M6/M7))+(1/(SQRT(M7/M8)))+1)</f>
        <v>0.33333333333333331</v>
      </c>
      <c r="M7">
        <f>D7</f>
        <v>1000</v>
      </c>
      <c r="N7">
        <f>M7/M8</f>
        <v>9.0000000000000018</v>
      </c>
    </row>
    <row r="8" spans="1:22" x14ac:dyDescent="0.25">
      <c r="A8">
        <v>1000</v>
      </c>
      <c r="C8">
        <f t="shared" si="0"/>
        <v>0.1111111111111111</v>
      </c>
      <c r="D8">
        <f>A8*C8</f>
        <v>111.1111111111111</v>
      </c>
      <c r="J8">
        <f>M8/L8</f>
        <v>1000.0000000000001</v>
      </c>
      <c r="L8">
        <f>L7/SQRT(M7/M8)</f>
        <v>0.11111111111111109</v>
      </c>
      <c r="M8">
        <f>D8</f>
        <v>111.1111111111111</v>
      </c>
    </row>
    <row r="10" spans="1:22" x14ac:dyDescent="0.25">
      <c r="A10" t="s">
        <v>0</v>
      </c>
      <c r="B10" t="s">
        <v>4</v>
      </c>
      <c r="C10" t="s">
        <v>5</v>
      </c>
      <c r="D10" t="s">
        <v>8</v>
      </c>
      <c r="E10" t="s">
        <v>6</v>
      </c>
      <c r="F10" t="s">
        <v>10</v>
      </c>
      <c r="G10" t="s">
        <v>9</v>
      </c>
      <c r="H10" t="s">
        <v>1</v>
      </c>
      <c r="J10" t="s">
        <v>3</v>
      </c>
      <c r="K10" t="s">
        <v>2</v>
      </c>
      <c r="L10" t="s">
        <v>0</v>
      </c>
    </row>
    <row r="11" spans="1:22" x14ac:dyDescent="0.25">
      <c r="A11">
        <v>5000</v>
      </c>
      <c r="B11">
        <f>A11/A12</f>
        <v>1.6666666666666667</v>
      </c>
      <c r="C11">
        <f>A11/(SUM($A$11:$A$13))</f>
        <v>0.55555555555555558</v>
      </c>
      <c r="D11">
        <f>C11/C12</f>
        <v>1.6666666666666667</v>
      </c>
      <c r="E11">
        <f>A11*C11</f>
        <v>2777.7777777777778</v>
      </c>
      <c r="F11">
        <f>E11/E12</f>
        <v>2.7777777777777777</v>
      </c>
      <c r="G11">
        <f>SQRT(F11)</f>
        <v>1.6666666666666667</v>
      </c>
      <c r="H11">
        <f>SUM(E11:E13)</f>
        <v>3888.8888888888891</v>
      </c>
      <c r="J11">
        <f>E11</f>
        <v>2777.7777777777778</v>
      </c>
      <c r="K11" s="1">
        <f>1/(1+SQRT(J12/J11)+SQRT(J13/J11))</f>
        <v>0.55555555555555558</v>
      </c>
      <c r="L11">
        <f>J11/K11</f>
        <v>5000</v>
      </c>
    </row>
    <row r="12" spans="1:22" x14ac:dyDescent="0.25">
      <c r="A12">
        <v>3000</v>
      </c>
      <c r="B12">
        <f>A12/A13</f>
        <v>3</v>
      </c>
      <c r="C12">
        <f>A12/(SUM($A$11:$A$13))</f>
        <v>0.33333333333333331</v>
      </c>
      <c r="D12">
        <f>C13/C12</f>
        <v>0.33333333333333331</v>
      </c>
      <c r="E12">
        <f>A12*C12</f>
        <v>1000</v>
      </c>
      <c r="F12">
        <f>E13/E12</f>
        <v>0.1111111111111111</v>
      </c>
      <c r="G12">
        <f>SQRT(F12)</f>
        <v>0.33333333333333331</v>
      </c>
      <c r="J12">
        <f t="shared" ref="J12:J13" si="1">E12</f>
        <v>1000</v>
      </c>
      <c r="K12" s="1">
        <f>1/(1+SQRT(J11/J12)+SQRT(J13/J12))</f>
        <v>0.33333333333333326</v>
      </c>
      <c r="L12">
        <f>J12/K12</f>
        <v>3000.0000000000005</v>
      </c>
    </row>
    <row r="13" spans="1:22" x14ac:dyDescent="0.25">
      <c r="A13">
        <v>1000</v>
      </c>
      <c r="B13">
        <f>A11/A13</f>
        <v>5</v>
      </c>
      <c r="C13">
        <f>A13/(SUM($A$11:$A$13))</f>
        <v>0.1111111111111111</v>
      </c>
      <c r="D13">
        <f>C11/C13</f>
        <v>5.0000000000000009</v>
      </c>
      <c r="E13">
        <f>A13*C13</f>
        <v>111.1111111111111</v>
      </c>
      <c r="F13">
        <f>E11/E13</f>
        <v>25.000000000000004</v>
      </c>
      <c r="G13">
        <f>SQRT(F13)</f>
        <v>5</v>
      </c>
      <c r="J13">
        <f t="shared" si="1"/>
        <v>111.1111111111111</v>
      </c>
      <c r="K13" s="1">
        <f>1/(1+SQRT(J11/J13)+SQRT(J12/J13))</f>
        <v>0.1111111111111111</v>
      </c>
      <c r="L13">
        <f>J13/K13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2021-10-08T19:16:05Z</dcterms:created>
  <dcterms:modified xsi:type="dcterms:W3CDTF">2021-10-13T15:19:58Z</dcterms:modified>
</cp:coreProperties>
</file>