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M\LANDIS_II\GitCode\aruzicka555\Extension-PnET-Succession\test\Landscape6x6\"/>
    </mc:Choice>
  </mc:AlternateContent>
  <xr:revisionPtr revIDLastSave="0" documentId="8_{4457E2BE-79FF-48D8-80E1-1304B136E999}" xr6:coauthVersionLast="47" xr6:coauthVersionMax="47" xr10:uidLastSave="{00000000-0000-0000-0000-000000000000}"/>
  <bookViews>
    <workbookView xWindow="0" yWindow="468" windowWidth="23040" windowHeight="11328" xr2:uid="{00000000-000D-0000-FFFF-FFFF00000000}"/>
  </bookViews>
  <sheets>
    <sheet name="Historic_monthly_Avgs_PARcorrec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M13" i="1" s="1"/>
  <c r="N13" i="1" s="1"/>
  <c r="H12" i="1"/>
  <c r="M12" i="1" s="1"/>
  <c r="N12" i="1" s="1"/>
  <c r="H11" i="1"/>
  <c r="M11" i="1" s="1"/>
  <c r="N11" i="1" s="1"/>
  <c r="H10" i="1"/>
  <c r="M10" i="1" s="1"/>
  <c r="N10" i="1" s="1"/>
  <c r="H9" i="1"/>
  <c r="M9" i="1" s="1"/>
  <c r="N9" i="1" s="1"/>
  <c r="H8" i="1"/>
  <c r="M8" i="1" s="1"/>
  <c r="N8" i="1" s="1"/>
  <c r="H7" i="1"/>
  <c r="M7" i="1" s="1"/>
  <c r="N7" i="1" s="1"/>
  <c r="H6" i="1"/>
  <c r="M6" i="1" s="1"/>
  <c r="N6" i="1" s="1"/>
  <c r="H5" i="1"/>
  <c r="M5" i="1" s="1"/>
  <c r="N5" i="1" s="1"/>
  <c r="H4" i="1"/>
  <c r="M4" i="1" s="1"/>
  <c r="N4" i="1" s="1"/>
  <c r="H3" i="1"/>
  <c r="M3" i="1" s="1"/>
  <c r="N3" i="1" s="1"/>
  <c r="H2" i="1"/>
  <c r="M2" i="1" s="1"/>
  <c r="N2" i="1" s="1"/>
  <c r="N14" i="1" l="1"/>
  <c r="O8" i="1"/>
  <c r="I6" i="1"/>
  <c r="K6" i="1" s="1"/>
  <c r="L6" i="1" s="1"/>
  <c r="O6" i="1" s="1"/>
  <c r="I8" i="1"/>
  <c r="K8" i="1" s="1"/>
  <c r="L8" i="1" s="1"/>
  <c r="I9" i="1"/>
  <c r="K9" i="1" s="1"/>
  <c r="L9" i="1" s="1"/>
  <c r="O9" i="1" s="1"/>
  <c r="I5" i="1"/>
  <c r="K5" i="1" s="1"/>
  <c r="L5" i="1" s="1"/>
  <c r="O5" i="1" s="1"/>
  <c r="I10" i="1"/>
  <c r="K10" i="1"/>
  <c r="L10" i="1" s="1"/>
  <c r="O10" i="1" s="1"/>
  <c r="I7" i="1"/>
  <c r="K7" i="1" s="1"/>
  <c r="L7" i="1" s="1"/>
  <c r="O7" i="1" s="1"/>
  <c r="I11" i="1"/>
  <c r="K11" i="1" s="1"/>
  <c r="L11" i="1" s="1"/>
  <c r="O11" i="1" s="1"/>
  <c r="I12" i="1"/>
  <c r="K12" i="1"/>
  <c r="L12" i="1" s="1"/>
  <c r="O12" i="1" s="1"/>
  <c r="I13" i="1"/>
  <c r="K13" i="1"/>
  <c r="L13" i="1" s="1"/>
  <c r="O13" i="1" s="1"/>
  <c r="I3" i="1"/>
  <c r="K3" i="1"/>
  <c r="L3" i="1" s="1"/>
  <c r="O3" i="1" s="1"/>
  <c r="I2" i="1"/>
  <c r="K2" i="1"/>
  <c r="L2" i="1" s="1"/>
  <c r="O2" i="1" s="1"/>
  <c r="I4" i="1"/>
  <c r="K4" i="1"/>
  <c r="L4" i="1" s="1"/>
  <c r="O4" i="1" s="1"/>
  <c r="O14" i="1" l="1"/>
  <c r="L14" i="1"/>
</calcChain>
</file>

<file path=xl/sharedStrings.xml><?xml version="1.0" encoding="utf-8"?>
<sst xmlns="http://schemas.openxmlformats.org/spreadsheetml/2006/main" count="27" uniqueCount="16">
  <si>
    <t>Year</t>
  </si>
  <si>
    <t>Month</t>
  </si>
  <si>
    <t>Tmax</t>
  </si>
  <si>
    <t>Tmin</t>
  </si>
  <si>
    <t>PAR</t>
  </si>
  <si>
    <t>Prec</t>
  </si>
  <si>
    <t>CO2</t>
  </si>
  <si>
    <t>1500-2200</t>
  </si>
  <si>
    <t>Tave</t>
  </si>
  <si>
    <t>es</t>
  </si>
  <si>
    <t>N</t>
  </si>
  <si>
    <t>RET day</t>
  </si>
  <si>
    <t>RET month</t>
  </si>
  <si>
    <t>SnowFrac</t>
  </si>
  <si>
    <t>RainPcp</t>
  </si>
  <si>
    <t>RainPcp -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</si>
</sst>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L15" sqref="L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t="s">
        <v>7</v>
      </c>
      <c r="B2">
        <v>1</v>
      </c>
      <c r="C2">
        <v>-7.309908214</v>
      </c>
      <c r="D2">
        <v>-19.417934639999999</v>
      </c>
      <c r="E2">
        <v>279.05092109999998</v>
      </c>
      <c r="F2">
        <v>20.883760680000002</v>
      </c>
      <c r="G2">
        <v>385</v>
      </c>
      <c r="H2">
        <f>AVERAGE(C2:D2)</f>
        <v>-13.363921426999999</v>
      </c>
      <c r="I2">
        <f>6.108*EXP((17.27*H2)/(H2+237.3))</f>
        <v>2.1792282616047349</v>
      </c>
      <c r="J2">
        <v>0.72555832087967342</v>
      </c>
      <c r="K2">
        <f>IF(H2&lt;0,0,1.2*0.165*216.7*J2*(I2/(H2+273.3)))</f>
        <v>0</v>
      </c>
      <c r="L2">
        <f>K2*31</f>
        <v>0</v>
      </c>
      <c r="M2">
        <f>MAX(0,MIN(1,(H2-2)/-7))</f>
        <v>1</v>
      </c>
      <c r="N2">
        <f>(1-M2)*F2</f>
        <v>0</v>
      </c>
      <c r="O2">
        <f>N2-L2</f>
        <v>0</v>
      </c>
    </row>
    <row r="3" spans="1:15" x14ac:dyDescent="0.3">
      <c r="A3" t="s">
        <v>7</v>
      </c>
      <c r="B3">
        <v>2</v>
      </c>
      <c r="C3">
        <v>-3.8275749999999999</v>
      </c>
      <c r="D3">
        <v>-16.503324289999998</v>
      </c>
      <c r="E3">
        <v>389.24934300000001</v>
      </c>
      <c r="F3">
        <v>17.638053330000002</v>
      </c>
      <c r="G3">
        <v>385</v>
      </c>
      <c r="H3">
        <f t="shared" ref="H3:H13" si="0">AVERAGE(C3:D3)</f>
        <v>-10.165449644999999</v>
      </c>
      <c r="I3">
        <f t="shared" ref="I3:I13" si="1">6.108*EXP((17.27*H3)/(H3+237.3))</f>
        <v>2.8198319183634504</v>
      </c>
      <c r="J3">
        <v>0.84083477860159361</v>
      </c>
      <c r="K3">
        <f t="shared" ref="K3:K13" si="2">IF(H3&lt;0,0,1.2*0.165*216.7*J3*(I3/(H3+273.3)))</f>
        <v>0</v>
      </c>
      <c r="L3">
        <f>K3*28</f>
        <v>0</v>
      </c>
      <c r="M3">
        <f t="shared" ref="M3:M13" si="3">MAX(0,MIN(1,(H3-2)/-7))</f>
        <v>1</v>
      </c>
      <c r="N3">
        <f t="shared" ref="N3:N13" si="4">(1-M3)*F3</f>
        <v>0</v>
      </c>
      <c r="O3">
        <f t="shared" ref="O3:O13" si="5">N3-L3</f>
        <v>0</v>
      </c>
    </row>
    <row r="4" spans="1:15" x14ac:dyDescent="0.3">
      <c r="A4" t="s">
        <v>7</v>
      </c>
      <c r="B4">
        <v>3</v>
      </c>
      <c r="C4">
        <v>2.6746289289999998</v>
      </c>
      <c r="D4">
        <v>-9.5596846430000006</v>
      </c>
      <c r="E4">
        <v>598.27883359999998</v>
      </c>
      <c r="F4">
        <v>31.053603899999999</v>
      </c>
      <c r="G4">
        <v>385</v>
      </c>
      <c r="H4">
        <f t="shared" si="0"/>
        <v>-3.4425278570000004</v>
      </c>
      <c r="I4">
        <f t="shared" si="1"/>
        <v>4.7368587986063746</v>
      </c>
      <c r="J4">
        <v>0.97018044161638717</v>
      </c>
      <c r="K4">
        <f t="shared" si="2"/>
        <v>0</v>
      </c>
      <c r="L4">
        <f>K4*31</f>
        <v>0</v>
      </c>
      <c r="M4">
        <f t="shared" si="3"/>
        <v>0.77750397957142858</v>
      </c>
      <c r="N4">
        <f t="shared" si="4"/>
        <v>6.909303287715165</v>
      </c>
      <c r="O4">
        <f t="shared" si="5"/>
        <v>6.909303287715165</v>
      </c>
    </row>
    <row r="5" spans="1:15" x14ac:dyDescent="0.3">
      <c r="A5" t="s">
        <v>7</v>
      </c>
      <c r="B5">
        <v>4</v>
      </c>
      <c r="C5">
        <v>11.18767536</v>
      </c>
      <c r="D5">
        <v>-2.2449578570000002</v>
      </c>
      <c r="E5">
        <v>863.78169730000002</v>
      </c>
      <c r="F5">
        <v>52.974812229999998</v>
      </c>
      <c r="G5">
        <v>385</v>
      </c>
      <c r="H5">
        <f t="shared" si="0"/>
        <v>4.4713587515000004</v>
      </c>
      <c r="I5">
        <f t="shared" si="1"/>
        <v>8.406402101609018</v>
      </c>
      <c r="J5">
        <v>1.1141434644401687</v>
      </c>
      <c r="K5">
        <f t="shared" si="2"/>
        <v>1.4467314251625254</v>
      </c>
      <c r="L5">
        <f t="shared" ref="L5:L12" si="6">K5*30</f>
        <v>43.401942754875762</v>
      </c>
      <c r="M5">
        <f t="shared" si="3"/>
        <v>0</v>
      </c>
      <c r="N5">
        <f t="shared" si="4"/>
        <v>52.974812229999998</v>
      </c>
      <c r="O5">
        <f t="shared" si="5"/>
        <v>9.5728694751242358</v>
      </c>
    </row>
    <row r="6" spans="1:15" x14ac:dyDescent="0.3">
      <c r="A6" t="s">
        <v>7</v>
      </c>
      <c r="B6">
        <v>5</v>
      </c>
      <c r="C6">
        <v>18.27890214</v>
      </c>
      <c r="D6">
        <v>3.7622505359999998</v>
      </c>
      <c r="E6">
        <v>921.9873523</v>
      </c>
      <c r="F6">
        <v>79.117403539999998</v>
      </c>
      <c r="G6">
        <v>385</v>
      </c>
      <c r="H6">
        <f t="shared" si="0"/>
        <v>11.020576338</v>
      </c>
      <c r="I6">
        <f t="shared" si="1"/>
        <v>13.145106750385125</v>
      </c>
      <c r="J6">
        <v>1.2358269326885287</v>
      </c>
      <c r="K6">
        <f t="shared" si="2"/>
        <v>2.4515320975468593</v>
      </c>
      <c r="L6">
        <f>K6*31</f>
        <v>75.997495023952638</v>
      </c>
      <c r="M6">
        <f t="shared" si="3"/>
        <v>0</v>
      </c>
      <c r="N6">
        <f t="shared" si="4"/>
        <v>79.117403539999998</v>
      </c>
      <c r="O6">
        <f t="shared" si="5"/>
        <v>3.1199085160473601</v>
      </c>
    </row>
    <row r="7" spans="1:15" x14ac:dyDescent="0.3">
      <c r="A7" t="s">
        <v>7</v>
      </c>
      <c r="B7">
        <v>6</v>
      </c>
      <c r="C7">
        <v>22.991440180000001</v>
      </c>
      <c r="D7">
        <v>8.9911414290000007</v>
      </c>
      <c r="E7">
        <v>934.71505290000005</v>
      </c>
      <c r="F7">
        <v>107.47762</v>
      </c>
      <c r="G7">
        <v>385</v>
      </c>
      <c r="H7">
        <f t="shared" si="0"/>
        <v>15.9912908045</v>
      </c>
      <c r="I7">
        <f t="shared" si="1"/>
        <v>18.172754405058182</v>
      </c>
      <c r="J7">
        <v>1.3051587381009113</v>
      </c>
      <c r="K7">
        <f t="shared" si="2"/>
        <v>3.517813692656576</v>
      </c>
      <c r="L7">
        <f>K7*30</f>
        <v>105.53441077969728</v>
      </c>
      <c r="M7">
        <f t="shared" si="3"/>
        <v>0</v>
      </c>
      <c r="N7">
        <f t="shared" si="4"/>
        <v>107.47762</v>
      </c>
      <c r="O7">
        <f t="shared" si="5"/>
        <v>1.9432092203027196</v>
      </c>
    </row>
    <row r="8" spans="1:15" x14ac:dyDescent="0.3">
      <c r="A8" t="s">
        <v>7</v>
      </c>
      <c r="B8">
        <v>7</v>
      </c>
      <c r="C8">
        <v>25.60769625</v>
      </c>
      <c r="D8">
        <v>11.806155</v>
      </c>
      <c r="E8">
        <v>1066.3233130000001</v>
      </c>
      <c r="F8">
        <v>102.90886159999999</v>
      </c>
      <c r="G8">
        <v>385</v>
      </c>
      <c r="H8">
        <f t="shared" si="0"/>
        <v>18.706925625</v>
      </c>
      <c r="I8">
        <f t="shared" si="1"/>
        <v>21.575361403855883</v>
      </c>
      <c r="J8">
        <v>1.2802707159245221</v>
      </c>
      <c r="K8">
        <f t="shared" si="2"/>
        <v>4.0587363472044862</v>
      </c>
      <c r="L8">
        <f>K8*31</f>
        <v>125.82082676333907</v>
      </c>
      <c r="M8">
        <f t="shared" si="3"/>
        <v>0</v>
      </c>
      <c r="N8">
        <f t="shared" si="4"/>
        <v>102.90886159999999</v>
      </c>
      <c r="O8">
        <f t="shared" si="5"/>
        <v>-22.911965163339076</v>
      </c>
    </row>
    <row r="9" spans="1:15" x14ac:dyDescent="0.3">
      <c r="A9" t="s">
        <v>7</v>
      </c>
      <c r="B9">
        <v>8</v>
      </c>
      <c r="C9">
        <v>24.462905360000001</v>
      </c>
      <c r="D9">
        <v>10.86570768</v>
      </c>
      <c r="E9">
        <v>842.93918150000002</v>
      </c>
      <c r="F9">
        <v>88.693182879999995</v>
      </c>
      <c r="G9">
        <v>385</v>
      </c>
      <c r="H9">
        <f t="shared" si="0"/>
        <v>17.66430652</v>
      </c>
      <c r="I9">
        <f t="shared" si="1"/>
        <v>20.20824488158047</v>
      </c>
      <c r="J9">
        <v>1.1768873957418169</v>
      </c>
      <c r="K9">
        <f t="shared" si="2"/>
        <v>3.5070979314486261</v>
      </c>
      <c r="L9">
        <f>K9*31</f>
        <v>108.72003587490741</v>
      </c>
      <c r="M9">
        <f t="shared" si="3"/>
        <v>0</v>
      </c>
      <c r="N9">
        <f t="shared" si="4"/>
        <v>88.693182879999995</v>
      </c>
      <c r="O9">
        <f t="shared" si="5"/>
        <v>-20.026852994907415</v>
      </c>
    </row>
    <row r="10" spans="1:15" x14ac:dyDescent="0.3">
      <c r="A10" t="s">
        <v>7</v>
      </c>
      <c r="B10">
        <v>9</v>
      </c>
      <c r="C10">
        <v>18.767935179999998</v>
      </c>
      <c r="D10">
        <v>6.0397994639999997</v>
      </c>
      <c r="E10">
        <v>597.34004789999995</v>
      </c>
      <c r="F10">
        <v>88.361856380000006</v>
      </c>
      <c r="G10">
        <v>385</v>
      </c>
      <c r="H10">
        <f t="shared" si="0"/>
        <v>12.403867322</v>
      </c>
      <c r="I10">
        <f t="shared" si="1"/>
        <v>14.403550254423148</v>
      </c>
      <c r="J10">
        <v>1.0404311363854539</v>
      </c>
      <c r="K10">
        <f t="shared" si="2"/>
        <v>2.2505614488550574</v>
      </c>
      <c r="L10">
        <f t="shared" si="6"/>
        <v>67.516843465651718</v>
      </c>
      <c r="M10">
        <f t="shared" si="3"/>
        <v>0</v>
      </c>
      <c r="N10">
        <f t="shared" si="4"/>
        <v>88.361856380000006</v>
      </c>
      <c r="O10">
        <f t="shared" si="5"/>
        <v>20.845012914348288</v>
      </c>
    </row>
    <row r="11" spans="1:15" x14ac:dyDescent="0.3">
      <c r="A11" t="s">
        <v>7</v>
      </c>
      <c r="B11">
        <v>10</v>
      </c>
      <c r="C11">
        <v>10.87000946</v>
      </c>
      <c r="D11">
        <v>-0.11486642900000001</v>
      </c>
      <c r="E11">
        <v>445.97799830000002</v>
      </c>
      <c r="F11">
        <v>64.016768429999999</v>
      </c>
      <c r="G11">
        <v>385</v>
      </c>
      <c r="H11">
        <f t="shared" si="0"/>
        <v>5.3775715155000006</v>
      </c>
      <c r="I11">
        <f t="shared" si="1"/>
        <v>8.9557067444228764</v>
      </c>
      <c r="J11">
        <v>0.90146545496770891</v>
      </c>
      <c r="K11">
        <f t="shared" si="2"/>
        <v>1.2429997382635496</v>
      </c>
      <c r="L11">
        <f>K11*31</f>
        <v>38.532991886170038</v>
      </c>
      <c r="M11">
        <f t="shared" si="3"/>
        <v>0</v>
      </c>
      <c r="N11">
        <f t="shared" si="4"/>
        <v>64.016768429999999</v>
      </c>
      <c r="O11">
        <f t="shared" si="5"/>
        <v>25.483776543829961</v>
      </c>
    </row>
    <row r="12" spans="1:15" x14ac:dyDescent="0.3">
      <c r="A12" t="s">
        <v>7</v>
      </c>
      <c r="B12">
        <v>11</v>
      </c>
      <c r="C12">
        <v>1.7401110710000001</v>
      </c>
      <c r="D12">
        <v>-7.3401494639999996</v>
      </c>
      <c r="E12">
        <v>252.14109780000001</v>
      </c>
      <c r="F12">
        <v>39.805671889999999</v>
      </c>
      <c r="G12">
        <v>385</v>
      </c>
      <c r="H12">
        <f t="shared" si="0"/>
        <v>-2.8000191964999996</v>
      </c>
      <c r="I12">
        <f t="shared" si="1"/>
        <v>4.9698467345053174</v>
      </c>
      <c r="J12">
        <v>0.76979046706398613</v>
      </c>
      <c r="K12">
        <f t="shared" si="2"/>
        <v>0</v>
      </c>
      <c r="L12">
        <f t="shared" si="6"/>
        <v>0</v>
      </c>
      <c r="M12">
        <f t="shared" si="3"/>
        <v>0.68571702807142842</v>
      </c>
      <c r="N12">
        <f t="shared" si="4"/>
        <v>12.5102448612028</v>
      </c>
      <c r="O12">
        <f t="shared" si="5"/>
        <v>12.5102448612028</v>
      </c>
    </row>
    <row r="13" spans="1:15" x14ac:dyDescent="0.3">
      <c r="A13" t="s">
        <v>7</v>
      </c>
      <c r="B13">
        <v>12</v>
      </c>
      <c r="C13">
        <v>-5.5416687500000004</v>
      </c>
      <c r="D13">
        <v>-15.692981250000001</v>
      </c>
      <c r="E13">
        <v>205.96665400000001</v>
      </c>
      <c r="F13">
        <v>26.209846330000001</v>
      </c>
      <c r="G13">
        <v>385</v>
      </c>
      <c r="H13">
        <f t="shared" si="0"/>
        <v>-10.617325000000001</v>
      </c>
      <c r="I13">
        <f t="shared" si="1"/>
        <v>2.7202125821237093</v>
      </c>
      <c r="J13">
        <v>0.69562809193496744</v>
      </c>
      <c r="K13">
        <f t="shared" si="2"/>
        <v>0</v>
      </c>
      <c r="L13">
        <f>K13*31</f>
        <v>0</v>
      </c>
      <c r="M13">
        <f t="shared" si="3"/>
        <v>1</v>
      </c>
      <c r="N13">
        <f t="shared" si="4"/>
        <v>0</v>
      </c>
      <c r="O13">
        <f t="shared" si="5"/>
        <v>0</v>
      </c>
    </row>
    <row r="14" spans="1:15" x14ac:dyDescent="0.3">
      <c r="L14">
        <f>SUM(L2:L13)</f>
        <v>565.52454654859389</v>
      </c>
      <c r="N14">
        <f>SUM(N2:N13)</f>
        <v>602.97005320891788</v>
      </c>
      <c r="O14">
        <f>SUM(O2:O13)</f>
        <v>37.445506660324043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Historic_monthly_Avgs_PARcorrec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Brian -FS</dc:creator>
  <cp:lastModifiedBy>Miranda, Brian -FS</cp:lastModifiedBy>
  <dcterms:created xsi:type="dcterms:W3CDTF">2022-10-24T17:11:36Z</dcterms:created>
  <dcterms:modified xsi:type="dcterms:W3CDTF">2022-11-09T14:05:28Z</dcterms:modified>
</cp:coreProperties>
</file>