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jac\Desktop\Excel munkáim\"/>
    </mc:Choice>
  </mc:AlternateContent>
  <xr:revisionPtr revIDLastSave="0" documentId="8_{390A9EA7-E949-47A0-BFB4-C9D8BD8ED4F0}" xr6:coauthVersionLast="47" xr6:coauthVersionMax="47" xr10:uidLastSave="{00000000-0000-0000-0000-000000000000}"/>
  <bookViews>
    <workbookView xWindow="-108" yWindow="-108" windowWidth="23256" windowHeight="12576" xr2:uid="{A2F80737-7612-4732-804C-D2DC1ADC062E}"/>
  </bookViews>
  <sheets>
    <sheet name="eredmenyek-1" sheetId="2" r:id="rId1"/>
    <sheet name="Munk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" i="2"/>
  <c r="T2" i="2" s="1"/>
  <c r="R2" i="2" a="1"/>
  <c r="R2" i="2" s="1"/>
  <c r="Q2" i="2"/>
  <c r="P2" i="2"/>
  <c r="M24" i="2"/>
  <c r="M5" i="2"/>
  <c r="M14" i="2"/>
  <c r="M6" i="2"/>
  <c r="M21" i="2"/>
  <c r="M4" i="2"/>
  <c r="M9" i="2"/>
  <c r="M12" i="2"/>
  <c r="M23" i="2"/>
  <c r="M2" i="2"/>
  <c r="M19" i="2"/>
  <c r="M10" i="2"/>
  <c r="M3" i="2"/>
  <c r="M16" i="2"/>
  <c r="M20" i="2"/>
  <c r="M26" i="2"/>
  <c r="M22" i="2"/>
  <c r="M13" i="2"/>
  <c r="M7" i="2"/>
  <c r="M11" i="2"/>
  <c r="M25" i="2"/>
  <c r="M15" i="2"/>
  <c r="M17" i="2"/>
  <c r="M8" i="2"/>
  <c r="M18" i="2"/>
  <c r="L18" i="2"/>
  <c r="L24" i="2"/>
  <c r="L5" i="2"/>
  <c r="L14" i="2"/>
  <c r="L6" i="2"/>
  <c r="L21" i="2"/>
  <c r="L4" i="2"/>
  <c r="L9" i="2"/>
  <c r="L12" i="2"/>
  <c r="L23" i="2"/>
  <c r="L2" i="2"/>
  <c r="L19" i="2"/>
  <c r="L10" i="2"/>
  <c r="L3" i="2"/>
  <c r="L16" i="2"/>
  <c r="L20" i="2"/>
  <c r="L26" i="2"/>
  <c r="L22" i="2"/>
  <c r="L13" i="2"/>
  <c r="L7" i="2"/>
  <c r="L11" i="2"/>
  <c r="L25" i="2"/>
  <c r="L15" i="2"/>
  <c r="L17" i="2"/>
  <c r="L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29" i="2"/>
  <c r="Q30" i="2"/>
  <c r="R30" i="2"/>
  <c r="S30" i="2"/>
  <c r="T30" i="2"/>
  <c r="Q31" i="2"/>
  <c r="R31" i="2"/>
  <c r="S31" i="2"/>
  <c r="T31" i="2"/>
  <c r="Q32" i="2"/>
  <c r="R32" i="2"/>
  <c r="S32" i="2"/>
  <c r="T32" i="2"/>
  <c r="Q33" i="2"/>
  <c r="R33" i="2"/>
  <c r="S33" i="2"/>
  <c r="T33" i="2"/>
  <c r="Q34" i="2"/>
  <c r="R34" i="2"/>
  <c r="S34" i="2"/>
  <c r="T34" i="2"/>
  <c r="Q35" i="2"/>
  <c r="R35" i="2"/>
  <c r="S35" i="2"/>
  <c r="T35" i="2"/>
  <c r="Q36" i="2"/>
  <c r="R36" i="2"/>
  <c r="S36" i="2"/>
  <c r="T36" i="2"/>
  <c r="Q37" i="2"/>
  <c r="R37" i="2"/>
  <c r="S37" i="2"/>
  <c r="T37" i="2"/>
  <c r="Q38" i="2"/>
  <c r="R38" i="2"/>
  <c r="S38" i="2"/>
  <c r="T38" i="2"/>
  <c r="Q39" i="2"/>
  <c r="R39" i="2"/>
  <c r="S39" i="2"/>
  <c r="T39" i="2"/>
  <c r="Q40" i="2"/>
  <c r="R40" i="2"/>
  <c r="S40" i="2"/>
  <c r="T40" i="2"/>
  <c r="Q41" i="2"/>
  <c r="R41" i="2"/>
  <c r="S41" i="2"/>
  <c r="T41" i="2"/>
  <c r="Q42" i="2"/>
  <c r="R42" i="2"/>
  <c r="S42" i="2"/>
  <c r="T42" i="2"/>
  <c r="Q43" i="2"/>
  <c r="R43" i="2"/>
  <c r="S43" i="2"/>
  <c r="T43" i="2"/>
  <c r="Q44" i="2"/>
  <c r="R44" i="2"/>
  <c r="S44" i="2"/>
  <c r="T44" i="2"/>
  <c r="Q45" i="2"/>
  <c r="R45" i="2"/>
  <c r="S45" i="2"/>
  <c r="T45" i="2"/>
  <c r="Q46" i="2"/>
  <c r="R46" i="2"/>
  <c r="S46" i="2"/>
  <c r="T46" i="2"/>
  <c r="Q47" i="2"/>
  <c r="R47" i="2"/>
  <c r="S47" i="2"/>
  <c r="T47" i="2"/>
  <c r="Q48" i="2"/>
  <c r="R48" i="2"/>
  <c r="S48" i="2"/>
  <c r="T48" i="2"/>
  <c r="Q49" i="2"/>
  <c r="R49" i="2"/>
  <c r="S49" i="2"/>
  <c r="T49" i="2"/>
  <c r="Q50" i="2"/>
  <c r="R50" i="2"/>
  <c r="S50" i="2"/>
  <c r="T50" i="2"/>
  <c r="Q51" i="2"/>
  <c r="R51" i="2"/>
  <c r="S51" i="2"/>
  <c r="T51" i="2"/>
  <c r="Q52" i="2"/>
  <c r="R52" i="2"/>
  <c r="S52" i="2"/>
  <c r="T52" i="2"/>
  <c r="Q53" i="2"/>
  <c r="R53" i="2"/>
  <c r="S53" i="2"/>
  <c r="T53" i="2"/>
  <c r="R29" i="2"/>
  <c r="S29" i="2"/>
  <c r="T29" i="2"/>
  <c r="Q29" i="2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29" i="2" a="1"/>
  <c r="P29" i="2" s="1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13088-04D2-419A-AEB9-2E4BAFD9A97E}" keepAlive="1" name="Lekérdezés - eredmenyek-1" description="A munkafüzetben levő „eredmenyek-1” lekérdezés kapcsolata" type="5" refreshedVersion="0" background="1">
    <dbPr connection="Provider=Microsoft.Mashup.OleDb.1;Data Source=$Workbook$;Location=eredmenyek-1;Extended Properties=&quot;&quot;" command="SELECT * FROM [eredmenyek-1]"/>
  </connection>
</connections>
</file>

<file path=xl/sharedStrings.xml><?xml version="1.0" encoding="utf-8"?>
<sst xmlns="http://schemas.openxmlformats.org/spreadsheetml/2006/main" count="115" uniqueCount="48">
  <si>
    <t>csapat neve</t>
  </si>
  <si>
    <t>pont</t>
  </si>
  <si>
    <t>legnagyobb</t>
  </si>
  <si>
    <t>összesen</t>
  </si>
  <si>
    <t>versenypont</t>
  </si>
  <si>
    <t>megye</t>
  </si>
  <si>
    <t>összidő</t>
  </si>
  <si>
    <t>alsó határ</t>
  </si>
  <si>
    <t>csapatok száma</t>
  </si>
  <si>
    <t>LeGo</t>
  </si>
  <si>
    <t>Pest</t>
  </si>
  <si>
    <t>Agymanók</t>
  </si>
  <si>
    <t>DreamTeam</t>
  </si>
  <si>
    <t>Fejér</t>
  </si>
  <si>
    <t>Kockák</t>
  </si>
  <si>
    <t>Budapest</t>
  </si>
  <si>
    <t>EgyüttHatók</t>
  </si>
  <si>
    <t>Krumpli</t>
  </si>
  <si>
    <t>Baranya</t>
  </si>
  <si>
    <t>Emszercénégyzet</t>
  </si>
  <si>
    <t>Robotolók</t>
  </si>
  <si>
    <t>Zala</t>
  </si>
  <si>
    <t>Észbontók</t>
  </si>
  <si>
    <t>JRT</t>
  </si>
  <si>
    <t>Észvész</t>
  </si>
  <si>
    <t>Nógrád</t>
  </si>
  <si>
    <t>Gorilla</t>
  </si>
  <si>
    <t>R2D2</t>
  </si>
  <si>
    <t>Heves</t>
  </si>
  <si>
    <t>Mozsovi</t>
  </si>
  <si>
    <t>Veszprém</t>
  </si>
  <si>
    <t>QWERTZ</t>
  </si>
  <si>
    <t>Szikra</t>
  </si>
  <si>
    <t>Mázli</t>
  </si>
  <si>
    <t>RobOttó</t>
  </si>
  <si>
    <t>Vas</t>
  </si>
  <si>
    <t>Mikrobi</t>
  </si>
  <si>
    <t>Transformers</t>
  </si>
  <si>
    <t>Müszi</t>
  </si>
  <si>
    <t>Optimus</t>
  </si>
  <si>
    <t>QQRIQ</t>
  </si>
  <si>
    <t>Terminator</t>
  </si>
  <si>
    <t>Tolna</t>
  </si>
  <si>
    <t>Virtuózok</t>
  </si>
  <si>
    <t>Csapat neve</t>
  </si>
  <si>
    <t>idő</t>
  </si>
  <si>
    <t>legkisebb</t>
  </si>
  <si>
    <t>csapat 
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</si>
</sst>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s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84DE-922B-4E91-AD6D-69F9C078F6A9}">
  <dimension ref="A1:U54"/>
  <sheetViews>
    <sheetView tabSelected="1" workbookViewId="0"/>
  </sheetViews>
  <sheetFormatPr defaultRowHeight="14.4" x14ac:dyDescent="0.3"/>
  <cols>
    <col min="1" max="1" width="15" bestFit="1" customWidth="1"/>
    <col min="2" max="8" width="9.21875" customWidth="1"/>
    <col min="11" max="11" width="15" bestFit="1" customWidth="1"/>
    <col min="12" max="12" width="11" bestFit="1" customWidth="1"/>
    <col min="13" max="13" width="7" bestFit="1" customWidth="1"/>
    <col min="15" max="15" width="9.109375" bestFit="1" customWidth="1"/>
    <col min="16" max="16" width="14" bestFit="1" customWidth="1"/>
    <col min="17" max="18" width="8" bestFit="1" customWidth="1"/>
    <col min="19" max="19" width="4" bestFit="1" customWidth="1"/>
    <col min="20" max="20" width="8" bestFit="1" customWidth="1"/>
    <col min="21" max="21" width="4" bestFit="1" customWidth="1"/>
  </cols>
  <sheetData>
    <row r="1" spans="1:20" ht="28.8" x14ac:dyDescent="0.3">
      <c r="A1" s="3" t="s">
        <v>47</v>
      </c>
      <c r="B1" t="s">
        <v>1</v>
      </c>
      <c r="F1" t="s">
        <v>2</v>
      </c>
      <c r="G1" t="s">
        <v>3</v>
      </c>
      <c r="H1" t="s">
        <v>4</v>
      </c>
      <c r="J1" t="s">
        <v>5</v>
      </c>
      <c r="K1" t="s">
        <v>0</v>
      </c>
      <c r="L1" t="s">
        <v>4</v>
      </c>
      <c r="M1" t="s">
        <v>6</v>
      </c>
      <c r="O1" t="s">
        <v>7</v>
      </c>
      <c r="P1" t="s">
        <v>8</v>
      </c>
    </row>
    <row r="2" spans="1:20" x14ac:dyDescent="0.3">
      <c r="A2" s="1" t="s">
        <v>9</v>
      </c>
      <c r="B2">
        <v>140</v>
      </c>
      <c r="C2">
        <v>110</v>
      </c>
      <c r="D2">
        <v>110</v>
      </c>
      <c r="E2">
        <v>140</v>
      </c>
      <c r="F2">
        <f>MAX(B2:E2)</f>
        <v>140</v>
      </c>
      <c r="G2">
        <f>SUM(B2:E2)</f>
        <v>500</v>
      </c>
      <c r="H2">
        <f>G2-MIN(B2:E2)</f>
        <v>390</v>
      </c>
      <c r="J2" t="s">
        <v>15</v>
      </c>
      <c r="K2" t="s">
        <v>9</v>
      </c>
      <c r="L2">
        <f>INDEX($H$2:$H$26,MATCH(K2,$A$2:$A$26,0),1)</f>
        <v>390</v>
      </c>
      <c r="M2">
        <f>INDEX($G$29:$G$53,MATCH(K2,$A$29:$A$53,0),1)</f>
        <v>407</v>
      </c>
      <c r="O2">
        <v>10</v>
      </c>
      <c r="P2">
        <f>COUNTIF(L2:L26,"&gt;="&amp;O2)</f>
        <v>25</v>
      </c>
      <c r="Q2">
        <f>COUNTIFS(L2:L26,"&gt;="&amp;O2)</f>
        <v>25</v>
      </c>
      <c r="R2">
        <f t="array" ref="R2">SUM(IF(L2:L26&gt;=O2,1,0))</f>
        <v>25</v>
      </c>
      <c r="S2">
        <f>IF(L2&gt;=$O$2,1,0)</f>
        <v>1</v>
      </c>
      <c r="T2">
        <f>SUM(S2:S26)</f>
        <v>25</v>
      </c>
    </row>
    <row r="3" spans="1:20" x14ac:dyDescent="0.3">
      <c r="A3" s="1" t="s">
        <v>12</v>
      </c>
      <c r="B3">
        <v>0</v>
      </c>
      <c r="C3">
        <v>5</v>
      </c>
      <c r="D3">
        <v>10</v>
      </c>
      <c r="E3">
        <v>0</v>
      </c>
      <c r="F3">
        <f t="shared" ref="F3:F26" si="0">MAX(B3:E3)</f>
        <v>10</v>
      </c>
      <c r="G3">
        <f t="shared" ref="G3:G26" si="1">SUM(B3:E3)</f>
        <v>15</v>
      </c>
      <c r="H3">
        <f t="shared" ref="H3:H26" si="2">G3-MIN(B3:E3)</f>
        <v>15</v>
      </c>
      <c r="J3" t="s">
        <v>10</v>
      </c>
      <c r="K3" t="s">
        <v>29</v>
      </c>
      <c r="L3">
        <f>INDEX($H$2:$H$26,MATCH(K3,$A$2:$A$26,0),1)</f>
        <v>255</v>
      </c>
      <c r="M3">
        <f>INDEX($G$29:$G$53,MATCH(K3,$A$29:$A$53,0),1)</f>
        <v>344</v>
      </c>
      <c r="S3">
        <f t="shared" ref="S3:S26" si="3">IF(L3&gt;=$O$2,1,0)</f>
        <v>1</v>
      </c>
    </row>
    <row r="4" spans="1:20" x14ac:dyDescent="0.3">
      <c r="A4" s="1" t="s">
        <v>14</v>
      </c>
      <c r="B4">
        <v>0</v>
      </c>
      <c r="C4">
        <v>0</v>
      </c>
      <c r="D4">
        <v>60</v>
      </c>
      <c r="E4">
        <v>45</v>
      </c>
      <c r="F4">
        <f t="shared" si="0"/>
        <v>60</v>
      </c>
      <c r="G4">
        <f t="shared" si="1"/>
        <v>105</v>
      </c>
      <c r="H4">
        <f t="shared" si="2"/>
        <v>105</v>
      </c>
      <c r="J4" t="s">
        <v>25</v>
      </c>
      <c r="K4" t="s">
        <v>26</v>
      </c>
      <c r="L4">
        <f>INDEX($H$2:$H$26,MATCH(K4,$A$2:$A$26,0),1)</f>
        <v>255</v>
      </c>
      <c r="M4">
        <f>INDEX($G$29:$G$53,MATCH(K4,$A$29:$A$53,0),1)</f>
        <v>442</v>
      </c>
      <c r="S4">
        <f t="shared" si="3"/>
        <v>1</v>
      </c>
    </row>
    <row r="5" spans="1:20" x14ac:dyDescent="0.3">
      <c r="A5" s="1" t="s">
        <v>17</v>
      </c>
      <c r="B5">
        <v>0</v>
      </c>
      <c r="C5">
        <v>0</v>
      </c>
      <c r="D5">
        <v>20</v>
      </c>
      <c r="E5">
        <v>0</v>
      </c>
      <c r="F5">
        <f t="shared" si="0"/>
        <v>20</v>
      </c>
      <c r="G5">
        <f t="shared" si="1"/>
        <v>20</v>
      </c>
      <c r="H5">
        <f t="shared" si="2"/>
        <v>20</v>
      </c>
      <c r="J5" t="s">
        <v>15</v>
      </c>
      <c r="K5" t="s">
        <v>16</v>
      </c>
      <c r="L5">
        <f>INDEX($H$2:$H$26,MATCH(K5,$A$2:$A$26,0),1)</f>
        <v>240</v>
      </c>
      <c r="M5">
        <f>INDEX($G$29:$G$53,MATCH(K5,$A$29:$A$53,0),1)</f>
        <v>151</v>
      </c>
      <c r="S5">
        <f t="shared" si="3"/>
        <v>1</v>
      </c>
    </row>
    <row r="6" spans="1:20" x14ac:dyDescent="0.3">
      <c r="A6" s="1" t="s">
        <v>20</v>
      </c>
      <c r="B6">
        <v>0</v>
      </c>
      <c r="C6">
        <v>60</v>
      </c>
      <c r="D6">
        <v>45</v>
      </c>
      <c r="E6">
        <v>85</v>
      </c>
      <c r="F6">
        <f t="shared" si="0"/>
        <v>85</v>
      </c>
      <c r="G6">
        <f t="shared" si="1"/>
        <v>190</v>
      </c>
      <c r="H6">
        <f t="shared" si="2"/>
        <v>190</v>
      </c>
      <c r="J6" t="s">
        <v>21</v>
      </c>
      <c r="K6" t="s">
        <v>22</v>
      </c>
      <c r="L6">
        <f>INDEX($H$2:$H$26,MATCH(K6,$A$2:$A$26,0),1)</f>
        <v>210</v>
      </c>
      <c r="M6">
        <f>INDEX($G$29:$G$53,MATCH(K6,$A$29:$A$53,0),1)</f>
        <v>262</v>
      </c>
      <c r="S6">
        <f t="shared" si="3"/>
        <v>1</v>
      </c>
    </row>
    <row r="7" spans="1:20" x14ac:dyDescent="0.3">
      <c r="A7" s="1" t="s">
        <v>23</v>
      </c>
      <c r="B7">
        <v>0</v>
      </c>
      <c r="C7">
        <v>20</v>
      </c>
      <c r="D7">
        <v>85</v>
      </c>
      <c r="E7">
        <v>40</v>
      </c>
      <c r="F7">
        <f t="shared" si="0"/>
        <v>85</v>
      </c>
      <c r="G7">
        <f t="shared" si="1"/>
        <v>145</v>
      </c>
      <c r="H7">
        <f t="shared" si="2"/>
        <v>145</v>
      </c>
      <c r="J7" t="s">
        <v>18</v>
      </c>
      <c r="K7" t="s">
        <v>20</v>
      </c>
      <c r="L7">
        <f>INDEX($H$2:$H$26,MATCH(K7,$A$2:$A$26,0),1)</f>
        <v>190</v>
      </c>
      <c r="M7">
        <f>INDEX($G$29:$G$53,MATCH(K7,$A$29:$A$53,0),1)</f>
        <v>213</v>
      </c>
      <c r="S7">
        <f t="shared" si="3"/>
        <v>1</v>
      </c>
    </row>
    <row r="8" spans="1:20" x14ac:dyDescent="0.3">
      <c r="A8" s="1" t="s">
        <v>11</v>
      </c>
      <c r="B8">
        <v>20</v>
      </c>
      <c r="C8">
        <v>0</v>
      </c>
      <c r="D8">
        <v>20</v>
      </c>
      <c r="E8">
        <v>20</v>
      </c>
      <c r="F8">
        <f t="shared" si="0"/>
        <v>20</v>
      </c>
      <c r="G8">
        <f t="shared" si="1"/>
        <v>60</v>
      </c>
      <c r="H8">
        <f t="shared" si="2"/>
        <v>60</v>
      </c>
      <c r="J8" t="s">
        <v>15</v>
      </c>
      <c r="K8" t="s">
        <v>43</v>
      </c>
      <c r="L8">
        <f>INDEX($H$2:$H$26,MATCH(K8,$A$2:$A$26,0),1)</f>
        <v>170</v>
      </c>
      <c r="M8">
        <f>INDEX($G$29:$G$53,MATCH(K8,$A$29:$A$53,0),1)</f>
        <v>189</v>
      </c>
      <c r="S8">
        <f t="shared" si="3"/>
        <v>1</v>
      </c>
    </row>
    <row r="9" spans="1:20" x14ac:dyDescent="0.3">
      <c r="A9" s="1" t="s">
        <v>27</v>
      </c>
      <c r="B9">
        <v>20</v>
      </c>
      <c r="C9">
        <v>45</v>
      </c>
      <c r="D9">
        <v>40</v>
      </c>
      <c r="E9">
        <v>0</v>
      </c>
      <c r="F9">
        <f t="shared" si="0"/>
        <v>45</v>
      </c>
      <c r="G9">
        <f t="shared" si="1"/>
        <v>105</v>
      </c>
      <c r="H9">
        <f t="shared" si="2"/>
        <v>105</v>
      </c>
      <c r="J9" t="s">
        <v>28</v>
      </c>
      <c r="K9" t="s">
        <v>23</v>
      </c>
      <c r="L9">
        <f>INDEX($H$2:$H$26,MATCH(K9,$A$2:$A$26,0),1)</f>
        <v>145</v>
      </c>
      <c r="M9">
        <f>INDEX($G$29:$G$53,MATCH(K9,$A$29:$A$53,0),1)</f>
        <v>163</v>
      </c>
      <c r="S9">
        <f t="shared" si="3"/>
        <v>1</v>
      </c>
    </row>
    <row r="10" spans="1:20" x14ac:dyDescent="0.3">
      <c r="A10" s="1" t="s">
        <v>26</v>
      </c>
      <c r="B10">
        <v>80</v>
      </c>
      <c r="C10">
        <v>85</v>
      </c>
      <c r="D10">
        <v>85</v>
      </c>
      <c r="E10">
        <v>85</v>
      </c>
      <c r="F10">
        <f t="shared" si="0"/>
        <v>85</v>
      </c>
      <c r="G10">
        <f t="shared" si="1"/>
        <v>335</v>
      </c>
      <c r="H10">
        <f t="shared" si="2"/>
        <v>255</v>
      </c>
      <c r="J10" t="s">
        <v>35</v>
      </c>
      <c r="K10" t="s">
        <v>36</v>
      </c>
      <c r="L10">
        <f>INDEX($H$2:$H$26,MATCH(K10,$A$2:$A$26,0),1)</f>
        <v>140</v>
      </c>
      <c r="M10">
        <f>INDEX($G$29:$G$53,MATCH(K10,$A$29:$A$53,0),1)</f>
        <v>105</v>
      </c>
      <c r="S10">
        <f t="shared" si="3"/>
        <v>1</v>
      </c>
    </row>
    <row r="11" spans="1:20" x14ac:dyDescent="0.3">
      <c r="A11" s="1" t="s">
        <v>29</v>
      </c>
      <c r="B11">
        <v>10</v>
      </c>
      <c r="C11">
        <v>80</v>
      </c>
      <c r="D11">
        <v>85</v>
      </c>
      <c r="E11">
        <v>90</v>
      </c>
      <c r="F11">
        <f t="shared" si="0"/>
        <v>90</v>
      </c>
      <c r="G11">
        <f t="shared" si="1"/>
        <v>265</v>
      </c>
      <c r="H11">
        <f t="shared" si="2"/>
        <v>255</v>
      </c>
      <c r="J11" t="s">
        <v>21</v>
      </c>
      <c r="K11" t="s">
        <v>34</v>
      </c>
      <c r="L11">
        <f>INDEX($H$2:$H$26,MATCH(K11,$A$2:$A$26,0),1)</f>
        <v>105</v>
      </c>
      <c r="M11">
        <f>INDEX($G$29:$G$53,MATCH(K11,$A$29:$A$53,0),1)</f>
        <v>114</v>
      </c>
      <c r="S11">
        <f t="shared" si="3"/>
        <v>1</v>
      </c>
    </row>
    <row r="12" spans="1:20" x14ac:dyDescent="0.3">
      <c r="A12" s="1" t="s">
        <v>31</v>
      </c>
      <c r="B12">
        <v>10</v>
      </c>
      <c r="C12">
        <v>10</v>
      </c>
      <c r="D12">
        <v>0</v>
      </c>
      <c r="E12">
        <v>5</v>
      </c>
      <c r="F12">
        <f t="shared" si="0"/>
        <v>10</v>
      </c>
      <c r="G12">
        <f t="shared" si="1"/>
        <v>25</v>
      </c>
      <c r="H12">
        <f t="shared" si="2"/>
        <v>25</v>
      </c>
      <c r="J12" t="s">
        <v>28</v>
      </c>
      <c r="K12" t="s">
        <v>14</v>
      </c>
      <c r="L12">
        <f>INDEX($H$2:$H$26,MATCH(K12,$A$2:$A$26,0),1)</f>
        <v>105</v>
      </c>
      <c r="M12">
        <f>INDEX($G$29:$G$53,MATCH(K12,$A$29:$A$53,0),1)</f>
        <v>141</v>
      </c>
      <c r="S12">
        <f t="shared" si="3"/>
        <v>1</v>
      </c>
    </row>
    <row r="13" spans="1:20" x14ac:dyDescent="0.3">
      <c r="A13" s="1" t="s">
        <v>32</v>
      </c>
      <c r="B13">
        <v>0</v>
      </c>
      <c r="C13">
        <v>0</v>
      </c>
      <c r="D13">
        <v>0</v>
      </c>
      <c r="E13">
        <v>15</v>
      </c>
      <c r="F13">
        <f t="shared" si="0"/>
        <v>15</v>
      </c>
      <c r="G13">
        <f t="shared" si="1"/>
        <v>15</v>
      </c>
      <c r="H13">
        <f t="shared" si="2"/>
        <v>15</v>
      </c>
      <c r="J13" t="s">
        <v>42</v>
      </c>
      <c r="K13" t="s">
        <v>27</v>
      </c>
      <c r="L13">
        <f>INDEX($H$2:$H$26,MATCH(K13,$A$2:$A$26,0),1)</f>
        <v>105</v>
      </c>
      <c r="M13">
        <f>INDEX($G$29:$G$53,MATCH(K13,$A$29:$A$53,0),1)</f>
        <v>237</v>
      </c>
      <c r="S13">
        <f t="shared" si="3"/>
        <v>1</v>
      </c>
    </row>
    <row r="14" spans="1:20" x14ac:dyDescent="0.3">
      <c r="A14" s="1" t="s">
        <v>34</v>
      </c>
      <c r="B14">
        <v>20</v>
      </c>
      <c r="C14">
        <v>0</v>
      </c>
      <c r="D14">
        <v>65</v>
      </c>
      <c r="E14">
        <v>20</v>
      </c>
      <c r="F14">
        <f t="shared" si="0"/>
        <v>65</v>
      </c>
      <c r="G14">
        <f t="shared" si="1"/>
        <v>105</v>
      </c>
      <c r="H14">
        <f t="shared" si="2"/>
        <v>105</v>
      </c>
      <c r="J14" t="s">
        <v>18</v>
      </c>
      <c r="K14" t="s">
        <v>19</v>
      </c>
      <c r="L14">
        <f>INDEX($H$2:$H$26,MATCH(K14,$A$2:$A$26,0),1)</f>
        <v>100</v>
      </c>
      <c r="M14">
        <f>INDEX($G$29:$G$53,MATCH(K14,$A$29:$A$53,0),1)</f>
        <v>329</v>
      </c>
      <c r="S14">
        <f t="shared" si="3"/>
        <v>1</v>
      </c>
    </row>
    <row r="15" spans="1:20" x14ac:dyDescent="0.3">
      <c r="A15" s="1" t="s">
        <v>37</v>
      </c>
      <c r="B15">
        <v>0</v>
      </c>
      <c r="C15">
        <v>0</v>
      </c>
      <c r="D15">
        <v>0</v>
      </c>
      <c r="E15">
        <v>65</v>
      </c>
      <c r="F15">
        <f t="shared" si="0"/>
        <v>65</v>
      </c>
      <c r="G15">
        <f t="shared" si="1"/>
        <v>65</v>
      </c>
      <c r="H15">
        <f t="shared" si="2"/>
        <v>65</v>
      </c>
      <c r="J15" t="s">
        <v>15</v>
      </c>
      <c r="K15" t="s">
        <v>41</v>
      </c>
      <c r="L15">
        <f>INDEX($H$2:$H$26,MATCH(K15,$A$2:$A$26,0),1)</f>
        <v>80</v>
      </c>
      <c r="M15">
        <f>INDEX($G$29:$G$53,MATCH(K15,$A$29:$A$53,0),1)</f>
        <v>102</v>
      </c>
      <c r="S15">
        <f t="shared" si="3"/>
        <v>1</v>
      </c>
    </row>
    <row r="16" spans="1:20" x14ac:dyDescent="0.3">
      <c r="A16" s="1" t="s">
        <v>38</v>
      </c>
      <c r="B16">
        <v>0</v>
      </c>
      <c r="C16">
        <v>20</v>
      </c>
      <c r="D16">
        <v>40</v>
      </c>
      <c r="E16">
        <v>20</v>
      </c>
      <c r="F16">
        <f t="shared" si="0"/>
        <v>40</v>
      </c>
      <c r="G16">
        <f t="shared" si="1"/>
        <v>80</v>
      </c>
      <c r="H16">
        <f t="shared" si="2"/>
        <v>80</v>
      </c>
      <c r="J16" t="s">
        <v>10</v>
      </c>
      <c r="K16" t="s">
        <v>38</v>
      </c>
      <c r="L16">
        <f>INDEX($H$2:$H$26,MATCH(K16,$A$2:$A$26,0),1)</f>
        <v>80</v>
      </c>
      <c r="M16">
        <f>INDEX($G$29:$G$53,MATCH(K16,$A$29:$A$53,0),1)</f>
        <v>166</v>
      </c>
      <c r="S16">
        <f t="shared" si="3"/>
        <v>1</v>
      </c>
    </row>
    <row r="17" spans="1:21" x14ac:dyDescent="0.3">
      <c r="A17" s="1" t="s">
        <v>39</v>
      </c>
      <c r="B17">
        <v>0</v>
      </c>
      <c r="C17">
        <v>20</v>
      </c>
      <c r="D17">
        <v>25</v>
      </c>
      <c r="E17">
        <v>0</v>
      </c>
      <c r="F17">
        <f t="shared" si="0"/>
        <v>25</v>
      </c>
      <c r="G17">
        <f t="shared" si="1"/>
        <v>45</v>
      </c>
      <c r="H17">
        <f t="shared" si="2"/>
        <v>45</v>
      </c>
      <c r="J17" t="s">
        <v>15</v>
      </c>
      <c r="K17" t="s">
        <v>37</v>
      </c>
      <c r="L17">
        <f>INDEX($H$2:$H$26,MATCH(K17,$A$2:$A$26,0),1)</f>
        <v>65</v>
      </c>
      <c r="M17">
        <f>INDEX($G$29:$G$53,MATCH(K17,$A$29:$A$53,0),1)</f>
        <v>108</v>
      </c>
      <c r="S17">
        <f t="shared" si="3"/>
        <v>1</v>
      </c>
    </row>
    <row r="18" spans="1:21" x14ac:dyDescent="0.3">
      <c r="A18" s="1" t="s">
        <v>16</v>
      </c>
      <c r="B18">
        <v>20</v>
      </c>
      <c r="C18">
        <v>60</v>
      </c>
      <c r="D18">
        <v>0</v>
      </c>
      <c r="E18">
        <v>160</v>
      </c>
      <c r="F18">
        <f t="shared" si="0"/>
        <v>160</v>
      </c>
      <c r="G18">
        <f t="shared" si="1"/>
        <v>240</v>
      </c>
      <c r="H18">
        <f t="shared" si="2"/>
        <v>240</v>
      </c>
      <c r="J18" t="s">
        <v>10</v>
      </c>
      <c r="K18" t="s">
        <v>11</v>
      </c>
      <c r="L18">
        <f>INDEX($H$2:$H$26,MATCH(K18,$A$2:$A$26,0),1)</f>
        <v>60</v>
      </c>
      <c r="M18">
        <f>INDEX($G$29:$G$53,MATCH(K18,$A$29:$A$53,0),1)</f>
        <v>185</v>
      </c>
      <c r="S18">
        <f t="shared" si="3"/>
        <v>1</v>
      </c>
    </row>
    <row r="19" spans="1:21" x14ac:dyDescent="0.3">
      <c r="A19" s="1" t="s">
        <v>41</v>
      </c>
      <c r="B19">
        <v>0</v>
      </c>
      <c r="C19">
        <v>0</v>
      </c>
      <c r="D19">
        <v>40</v>
      </c>
      <c r="E19">
        <v>40</v>
      </c>
      <c r="F19">
        <f t="shared" si="0"/>
        <v>40</v>
      </c>
      <c r="G19">
        <f t="shared" si="1"/>
        <v>80</v>
      </c>
      <c r="H19">
        <f t="shared" si="2"/>
        <v>80</v>
      </c>
      <c r="J19" t="s">
        <v>15</v>
      </c>
      <c r="K19" t="s">
        <v>33</v>
      </c>
      <c r="L19">
        <f>INDEX($H$2:$H$26,MATCH(K19,$A$2:$A$26,0),1)</f>
        <v>50</v>
      </c>
      <c r="M19">
        <f>INDEX($G$29:$G$53,MATCH(K19,$A$29:$A$53,0),1)</f>
        <v>83</v>
      </c>
      <c r="S19">
        <f t="shared" si="3"/>
        <v>1</v>
      </c>
    </row>
    <row r="20" spans="1:21" x14ac:dyDescent="0.3">
      <c r="A20" s="1" t="s">
        <v>24</v>
      </c>
      <c r="B20">
        <v>0</v>
      </c>
      <c r="C20">
        <v>20</v>
      </c>
      <c r="D20">
        <v>20</v>
      </c>
      <c r="E20">
        <v>0</v>
      </c>
      <c r="F20">
        <f t="shared" si="0"/>
        <v>20</v>
      </c>
      <c r="G20">
        <f t="shared" si="1"/>
        <v>40</v>
      </c>
      <c r="H20">
        <f t="shared" si="2"/>
        <v>40</v>
      </c>
      <c r="J20" t="s">
        <v>25</v>
      </c>
      <c r="K20" t="s">
        <v>39</v>
      </c>
      <c r="L20">
        <f>INDEX($H$2:$H$26,MATCH(K20,$A$2:$A$26,0),1)</f>
        <v>45</v>
      </c>
      <c r="M20">
        <f>INDEX($G$29:$G$53,MATCH(K20,$A$29:$A$53,0),1)</f>
        <v>171</v>
      </c>
      <c r="S20">
        <f t="shared" si="3"/>
        <v>1</v>
      </c>
    </row>
    <row r="21" spans="1:21" x14ac:dyDescent="0.3">
      <c r="A21" s="1" t="s">
        <v>40</v>
      </c>
      <c r="B21">
        <v>0</v>
      </c>
      <c r="C21">
        <v>0</v>
      </c>
      <c r="D21">
        <v>10</v>
      </c>
      <c r="E21">
        <v>0</v>
      </c>
      <c r="F21">
        <f t="shared" si="0"/>
        <v>10</v>
      </c>
      <c r="G21">
        <f t="shared" si="1"/>
        <v>10</v>
      </c>
      <c r="H21">
        <f t="shared" si="2"/>
        <v>10</v>
      </c>
      <c r="J21" t="s">
        <v>13</v>
      </c>
      <c r="K21" t="s">
        <v>24</v>
      </c>
      <c r="L21">
        <f>INDEX($H$2:$H$26,MATCH(K21,$A$2:$A$26,0),1)</f>
        <v>40</v>
      </c>
      <c r="M21">
        <f>INDEX($G$29:$G$53,MATCH(K21,$A$29:$A$53,0),1)</f>
        <v>130</v>
      </c>
      <c r="S21">
        <f t="shared" si="3"/>
        <v>1</v>
      </c>
    </row>
    <row r="22" spans="1:21" x14ac:dyDescent="0.3">
      <c r="A22" s="1" t="s">
        <v>19</v>
      </c>
      <c r="B22">
        <v>60</v>
      </c>
      <c r="C22">
        <v>30</v>
      </c>
      <c r="D22">
        <v>0</v>
      </c>
      <c r="E22">
        <v>10</v>
      </c>
      <c r="F22">
        <f t="shared" si="0"/>
        <v>60</v>
      </c>
      <c r="G22">
        <f t="shared" si="1"/>
        <v>100</v>
      </c>
      <c r="H22">
        <f t="shared" si="2"/>
        <v>100</v>
      </c>
      <c r="J22" t="s">
        <v>10</v>
      </c>
      <c r="K22" t="s">
        <v>31</v>
      </c>
      <c r="L22">
        <f>INDEX($H$2:$H$26,MATCH(K22,$A$2:$A$26,0),1)</f>
        <v>25</v>
      </c>
      <c r="M22">
        <f>INDEX($G$29:$G$53,MATCH(K22,$A$29:$A$53,0),1)</f>
        <v>42</v>
      </c>
      <c r="S22">
        <f t="shared" si="3"/>
        <v>1</v>
      </c>
    </row>
    <row r="23" spans="1:21" x14ac:dyDescent="0.3">
      <c r="A23" s="1" t="s">
        <v>22</v>
      </c>
      <c r="B23">
        <v>40</v>
      </c>
      <c r="C23">
        <v>65</v>
      </c>
      <c r="D23">
        <v>65</v>
      </c>
      <c r="E23">
        <v>80</v>
      </c>
      <c r="F23">
        <f t="shared" si="0"/>
        <v>80</v>
      </c>
      <c r="G23">
        <f t="shared" si="1"/>
        <v>250</v>
      </c>
      <c r="H23">
        <f t="shared" si="2"/>
        <v>210</v>
      </c>
      <c r="J23" t="s">
        <v>30</v>
      </c>
      <c r="K23" t="s">
        <v>17</v>
      </c>
      <c r="L23">
        <f>INDEX($H$2:$H$26,MATCH(K23,$A$2:$A$26,0),1)</f>
        <v>20</v>
      </c>
      <c r="M23">
        <f>INDEX($G$29:$G$53,MATCH(K23,$A$29:$A$53,0),1)</f>
        <v>132</v>
      </c>
      <c r="S23">
        <f t="shared" si="3"/>
        <v>1</v>
      </c>
    </row>
    <row r="24" spans="1:21" x14ac:dyDescent="0.3">
      <c r="A24" s="1" t="s">
        <v>43</v>
      </c>
      <c r="B24">
        <v>20</v>
      </c>
      <c r="C24">
        <v>0</v>
      </c>
      <c r="D24">
        <v>60</v>
      </c>
      <c r="E24">
        <v>90</v>
      </c>
      <c r="F24">
        <f t="shared" si="0"/>
        <v>90</v>
      </c>
      <c r="G24">
        <f t="shared" si="1"/>
        <v>170</v>
      </c>
      <c r="H24">
        <f t="shared" si="2"/>
        <v>170</v>
      </c>
      <c r="J24" t="s">
        <v>13</v>
      </c>
      <c r="K24" t="s">
        <v>12</v>
      </c>
      <c r="L24">
        <f>INDEX($H$2:$H$26,MATCH(K24,$A$2:$A$26,0),1)</f>
        <v>15</v>
      </c>
      <c r="M24">
        <f>INDEX($G$29:$G$53,MATCH(K24,$A$29:$A$53,0),1)</f>
        <v>31</v>
      </c>
      <c r="S24">
        <f t="shared" si="3"/>
        <v>1</v>
      </c>
    </row>
    <row r="25" spans="1:21" x14ac:dyDescent="0.3">
      <c r="A25" s="1" t="s">
        <v>33</v>
      </c>
      <c r="B25">
        <v>0</v>
      </c>
      <c r="C25">
        <v>0</v>
      </c>
      <c r="D25">
        <v>50</v>
      </c>
      <c r="E25">
        <v>0</v>
      </c>
      <c r="F25">
        <f t="shared" si="0"/>
        <v>50</v>
      </c>
      <c r="G25">
        <f t="shared" si="1"/>
        <v>50</v>
      </c>
      <c r="H25">
        <f t="shared" si="2"/>
        <v>50</v>
      </c>
      <c r="J25" t="s">
        <v>28</v>
      </c>
      <c r="K25" t="s">
        <v>32</v>
      </c>
      <c r="L25">
        <f>INDEX($H$2:$H$26,MATCH(K25,$A$2:$A$26,0),1)</f>
        <v>15</v>
      </c>
      <c r="M25">
        <f>INDEX($G$29:$G$53,MATCH(K25,$A$29:$A$53,0),1)</f>
        <v>254</v>
      </c>
      <c r="S25">
        <f t="shared" si="3"/>
        <v>1</v>
      </c>
    </row>
    <row r="26" spans="1:21" x14ac:dyDescent="0.3">
      <c r="A26" s="1" t="s">
        <v>36</v>
      </c>
      <c r="B26">
        <v>0</v>
      </c>
      <c r="C26">
        <v>20</v>
      </c>
      <c r="D26">
        <v>80</v>
      </c>
      <c r="E26">
        <v>40</v>
      </c>
      <c r="F26">
        <f t="shared" si="0"/>
        <v>80</v>
      </c>
      <c r="G26">
        <f t="shared" si="1"/>
        <v>140</v>
      </c>
      <c r="H26">
        <f t="shared" si="2"/>
        <v>140</v>
      </c>
      <c r="J26" t="s">
        <v>28</v>
      </c>
      <c r="K26" t="s">
        <v>40</v>
      </c>
      <c r="L26">
        <f>INDEX($H$2:$H$26,MATCH(K26,$A$2:$A$26,0),1)</f>
        <v>10</v>
      </c>
      <c r="M26">
        <f>INDEX($G$29:$G$53,MATCH(K26,$A$29:$A$53,0),1)</f>
        <v>17</v>
      </c>
      <c r="S26">
        <f t="shared" si="3"/>
        <v>1</v>
      </c>
    </row>
    <row r="27" spans="1:21" x14ac:dyDescent="0.3">
      <c r="A27" s="1"/>
    </row>
    <row r="28" spans="1:21" x14ac:dyDescent="0.3">
      <c r="A28" s="1" t="s">
        <v>44</v>
      </c>
      <c r="B28" t="s">
        <v>45</v>
      </c>
      <c r="F28" t="s">
        <v>46</v>
      </c>
      <c r="G28" t="s">
        <v>3</v>
      </c>
    </row>
    <row r="29" spans="1:21" x14ac:dyDescent="0.3">
      <c r="A29" s="1" t="s">
        <v>9</v>
      </c>
      <c r="B29" s="2">
        <v>101</v>
      </c>
      <c r="C29" s="2">
        <v>102</v>
      </c>
      <c r="D29" s="2">
        <v>102</v>
      </c>
      <c r="E29" s="2">
        <v>102</v>
      </c>
      <c r="F29" s="2">
        <f>_xlfn.MINIFS(B29:E29,B29:E29,"&gt;0")</f>
        <v>101</v>
      </c>
      <c r="G29" s="2">
        <f>SUM(B29:E29)</f>
        <v>407</v>
      </c>
      <c r="P29">
        <f t="array" ref="P29">MIN(IF(B29:E29&gt;0,B29:E29,100000))</f>
        <v>101</v>
      </c>
      <c r="Q29">
        <f>IF(B29&gt;0,B29,1000000)</f>
        <v>101</v>
      </c>
      <c r="R29">
        <f t="shared" ref="R29:T29" si="4">IF(C29&gt;0,C29,1000000)</f>
        <v>102</v>
      </c>
      <c r="S29">
        <f t="shared" si="4"/>
        <v>102</v>
      </c>
      <c r="T29">
        <f t="shared" si="4"/>
        <v>102</v>
      </c>
      <c r="U29">
        <f>MIN(Q29:T29)</f>
        <v>101</v>
      </c>
    </row>
    <row r="30" spans="1:21" x14ac:dyDescent="0.3">
      <c r="A30" s="1" t="s">
        <v>12</v>
      </c>
      <c r="B30" s="2">
        <v>5</v>
      </c>
      <c r="C30" s="2">
        <v>10</v>
      </c>
      <c r="D30" s="2">
        <v>11</v>
      </c>
      <c r="E30" s="2">
        <v>5</v>
      </c>
      <c r="F30" s="2">
        <f t="shared" ref="F30:F53" si="5">_xlfn.MINIFS(B30:E30,B30:E30,"&gt;0")</f>
        <v>5</v>
      </c>
      <c r="G30" s="2">
        <f t="shared" ref="G30:G53" si="6">SUM(B30:E30)</f>
        <v>31</v>
      </c>
      <c r="P30">
        <f t="array" ref="P30">MIN(IF(B30:E30&gt;0,B30:E30,100000))</f>
        <v>5</v>
      </c>
      <c r="Q30">
        <f t="shared" ref="Q30:Q53" si="7">IF(B30&gt;0,B30,1000000)</f>
        <v>5</v>
      </c>
      <c r="R30">
        <f t="shared" ref="R30:R53" si="8">IF(C30&gt;0,C30,1000000)</f>
        <v>10</v>
      </c>
      <c r="S30">
        <f t="shared" ref="S30:S53" si="9">IF(D30&gt;0,D30,1000000)</f>
        <v>11</v>
      </c>
      <c r="T30">
        <f t="shared" ref="T30:T53" si="10">IF(E30&gt;0,E30,1000000)</f>
        <v>5</v>
      </c>
      <c r="U30">
        <f t="shared" ref="U30:U53" si="11">MIN(Q30:T30)</f>
        <v>5</v>
      </c>
    </row>
    <row r="31" spans="1:21" x14ac:dyDescent="0.3">
      <c r="A31" s="1" t="s">
        <v>14</v>
      </c>
      <c r="B31" s="2">
        <v>9</v>
      </c>
      <c r="C31" s="2">
        <v>7</v>
      </c>
      <c r="D31" s="2">
        <v>61</v>
      </c>
      <c r="E31" s="2">
        <v>64</v>
      </c>
      <c r="F31" s="2">
        <f t="shared" si="5"/>
        <v>7</v>
      </c>
      <c r="G31" s="2">
        <f t="shared" si="6"/>
        <v>141</v>
      </c>
      <c r="P31">
        <f t="array" ref="P31">MIN(IF(B31:E31&gt;0,B31:E31,100000))</f>
        <v>7</v>
      </c>
      <c r="Q31">
        <f t="shared" si="7"/>
        <v>9</v>
      </c>
      <c r="R31">
        <f t="shared" si="8"/>
        <v>7</v>
      </c>
      <c r="S31">
        <f t="shared" si="9"/>
        <v>61</v>
      </c>
      <c r="T31">
        <f t="shared" si="10"/>
        <v>64</v>
      </c>
      <c r="U31">
        <f t="shared" si="11"/>
        <v>7</v>
      </c>
    </row>
    <row r="32" spans="1:21" x14ac:dyDescent="0.3">
      <c r="A32" s="1" t="s">
        <v>17</v>
      </c>
      <c r="B32" s="2">
        <v>16</v>
      </c>
      <c r="C32" s="2">
        <v>40</v>
      </c>
      <c r="D32" s="2">
        <v>24</v>
      </c>
      <c r="E32" s="2">
        <v>52</v>
      </c>
      <c r="F32" s="2">
        <f t="shared" si="5"/>
        <v>16</v>
      </c>
      <c r="G32" s="2">
        <f t="shared" si="6"/>
        <v>132</v>
      </c>
      <c r="P32">
        <f t="array" ref="P32">MIN(IF(B32:E32&gt;0,B32:E32,100000))</f>
        <v>16</v>
      </c>
      <c r="Q32">
        <f t="shared" si="7"/>
        <v>16</v>
      </c>
      <c r="R32">
        <f t="shared" si="8"/>
        <v>40</v>
      </c>
      <c r="S32">
        <f t="shared" si="9"/>
        <v>24</v>
      </c>
      <c r="T32">
        <f t="shared" si="10"/>
        <v>52</v>
      </c>
      <c r="U32">
        <f t="shared" si="11"/>
        <v>16</v>
      </c>
    </row>
    <row r="33" spans="1:21" x14ac:dyDescent="0.3">
      <c r="A33" s="1" t="s">
        <v>20</v>
      </c>
      <c r="B33" s="2">
        <v>12</v>
      </c>
      <c r="C33" s="2">
        <v>62</v>
      </c>
      <c r="D33" s="2">
        <v>73</v>
      </c>
      <c r="E33" s="2">
        <v>66</v>
      </c>
      <c r="F33" s="2">
        <f t="shared" si="5"/>
        <v>12</v>
      </c>
      <c r="G33" s="2">
        <f t="shared" si="6"/>
        <v>213</v>
      </c>
      <c r="P33">
        <f t="array" ref="P33">MIN(IF(B33:E33&gt;0,B33:E33,100000))</f>
        <v>12</v>
      </c>
      <c r="Q33">
        <f t="shared" si="7"/>
        <v>12</v>
      </c>
      <c r="R33">
        <f t="shared" si="8"/>
        <v>62</v>
      </c>
      <c r="S33">
        <f t="shared" si="9"/>
        <v>73</v>
      </c>
      <c r="T33">
        <f t="shared" si="10"/>
        <v>66</v>
      </c>
      <c r="U33">
        <f t="shared" si="11"/>
        <v>12</v>
      </c>
    </row>
    <row r="34" spans="1:21" x14ac:dyDescent="0.3">
      <c r="A34" s="1" t="s">
        <v>23</v>
      </c>
      <c r="B34" s="2">
        <v>10</v>
      </c>
      <c r="C34" s="2">
        <v>54</v>
      </c>
      <c r="D34" s="2">
        <v>65</v>
      </c>
      <c r="E34" s="2">
        <v>34</v>
      </c>
      <c r="F34" s="2">
        <f t="shared" si="5"/>
        <v>10</v>
      </c>
      <c r="G34" s="2">
        <f t="shared" si="6"/>
        <v>163</v>
      </c>
      <c r="P34">
        <f t="array" ref="P34">MIN(IF(B34:E34&gt;0,B34:E34,100000))</f>
        <v>10</v>
      </c>
      <c r="Q34">
        <f t="shared" si="7"/>
        <v>10</v>
      </c>
      <c r="R34">
        <f t="shared" si="8"/>
        <v>54</v>
      </c>
      <c r="S34">
        <f t="shared" si="9"/>
        <v>65</v>
      </c>
      <c r="T34">
        <f t="shared" si="10"/>
        <v>34</v>
      </c>
      <c r="U34">
        <f t="shared" si="11"/>
        <v>10</v>
      </c>
    </row>
    <row r="35" spans="1:21" x14ac:dyDescent="0.3">
      <c r="A35" s="1" t="s">
        <v>11</v>
      </c>
      <c r="B35" s="2">
        <v>52</v>
      </c>
      <c r="C35" s="2">
        <v>32</v>
      </c>
      <c r="D35" s="2">
        <v>49</v>
      </c>
      <c r="E35" s="2">
        <v>52</v>
      </c>
      <c r="F35" s="2">
        <f t="shared" si="5"/>
        <v>32</v>
      </c>
      <c r="G35" s="2">
        <f t="shared" si="6"/>
        <v>185</v>
      </c>
      <c r="P35">
        <f t="array" ref="P35">MIN(IF(B35:E35&gt;0,B35:E35,100000))</f>
        <v>32</v>
      </c>
      <c r="Q35">
        <f t="shared" si="7"/>
        <v>52</v>
      </c>
      <c r="R35">
        <f t="shared" si="8"/>
        <v>32</v>
      </c>
      <c r="S35">
        <f t="shared" si="9"/>
        <v>49</v>
      </c>
      <c r="T35">
        <f t="shared" si="10"/>
        <v>52</v>
      </c>
      <c r="U35">
        <f t="shared" si="11"/>
        <v>32</v>
      </c>
    </row>
    <row r="36" spans="1:21" x14ac:dyDescent="0.3">
      <c r="A36" s="1" t="s">
        <v>27</v>
      </c>
      <c r="B36" s="2">
        <v>66</v>
      </c>
      <c r="C36" s="2">
        <v>111</v>
      </c>
      <c r="D36" s="2">
        <v>46</v>
      </c>
      <c r="E36" s="2">
        <v>14</v>
      </c>
      <c r="F36" s="2">
        <f t="shared" si="5"/>
        <v>14</v>
      </c>
      <c r="G36" s="2">
        <f t="shared" si="6"/>
        <v>237</v>
      </c>
      <c r="P36">
        <f t="array" ref="P36">MIN(IF(B36:E36&gt;0,B36:E36,100000))</f>
        <v>14</v>
      </c>
      <c r="Q36">
        <f t="shared" si="7"/>
        <v>66</v>
      </c>
      <c r="R36">
        <f t="shared" si="8"/>
        <v>111</v>
      </c>
      <c r="S36">
        <f t="shared" si="9"/>
        <v>46</v>
      </c>
      <c r="T36">
        <f t="shared" si="10"/>
        <v>14</v>
      </c>
      <c r="U36">
        <f t="shared" si="11"/>
        <v>14</v>
      </c>
    </row>
    <row r="37" spans="1:21" x14ac:dyDescent="0.3">
      <c r="A37" s="1" t="s">
        <v>26</v>
      </c>
      <c r="B37" s="2">
        <v>112</v>
      </c>
      <c r="C37" s="2">
        <v>112</v>
      </c>
      <c r="D37" s="2">
        <v>108</v>
      </c>
      <c r="E37" s="2">
        <v>110</v>
      </c>
      <c r="F37" s="2">
        <f t="shared" si="5"/>
        <v>108</v>
      </c>
      <c r="G37" s="2">
        <f t="shared" si="6"/>
        <v>442</v>
      </c>
      <c r="P37">
        <f t="array" ref="P37">MIN(IF(B37:E37&gt;0,B37:E37,100000))</f>
        <v>108</v>
      </c>
      <c r="Q37">
        <f t="shared" si="7"/>
        <v>112</v>
      </c>
      <c r="R37">
        <f t="shared" si="8"/>
        <v>112</v>
      </c>
      <c r="S37">
        <f t="shared" si="9"/>
        <v>108</v>
      </c>
      <c r="T37">
        <f t="shared" si="10"/>
        <v>110</v>
      </c>
      <c r="U37">
        <f t="shared" si="11"/>
        <v>108</v>
      </c>
    </row>
    <row r="38" spans="1:21" x14ac:dyDescent="0.3">
      <c r="A38" s="1" t="s">
        <v>29</v>
      </c>
      <c r="B38" s="2">
        <v>88</v>
      </c>
      <c r="C38" s="2">
        <v>91</v>
      </c>
      <c r="D38" s="2">
        <v>93</v>
      </c>
      <c r="E38" s="2">
        <v>72</v>
      </c>
      <c r="F38" s="2">
        <f t="shared" si="5"/>
        <v>72</v>
      </c>
      <c r="G38" s="2">
        <f t="shared" si="6"/>
        <v>344</v>
      </c>
      <c r="P38">
        <f t="array" ref="P38">MIN(IF(B38:E38&gt;0,B38:E38,100000))</f>
        <v>72</v>
      </c>
      <c r="Q38">
        <f t="shared" si="7"/>
        <v>88</v>
      </c>
      <c r="R38">
        <f t="shared" si="8"/>
        <v>91</v>
      </c>
      <c r="S38">
        <f t="shared" si="9"/>
        <v>93</v>
      </c>
      <c r="T38">
        <f t="shared" si="10"/>
        <v>72</v>
      </c>
      <c r="U38">
        <f t="shared" si="11"/>
        <v>72</v>
      </c>
    </row>
    <row r="39" spans="1:21" x14ac:dyDescent="0.3">
      <c r="A39" s="1" t="s">
        <v>31</v>
      </c>
      <c r="B39" s="2">
        <v>5</v>
      </c>
      <c r="C39" s="2">
        <v>8</v>
      </c>
      <c r="D39" s="2">
        <v>12</v>
      </c>
      <c r="E39" s="2">
        <v>17</v>
      </c>
      <c r="F39" s="2">
        <f t="shared" si="5"/>
        <v>5</v>
      </c>
      <c r="G39" s="2">
        <f t="shared" si="6"/>
        <v>42</v>
      </c>
      <c r="P39">
        <f t="array" ref="P39">MIN(IF(B39:E39&gt;0,B39:E39,100000))</f>
        <v>5</v>
      </c>
      <c r="Q39">
        <f t="shared" si="7"/>
        <v>5</v>
      </c>
      <c r="R39">
        <f t="shared" si="8"/>
        <v>8</v>
      </c>
      <c r="S39">
        <f t="shared" si="9"/>
        <v>12</v>
      </c>
      <c r="T39">
        <f t="shared" si="10"/>
        <v>17</v>
      </c>
      <c r="U39">
        <f t="shared" si="11"/>
        <v>5</v>
      </c>
    </row>
    <row r="40" spans="1:21" x14ac:dyDescent="0.3">
      <c r="A40" s="1" t="s">
        <v>32</v>
      </c>
      <c r="B40" s="2">
        <v>32</v>
      </c>
      <c r="C40" s="2">
        <v>45</v>
      </c>
      <c r="D40" s="2">
        <v>102</v>
      </c>
      <c r="E40" s="2">
        <v>75</v>
      </c>
      <c r="F40" s="2">
        <f t="shared" si="5"/>
        <v>32</v>
      </c>
      <c r="G40" s="2">
        <f t="shared" si="6"/>
        <v>254</v>
      </c>
      <c r="P40">
        <f t="array" ref="P40">MIN(IF(B40:E40&gt;0,B40:E40,100000))</f>
        <v>32</v>
      </c>
      <c r="Q40">
        <f t="shared" si="7"/>
        <v>32</v>
      </c>
      <c r="R40">
        <f t="shared" si="8"/>
        <v>45</v>
      </c>
      <c r="S40">
        <f t="shared" si="9"/>
        <v>102</v>
      </c>
      <c r="T40">
        <f t="shared" si="10"/>
        <v>75</v>
      </c>
      <c r="U40">
        <f t="shared" si="11"/>
        <v>32</v>
      </c>
    </row>
    <row r="41" spans="1:21" x14ac:dyDescent="0.3">
      <c r="A41" s="1" t="s">
        <v>34</v>
      </c>
      <c r="B41" s="2">
        <v>24</v>
      </c>
      <c r="C41" s="2">
        <v>18</v>
      </c>
      <c r="D41" s="2">
        <v>37</v>
      </c>
      <c r="E41" s="2">
        <v>35</v>
      </c>
      <c r="F41" s="2">
        <f t="shared" si="5"/>
        <v>18</v>
      </c>
      <c r="G41" s="2">
        <f t="shared" si="6"/>
        <v>114</v>
      </c>
      <c r="P41">
        <f t="array" ref="P41">MIN(IF(B41:E41&gt;0,B41:E41,100000))</f>
        <v>18</v>
      </c>
      <c r="Q41">
        <f t="shared" si="7"/>
        <v>24</v>
      </c>
      <c r="R41">
        <f t="shared" si="8"/>
        <v>18</v>
      </c>
      <c r="S41">
        <f t="shared" si="9"/>
        <v>37</v>
      </c>
      <c r="T41">
        <f t="shared" si="10"/>
        <v>35</v>
      </c>
      <c r="U41">
        <f t="shared" si="11"/>
        <v>18</v>
      </c>
    </row>
    <row r="42" spans="1:21" x14ac:dyDescent="0.3">
      <c r="A42" s="1" t="s">
        <v>37</v>
      </c>
      <c r="B42" s="2">
        <v>15</v>
      </c>
      <c r="C42" s="2">
        <v>0</v>
      </c>
      <c r="D42" s="2">
        <v>20</v>
      </c>
      <c r="E42" s="2">
        <v>73</v>
      </c>
      <c r="F42" s="2">
        <f t="shared" si="5"/>
        <v>15</v>
      </c>
      <c r="G42" s="2">
        <f t="shared" si="6"/>
        <v>108</v>
      </c>
      <c r="P42">
        <f t="array" ref="P42">MIN(IF(B42:E42&gt;0,B42:E42,100000))</f>
        <v>15</v>
      </c>
      <c r="Q42">
        <f t="shared" si="7"/>
        <v>15</v>
      </c>
      <c r="R42">
        <f t="shared" si="8"/>
        <v>1000000</v>
      </c>
      <c r="S42">
        <f t="shared" si="9"/>
        <v>20</v>
      </c>
      <c r="T42">
        <f t="shared" si="10"/>
        <v>73</v>
      </c>
      <c r="U42">
        <f t="shared" si="11"/>
        <v>15</v>
      </c>
    </row>
    <row r="43" spans="1:21" x14ac:dyDescent="0.3">
      <c r="A43" s="1" t="s">
        <v>38</v>
      </c>
      <c r="B43" s="2">
        <v>3</v>
      </c>
      <c r="C43" s="2">
        <v>50</v>
      </c>
      <c r="D43" s="2">
        <v>65</v>
      </c>
      <c r="E43" s="2">
        <v>48</v>
      </c>
      <c r="F43" s="2">
        <f t="shared" si="5"/>
        <v>3</v>
      </c>
      <c r="G43" s="2">
        <f t="shared" si="6"/>
        <v>166</v>
      </c>
      <c r="P43">
        <f t="array" ref="P43">MIN(IF(B43:E43&gt;0,B43:E43,100000))</f>
        <v>3</v>
      </c>
      <c r="Q43">
        <f t="shared" si="7"/>
        <v>3</v>
      </c>
      <c r="R43">
        <f t="shared" si="8"/>
        <v>50</v>
      </c>
      <c r="S43">
        <f t="shared" si="9"/>
        <v>65</v>
      </c>
      <c r="T43">
        <f t="shared" si="10"/>
        <v>48</v>
      </c>
      <c r="U43">
        <f t="shared" si="11"/>
        <v>3</v>
      </c>
    </row>
    <row r="44" spans="1:21" x14ac:dyDescent="0.3">
      <c r="A44" s="1" t="s">
        <v>39</v>
      </c>
      <c r="B44" s="2">
        <v>31</v>
      </c>
      <c r="C44" s="2">
        <v>40</v>
      </c>
      <c r="D44" s="2">
        <v>42</v>
      </c>
      <c r="E44" s="2">
        <v>58</v>
      </c>
      <c r="F44" s="2">
        <f t="shared" si="5"/>
        <v>31</v>
      </c>
      <c r="G44" s="2">
        <f t="shared" si="6"/>
        <v>171</v>
      </c>
      <c r="P44">
        <f t="array" ref="P44">MIN(IF(B44:E44&gt;0,B44:E44,100000))</f>
        <v>31</v>
      </c>
      <c r="Q44">
        <f t="shared" si="7"/>
        <v>31</v>
      </c>
      <c r="R44">
        <f t="shared" si="8"/>
        <v>40</v>
      </c>
      <c r="S44">
        <f t="shared" si="9"/>
        <v>42</v>
      </c>
      <c r="T44">
        <f t="shared" si="10"/>
        <v>58</v>
      </c>
      <c r="U44">
        <f t="shared" si="11"/>
        <v>31</v>
      </c>
    </row>
    <row r="45" spans="1:21" x14ac:dyDescent="0.3">
      <c r="A45" s="1" t="s">
        <v>16</v>
      </c>
      <c r="B45" s="2">
        <v>17</v>
      </c>
      <c r="C45" s="2">
        <v>34</v>
      </c>
      <c r="D45" s="2">
        <v>20</v>
      </c>
      <c r="E45" s="2">
        <v>80</v>
      </c>
      <c r="F45" s="2">
        <f t="shared" si="5"/>
        <v>17</v>
      </c>
      <c r="G45" s="2">
        <f t="shared" si="6"/>
        <v>151</v>
      </c>
      <c r="P45">
        <f t="array" ref="P45">MIN(IF(B45:E45&gt;0,B45:E45,100000))</f>
        <v>17</v>
      </c>
      <c r="Q45">
        <f t="shared" si="7"/>
        <v>17</v>
      </c>
      <c r="R45">
        <f t="shared" si="8"/>
        <v>34</v>
      </c>
      <c r="S45">
        <f t="shared" si="9"/>
        <v>20</v>
      </c>
      <c r="T45">
        <f t="shared" si="10"/>
        <v>80</v>
      </c>
      <c r="U45">
        <f t="shared" si="11"/>
        <v>17</v>
      </c>
    </row>
    <row r="46" spans="1:21" x14ac:dyDescent="0.3">
      <c r="A46" s="1" t="s">
        <v>41</v>
      </c>
      <c r="B46" s="2">
        <v>4</v>
      </c>
      <c r="C46" s="2">
        <v>26</v>
      </c>
      <c r="D46" s="2">
        <v>33</v>
      </c>
      <c r="E46" s="2">
        <v>39</v>
      </c>
      <c r="F46" s="2">
        <f t="shared" si="5"/>
        <v>4</v>
      </c>
      <c r="G46" s="2">
        <f t="shared" si="6"/>
        <v>102</v>
      </c>
      <c r="P46">
        <f t="array" ref="P46">MIN(IF(B46:E46&gt;0,B46:E46,100000))</f>
        <v>4</v>
      </c>
      <c r="Q46">
        <f t="shared" si="7"/>
        <v>4</v>
      </c>
      <c r="R46">
        <f t="shared" si="8"/>
        <v>26</v>
      </c>
      <c r="S46">
        <f t="shared" si="9"/>
        <v>33</v>
      </c>
      <c r="T46">
        <f t="shared" si="10"/>
        <v>39</v>
      </c>
      <c r="U46">
        <f t="shared" si="11"/>
        <v>4</v>
      </c>
    </row>
    <row r="47" spans="1:21" x14ac:dyDescent="0.3">
      <c r="A47" s="1" t="s">
        <v>24</v>
      </c>
      <c r="B47" s="2">
        <v>4</v>
      </c>
      <c r="C47" s="2">
        <v>74</v>
      </c>
      <c r="D47" s="2">
        <v>39</v>
      </c>
      <c r="E47" s="2">
        <v>13</v>
      </c>
      <c r="F47" s="2">
        <f t="shared" si="5"/>
        <v>4</v>
      </c>
      <c r="G47" s="2">
        <f t="shared" si="6"/>
        <v>130</v>
      </c>
      <c r="P47">
        <f t="array" ref="P47">MIN(IF(B47:E47&gt;0,B47:E47,100000))</f>
        <v>4</v>
      </c>
      <c r="Q47">
        <f t="shared" si="7"/>
        <v>4</v>
      </c>
      <c r="R47">
        <f t="shared" si="8"/>
        <v>74</v>
      </c>
      <c r="S47">
        <f t="shared" si="9"/>
        <v>39</v>
      </c>
      <c r="T47">
        <f t="shared" si="10"/>
        <v>13</v>
      </c>
      <c r="U47">
        <f t="shared" si="11"/>
        <v>4</v>
      </c>
    </row>
    <row r="48" spans="1:21" x14ac:dyDescent="0.3">
      <c r="A48" s="1" t="s">
        <v>40</v>
      </c>
      <c r="B48" s="2">
        <v>0</v>
      </c>
      <c r="C48" s="2">
        <v>11</v>
      </c>
      <c r="D48" s="2">
        <v>6</v>
      </c>
      <c r="E48" s="2">
        <v>0</v>
      </c>
      <c r="F48" s="2">
        <f t="shared" si="5"/>
        <v>6</v>
      </c>
      <c r="G48" s="2">
        <f t="shared" si="6"/>
        <v>17</v>
      </c>
      <c r="P48">
        <f t="array" ref="P48">MIN(IF(B48:E48&gt;0,B48:E48,100000))</f>
        <v>6</v>
      </c>
      <c r="Q48">
        <f t="shared" si="7"/>
        <v>1000000</v>
      </c>
      <c r="R48">
        <f t="shared" si="8"/>
        <v>11</v>
      </c>
      <c r="S48">
        <f t="shared" si="9"/>
        <v>6</v>
      </c>
      <c r="T48">
        <f t="shared" si="10"/>
        <v>1000000</v>
      </c>
      <c r="U48">
        <f t="shared" si="11"/>
        <v>6</v>
      </c>
    </row>
    <row r="49" spans="1:21" x14ac:dyDescent="0.3">
      <c r="A49" s="1" t="s">
        <v>19</v>
      </c>
      <c r="B49" s="2">
        <v>106</v>
      </c>
      <c r="C49" s="2">
        <v>93</v>
      </c>
      <c r="D49" s="2">
        <v>116</v>
      </c>
      <c r="E49" s="2">
        <v>14</v>
      </c>
      <c r="F49" s="2">
        <f t="shared" si="5"/>
        <v>14</v>
      </c>
      <c r="G49" s="2">
        <f t="shared" si="6"/>
        <v>329</v>
      </c>
      <c r="P49">
        <f t="array" ref="P49">MIN(IF(B49:E49&gt;0,B49:E49,100000))</f>
        <v>14</v>
      </c>
      <c r="Q49">
        <f t="shared" si="7"/>
        <v>106</v>
      </c>
      <c r="R49">
        <f t="shared" si="8"/>
        <v>93</v>
      </c>
      <c r="S49">
        <f t="shared" si="9"/>
        <v>116</v>
      </c>
      <c r="T49">
        <f t="shared" si="10"/>
        <v>14</v>
      </c>
      <c r="U49">
        <f t="shared" si="11"/>
        <v>14</v>
      </c>
    </row>
    <row r="50" spans="1:21" x14ac:dyDescent="0.3">
      <c r="A50" s="1" t="s">
        <v>22</v>
      </c>
      <c r="B50" s="2">
        <v>68</v>
      </c>
      <c r="C50" s="2">
        <v>58</v>
      </c>
      <c r="D50" s="2">
        <v>67</v>
      </c>
      <c r="E50" s="2">
        <v>69</v>
      </c>
      <c r="F50" s="2">
        <f t="shared" si="5"/>
        <v>58</v>
      </c>
      <c r="G50" s="2">
        <f t="shared" si="6"/>
        <v>262</v>
      </c>
      <c r="P50">
        <f t="array" ref="P50">MIN(IF(B50:E50&gt;0,B50:E50,100000))</f>
        <v>58</v>
      </c>
      <c r="Q50">
        <f t="shared" si="7"/>
        <v>68</v>
      </c>
      <c r="R50">
        <f t="shared" si="8"/>
        <v>58</v>
      </c>
      <c r="S50">
        <f t="shared" si="9"/>
        <v>67</v>
      </c>
      <c r="T50">
        <f t="shared" si="10"/>
        <v>69</v>
      </c>
      <c r="U50">
        <f t="shared" si="11"/>
        <v>58</v>
      </c>
    </row>
    <row r="51" spans="1:21" x14ac:dyDescent="0.3">
      <c r="A51" s="1" t="s">
        <v>43</v>
      </c>
      <c r="B51" s="2">
        <v>64</v>
      </c>
      <c r="C51" s="2">
        <v>31</v>
      </c>
      <c r="D51" s="2">
        <v>51</v>
      </c>
      <c r="E51" s="2">
        <v>43</v>
      </c>
      <c r="F51" s="2">
        <f t="shared" si="5"/>
        <v>31</v>
      </c>
      <c r="G51" s="2">
        <f t="shared" si="6"/>
        <v>189</v>
      </c>
      <c r="P51">
        <f t="array" ref="P51">MIN(IF(B51:E51&gt;0,B51:E51,100000))</f>
        <v>31</v>
      </c>
      <c r="Q51">
        <f t="shared" si="7"/>
        <v>64</v>
      </c>
      <c r="R51">
        <f t="shared" si="8"/>
        <v>31</v>
      </c>
      <c r="S51">
        <f t="shared" si="9"/>
        <v>51</v>
      </c>
      <c r="T51">
        <f t="shared" si="10"/>
        <v>43</v>
      </c>
      <c r="U51">
        <f t="shared" si="11"/>
        <v>31</v>
      </c>
    </row>
    <row r="52" spans="1:21" x14ac:dyDescent="0.3">
      <c r="A52" s="1" t="s">
        <v>33</v>
      </c>
      <c r="B52" s="2">
        <v>12</v>
      </c>
      <c r="C52" s="2">
        <v>24</v>
      </c>
      <c r="D52" s="2">
        <v>34</v>
      </c>
      <c r="E52" s="2">
        <v>13</v>
      </c>
      <c r="F52" s="2">
        <f t="shared" si="5"/>
        <v>12</v>
      </c>
      <c r="G52" s="2">
        <f t="shared" si="6"/>
        <v>83</v>
      </c>
      <c r="P52">
        <f t="array" ref="P52">MIN(IF(B52:E52&gt;0,B52:E52,100000))</f>
        <v>12</v>
      </c>
      <c r="Q52">
        <f t="shared" si="7"/>
        <v>12</v>
      </c>
      <c r="R52">
        <f t="shared" si="8"/>
        <v>24</v>
      </c>
      <c r="S52">
        <f t="shared" si="9"/>
        <v>34</v>
      </c>
      <c r="T52">
        <f t="shared" si="10"/>
        <v>13</v>
      </c>
      <c r="U52">
        <f t="shared" si="11"/>
        <v>12</v>
      </c>
    </row>
    <row r="53" spans="1:21" x14ac:dyDescent="0.3">
      <c r="A53" s="1" t="s">
        <v>36</v>
      </c>
      <c r="B53" s="2">
        <v>11</v>
      </c>
      <c r="C53" s="2">
        <v>27</v>
      </c>
      <c r="D53" s="2">
        <v>34</v>
      </c>
      <c r="E53" s="2">
        <v>33</v>
      </c>
      <c r="F53" s="2">
        <f t="shared" si="5"/>
        <v>11</v>
      </c>
      <c r="G53" s="2">
        <f t="shared" si="6"/>
        <v>105</v>
      </c>
      <c r="P53">
        <f t="array" ref="P53">MIN(IF(B53:E53&gt;0,B53:E53,100000))</f>
        <v>11</v>
      </c>
      <c r="Q53">
        <f t="shared" si="7"/>
        <v>11</v>
      </c>
      <c r="R53">
        <f t="shared" si="8"/>
        <v>27</v>
      </c>
      <c r="S53">
        <f t="shared" si="9"/>
        <v>34</v>
      </c>
      <c r="T53">
        <f t="shared" si="10"/>
        <v>33</v>
      </c>
      <c r="U53">
        <f t="shared" si="11"/>
        <v>11</v>
      </c>
    </row>
    <row r="54" spans="1:21" x14ac:dyDescent="0.3">
      <c r="A54" s="1"/>
    </row>
  </sheetData>
  <sortState xmlns:xlrd2="http://schemas.microsoft.com/office/spreadsheetml/2017/richdata2" ref="J2:M26">
    <sortCondition descending="1" ref="L2:L26"/>
    <sortCondition ref="M2:M26"/>
  </sortState>
  <conditionalFormatting sqref="B29:E53">
    <cfRule type="expression" dxfId="0" priority="1">
      <formula>B29=0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6979-AE09-4D24-9FCE-657DEDB0F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34D40-7A40-4C75-A59D-08CD63CA7E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eredmenyek-1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Zajacz Zoltán</dc:creator>
  <cp:lastModifiedBy>Zajacz Zoltán</cp:lastModifiedBy>
  <dcterms:created xsi:type="dcterms:W3CDTF">2023-01-31T07:43:52Z</dcterms:created>
  <dcterms:modified xsi:type="dcterms:W3CDTF">2023-01-31T08:25:22Z</dcterms:modified>
</cp:coreProperties>
</file>