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hiariel\Desktop\"/>
    </mc:Choice>
  </mc:AlternateContent>
  <xr:revisionPtr revIDLastSave="0" documentId="13_ncr:1_{2E61E5F1-E424-4B92-8B0E-702B45AFDE34}" xr6:coauthVersionLast="47" xr6:coauthVersionMax="47" xr10:uidLastSave="{00000000-0000-0000-0000-000000000000}"/>
  <workbookProtection lockStructure="1"/>
  <bookViews>
    <workbookView xWindow="-120" yWindow="-120" windowWidth="51840" windowHeight="21120" xr2:uid="{00000000-000D-0000-FFFF-FFFF00000000}"/>
  </bookViews>
  <sheets>
    <sheet name="Overview" sheetId="1" r:id="rId1"/>
    <sheet name="HighAvailability" sheetId="2" r:id="rId2"/>
    <sheet name="Security" sheetId="3" r:id="rId3"/>
    <sheet name="Performance" sheetId="4" r:id="rId4"/>
    <sheet name="OperationalExcellence" sheetId="5" r:id="rId5"/>
  </sheets>
  <definedNames>
    <definedName name="_xlnm._FilterDatabase" localSheetId="1" hidden="1">HighAvailability!$A$1:$G$17</definedName>
    <definedName name="_xlnm._FilterDatabase" localSheetId="4" hidden="1">OperationalExcellence!$A$1:$G$5</definedName>
    <definedName name="_xlnm._FilterDatabase" localSheetId="0" hidden="1">Overview!$A$1:$E$5</definedName>
    <definedName name="_xlnm._FilterDatabase" localSheetId="3" hidden="1">Performance!$A$1:$G$2</definedName>
    <definedName name="_xlnm._FilterDatabase" localSheetId="2" hidden="1">Security!$A$1:$G$17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4" i="5"/>
  <c r="G3" i="5"/>
  <c r="G2" i="5"/>
  <c r="G2" i="4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6" i="2"/>
  <c r="G5" i="2"/>
  <c r="G4" i="2"/>
  <c r="G3" i="2"/>
  <c r="G2" i="2"/>
</calcChain>
</file>

<file path=xl/sharedStrings.xml><?xml version="1.0" encoding="utf-8"?>
<sst xmlns="http://schemas.openxmlformats.org/spreadsheetml/2006/main" count="187" uniqueCount="64">
  <si>
    <t>Category</t>
  </si>
  <si>
    <t>High</t>
  </si>
  <si>
    <t>Medium</t>
  </si>
  <si>
    <t>Low</t>
  </si>
  <si>
    <t>Total</t>
  </si>
  <si>
    <t>HighAvailability</t>
  </si>
  <si>
    <t>Security</t>
  </si>
  <si>
    <t>Performance</t>
  </si>
  <si>
    <t>OperationalExcellence</t>
  </si>
  <si>
    <t>Impact</t>
  </si>
  <si>
    <t>Subscription_ID</t>
  </si>
  <si>
    <t>Resource_Group</t>
  </si>
  <si>
    <t>Type</t>
  </si>
  <si>
    <t>Resource_name</t>
  </si>
  <si>
    <t>Description</t>
  </si>
  <si>
    <t>Links</t>
  </si>
  <si>
    <t>rg-iaas</t>
  </si>
  <si>
    <t>rg-batch</t>
  </si>
  <si>
    <t>Microsoft.Compute/disks</t>
  </si>
  <si>
    <t>microsoft.recoveryservices/vaults</t>
  </si>
  <si>
    <t>microsoft.network/virtualnetworks</t>
  </si>
  <si>
    <t>demo-vault</t>
  </si>
  <si>
    <t>vnet-iaas</t>
  </si>
  <si>
    <t>Use Azure Disks with Zone Redundant Storage for higher resiliency and availability</t>
  </si>
  <si>
    <t>Create an Azure Service Health alert</t>
  </si>
  <si>
    <t>Enable Cross Region Restore for your recovery Services Vault</t>
  </si>
  <si>
    <t>Use NAT gateway for outbound connectivity</t>
  </si>
  <si>
    <t>microsoft.containerservice/managedclusters</t>
  </si>
  <si>
    <t>microsoft.machinelearningservices/workspaces</t>
  </si>
  <si>
    <t>microsoft.compute/virtualmachinescalesets</t>
  </si>
  <si>
    <t>exercise-ml</t>
  </si>
  <si>
    <t>aks-systempool-19201564-vmss</t>
  </si>
  <si>
    <t>Azure Kubernetes Service clusters should have Defender profile enabled</t>
  </si>
  <si>
    <t>Kubernetes clusters should disable automounting API credentials</t>
  </si>
  <si>
    <t>Container images should be deployed from trusted registries only</t>
  </si>
  <si>
    <t>Running containers as root user should be avoided</t>
  </si>
  <si>
    <t>Kubernetes API server should be configured with restricted access</t>
  </si>
  <si>
    <t>Azure Machine Learning Workspaces should disable public network access</t>
  </si>
  <si>
    <t>Services should listen on allowed ports only</t>
  </si>
  <si>
    <t>Virtual machines and virtual machine scale sets should have encryption at host enabled</t>
  </si>
  <si>
    <t>Immutable (read-only) root filesystem should be enforced for containers</t>
  </si>
  <si>
    <t>Container CPU and memory limits should be enforced</t>
  </si>
  <si>
    <t>Resource logs in Azure Machine Learning Workspaces should be enabled</t>
  </si>
  <si>
    <t>Diagnostic logs in Kubernetes services should be enabled</t>
  </si>
  <si>
    <t>Kubernetes clusters should not use the default namespace</t>
  </si>
  <si>
    <t>microsoft.dbforpostgresql/flexibleservers</t>
  </si>
  <si>
    <t>Optimize PostgreSQL performance by enabling PGBouncer</t>
  </si>
  <si>
    <t>Microsoft.ContainerService/managedClusters</t>
  </si>
  <si>
    <t>Subscription with more than 10 VNets should be managed using AVNM</t>
  </si>
  <si>
    <t>Switch to Azure Monitor based alerts for backup</t>
  </si>
  <si>
    <t>Enable the Cluster Autoscaler</t>
  </si>
  <si>
    <t>Use Ephemeral OS disk</t>
  </si>
  <si>
    <t>aaaa-aaaa-aaaa-aaa</t>
  </si>
  <si>
    <t>RG-EASTUS</t>
  </si>
  <si>
    <t>RG-POC-EASTUS</t>
  </si>
  <si>
    <t>vm-apache2_OsDisk_1_d</t>
  </si>
  <si>
    <t>vm-apache3_OsDisk_1_a</t>
  </si>
  <si>
    <t>rg-aks-some-workload</t>
  </si>
  <si>
    <t>aks-some-workload</t>
  </si>
  <si>
    <t>mc_rg-aks-some-workload_aks-some-workload_eastus</t>
  </si>
  <si>
    <t>some-workload-testing</t>
  </si>
  <si>
    <t>aks-myzone3-15916274-vmss</t>
  </si>
  <si>
    <t>aks-myzone2-15372311-vmss</t>
  </si>
  <si>
    <t>aks-myzone1-58986132-vmss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</si>
</sst>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Azure-Advisor-Excel-Reporter by Category (%)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High</c:v>
          </c:tx>
          <c:spPr>
            <a:solidFill>
              <a:srgbClr val="FFEBEB"/>
            </a:solidFill>
          </c:spPr>
          <c:invertIfNegative val="0"/>
          <c:cat>
            <c:strRef>
              <c:f>Overview!$A$2:$A$5</c:f>
              <c:strCache>
                <c:ptCount val="4"/>
                <c:pt idx="0">
                  <c:v>HighAvailability</c:v>
                </c:pt>
                <c:pt idx="1">
                  <c:v>Security</c:v>
                </c:pt>
                <c:pt idx="2">
                  <c:v>Performance</c:v>
                </c:pt>
                <c:pt idx="3">
                  <c:v>OperationalExcellence</c:v>
                </c:pt>
              </c:strCache>
            </c:strRef>
          </c:cat>
          <c:val>
            <c:numRef>
              <c:f>Overview!$B$2:$B$5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6-4C50-A065-E16432F4EBEB}"/>
            </c:ext>
          </c:extLst>
        </c:ser>
        <c:ser>
          <c:idx val="1"/>
          <c:order val="1"/>
          <c:tx>
            <c:v>Medium</c:v>
          </c:tx>
          <c:spPr>
            <a:solidFill>
              <a:srgbClr val="FFF2CC"/>
            </a:solidFill>
          </c:spPr>
          <c:invertIfNegative val="0"/>
          <c:cat>
            <c:strRef>
              <c:f>Overview!$A$2:$A$5</c:f>
              <c:strCache>
                <c:ptCount val="4"/>
                <c:pt idx="0">
                  <c:v>HighAvailability</c:v>
                </c:pt>
                <c:pt idx="1">
                  <c:v>Security</c:v>
                </c:pt>
                <c:pt idx="2">
                  <c:v>Performance</c:v>
                </c:pt>
                <c:pt idx="3">
                  <c:v>OperationalExcellence</c:v>
                </c:pt>
              </c:strCache>
            </c:strRef>
          </c:cat>
          <c:val>
            <c:numRef>
              <c:f>Overview!$C$2:$C$5</c:f>
              <c:numCache>
                <c:formatCode>General</c:formatCode>
                <c:ptCount val="4"/>
                <c:pt idx="0">
                  <c:v>13</c:v>
                </c:pt>
                <c:pt idx="1">
                  <c:v>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6-4C50-A065-E16432F4EBEB}"/>
            </c:ext>
          </c:extLst>
        </c:ser>
        <c:ser>
          <c:idx val="2"/>
          <c:order val="2"/>
          <c:tx>
            <c:v>Low</c:v>
          </c:tx>
          <c:spPr>
            <a:solidFill>
              <a:srgbClr val="D9EAD3"/>
            </a:solidFill>
          </c:spPr>
          <c:invertIfNegative val="0"/>
          <c:cat>
            <c:strRef>
              <c:f>Overview!$A$2:$A$5</c:f>
              <c:strCache>
                <c:ptCount val="4"/>
                <c:pt idx="0">
                  <c:v>HighAvailability</c:v>
                </c:pt>
                <c:pt idx="1">
                  <c:v>Security</c:v>
                </c:pt>
                <c:pt idx="2">
                  <c:v>Performance</c:v>
                </c:pt>
                <c:pt idx="3">
                  <c:v>OperationalExcellence</c:v>
                </c:pt>
              </c:strCache>
            </c:strRef>
          </c:cat>
          <c:val>
            <c:numRef>
              <c:f>Overview!$D$2:$D$5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6-4C50-A065-E16432F4E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X21" sqref="X21"/>
    </sheetView>
  </sheetViews>
  <sheetFormatPr defaultRowHeight="15" x14ac:dyDescent="0.25"/>
  <cols>
    <col min="1" max="1" width="21.42578125" bestFit="1" customWidth="1"/>
    <col min="2" max="2" width="12.7109375" customWidth="1"/>
    <col min="5" max="5" width="12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3</v>
      </c>
      <c r="C2">
        <v>13</v>
      </c>
      <c r="D2">
        <v>0</v>
      </c>
      <c r="E2">
        <v>16</v>
      </c>
    </row>
    <row r="3" spans="1:5" x14ac:dyDescent="0.25">
      <c r="A3" s="2" t="s">
        <v>6</v>
      </c>
      <c r="B3">
        <v>5</v>
      </c>
      <c r="C3">
        <v>9</v>
      </c>
      <c r="D3">
        <v>2</v>
      </c>
      <c r="E3">
        <v>16</v>
      </c>
    </row>
    <row r="4" spans="1:5" x14ac:dyDescent="0.25">
      <c r="A4" s="2" t="s">
        <v>7</v>
      </c>
      <c r="B4">
        <v>0</v>
      </c>
      <c r="C4">
        <v>1</v>
      </c>
      <c r="D4">
        <v>0</v>
      </c>
      <c r="E4">
        <v>1</v>
      </c>
    </row>
    <row r="5" spans="1:5" x14ac:dyDescent="0.25">
      <c r="A5" s="2" t="s">
        <v>8</v>
      </c>
      <c r="B5">
        <v>0</v>
      </c>
      <c r="C5">
        <v>2</v>
      </c>
      <c r="D5">
        <v>2</v>
      </c>
      <c r="E5">
        <v>4</v>
      </c>
    </row>
  </sheetData>
  <sheetProtection algorithmName="SHA-512" hashValue="Ob8XSgzZA5gR2Jrylurar6TVLqWe93wORSq55A6sTI1mgyMZJzKxNZdfSE0WZu0LZWoB/xiWTqRgmNgyN1RnTA==" saltValue="Wlr74sfoPplvbjLVDmHDXA==" spinCount="100000" sheet="1" objects="1" scenarios="1" sort="0" autoFilter="0"/>
  <autoFilter ref="A1:E5" xr:uid="{00000000-0009-0000-0000-000000000000}"/>
  <hyperlinks>
    <hyperlink ref="A2" location="'HighAvailability'!A1" display="HighAvailability" xr:uid="{00000000-0004-0000-0000-000000000000}"/>
    <hyperlink ref="A3" location="'Security'!A1" display="Security" xr:uid="{00000000-0004-0000-0000-000001000000}"/>
    <hyperlink ref="A4" location="'Performance'!A1" display="Performance" xr:uid="{00000000-0004-0000-0000-000002000000}"/>
    <hyperlink ref="A5" location="'OperationalExcellence'!A1" display="OperationalExcellence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4" sqref="F4"/>
    </sheetView>
  </sheetViews>
  <sheetFormatPr defaultRowHeight="15" x14ac:dyDescent="0.25"/>
  <cols>
    <col min="1" max="1" width="8.5703125" customWidth="1"/>
    <col min="2" max="2" width="20.5703125" bestFit="1" customWidth="1"/>
    <col min="3" max="3" width="21" bestFit="1" customWidth="1"/>
    <col min="4" max="4" width="32.85546875" bestFit="1" customWidth="1"/>
    <col min="5" max="5" width="25.85546875" bestFit="1" customWidth="1"/>
    <col min="6" max="6" width="79.42578125" bestFit="1" customWidth="1"/>
  </cols>
  <sheetData>
    <row r="1" spans="1:7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3" t="s">
        <v>1</v>
      </c>
      <c r="B2" s="3" t="s">
        <v>52</v>
      </c>
      <c r="C2" s="3" t="s">
        <v>54</v>
      </c>
      <c r="D2" s="3" t="s">
        <v>18</v>
      </c>
      <c r="E2" s="3" t="s">
        <v>55</v>
      </c>
      <c r="F2" s="3" t="s">
        <v>23</v>
      </c>
      <c r="G2" s="3" t="str">
        <f>HYPERLINK("https://learn.microsoft.com/en-us/search/?terms=Use+Azure+Disks+with+Zone+Redundant+Storage+for+higher+resiliency+and+availability", "How To")</f>
        <v>How To</v>
      </c>
    </row>
    <row r="3" spans="1:7" x14ac:dyDescent="0.25">
      <c r="A3" s="3" t="s">
        <v>1</v>
      </c>
      <c r="B3" s="3" t="s">
        <v>52</v>
      </c>
      <c r="C3" s="3" t="s">
        <v>53</v>
      </c>
      <c r="D3" s="3" t="s">
        <v>18</v>
      </c>
      <c r="E3" s="3" t="s">
        <v>56</v>
      </c>
      <c r="F3" s="3" t="s">
        <v>23</v>
      </c>
      <c r="G3" s="3" t="str">
        <f>HYPERLINK("https://learn.microsoft.com/en-us/search/?terms=Use+Azure+Disks+with+Zone+Redundant+Storage+for+higher+resiliency+and+availability", "How To")</f>
        <v>How To</v>
      </c>
    </row>
    <row r="4" spans="1:7" x14ac:dyDescent="0.25">
      <c r="A4" s="3" t="s">
        <v>1</v>
      </c>
      <c r="B4" s="3" t="s">
        <v>52</v>
      </c>
      <c r="C4" s="3"/>
      <c r="D4" s="3"/>
      <c r="E4" s="3"/>
      <c r="F4" s="3" t="s">
        <v>24</v>
      </c>
      <c r="G4" s="3" t="str">
        <f>HYPERLINK("https://learn.microsoft.com/en-us/search/?terms=Create+an+Azure+Service+Health+alert", "How To")</f>
        <v>How To</v>
      </c>
    </row>
    <row r="5" spans="1:7" x14ac:dyDescent="0.25">
      <c r="A5" s="4" t="s">
        <v>2</v>
      </c>
      <c r="B5" s="4" t="s">
        <v>52</v>
      </c>
      <c r="C5" s="4" t="s">
        <v>16</v>
      </c>
      <c r="D5" s="4" t="s">
        <v>19</v>
      </c>
      <c r="E5" s="4" t="s">
        <v>21</v>
      </c>
      <c r="F5" s="4" t="s">
        <v>25</v>
      </c>
      <c r="G5" s="4" t="str">
        <f>HYPERLINK("https://learn.microsoft.com/en-us/search/?terms=Enable+Cross+Region+Restore+for+your+recovery+Services+Vault", "How To")</f>
        <v>How To</v>
      </c>
    </row>
    <row r="6" spans="1:7" x14ac:dyDescent="0.25">
      <c r="A6" s="4" t="s">
        <v>2</v>
      </c>
      <c r="B6" s="4" t="s">
        <v>52</v>
      </c>
      <c r="C6" s="4" t="s">
        <v>16</v>
      </c>
      <c r="D6" s="4" t="s">
        <v>20</v>
      </c>
      <c r="E6" s="4" t="s">
        <v>22</v>
      </c>
      <c r="F6" s="4" t="s">
        <v>26</v>
      </c>
      <c r="G6" s="4" t="str">
        <f t="shared" ref="G6" si="0">HYPERLINK("https://learn.microsoft.com/en-us/search/?terms=Use+NAT+gateway+for+outbound+connectivity", "How To")</f>
        <v>How To</v>
      </c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</sheetData>
  <sheetProtection algorithmName="SHA-512" hashValue="oCcpXdcdoNxDFxnQhKEs0dj0BIPgKGTnGeS8xA2cOG0bkFLqPvL5GOOtaMLaUNwyRqNFCdvWeAjRhTK7VaCrlQ==" saltValue="ay2DjWLzt2HrU+oUwAgSrg==" spinCount="100000" sheet="1" objects="1" scenarios="1" sort="0" autoFilter="0"/>
  <autoFilter ref="A1:G1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F36" sqref="F36"/>
    </sheetView>
  </sheetViews>
  <sheetFormatPr defaultRowHeight="15" x14ac:dyDescent="0.25"/>
  <cols>
    <col min="2" max="2" width="20.5703125" bestFit="1" customWidth="1"/>
    <col min="3" max="3" width="54.28515625" bestFit="1" customWidth="1"/>
    <col min="4" max="4" width="46.5703125" bestFit="1" customWidth="1"/>
    <col min="5" max="5" width="32.140625" bestFit="1" customWidth="1"/>
    <col min="6" max="6" width="62.140625" customWidth="1"/>
  </cols>
  <sheetData>
    <row r="1" spans="1:7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3" t="s">
        <v>1</v>
      </c>
      <c r="B2" s="3" t="s">
        <v>52</v>
      </c>
      <c r="C2" s="3" t="s">
        <v>57</v>
      </c>
      <c r="D2" s="3" t="s">
        <v>27</v>
      </c>
      <c r="E2" s="3" t="s">
        <v>58</v>
      </c>
      <c r="F2" s="3" t="s">
        <v>32</v>
      </c>
      <c r="G2" s="3" t="str">
        <f>HYPERLINK("https://learn.microsoft.com/en-us/search/?terms=Azure+Kubernetes+Service+clusters+should+have+Defender+profile+enabled", "How To")</f>
        <v>How To</v>
      </c>
    </row>
    <row r="3" spans="1:7" x14ac:dyDescent="0.25">
      <c r="A3" s="3" t="s">
        <v>1</v>
      </c>
      <c r="B3" s="3" t="s">
        <v>52</v>
      </c>
      <c r="C3" s="3" t="s">
        <v>57</v>
      </c>
      <c r="D3" s="3" t="s">
        <v>27</v>
      </c>
      <c r="E3" s="3" t="s">
        <v>58</v>
      </c>
      <c r="F3" s="3" t="s">
        <v>33</v>
      </c>
      <c r="G3" s="3" t="str">
        <f>HYPERLINK("https://learn.microsoft.com/en-us/search/?terms=Kubernetes+clusters+should+disable+automounting+API+credentials", "How To")</f>
        <v>How To</v>
      </c>
    </row>
    <row r="4" spans="1:7" x14ac:dyDescent="0.25">
      <c r="A4" s="3" t="s">
        <v>1</v>
      </c>
      <c r="B4" s="3" t="s">
        <v>52</v>
      </c>
      <c r="C4" s="3" t="s">
        <v>57</v>
      </c>
      <c r="D4" s="3" t="s">
        <v>27</v>
      </c>
      <c r="E4" s="3" t="s">
        <v>58</v>
      </c>
      <c r="F4" s="3" t="s">
        <v>34</v>
      </c>
      <c r="G4" s="3" t="str">
        <f>HYPERLINK("https://learn.microsoft.com/en-us/search/?terms=Container+images+should+be+deployed+from+trusted+registries+only", "How To")</f>
        <v>How To</v>
      </c>
    </row>
    <row r="5" spans="1:7" x14ac:dyDescent="0.25">
      <c r="A5" s="3" t="s">
        <v>1</v>
      </c>
      <c r="B5" s="3" t="s">
        <v>52</v>
      </c>
      <c r="C5" s="3" t="s">
        <v>57</v>
      </c>
      <c r="D5" s="3" t="s">
        <v>27</v>
      </c>
      <c r="E5" s="3" t="s">
        <v>58</v>
      </c>
      <c r="F5" s="3" t="s">
        <v>35</v>
      </c>
      <c r="G5" s="3" t="str">
        <f>HYPERLINK("https://learn.microsoft.com/en-us/search/?terms=Running+containers+as+root+user+should+be+avoided", "How To")</f>
        <v>How To</v>
      </c>
    </row>
    <row r="6" spans="1:7" x14ac:dyDescent="0.25">
      <c r="A6" s="3" t="s">
        <v>1</v>
      </c>
      <c r="B6" s="3" t="s">
        <v>52</v>
      </c>
      <c r="C6" s="3" t="s">
        <v>57</v>
      </c>
      <c r="D6" s="3" t="s">
        <v>27</v>
      </c>
      <c r="E6" s="3" t="s">
        <v>58</v>
      </c>
      <c r="F6" s="3" t="s">
        <v>36</v>
      </c>
      <c r="G6" s="3" t="str">
        <f>HYPERLINK("https://learn.microsoft.com/en-us/search/?terms=Kubernetes+API+server+should+be+configured+with+restricted+access", "How To")</f>
        <v>How To</v>
      </c>
    </row>
    <row r="7" spans="1:7" x14ac:dyDescent="0.25">
      <c r="A7" s="4" t="s">
        <v>2</v>
      </c>
      <c r="B7" s="4" t="s">
        <v>52</v>
      </c>
      <c r="C7" s="4" t="s">
        <v>17</v>
      </c>
      <c r="D7" s="4" t="s">
        <v>28</v>
      </c>
      <c r="E7" s="4" t="s">
        <v>30</v>
      </c>
      <c r="F7" s="4" t="s">
        <v>37</v>
      </c>
      <c r="G7" s="4" t="str">
        <f>HYPERLINK("https://learn.microsoft.com/en-us/search/?terms=Azure+Machine+Learning+Workspaces+should+disable+public+network+access", "How To")</f>
        <v>How To</v>
      </c>
    </row>
    <row r="8" spans="1:7" x14ac:dyDescent="0.25">
      <c r="A8" s="4" t="s">
        <v>2</v>
      </c>
      <c r="B8" s="4" t="s">
        <v>52</v>
      </c>
      <c r="C8" s="4" t="s">
        <v>57</v>
      </c>
      <c r="D8" s="4" t="s">
        <v>27</v>
      </c>
      <c r="E8" s="4" t="s">
        <v>58</v>
      </c>
      <c r="F8" s="4" t="s">
        <v>38</v>
      </c>
      <c r="G8" s="4" t="str">
        <f>HYPERLINK("https://learn.microsoft.com/en-us/search/?terms=Services+should+listen+on+allowed+ports+only", "How To")</f>
        <v>How To</v>
      </c>
    </row>
    <row r="9" spans="1:7" x14ac:dyDescent="0.25">
      <c r="A9" s="4" t="s">
        <v>2</v>
      </c>
      <c r="B9" s="4" t="s">
        <v>52</v>
      </c>
      <c r="C9" s="4" t="s">
        <v>59</v>
      </c>
      <c r="D9" s="4" t="s">
        <v>29</v>
      </c>
      <c r="E9" s="4" t="s">
        <v>31</v>
      </c>
      <c r="F9" s="4" t="s">
        <v>39</v>
      </c>
      <c r="G9" s="4" t="str">
        <f>HYPERLINK("https://learn.microsoft.com/en-us/search/?terms=Virtual+machines+and+virtual+machine+scale+sets+should+have+encryption+at+host+enabled", "How To")</f>
        <v>How To</v>
      </c>
    </row>
    <row r="10" spans="1:7" x14ac:dyDescent="0.25">
      <c r="A10" s="4" t="s">
        <v>2</v>
      </c>
      <c r="B10" s="4" t="s">
        <v>52</v>
      </c>
      <c r="C10" s="4" t="s">
        <v>59</v>
      </c>
      <c r="D10" s="4" t="s">
        <v>29</v>
      </c>
      <c r="E10" s="4" t="s">
        <v>61</v>
      </c>
      <c r="F10" s="4" t="s">
        <v>39</v>
      </c>
      <c r="G10" s="4" t="str">
        <f>HYPERLINK("https://learn.microsoft.com/en-us/search/?terms=Virtual+machines+and+virtual+machine+scale+sets+should+have+encryption+at+host+enabled", "How To")</f>
        <v>How To</v>
      </c>
    </row>
    <row r="11" spans="1:7" x14ac:dyDescent="0.25">
      <c r="A11" s="4" t="s">
        <v>2</v>
      </c>
      <c r="B11" s="4" t="s">
        <v>52</v>
      </c>
      <c r="C11" s="4" t="s">
        <v>59</v>
      </c>
      <c r="D11" s="4" t="s">
        <v>29</v>
      </c>
      <c r="E11" s="4" t="s">
        <v>62</v>
      </c>
      <c r="F11" s="4" t="s">
        <v>39</v>
      </c>
      <c r="G11" s="4" t="str">
        <f>HYPERLINK("https://learn.microsoft.com/en-us/search/?terms=Virtual+machines+and+virtual+machine+scale+sets+should+have+encryption+at+host+enabled", "How To")</f>
        <v>How To</v>
      </c>
    </row>
    <row r="12" spans="1:7" x14ac:dyDescent="0.25">
      <c r="A12" s="4" t="s">
        <v>2</v>
      </c>
      <c r="B12" s="4" t="s">
        <v>52</v>
      </c>
      <c r="C12" s="4" t="s">
        <v>59</v>
      </c>
      <c r="D12" s="4" t="s">
        <v>29</v>
      </c>
      <c r="E12" s="4" t="s">
        <v>63</v>
      </c>
      <c r="F12" s="4" t="s">
        <v>39</v>
      </c>
      <c r="G12" s="4" t="str">
        <f>HYPERLINK("https://learn.microsoft.com/en-us/search/?terms=Virtual+machines+and+virtual+machine+scale+sets+should+have+encryption+at+host+enabled", "How To")</f>
        <v>How To</v>
      </c>
    </row>
    <row r="13" spans="1:7" x14ac:dyDescent="0.25">
      <c r="A13" s="4" t="s">
        <v>2</v>
      </c>
      <c r="B13" s="4" t="s">
        <v>52</v>
      </c>
      <c r="C13" s="4" t="s">
        <v>57</v>
      </c>
      <c r="D13" s="4" t="s">
        <v>27</v>
      </c>
      <c r="E13" s="4" t="s">
        <v>58</v>
      </c>
      <c r="F13" s="4" t="s">
        <v>40</v>
      </c>
      <c r="G13" s="4" t="str">
        <f>HYPERLINK("https://learn.microsoft.com/en-us/search/?terms=Immutable+(read-only)+root+filesystem+should+be+enforced+for+containers", "How To")</f>
        <v>How To</v>
      </c>
    </row>
    <row r="14" spans="1:7" x14ac:dyDescent="0.25">
      <c r="A14" s="4" t="s">
        <v>2</v>
      </c>
      <c r="B14" s="4" t="s">
        <v>52</v>
      </c>
      <c r="C14" s="4" t="s">
        <v>57</v>
      </c>
      <c r="D14" s="4" t="s">
        <v>27</v>
      </c>
      <c r="E14" s="4" t="s">
        <v>58</v>
      </c>
      <c r="F14" s="4" t="s">
        <v>41</v>
      </c>
      <c r="G14" s="4" t="str">
        <f>HYPERLINK("https://learn.microsoft.com/en-us/search/?terms=Container+CPU+and+memory+limits+should+be+enforced", "How To")</f>
        <v>How To</v>
      </c>
    </row>
    <row r="15" spans="1:7" x14ac:dyDescent="0.25">
      <c r="A15" s="4" t="s">
        <v>2</v>
      </c>
      <c r="B15" s="4" t="s">
        <v>52</v>
      </c>
      <c r="C15" s="4" t="s">
        <v>17</v>
      </c>
      <c r="D15" s="4" t="s">
        <v>28</v>
      </c>
      <c r="E15" s="4" t="s">
        <v>30</v>
      </c>
      <c r="F15" s="4" t="s">
        <v>42</v>
      </c>
      <c r="G15" s="4" t="str">
        <f>HYPERLINK("https://learn.microsoft.com/en-us/search/?terms=Resource+logs+in+Azure+Machine+Learning+Workspaces+should+be+enabled", "How To")</f>
        <v>How To</v>
      </c>
    </row>
    <row r="16" spans="1:7" x14ac:dyDescent="0.25">
      <c r="A16" s="5" t="s">
        <v>3</v>
      </c>
      <c r="B16" s="5" t="s">
        <v>52</v>
      </c>
      <c r="C16" s="5" t="s">
        <v>57</v>
      </c>
      <c r="D16" s="5" t="s">
        <v>27</v>
      </c>
      <c r="E16" s="5" t="s">
        <v>58</v>
      </c>
      <c r="F16" s="5" t="s">
        <v>43</v>
      </c>
      <c r="G16" s="5" t="str">
        <f>HYPERLINK("https://learn.microsoft.com/en-us/search/?terms=Diagnostic+logs+in+Kubernetes+services+should+be+enabled", "How To")</f>
        <v>How To</v>
      </c>
    </row>
    <row r="17" spans="1:7" x14ac:dyDescent="0.25">
      <c r="A17" s="5" t="s">
        <v>3</v>
      </c>
      <c r="B17" s="5" t="s">
        <v>52</v>
      </c>
      <c r="C17" s="5" t="s">
        <v>57</v>
      </c>
      <c r="D17" s="5" t="s">
        <v>27</v>
      </c>
      <c r="E17" s="5" t="s">
        <v>58</v>
      </c>
      <c r="F17" s="5" t="s">
        <v>44</v>
      </c>
      <c r="G17" s="5" t="str">
        <f>HYPERLINK("https://learn.microsoft.com/en-us/search/?terms=Kubernetes+clusters+should+not+use+the+default+namespace", "How To")</f>
        <v>How To</v>
      </c>
    </row>
  </sheetData>
  <sheetProtection algorithmName="SHA-512" hashValue="DqafylHaCGQ7jSG3JPEP8L/xEWwf3xrFJtXuylzzs+bNN6oaSOrUcn/X42f5vhExOA13L/sxaaGiTukAcufjtw==" saltValue="Gipx/Ua2Ma3ZSp66NbUxug==" spinCount="100000" sheet="1" objects="1" scenarios="1" sort="0" autoFilter="0"/>
  <autoFilter ref="A1:G1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12" sqref="F12"/>
    </sheetView>
  </sheetViews>
  <sheetFormatPr defaultRowHeight="15" x14ac:dyDescent="0.25"/>
  <cols>
    <col min="2" max="2" width="20.5703125" bestFit="1" customWidth="1"/>
    <col min="3" max="3" width="10.7109375" bestFit="1" customWidth="1"/>
    <col min="4" max="4" width="39.5703125" bestFit="1" customWidth="1"/>
    <col min="5" max="5" width="22.5703125" bestFit="1" customWidth="1"/>
    <col min="6" max="6" width="58" bestFit="1" customWidth="1"/>
    <col min="7" max="7" width="8.7109375" bestFit="1" customWidth="1"/>
  </cols>
  <sheetData>
    <row r="1" spans="1:7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4" t="s">
        <v>2</v>
      </c>
      <c r="B2" s="4" t="s">
        <v>52</v>
      </c>
      <c r="C2" s="4" t="s">
        <v>17</v>
      </c>
      <c r="D2" s="4" t="s">
        <v>45</v>
      </c>
      <c r="E2" s="4" t="s">
        <v>60</v>
      </c>
      <c r="F2" s="4" t="s">
        <v>46</v>
      </c>
      <c r="G2" s="4" t="str">
        <f>HYPERLINK("https://learn.microsoft.com/en-us/search/?terms=Optimize+PostgreSQL+performance+by+enabling+PGBouncer", "How To")</f>
        <v>How To</v>
      </c>
    </row>
  </sheetData>
  <sheetProtection algorithmName="SHA-512" hashValue="dke0VZHK7VZwqTjSSfpA0dWoOuk+qsuhUz7waVPxj/xYy+2PXEeEMqwTqixac81syRJ1vbQbbFq6zxjqRPy/BA==" saltValue="uOf4eJbgV5x/LwL3nZ7qlA==" spinCount="100000" sheet="1" objects="1" scenarios="1" sort="0" autoFilter="0"/>
  <autoFilter ref="A1:G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C12" sqref="C12"/>
    </sheetView>
  </sheetViews>
  <sheetFormatPr defaultRowHeight="15" x14ac:dyDescent="0.25"/>
  <cols>
    <col min="2" max="2" width="20.5703125" bestFit="1" customWidth="1"/>
    <col min="3" max="3" width="22.28515625" bestFit="1" customWidth="1"/>
    <col min="4" max="4" width="44.28515625" bestFit="1" customWidth="1"/>
    <col min="5" max="5" width="19.5703125" bestFit="1" customWidth="1"/>
    <col min="6" max="6" width="68.42578125" bestFit="1" customWidth="1"/>
  </cols>
  <sheetData>
    <row r="1" spans="1:7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4" t="s">
        <v>2</v>
      </c>
      <c r="B2" s="4" t="s">
        <v>52</v>
      </c>
      <c r="C2" s="4"/>
      <c r="D2" s="4"/>
      <c r="E2" s="4"/>
      <c r="F2" s="4" t="s">
        <v>48</v>
      </c>
      <c r="G2" s="4" t="str">
        <f>HYPERLINK("https://learn.microsoft.com/en-us/search/?terms=Subscription+with+more+than+10+VNets+should+be+managed+using+AVNM", "How To")</f>
        <v>How To</v>
      </c>
    </row>
    <row r="3" spans="1:7" x14ac:dyDescent="0.25">
      <c r="A3" s="4" t="s">
        <v>2</v>
      </c>
      <c r="B3" s="4" t="s">
        <v>52</v>
      </c>
      <c r="C3" s="4" t="s">
        <v>16</v>
      </c>
      <c r="D3" s="4" t="s">
        <v>19</v>
      </c>
      <c r="E3" s="4" t="s">
        <v>21</v>
      </c>
      <c r="F3" s="4" t="s">
        <v>49</v>
      </c>
      <c r="G3" s="4" t="str">
        <f>HYPERLINK("https://learn.microsoft.com/en-us/search/?terms=Switch+to+Azure+Monitor+based+alerts+for+backup", "How To")</f>
        <v>How To</v>
      </c>
    </row>
    <row r="4" spans="1:7" x14ac:dyDescent="0.25">
      <c r="A4" s="5" t="s">
        <v>3</v>
      </c>
      <c r="B4" s="5" t="s">
        <v>52</v>
      </c>
      <c r="C4" s="5" t="s">
        <v>57</v>
      </c>
      <c r="D4" s="5" t="s">
        <v>47</v>
      </c>
      <c r="E4" s="5" t="s">
        <v>58</v>
      </c>
      <c r="F4" s="5" t="s">
        <v>50</v>
      </c>
      <c r="G4" s="5" t="str">
        <f>HYPERLINK("https://learn.microsoft.com/en-us/search/?terms=Enable+the+Cluster+Autoscaler", "How To")</f>
        <v>How To</v>
      </c>
    </row>
    <row r="5" spans="1:7" x14ac:dyDescent="0.25">
      <c r="A5" s="5" t="s">
        <v>3</v>
      </c>
      <c r="B5" s="5" t="s">
        <v>52</v>
      </c>
      <c r="C5" s="5" t="s">
        <v>57</v>
      </c>
      <c r="D5" s="5" t="s">
        <v>47</v>
      </c>
      <c r="E5" s="5" t="s">
        <v>58</v>
      </c>
      <c r="F5" s="5" t="s">
        <v>51</v>
      </c>
      <c r="G5" s="5" t="str">
        <f>HYPERLINK("https://learn.microsoft.com/en-us/search/?terms=Use+Ephemeral+OS+disk", "How To")</f>
        <v>How To</v>
      </c>
    </row>
  </sheetData>
  <sheetProtection algorithmName="SHA-512" hashValue="1V5kqleXNtX+5CQxwkWs+AXbikxv9owcg7XvPcE77LTlNv1dVkNqm037J3lWKMkgTesE9uHWyAp6YndktedDgw==" saltValue="dg2Q4BGhEJ1H+C7/5sh9wQ==" spinCount="100000" sheet="1" objects="1" scenarios="1" sort="0" autoFilter="0"/>
  <autoFilter ref="A1:G5" xr:uid="{00000000-0009-0000-0000-000004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HighAvailability</vt:lpstr>
      <vt:lpstr>Security</vt:lpstr>
      <vt:lpstr>Performance</vt:lpstr>
      <vt:lpstr>OperationalExcellence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Azure-advisor-excel-reporter</dc:title>
  <dc:creator>tzahiariel@microsoft.com</dc:creator>
  <cp:lastModifiedBy>Tzahi Ariel</cp:lastModifiedBy>
  <dcterms:created xsi:type="dcterms:W3CDTF">2023-11-14T13:29:44Z</dcterms:created>
  <dcterms:modified xsi:type="dcterms:W3CDTF">2023-11-14T18:23:50Z</dcterms:modified>
</cp:coreProperties>
</file>