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zake_\Downloads\"/>
    </mc:Choice>
  </mc:AlternateContent>
  <xr:revisionPtr revIDLastSave="0" documentId="13_ncr:1_{D8A706C1-6AC3-4AA0-A1E7-BDD649DA7AC7}" xr6:coauthVersionLast="46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USAT" sheetId="1" state="hidden" r:id="rId1"/>
    <sheet name="15 JAN" sheetId="2" state="hidden" r:id="rId2"/>
    <sheet name="31 JAN" sheetId="3" r:id="rId3"/>
    <sheet name="2-" sheetId="4" state="hidden" r:id="rId4"/>
    <sheet name="3-" sheetId="5" state="hidden" r:id="rId5"/>
    <sheet name="4-" sheetId="6" state="hidden" r:id="rId6"/>
  </sheets>
  <calcPr calcId="191029"/>
</workbook>
</file>

<file path=xl/calcChain.xml><?xml version="1.0" encoding="utf-8"?>
<calcChain xmlns="http://schemas.openxmlformats.org/spreadsheetml/2006/main">
  <c r="L42" i="6" l="1"/>
  <c r="F42" i="6"/>
  <c r="L41" i="6"/>
  <c r="F41" i="6"/>
  <c r="L40" i="6"/>
  <c r="F40" i="6"/>
  <c r="O39" i="6"/>
  <c r="L39" i="6"/>
  <c r="L38" i="6"/>
  <c r="F38" i="6"/>
  <c r="L37" i="6"/>
  <c r="F37" i="6"/>
  <c r="L36" i="6"/>
  <c r="F36" i="6"/>
  <c r="L35" i="6"/>
  <c r="F35" i="6"/>
  <c r="L34" i="6"/>
  <c r="F34" i="6"/>
  <c r="L33" i="6"/>
  <c r="F33" i="6"/>
  <c r="L32" i="6"/>
  <c r="F32" i="6"/>
  <c r="L31" i="6"/>
  <c r="F31" i="6"/>
  <c r="L30" i="6"/>
  <c r="F30" i="6"/>
  <c r="L29" i="6"/>
  <c r="F29" i="6"/>
  <c r="L28" i="6"/>
  <c r="F28" i="6"/>
  <c r="L27" i="6"/>
  <c r="F27" i="6"/>
  <c r="L26" i="6"/>
  <c r="F26" i="6"/>
  <c r="L25" i="6"/>
  <c r="F25" i="6"/>
  <c r="L24" i="6"/>
  <c r="F24" i="6"/>
  <c r="L23" i="6"/>
  <c r="F23" i="6"/>
  <c r="L22" i="6"/>
  <c r="F22" i="6"/>
  <c r="L21" i="6"/>
  <c r="F21" i="6"/>
  <c r="L20" i="6"/>
  <c r="F20" i="6"/>
  <c r="L19" i="6"/>
  <c r="F19" i="6"/>
  <c r="L18" i="6"/>
  <c r="F18" i="6"/>
  <c r="L17" i="6"/>
  <c r="F17" i="6"/>
  <c r="O16" i="6"/>
  <c r="L16" i="6"/>
  <c r="F16" i="6"/>
  <c r="L15" i="6"/>
  <c r="F15" i="6"/>
  <c r="L14" i="6"/>
  <c r="F14" i="6"/>
  <c r="L13" i="6"/>
  <c r="F13" i="6"/>
  <c r="L12" i="6"/>
  <c r="F12" i="6"/>
  <c r="L11" i="6"/>
  <c r="F11" i="6"/>
  <c r="L10" i="6"/>
  <c r="F10" i="6"/>
  <c r="L9" i="6"/>
  <c r="F9" i="6"/>
  <c r="L8" i="6"/>
  <c r="F8" i="6"/>
  <c r="N7" i="6"/>
  <c r="M7" i="6"/>
  <c r="O7" i="6" s="1"/>
  <c r="K7" i="6"/>
  <c r="L7" i="6" s="1"/>
  <c r="J7" i="6"/>
  <c r="I7" i="6"/>
  <c r="H7" i="6"/>
  <c r="G7" i="6"/>
  <c r="D7" i="6"/>
  <c r="F7" i="6" s="1"/>
  <c r="C7" i="6"/>
  <c r="K42" i="5"/>
  <c r="E42" i="5"/>
  <c r="K41" i="5"/>
  <c r="E41" i="5"/>
  <c r="K40" i="5"/>
  <c r="E40" i="5"/>
  <c r="N39" i="5"/>
  <c r="K39" i="5"/>
  <c r="K38" i="5"/>
  <c r="E38" i="5"/>
  <c r="K37" i="5"/>
  <c r="E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N16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M7" i="5"/>
  <c r="N7" i="5" s="1"/>
  <c r="L7" i="5"/>
  <c r="J7" i="5"/>
  <c r="K7" i="5" s="1"/>
  <c r="I7" i="5"/>
  <c r="H7" i="5"/>
  <c r="G7" i="5"/>
  <c r="F7" i="5"/>
  <c r="D7" i="5"/>
  <c r="E7" i="5" s="1"/>
  <c r="C7" i="5"/>
  <c r="K42" i="4"/>
  <c r="E42" i="4"/>
  <c r="K41" i="4"/>
  <c r="E41" i="4"/>
  <c r="K40" i="4"/>
  <c r="E40" i="4"/>
  <c r="N39" i="4"/>
  <c r="K39" i="4"/>
  <c r="K38" i="4"/>
  <c r="E38" i="4"/>
  <c r="K37" i="4"/>
  <c r="E37" i="4"/>
  <c r="K36" i="4"/>
  <c r="E36" i="4"/>
  <c r="K35" i="4"/>
  <c r="E35" i="4"/>
  <c r="K34" i="4"/>
  <c r="E34" i="4"/>
  <c r="K33" i="4"/>
  <c r="E33" i="4"/>
  <c r="K32" i="4"/>
  <c r="E32" i="4"/>
  <c r="K31" i="4"/>
  <c r="E31" i="4"/>
  <c r="K30" i="4"/>
  <c r="E30" i="4"/>
  <c r="K29" i="4"/>
  <c r="E29" i="4"/>
  <c r="K28" i="4"/>
  <c r="E28" i="4"/>
  <c r="K27" i="4"/>
  <c r="E27" i="4"/>
  <c r="K26" i="4"/>
  <c r="E26" i="4"/>
  <c r="K25" i="4"/>
  <c r="E25" i="4"/>
  <c r="K24" i="4"/>
  <c r="E24" i="4"/>
  <c r="K23" i="4"/>
  <c r="E23" i="4"/>
  <c r="K22" i="4"/>
  <c r="J22" i="4"/>
  <c r="J7" i="4" s="1"/>
  <c r="K7" i="4" s="1"/>
  <c r="E22" i="4"/>
  <c r="K21" i="4"/>
  <c r="E21" i="4"/>
  <c r="K20" i="4"/>
  <c r="E20" i="4"/>
  <c r="K19" i="4"/>
  <c r="E19" i="4"/>
  <c r="K18" i="4"/>
  <c r="E18" i="4"/>
  <c r="K17" i="4"/>
  <c r="E17" i="4"/>
  <c r="N16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N7" i="4"/>
  <c r="M7" i="4"/>
  <c r="L7" i="4"/>
  <c r="I7" i="4"/>
  <c r="H7" i="4"/>
  <c r="G7" i="4"/>
  <c r="F7" i="4"/>
  <c r="D7" i="4"/>
  <c r="E7" i="4" s="1"/>
  <c r="C7" i="4"/>
  <c r="P42" i="2"/>
  <c r="N42" i="2"/>
  <c r="L42" i="2"/>
  <c r="M42" i="2" s="1"/>
  <c r="J42" i="2"/>
  <c r="E42" i="2"/>
  <c r="C42" i="2"/>
  <c r="P41" i="2"/>
  <c r="N41" i="2"/>
  <c r="L41" i="2"/>
  <c r="M41" i="2" s="1"/>
  <c r="J41" i="2"/>
  <c r="E41" i="2"/>
  <c r="C41" i="2"/>
  <c r="P40" i="2"/>
  <c r="N40" i="2"/>
  <c r="L40" i="2"/>
  <c r="M40" i="2" s="1"/>
  <c r="J40" i="2"/>
  <c r="E40" i="2"/>
  <c r="C40" i="2"/>
  <c r="P39" i="2"/>
  <c r="N39" i="2"/>
  <c r="L39" i="2"/>
  <c r="M39" i="2" s="1"/>
  <c r="J39" i="2"/>
  <c r="E39" i="2"/>
  <c r="C39" i="2"/>
  <c r="P38" i="2"/>
  <c r="N38" i="2"/>
  <c r="L38" i="2"/>
  <c r="M38" i="2" s="1"/>
  <c r="J38" i="2"/>
  <c r="E38" i="2"/>
  <c r="C38" i="2"/>
  <c r="P37" i="2"/>
  <c r="N37" i="2"/>
  <c r="L37" i="2"/>
  <c r="M37" i="2" s="1"/>
  <c r="J37" i="2"/>
  <c r="E37" i="2"/>
  <c r="C37" i="2"/>
  <c r="P36" i="2"/>
  <c r="N36" i="2"/>
  <c r="L36" i="2"/>
  <c r="M36" i="2" s="1"/>
  <c r="J36" i="2"/>
  <c r="E36" i="2"/>
  <c r="C36" i="2"/>
  <c r="P35" i="2"/>
  <c r="N35" i="2"/>
  <c r="L35" i="2"/>
  <c r="M35" i="2" s="1"/>
  <c r="J35" i="2"/>
  <c r="E35" i="2"/>
  <c r="C35" i="2"/>
  <c r="P34" i="2"/>
  <c r="N34" i="2"/>
  <c r="L34" i="2"/>
  <c r="M34" i="2" s="1"/>
  <c r="J34" i="2"/>
  <c r="E34" i="2"/>
  <c r="C34" i="2"/>
  <c r="P33" i="2"/>
  <c r="N33" i="2"/>
  <c r="L33" i="2"/>
  <c r="M33" i="2" s="1"/>
  <c r="J33" i="2"/>
  <c r="E33" i="2"/>
  <c r="C33" i="2"/>
  <c r="P32" i="2"/>
  <c r="N32" i="2"/>
  <c r="L32" i="2"/>
  <c r="M32" i="2" s="1"/>
  <c r="J32" i="2"/>
  <c r="E32" i="2"/>
  <c r="C32" i="2"/>
  <c r="P31" i="2"/>
  <c r="N31" i="2"/>
  <c r="L31" i="2"/>
  <c r="M31" i="2" s="1"/>
  <c r="J31" i="2"/>
  <c r="E31" i="2"/>
  <c r="C31" i="2"/>
  <c r="P30" i="2"/>
  <c r="N30" i="2"/>
  <c r="L30" i="2"/>
  <c r="M30" i="2" s="1"/>
  <c r="J30" i="2"/>
  <c r="E30" i="2"/>
  <c r="C30" i="2"/>
  <c r="P29" i="2"/>
  <c r="N29" i="2"/>
  <c r="L29" i="2"/>
  <c r="M29" i="2" s="1"/>
  <c r="J29" i="2"/>
  <c r="E29" i="2"/>
  <c r="C29" i="2"/>
  <c r="P28" i="2"/>
  <c r="N28" i="2"/>
  <c r="L28" i="2"/>
  <c r="M28" i="2" s="1"/>
  <c r="J28" i="2"/>
  <c r="E28" i="2"/>
  <c r="C28" i="2"/>
  <c r="P27" i="2"/>
  <c r="N27" i="2"/>
  <c r="L27" i="2"/>
  <c r="M27" i="2" s="1"/>
  <c r="J27" i="2"/>
  <c r="E27" i="2"/>
  <c r="C27" i="2"/>
  <c r="P26" i="2"/>
  <c r="N26" i="2"/>
  <c r="L26" i="2"/>
  <c r="M26" i="2" s="1"/>
  <c r="J26" i="2"/>
  <c r="E26" i="2"/>
  <c r="C26" i="2"/>
  <c r="P25" i="2"/>
  <c r="N25" i="2"/>
  <c r="L25" i="2"/>
  <c r="M25" i="2" s="1"/>
  <c r="J25" i="2"/>
  <c r="E25" i="2"/>
  <c r="C25" i="2"/>
  <c r="P24" i="2"/>
  <c r="N24" i="2"/>
  <c r="L24" i="2"/>
  <c r="M24" i="2" s="1"/>
  <c r="J24" i="2"/>
  <c r="E24" i="2"/>
  <c r="C24" i="2"/>
  <c r="P23" i="2"/>
  <c r="N23" i="2"/>
  <c r="L23" i="2"/>
  <c r="M23" i="2" s="1"/>
  <c r="J23" i="2"/>
  <c r="E23" i="2"/>
  <c r="C23" i="2"/>
  <c r="P22" i="2"/>
  <c r="N22" i="2"/>
  <c r="L22" i="2"/>
  <c r="M22" i="2" s="1"/>
  <c r="J22" i="2"/>
  <c r="E22" i="2"/>
  <c r="C22" i="2"/>
  <c r="P21" i="2"/>
  <c r="N21" i="2"/>
  <c r="L21" i="2"/>
  <c r="M21" i="2" s="1"/>
  <c r="J21" i="2"/>
  <c r="E21" i="2"/>
  <c r="C21" i="2"/>
  <c r="P20" i="2"/>
  <c r="N20" i="2"/>
  <c r="L20" i="2"/>
  <c r="M20" i="2" s="1"/>
  <c r="J20" i="2"/>
  <c r="E20" i="2"/>
  <c r="C20" i="2"/>
  <c r="P19" i="2"/>
  <c r="N19" i="2"/>
  <c r="L19" i="2"/>
  <c r="M19" i="2" s="1"/>
  <c r="J19" i="2"/>
  <c r="E19" i="2"/>
  <c r="C19" i="2"/>
  <c r="P18" i="2"/>
  <c r="N18" i="2"/>
  <c r="L18" i="2"/>
  <c r="M18" i="2" s="1"/>
  <c r="J18" i="2"/>
  <c r="E18" i="2"/>
  <c r="C18" i="2"/>
  <c r="P17" i="2"/>
  <c r="N17" i="2"/>
  <c r="L17" i="2"/>
  <c r="M17" i="2" s="1"/>
  <c r="J17" i="2"/>
  <c r="E17" i="2"/>
  <c r="C17" i="2"/>
  <c r="P16" i="2"/>
  <c r="N16" i="2"/>
  <c r="L16" i="2"/>
  <c r="M16" i="2" s="1"/>
  <c r="J16" i="2"/>
  <c r="E16" i="2"/>
  <c r="C16" i="2"/>
  <c r="P15" i="2"/>
  <c r="N15" i="2"/>
  <c r="L15" i="2"/>
  <c r="M15" i="2" s="1"/>
  <c r="J15" i="2"/>
  <c r="E15" i="2"/>
  <c r="C15" i="2"/>
  <c r="P14" i="2"/>
  <c r="N14" i="2"/>
  <c r="L14" i="2"/>
  <c r="M14" i="2" s="1"/>
  <c r="J14" i="2"/>
  <c r="E14" i="2"/>
  <c r="C14" i="2"/>
  <c r="P13" i="2"/>
  <c r="N13" i="2"/>
  <c r="L13" i="2"/>
  <c r="M13" i="2" s="1"/>
  <c r="J13" i="2"/>
  <c r="E13" i="2"/>
  <c r="C13" i="2"/>
  <c r="P12" i="2"/>
  <c r="N12" i="2"/>
  <c r="L12" i="2"/>
  <c r="M12" i="2" s="1"/>
  <c r="J12" i="2"/>
  <c r="E12" i="2"/>
  <c r="C12" i="2"/>
  <c r="P11" i="2"/>
  <c r="N11" i="2"/>
  <c r="L11" i="2"/>
  <c r="M11" i="2" s="1"/>
  <c r="J11" i="2"/>
  <c r="E11" i="2"/>
  <c r="C11" i="2"/>
  <c r="P10" i="2"/>
  <c r="N10" i="2"/>
  <c r="L10" i="2"/>
  <c r="M10" i="2" s="1"/>
  <c r="J10" i="2"/>
  <c r="E10" i="2"/>
  <c r="C10" i="2"/>
  <c r="P9" i="2"/>
  <c r="N9" i="2"/>
  <c r="L9" i="2"/>
  <c r="M9" i="2" s="1"/>
  <c r="J9" i="2"/>
  <c r="E9" i="2"/>
  <c r="C9" i="2"/>
  <c r="P8" i="2"/>
  <c r="N8" i="2"/>
  <c r="N7" i="2" s="1"/>
  <c r="L8" i="2"/>
  <c r="M8" i="2" s="1"/>
  <c r="J8" i="2"/>
  <c r="E8" i="2"/>
  <c r="C8" i="2"/>
  <c r="C7" i="2" s="1"/>
  <c r="P7" i="2"/>
  <c r="O7" i="2"/>
  <c r="L7" i="2"/>
  <c r="K7" i="2"/>
  <c r="J7" i="2"/>
  <c r="M7" i="2" s="1"/>
  <c r="I7" i="2"/>
  <c r="H7" i="2"/>
  <c r="G7" i="2"/>
  <c r="D7" i="2"/>
  <c r="K42" i="1"/>
  <c r="E42" i="1"/>
  <c r="K41" i="1"/>
  <c r="E41" i="1"/>
  <c r="K40" i="1"/>
  <c r="E40" i="1"/>
  <c r="N39" i="1"/>
  <c r="K39" i="1"/>
  <c r="E39" i="1"/>
  <c r="K38" i="1"/>
  <c r="E38" i="1"/>
  <c r="K37" i="1"/>
  <c r="E37" i="1"/>
  <c r="K36" i="1"/>
  <c r="E36" i="1"/>
  <c r="K35" i="1"/>
  <c r="E35" i="1"/>
  <c r="K34" i="1"/>
  <c r="E34" i="1"/>
  <c r="K33" i="1"/>
  <c r="E33" i="1"/>
  <c r="K32" i="1"/>
  <c r="E32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N16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L8" i="1"/>
  <c r="K8" i="1"/>
  <c r="E8" i="1"/>
  <c r="M7" i="1"/>
  <c r="N7" i="1" s="1"/>
  <c r="L7" i="1"/>
  <c r="J7" i="1"/>
  <c r="K7" i="1" s="1"/>
  <c r="I7" i="1"/>
  <c r="H7" i="1"/>
  <c r="G7" i="1"/>
  <c r="F7" i="1"/>
  <c r="D7" i="1"/>
  <c r="E7" i="1" s="1"/>
  <c r="C7" i="1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E7" i="2"/>
  <c r="F7" i="2" s="1"/>
</calcChain>
</file>

<file path=xl/sharedStrings.xml><?xml version="1.0" encoding="utf-8"?>
<sst xmlns="http://schemas.openxmlformats.org/spreadsheetml/2006/main" count="1114" uniqueCount="105">
  <si>
    <t>REKAPITULASI KINERJA DINAS DUKCAPIL PROVINSI &amp; KAB/KOTA</t>
  </si>
  <si>
    <t>PUSAT 2022</t>
  </si>
  <si>
    <t>NO</t>
  </si>
  <si>
    <t>KAB. / KOTA</t>
  </si>
  <si>
    <t>WAJIB KTP-EL</t>
  </si>
  <si>
    <t>PEREKAMAN</t>
  </si>
  <si>
    <t>SISA SUKET</t>
  </si>
  <si>
    <t>SISA PRR</t>
  </si>
  <si>
    <t>SISA BLANGKO KTP-EL</t>
  </si>
  <si>
    <t>JUMLAH ANAK 0-17</t>
  </si>
  <si>
    <t>CETAK KIA</t>
  </si>
  <si>
    <t>JUMLAH ANAK 0-18</t>
  </si>
  <si>
    <t>AKTA KELAHIRAN 0-18 TH</t>
  </si>
  <si>
    <t>PENGGUNAAN KERTAS PUTIH JLH. DOK</t>
  </si>
  <si>
    <t>PENGGUNAAN TTE JLH. DOK</t>
  </si>
  <si>
    <t>LAYANAN ONLINE</t>
  </si>
  <si>
    <t>LAYANAN TERINTEGRITAS</t>
  </si>
  <si>
    <t>PKS</t>
  </si>
  <si>
    <t>AKSES DATA</t>
  </si>
  <si>
    <t>JUMLAH</t>
  </si>
  <si>
    <t>%</t>
  </si>
  <si>
    <t>SUDAH</t>
  </si>
  <si>
    <t>BELUM</t>
  </si>
  <si>
    <t>JAWA TENGAH</t>
  </si>
  <si>
    <t>KAB. CILACAP</t>
  </si>
  <si>
    <t>96.26</t>
  </si>
  <si>
    <t>Belum Dapat Hak Akses</t>
  </si>
  <si>
    <t>KAB. BANYUMAS</t>
  </si>
  <si>
    <t>99.42</t>
  </si>
  <si>
    <t>KAB. PURBALINGGA</t>
  </si>
  <si>
    <t>94.33</t>
  </si>
  <si>
    <t>KAB. BANJARNEGARA</t>
  </si>
  <si>
    <t>98.71</t>
  </si>
  <si>
    <t>KAB. KEBUMEN</t>
  </si>
  <si>
    <t>96.94</t>
  </si>
  <si>
    <t>KAB. PURWOREJO</t>
  </si>
  <si>
    <t>99.23</t>
  </si>
  <si>
    <t>KAB. WONOSOBO</t>
  </si>
  <si>
    <t>98.31</t>
  </si>
  <si>
    <t>KAB. MAGELANG</t>
  </si>
  <si>
    <t>97.28</t>
  </si>
  <si>
    <t>KAB. BOYOLALI</t>
  </si>
  <si>
    <t>KAB. KLATEN</t>
  </si>
  <si>
    <t>97.67</t>
  </si>
  <si>
    <t>KAB. SUKOHARJO</t>
  </si>
  <si>
    <t>97.12</t>
  </si>
  <si>
    <t>KAB. WONOGIRI</t>
  </si>
  <si>
    <t>99.55</t>
  </si>
  <si>
    <t>KAB. KARANGANYAR</t>
  </si>
  <si>
    <t>99.99</t>
  </si>
  <si>
    <t>KAB. SRAGEN</t>
  </si>
  <si>
    <t>KAB. GROBOGAN</t>
  </si>
  <si>
    <t>98.33</t>
  </si>
  <si>
    <t>KAB. BLORA</t>
  </si>
  <si>
    <t>96.89</t>
  </si>
  <si>
    <t>KAB. REMBANG</t>
  </si>
  <si>
    <t>KAB. PATI</t>
  </si>
  <si>
    <t>KAB. KUDUS</t>
  </si>
  <si>
    <t>99.92</t>
  </si>
  <si>
    <t>KAB. JEPARA</t>
  </si>
  <si>
    <t>99.67</t>
  </si>
  <si>
    <t>KAB. DEMAK</t>
  </si>
  <si>
    <t>95.36</t>
  </si>
  <si>
    <t>KAB. SEMARANG</t>
  </si>
  <si>
    <t>99.58</t>
  </si>
  <si>
    <t>KAB. TEMANGGUNG</t>
  </si>
  <si>
    <t>97.77</t>
  </si>
  <si>
    <t>KAB. KENDAL</t>
  </si>
  <si>
    <t>97.94</t>
  </si>
  <si>
    <t>KAB. BATANG</t>
  </si>
  <si>
    <t>95.95</t>
  </si>
  <si>
    <t>KAB. PEKALONGAN</t>
  </si>
  <si>
    <t>KAB. PEMALANG</t>
  </si>
  <si>
    <t>99.72</t>
  </si>
  <si>
    <t>KAB. TEGAL</t>
  </si>
  <si>
    <t>99.43</t>
  </si>
  <si>
    <t>KAB. BREBES</t>
  </si>
  <si>
    <t>96.19</t>
  </si>
  <si>
    <t>KOTA MAGELANG</t>
  </si>
  <si>
    <t>95.56</t>
  </si>
  <si>
    <t>KOTA SURAKARTA</t>
  </si>
  <si>
    <t>99.34</t>
  </si>
  <si>
    <t>KOTA SALATIGA</t>
  </si>
  <si>
    <t>52182</t>
  </si>
  <si>
    <t>KOTA SEMARANG</t>
  </si>
  <si>
    <t>96.52</t>
  </si>
  <si>
    <t>KOTA PEKALONGAN</t>
  </si>
  <si>
    <t>95.74</t>
  </si>
  <si>
    <t>KOTA TEGAL</t>
  </si>
  <si>
    <t>99.65</t>
  </si>
  <si>
    <t>15 JANUARI 2022</t>
  </si>
  <si>
    <t>Data
2 minggu</t>
  </si>
  <si>
    <t>REKAPITULASI KINERJA DINAS DUKCAPIL PROVINSI &amp; KAB/KOTA</t>
  </si>
  <si>
    <t>2 JANUARI 2022</t>
  </si>
  <si>
    <t>3 JANUARI 2022</t>
  </si>
  <si>
    <t>4 JANUARI 2022</t>
  </si>
  <si>
    <t>data</t>
  </si>
  <si>
    <t>tgl 3 jan</t>
  </si>
  <si>
    <t>kd_kab</t>
  </si>
  <si>
    <t>kab_kota</t>
  </si>
  <si>
    <t>wajib_ktp_el</t>
  </si>
  <si>
    <t>periode</t>
  </si>
  <si>
    <t>bulan</t>
  </si>
  <si>
    <t>tahun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</si>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</sst>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-* #,##0_-;\-* #,##0_-;_-* &quot;-&quot;_-;_-@"/>
  </numFmts>
  <fonts count="8" x14ac:knownFonts="1">
    <font>
      <sz val="10"/>
      <color rgb="FF000000"/>
      <name val="Arial"/>
    </font>
    <font>
      <b/>
      <sz val="15"/>
      <color theme="1"/>
      <name val="Calibri"/>
    </font>
    <font>
      <sz val="10"/>
      <name val="Arial"/>
    </font>
    <font>
      <b/>
      <sz val="11"/>
      <color theme="1"/>
      <name val="Calibri"/>
    </font>
    <font>
      <sz val="7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BEDF3"/>
        <bgColor rgb="FFDBEDF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/>
    <xf numFmtId="0" fontId="3" fillId="3" borderId="7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vertical="top"/>
    </xf>
    <xf numFmtId="164" fontId="3" fillId="3" borderId="7" xfId="0" applyNumberFormat="1" applyFont="1" applyFill="1" applyBorder="1" applyAlignment="1">
      <alignment vertical="top"/>
    </xf>
    <xf numFmtId="2" fontId="3" fillId="3" borderId="7" xfId="0" applyNumberFormat="1" applyFont="1" applyFill="1" applyBorder="1" applyAlignment="1">
      <alignment horizontal="right" vertical="top"/>
    </xf>
    <xf numFmtId="1" fontId="3" fillId="3" borderId="7" xfId="0" applyNumberFormat="1" applyFont="1" applyFill="1" applyBorder="1" applyAlignment="1">
      <alignment horizontal="right" vertical="top"/>
    </xf>
    <xf numFmtId="164" fontId="3" fillId="3" borderId="7" xfId="0" applyNumberFormat="1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/>
    </xf>
    <xf numFmtId="0" fontId="5" fillId="3" borderId="7" xfId="0" applyFont="1" applyFill="1" applyBorder="1" applyAlignment="1"/>
    <xf numFmtId="0" fontId="5" fillId="4" borderId="7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vertical="top"/>
    </xf>
    <xf numFmtId="165" fontId="5" fillId="4" borderId="7" xfId="0" applyNumberFormat="1" applyFont="1" applyFill="1" applyBorder="1" applyAlignment="1">
      <alignment horizontal="right" vertical="top"/>
    </xf>
    <xf numFmtId="165" fontId="5" fillId="4" borderId="7" xfId="0" applyNumberFormat="1" applyFont="1" applyFill="1" applyBorder="1" applyAlignment="1">
      <alignment vertical="top"/>
    </xf>
    <xf numFmtId="2" fontId="5" fillId="4" borderId="7" xfId="0" applyNumberFormat="1" applyFont="1" applyFill="1" applyBorder="1" applyAlignment="1">
      <alignment horizontal="right"/>
    </xf>
    <xf numFmtId="0" fontId="5" fillId="4" borderId="7" xfId="0" applyFont="1" applyFill="1" applyBorder="1" applyAlignment="1">
      <alignment horizontal="right" vertical="top"/>
    </xf>
    <xf numFmtId="3" fontId="5" fillId="4" borderId="7" xfId="0" applyNumberFormat="1" applyFont="1" applyFill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65" fontId="6" fillId="4" borderId="7" xfId="0" applyNumberFormat="1" applyFont="1" applyFill="1" applyBorder="1" applyAlignment="1"/>
    <xf numFmtId="165" fontId="5" fillId="4" borderId="7" xfId="0" applyNumberFormat="1" applyFont="1" applyFill="1" applyBorder="1" applyAlignment="1">
      <alignment horizontal="right"/>
    </xf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/>
    <xf numFmtId="0" fontId="5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165" fontId="6" fillId="4" borderId="6" xfId="0" applyNumberFormat="1" applyFont="1" applyFill="1" applyBorder="1" applyAlignment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/>
    <xf numFmtId="3" fontId="5" fillId="4" borderId="7" xfId="0" applyNumberFormat="1" applyFont="1" applyFill="1" applyBorder="1" applyAlignment="1">
      <alignment horizontal="right" vertical="top"/>
    </xf>
    <xf numFmtId="165" fontId="6" fillId="4" borderId="6" xfId="0" applyNumberFormat="1" applyFont="1" applyFill="1" applyBorder="1" applyAlignment="1">
      <alignment horizontal="right" vertical="top"/>
    </xf>
    <xf numFmtId="165" fontId="6" fillId="4" borderId="6" xfId="0" applyNumberFormat="1" applyFont="1" applyFill="1" applyBorder="1" applyAlignment="1">
      <alignment horizontal="right"/>
    </xf>
    <xf numFmtId="165" fontId="5" fillId="5" borderId="7" xfId="0" applyNumberFormat="1" applyFont="1" applyFill="1" applyBorder="1" applyAlignment="1">
      <alignment horizontal="right" vertical="top"/>
    </xf>
    <xf numFmtId="165" fontId="6" fillId="4" borderId="0" xfId="0" applyNumberFormat="1" applyFont="1" applyFill="1" applyAlignment="1">
      <alignment horizontal="right"/>
    </xf>
    <xf numFmtId="0" fontId="5" fillId="4" borderId="7" xfId="0" quotePrefix="1" applyFont="1" applyFill="1" applyBorder="1" applyAlignment="1">
      <alignment horizontal="right"/>
    </xf>
    <xf numFmtId="165" fontId="6" fillId="4" borderId="5" xfId="0" applyNumberFormat="1" applyFont="1" applyFill="1" applyBorder="1" applyAlignment="1"/>
    <xf numFmtId="2" fontId="3" fillId="3" borderId="7" xfId="0" applyNumberFormat="1" applyFont="1" applyFill="1" applyBorder="1" applyAlignment="1">
      <alignment horizontal="right" vertical="top"/>
    </xf>
    <xf numFmtId="3" fontId="6" fillId="0" borderId="7" xfId="0" applyNumberFormat="1" applyFont="1" applyBorder="1" applyAlignment="1">
      <alignment horizontal="right"/>
    </xf>
    <xf numFmtId="4" fontId="5" fillId="4" borderId="7" xfId="0" applyNumberFormat="1" applyFont="1" applyFill="1" applyBorder="1" applyAlignment="1">
      <alignment horizontal="right"/>
    </xf>
    <xf numFmtId="3" fontId="6" fillId="0" borderId="7" xfId="0" applyNumberFormat="1" applyFont="1" applyBorder="1" applyAlignment="1">
      <alignment horizontal="right" vertical="top"/>
    </xf>
    <xf numFmtId="3" fontId="5" fillId="0" borderId="7" xfId="0" applyNumberFormat="1" applyFont="1" applyBorder="1" applyAlignment="1">
      <alignment horizontal="right"/>
    </xf>
    <xf numFmtId="0" fontId="5" fillId="0" borderId="0" xfId="0" applyFont="1" applyAlignment="1">
      <alignment vertical="top"/>
    </xf>
    <xf numFmtId="49" fontId="5" fillId="0" borderId="7" xfId="0" applyNumberFormat="1" applyFont="1" applyBorder="1" applyAlignment="1">
      <alignment vertical="top"/>
    </xf>
    <xf numFmtId="165" fontId="5" fillId="4" borderId="7" xfId="0" applyNumberFormat="1" applyFont="1" applyFill="1" applyBorder="1" applyAlignment="1">
      <alignment horizontal="right" vertical="top"/>
    </xf>
    <xf numFmtId="3" fontId="5" fillId="4" borderId="7" xfId="0" applyNumberFormat="1" applyFont="1" applyFill="1" applyBorder="1" applyAlignment="1">
      <alignment horizontal="right"/>
    </xf>
    <xf numFmtId="165" fontId="5" fillId="6" borderId="7" xfId="0" applyNumberFormat="1" applyFont="1" applyFill="1" applyBorder="1" applyAlignment="1">
      <alignment horizontal="right"/>
    </xf>
    <xf numFmtId="165" fontId="5" fillId="4" borderId="7" xfId="0" applyNumberFormat="1" applyFont="1" applyFill="1" applyBorder="1" applyAlignment="1">
      <alignment horizontal="right"/>
    </xf>
    <xf numFmtId="3" fontId="5" fillId="4" borderId="7" xfId="0" applyNumberFormat="1" applyFont="1" applyFill="1" applyBorder="1" applyAlignment="1">
      <alignment horizontal="right" vertical="top"/>
    </xf>
    <xf numFmtId="165" fontId="5" fillId="6" borderId="7" xfId="0" applyNumberFormat="1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5" fillId="4" borderId="7" xfId="0" applyNumberFormat="1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0" fillId="0" borderId="8" xfId="0" applyFont="1" applyBorder="1" applyAlignment="1">
      <alignment horizontal="center"/>
    </xf>
    <xf numFmtId="0" fontId="3" fillId="0" borderId="4" xfId="0" applyFont="1" applyFill="1" applyBorder="1" applyAlignment="1"/>
    <xf numFmtId="0" fontId="3" fillId="0" borderId="9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.75" customHeight="1" x14ac:dyDescent="0.2"/>
  <cols>
    <col min="2" max="2" width="28.28515625" customWidth="1"/>
    <col min="22" max="22" width="23" customWidth="1"/>
  </cols>
  <sheetData>
    <row r="1" spans="1:22" ht="15.75" customHeight="1" x14ac:dyDescent="0.3">
      <c r="A1" s="1"/>
      <c r="B1" s="1"/>
      <c r="C1" s="54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.5" x14ac:dyDescent="0.2">
      <c r="A2" s="2"/>
      <c r="B2" s="3"/>
      <c r="C2" s="56" t="s">
        <v>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</row>
    <row r="3" spans="1:22" ht="15.75" customHeight="1" x14ac:dyDescent="0.25">
      <c r="A3" s="59" t="s">
        <v>2</v>
      </c>
      <c r="B3" s="59" t="s">
        <v>3</v>
      </c>
      <c r="C3" s="59" t="s">
        <v>4</v>
      </c>
      <c r="D3" s="62" t="s">
        <v>5</v>
      </c>
      <c r="E3" s="58"/>
      <c r="F3" s="59" t="s">
        <v>6</v>
      </c>
      <c r="G3" s="59" t="s">
        <v>7</v>
      </c>
      <c r="H3" s="59" t="s">
        <v>8</v>
      </c>
      <c r="I3" s="59" t="s">
        <v>9</v>
      </c>
      <c r="J3" s="62" t="s">
        <v>10</v>
      </c>
      <c r="K3" s="58"/>
      <c r="L3" s="59" t="s">
        <v>11</v>
      </c>
      <c r="M3" s="62" t="s">
        <v>12</v>
      </c>
      <c r="N3" s="58"/>
      <c r="O3" s="59" t="s">
        <v>13</v>
      </c>
      <c r="P3" s="59" t="s">
        <v>14</v>
      </c>
      <c r="Q3" s="62" t="s">
        <v>15</v>
      </c>
      <c r="R3" s="58"/>
      <c r="S3" s="62" t="s">
        <v>16</v>
      </c>
      <c r="T3" s="58"/>
      <c r="U3" s="59" t="s">
        <v>17</v>
      </c>
      <c r="V3" s="59" t="s">
        <v>18</v>
      </c>
    </row>
    <row r="4" spans="1:22" ht="12.75" x14ac:dyDescent="0.2">
      <c r="A4" s="60"/>
      <c r="B4" s="60"/>
      <c r="C4" s="60"/>
      <c r="D4" s="59" t="s">
        <v>19</v>
      </c>
      <c r="E4" s="59" t="s">
        <v>20</v>
      </c>
      <c r="F4" s="60"/>
      <c r="G4" s="60"/>
      <c r="H4" s="60"/>
      <c r="I4" s="60"/>
      <c r="J4" s="59" t="s">
        <v>19</v>
      </c>
      <c r="K4" s="59" t="s">
        <v>20</v>
      </c>
      <c r="L4" s="60"/>
      <c r="M4" s="59" t="s">
        <v>19</v>
      </c>
      <c r="N4" s="59" t="s">
        <v>20</v>
      </c>
      <c r="O4" s="60"/>
      <c r="P4" s="60"/>
      <c r="Q4" s="59" t="s">
        <v>21</v>
      </c>
      <c r="R4" s="59" t="s">
        <v>22</v>
      </c>
      <c r="S4" s="59" t="s">
        <v>21</v>
      </c>
      <c r="T4" s="59" t="s">
        <v>22</v>
      </c>
      <c r="U4" s="60"/>
      <c r="V4" s="60"/>
    </row>
    <row r="5" spans="1:22" ht="12.7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22" ht="15.75" customHeight="1" x14ac:dyDescent="0.25">
      <c r="A6" s="4">
        <v>1</v>
      </c>
      <c r="B6" s="4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6"/>
      <c r="J6" s="5">
        <v>9</v>
      </c>
      <c r="K6" s="5">
        <v>10</v>
      </c>
      <c r="L6" s="5">
        <v>11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4">
        <v>17</v>
      </c>
      <c r="T6" s="4">
        <v>18</v>
      </c>
      <c r="U6" s="4">
        <v>19</v>
      </c>
      <c r="V6" s="4">
        <v>20</v>
      </c>
    </row>
    <row r="7" spans="1:22" ht="15.75" customHeight="1" x14ac:dyDescent="0.25">
      <c r="A7" s="7">
        <v>33</v>
      </c>
      <c r="B7" s="8" t="s">
        <v>23</v>
      </c>
      <c r="C7" s="9">
        <f t="shared" ref="C7:D7" si="0">SUM(C8:C42)</f>
        <v>28126986</v>
      </c>
      <c r="D7" s="9">
        <f t="shared" si="0"/>
        <v>29277380</v>
      </c>
      <c r="E7" s="10">
        <f t="shared" ref="E7:E8" si="1">(D7/C7)*100</f>
        <v>104.090000969176</v>
      </c>
      <c r="F7" s="11">
        <f t="shared" ref="F7:I7" si="2">SUM(F8:F42)</f>
        <v>0</v>
      </c>
      <c r="G7" s="9">
        <f t="shared" si="2"/>
        <v>0</v>
      </c>
      <c r="H7" s="9">
        <f t="shared" si="2"/>
        <v>0</v>
      </c>
      <c r="I7" s="9">
        <f t="shared" si="2"/>
        <v>9551528</v>
      </c>
      <c r="J7" s="12">
        <f>5174368+2999</f>
        <v>5177367</v>
      </c>
      <c r="K7" s="10">
        <f>J7/I7*100</f>
        <v>54.204594280621912</v>
      </c>
      <c r="L7" s="9">
        <f t="shared" ref="L7:M7" si="3">SUM(L8:L42)</f>
        <v>10381678</v>
      </c>
      <c r="M7" s="9">
        <f t="shared" si="3"/>
        <v>10370938</v>
      </c>
      <c r="N7" s="10">
        <f>(M7/L7)*100</f>
        <v>99.896548515567517</v>
      </c>
      <c r="O7" s="13"/>
      <c r="P7" s="13"/>
      <c r="Q7" s="14">
        <v>35</v>
      </c>
      <c r="R7" s="14">
        <v>0</v>
      </c>
      <c r="S7" s="14">
        <v>35</v>
      </c>
      <c r="T7" s="14">
        <v>0</v>
      </c>
      <c r="U7" s="15"/>
      <c r="V7" s="15"/>
    </row>
    <row r="8" spans="1:22" ht="15.75" customHeight="1" x14ac:dyDescent="0.25">
      <c r="A8" s="16">
        <v>3301</v>
      </c>
      <c r="B8" s="17" t="s">
        <v>24</v>
      </c>
      <c r="C8" s="18">
        <v>1479762</v>
      </c>
      <c r="D8" s="19">
        <v>1517202</v>
      </c>
      <c r="E8" s="20">
        <f t="shared" si="1"/>
        <v>102.53013660304833</v>
      </c>
      <c r="F8" s="21">
        <v>0</v>
      </c>
      <c r="G8" s="22"/>
      <c r="H8" s="22"/>
      <c r="I8" s="23">
        <v>503639</v>
      </c>
      <c r="J8" s="24">
        <v>130663</v>
      </c>
      <c r="K8" s="20">
        <f t="shared" ref="K8:K42" si="4">(J8/I8)*100</f>
        <v>25.943781160712337</v>
      </c>
      <c r="L8" s="23">
        <f>599339+37</f>
        <v>599376</v>
      </c>
      <c r="M8" s="25">
        <v>605565</v>
      </c>
      <c r="N8" s="20" t="s">
        <v>25</v>
      </c>
      <c r="O8" s="26">
        <v>13</v>
      </c>
      <c r="P8" s="26">
        <v>10</v>
      </c>
      <c r="Q8" s="26" t="s">
        <v>21</v>
      </c>
      <c r="R8" s="27"/>
      <c r="S8" s="26" t="s">
        <v>21</v>
      </c>
      <c r="T8" s="27"/>
      <c r="U8" s="26" t="s">
        <v>21</v>
      </c>
      <c r="V8" s="26" t="s">
        <v>26</v>
      </c>
    </row>
    <row r="9" spans="1:22" ht="15.75" customHeight="1" x14ac:dyDescent="0.25">
      <c r="A9" s="28">
        <v>3302</v>
      </c>
      <c r="B9" s="29" t="s">
        <v>27</v>
      </c>
      <c r="C9" s="18">
        <v>1377963</v>
      </c>
      <c r="D9" s="19">
        <v>1420349</v>
      </c>
      <c r="E9" s="20">
        <f t="shared" ref="E9:E10" si="5">D9/C9*100</f>
        <v>103.07598970364226</v>
      </c>
      <c r="F9" s="21">
        <v>0</v>
      </c>
      <c r="G9" s="22"/>
      <c r="H9" s="22"/>
      <c r="I9" s="23">
        <v>433316</v>
      </c>
      <c r="J9" s="30">
        <v>254686</v>
      </c>
      <c r="K9" s="20">
        <f t="shared" si="4"/>
        <v>58.776043349426288</v>
      </c>
      <c r="L9" s="23">
        <v>508939</v>
      </c>
      <c r="M9" s="25">
        <v>536557</v>
      </c>
      <c r="N9" s="20" t="s">
        <v>28</v>
      </c>
      <c r="O9" s="31">
        <v>10</v>
      </c>
      <c r="P9" s="31">
        <v>10</v>
      </c>
      <c r="Q9" s="31" t="s">
        <v>21</v>
      </c>
      <c r="R9" s="32"/>
      <c r="S9" s="31" t="s">
        <v>21</v>
      </c>
      <c r="T9" s="32"/>
      <c r="U9" s="31" t="s">
        <v>21</v>
      </c>
      <c r="V9" s="31" t="s">
        <v>26</v>
      </c>
    </row>
    <row r="10" spans="1:22" ht="15.75" customHeight="1" x14ac:dyDescent="0.25">
      <c r="A10" s="28">
        <v>3303</v>
      </c>
      <c r="B10" s="29" t="s">
        <v>29</v>
      </c>
      <c r="C10" s="18">
        <v>756013</v>
      </c>
      <c r="D10" s="19">
        <v>780926</v>
      </c>
      <c r="E10" s="20">
        <f t="shared" si="5"/>
        <v>103.29531370492306</v>
      </c>
      <c r="F10" s="21">
        <v>0</v>
      </c>
      <c r="G10" s="22"/>
      <c r="H10" s="22"/>
      <c r="I10" s="23">
        <v>268489</v>
      </c>
      <c r="J10" s="30">
        <v>130097</v>
      </c>
      <c r="K10" s="20">
        <f t="shared" si="4"/>
        <v>48.455243976475757</v>
      </c>
      <c r="L10" s="23">
        <v>297938</v>
      </c>
      <c r="M10" s="25">
        <v>281948</v>
      </c>
      <c r="N10" s="20" t="s">
        <v>30</v>
      </c>
      <c r="O10" s="31">
        <v>13</v>
      </c>
      <c r="P10" s="31">
        <v>10</v>
      </c>
      <c r="Q10" s="31" t="s">
        <v>21</v>
      </c>
      <c r="R10" s="32"/>
      <c r="S10" s="31" t="s">
        <v>21</v>
      </c>
      <c r="T10" s="32"/>
      <c r="U10" s="31" t="s">
        <v>21</v>
      </c>
      <c r="V10" s="31">
        <v>1</v>
      </c>
    </row>
    <row r="11" spans="1:22" ht="15.75" customHeight="1" x14ac:dyDescent="0.25">
      <c r="A11" s="28">
        <v>3304</v>
      </c>
      <c r="B11" s="29" t="s">
        <v>31</v>
      </c>
      <c r="C11" s="18">
        <v>775955</v>
      </c>
      <c r="D11" s="19">
        <v>812840</v>
      </c>
      <c r="E11" s="20">
        <f t="shared" ref="E11:E42" si="6">(D11/C11)*100</f>
        <v>104.753497303323</v>
      </c>
      <c r="F11" s="21">
        <v>0</v>
      </c>
      <c r="G11" s="22"/>
      <c r="H11" s="22"/>
      <c r="I11" s="23">
        <v>269344</v>
      </c>
      <c r="J11" s="30">
        <v>123035</v>
      </c>
      <c r="K11" s="20">
        <f t="shared" si="4"/>
        <v>45.679502791968638</v>
      </c>
      <c r="L11" s="23">
        <v>299742</v>
      </c>
      <c r="M11" s="25">
        <v>301716</v>
      </c>
      <c r="N11" s="20" t="s">
        <v>32</v>
      </c>
      <c r="O11" s="31">
        <v>13</v>
      </c>
      <c r="P11" s="31">
        <v>10</v>
      </c>
      <c r="Q11" s="31" t="s">
        <v>21</v>
      </c>
      <c r="R11" s="32"/>
      <c r="S11" s="31" t="s">
        <v>21</v>
      </c>
      <c r="T11" s="32"/>
      <c r="U11" s="31" t="s">
        <v>21</v>
      </c>
      <c r="V11" s="31">
        <v>3</v>
      </c>
    </row>
    <row r="12" spans="1:22" ht="15.75" customHeight="1" x14ac:dyDescent="0.25">
      <c r="A12" s="16">
        <v>3305</v>
      </c>
      <c r="B12" s="17" t="s">
        <v>33</v>
      </c>
      <c r="C12" s="18">
        <v>1061535</v>
      </c>
      <c r="D12" s="19">
        <v>1098289</v>
      </c>
      <c r="E12" s="20">
        <f t="shared" si="6"/>
        <v>103.46234462358754</v>
      </c>
      <c r="F12" s="21">
        <v>0</v>
      </c>
      <c r="G12" s="22"/>
      <c r="H12" s="22"/>
      <c r="I12" s="23">
        <v>356098</v>
      </c>
      <c r="J12" s="30">
        <v>134933</v>
      </c>
      <c r="K12" s="20">
        <f t="shared" si="4"/>
        <v>37.89209711933232</v>
      </c>
      <c r="L12" s="23">
        <v>394668</v>
      </c>
      <c r="M12" s="25">
        <v>383660</v>
      </c>
      <c r="N12" s="20" t="s">
        <v>34</v>
      </c>
      <c r="O12" s="26">
        <v>13</v>
      </c>
      <c r="P12" s="26">
        <v>10</v>
      </c>
      <c r="Q12" s="26" t="s">
        <v>21</v>
      </c>
      <c r="R12" s="27"/>
      <c r="S12" s="26" t="s">
        <v>21</v>
      </c>
      <c r="T12" s="27"/>
      <c r="U12" s="26" t="s">
        <v>21</v>
      </c>
      <c r="V12" s="26">
        <v>3</v>
      </c>
    </row>
    <row r="13" spans="1:22" ht="15.75" customHeight="1" x14ac:dyDescent="0.25">
      <c r="A13" s="28">
        <v>3306</v>
      </c>
      <c r="B13" s="29" t="s">
        <v>35</v>
      </c>
      <c r="C13" s="18">
        <v>621610</v>
      </c>
      <c r="D13" s="19">
        <v>656389</v>
      </c>
      <c r="E13" s="20">
        <f t="shared" si="6"/>
        <v>105.59498721063045</v>
      </c>
      <c r="F13" s="21">
        <v>0</v>
      </c>
      <c r="G13" s="22"/>
      <c r="H13" s="22"/>
      <c r="I13" s="23">
        <v>200428</v>
      </c>
      <c r="J13" s="30">
        <v>165721</v>
      </c>
      <c r="K13" s="20">
        <f t="shared" si="4"/>
        <v>82.68355718761849</v>
      </c>
      <c r="L13" s="23">
        <v>212225</v>
      </c>
      <c r="M13" s="25">
        <v>220072</v>
      </c>
      <c r="N13" s="20" t="s">
        <v>36</v>
      </c>
      <c r="O13" s="31">
        <v>13</v>
      </c>
      <c r="P13" s="31">
        <v>10</v>
      </c>
      <c r="Q13" s="31" t="s">
        <v>21</v>
      </c>
      <c r="R13" s="32"/>
      <c r="S13" s="31" t="s">
        <v>21</v>
      </c>
      <c r="T13" s="32"/>
      <c r="U13" s="31" t="s">
        <v>21</v>
      </c>
      <c r="V13" s="31">
        <v>1</v>
      </c>
    </row>
    <row r="14" spans="1:22" ht="15.75" customHeight="1" x14ac:dyDescent="0.25">
      <c r="A14" s="28">
        <v>3307</v>
      </c>
      <c r="B14" s="29" t="s">
        <v>37</v>
      </c>
      <c r="C14" s="18">
        <v>678892</v>
      </c>
      <c r="D14" s="19">
        <v>700263</v>
      </c>
      <c r="E14" s="20">
        <f t="shared" si="6"/>
        <v>103.14792338103851</v>
      </c>
      <c r="F14" s="21">
        <v>0</v>
      </c>
      <c r="G14" s="22"/>
      <c r="H14" s="33"/>
      <c r="I14" s="23">
        <v>233195</v>
      </c>
      <c r="J14" s="30">
        <v>76337</v>
      </c>
      <c r="K14" s="20">
        <f t="shared" si="4"/>
        <v>32.735264478226377</v>
      </c>
      <c r="L14" s="23">
        <v>244780</v>
      </c>
      <c r="M14" s="25">
        <v>225392</v>
      </c>
      <c r="N14" s="20" t="s">
        <v>38</v>
      </c>
      <c r="O14" s="31">
        <v>13</v>
      </c>
      <c r="P14" s="31">
        <v>10</v>
      </c>
      <c r="Q14" s="31" t="s">
        <v>21</v>
      </c>
      <c r="R14" s="32"/>
      <c r="S14" s="31" t="s">
        <v>21</v>
      </c>
      <c r="T14" s="32"/>
      <c r="U14" s="31" t="s">
        <v>21</v>
      </c>
      <c r="V14" s="31" t="s">
        <v>26</v>
      </c>
    </row>
    <row r="15" spans="1:22" ht="15.75" customHeight="1" x14ac:dyDescent="0.25">
      <c r="A15" s="28">
        <v>3308</v>
      </c>
      <c r="B15" s="29" t="s">
        <v>39</v>
      </c>
      <c r="C15" s="18">
        <v>996378</v>
      </c>
      <c r="D15" s="19">
        <v>1049555</v>
      </c>
      <c r="E15" s="20">
        <f t="shared" si="6"/>
        <v>105.33703072528699</v>
      </c>
      <c r="F15" s="21">
        <v>0</v>
      </c>
      <c r="G15" s="22"/>
      <c r="H15" s="22"/>
      <c r="I15" s="23">
        <v>325433</v>
      </c>
      <c r="J15" s="30">
        <v>241772</v>
      </c>
      <c r="K15" s="20">
        <f t="shared" si="4"/>
        <v>74.29240427369075</v>
      </c>
      <c r="L15" s="23">
        <v>344640</v>
      </c>
      <c r="M15" s="25">
        <v>342331</v>
      </c>
      <c r="N15" s="20" t="s">
        <v>40</v>
      </c>
      <c r="O15" s="31">
        <v>13</v>
      </c>
      <c r="P15" s="31">
        <v>10</v>
      </c>
      <c r="Q15" s="31" t="s">
        <v>21</v>
      </c>
      <c r="R15" s="32"/>
      <c r="S15" s="31" t="s">
        <v>21</v>
      </c>
      <c r="T15" s="32"/>
      <c r="U15" s="31" t="s">
        <v>21</v>
      </c>
      <c r="V15" s="31" t="s">
        <v>26</v>
      </c>
    </row>
    <row r="16" spans="1:22" ht="15.75" customHeight="1" x14ac:dyDescent="0.25">
      <c r="A16" s="28">
        <v>3309</v>
      </c>
      <c r="B16" s="29" t="s">
        <v>41</v>
      </c>
      <c r="C16" s="18">
        <v>806310</v>
      </c>
      <c r="D16" s="19">
        <v>827497</v>
      </c>
      <c r="E16" s="20">
        <f t="shared" si="6"/>
        <v>102.62764941523731</v>
      </c>
      <c r="F16" s="21">
        <v>0</v>
      </c>
      <c r="G16" s="22"/>
      <c r="H16" s="22"/>
      <c r="I16" s="23">
        <v>275932</v>
      </c>
      <c r="J16" s="30">
        <v>109022</v>
      </c>
      <c r="K16" s="20">
        <f t="shared" si="4"/>
        <v>39.510459098618497</v>
      </c>
      <c r="L16" s="23">
        <v>288520</v>
      </c>
      <c r="M16" s="25">
        <v>275327</v>
      </c>
      <c r="N16" s="20">
        <f>(M16/L16)*100</f>
        <v>95.427353389713019</v>
      </c>
      <c r="O16" s="31">
        <v>13</v>
      </c>
      <c r="P16" s="31">
        <v>8</v>
      </c>
      <c r="Q16" s="31" t="s">
        <v>21</v>
      </c>
      <c r="R16" s="32"/>
      <c r="S16" s="31" t="s">
        <v>21</v>
      </c>
      <c r="T16" s="32"/>
      <c r="U16" s="31" t="s">
        <v>21</v>
      </c>
      <c r="V16" s="31">
        <v>10</v>
      </c>
    </row>
    <row r="17" spans="1:22" ht="15.75" customHeight="1" x14ac:dyDescent="0.25">
      <c r="A17" s="28">
        <v>3310</v>
      </c>
      <c r="B17" s="29" t="s">
        <v>42</v>
      </c>
      <c r="C17" s="18">
        <v>1037364</v>
      </c>
      <c r="D17" s="19">
        <v>1121526</v>
      </c>
      <c r="E17" s="20">
        <f t="shared" si="6"/>
        <v>108.11306349555218</v>
      </c>
      <c r="F17" s="21">
        <v>0</v>
      </c>
      <c r="G17" s="22"/>
      <c r="H17" s="22"/>
      <c r="I17" s="23">
        <v>312782</v>
      </c>
      <c r="J17" s="30">
        <v>195879</v>
      </c>
      <c r="K17" s="20">
        <f t="shared" si="4"/>
        <v>62.624767409889316</v>
      </c>
      <c r="L17" s="23">
        <v>332526</v>
      </c>
      <c r="M17" s="25">
        <v>335314</v>
      </c>
      <c r="N17" s="20" t="s">
        <v>43</v>
      </c>
      <c r="O17" s="31">
        <v>13</v>
      </c>
      <c r="P17" s="31">
        <v>10</v>
      </c>
      <c r="Q17" s="31" t="s">
        <v>21</v>
      </c>
      <c r="R17" s="32"/>
      <c r="S17" s="31" t="s">
        <v>21</v>
      </c>
      <c r="T17" s="32"/>
      <c r="U17" s="31" t="s">
        <v>21</v>
      </c>
      <c r="V17" s="31">
        <v>7</v>
      </c>
    </row>
    <row r="18" spans="1:22" ht="15.75" customHeight="1" x14ac:dyDescent="0.25">
      <c r="A18" s="28">
        <v>3311</v>
      </c>
      <c r="B18" s="29" t="s">
        <v>44</v>
      </c>
      <c r="C18" s="18">
        <v>703086</v>
      </c>
      <c r="D18" s="19">
        <v>738416</v>
      </c>
      <c r="E18" s="20">
        <f t="shared" si="6"/>
        <v>105.02498983054704</v>
      </c>
      <c r="F18" s="21">
        <v>0</v>
      </c>
      <c r="G18" s="22"/>
      <c r="H18" s="22"/>
      <c r="I18" s="23">
        <v>222712</v>
      </c>
      <c r="J18" s="30">
        <v>137064</v>
      </c>
      <c r="K18" s="20">
        <f t="shared" si="4"/>
        <v>61.543158877833257</v>
      </c>
      <c r="L18" s="23">
        <v>250533</v>
      </c>
      <c r="M18" s="25">
        <v>248123</v>
      </c>
      <c r="N18" s="20" t="s">
        <v>45</v>
      </c>
      <c r="O18" s="31">
        <v>13</v>
      </c>
      <c r="P18" s="31">
        <v>10</v>
      </c>
      <c r="Q18" s="31" t="s">
        <v>21</v>
      </c>
      <c r="R18" s="32"/>
      <c r="S18" s="31" t="s">
        <v>21</v>
      </c>
      <c r="T18" s="32"/>
      <c r="U18" s="31" t="s">
        <v>21</v>
      </c>
      <c r="V18" s="31">
        <v>4</v>
      </c>
    </row>
    <row r="19" spans="1:22" ht="15.75" customHeight="1" x14ac:dyDescent="0.25">
      <c r="A19" s="16">
        <v>3312</v>
      </c>
      <c r="B19" s="17" t="s">
        <v>46</v>
      </c>
      <c r="C19" s="18">
        <v>882853</v>
      </c>
      <c r="D19" s="19">
        <v>936029</v>
      </c>
      <c r="E19" s="20">
        <f t="shared" si="6"/>
        <v>106.0231997852417</v>
      </c>
      <c r="F19" s="21">
        <v>0</v>
      </c>
      <c r="G19" s="22"/>
      <c r="H19" s="22"/>
      <c r="I19" s="23">
        <v>228461</v>
      </c>
      <c r="J19" s="30">
        <v>184128</v>
      </c>
      <c r="K19" s="20">
        <f t="shared" si="4"/>
        <v>80.594937429145446</v>
      </c>
      <c r="L19" s="23">
        <v>260048</v>
      </c>
      <c r="M19" s="25">
        <v>255013</v>
      </c>
      <c r="N19" s="20" t="s">
        <v>47</v>
      </c>
      <c r="O19" s="26">
        <v>13</v>
      </c>
      <c r="P19" s="26">
        <v>8</v>
      </c>
      <c r="Q19" s="26" t="s">
        <v>21</v>
      </c>
      <c r="R19" s="27"/>
      <c r="S19" s="26" t="s">
        <v>21</v>
      </c>
      <c r="T19" s="27"/>
      <c r="U19" s="26" t="s">
        <v>21</v>
      </c>
      <c r="V19" s="26" t="s">
        <v>26</v>
      </c>
    </row>
    <row r="20" spans="1:22" ht="15.75" customHeight="1" x14ac:dyDescent="0.25">
      <c r="A20" s="28">
        <v>3313</v>
      </c>
      <c r="B20" s="29" t="s">
        <v>48</v>
      </c>
      <c r="C20" s="18">
        <v>713235</v>
      </c>
      <c r="D20" s="19">
        <v>728101</v>
      </c>
      <c r="E20" s="20">
        <f t="shared" si="6"/>
        <v>102.08430601414682</v>
      </c>
      <c r="F20" s="21">
        <v>0</v>
      </c>
      <c r="G20" s="22"/>
      <c r="H20" s="22"/>
      <c r="I20" s="23">
        <v>232336</v>
      </c>
      <c r="J20" s="30">
        <v>149820</v>
      </c>
      <c r="K20" s="20">
        <f t="shared" si="4"/>
        <v>64.484195303353758</v>
      </c>
      <c r="L20" s="23">
        <v>244188</v>
      </c>
      <c r="M20" s="25">
        <v>249137</v>
      </c>
      <c r="N20" s="20" t="s">
        <v>49</v>
      </c>
      <c r="O20" s="31">
        <v>13</v>
      </c>
      <c r="P20" s="31">
        <v>12</v>
      </c>
      <c r="Q20" s="31" t="s">
        <v>21</v>
      </c>
      <c r="R20" s="32"/>
      <c r="S20" s="31" t="s">
        <v>21</v>
      </c>
      <c r="T20" s="32"/>
      <c r="U20" s="31" t="s">
        <v>21</v>
      </c>
      <c r="V20" s="31">
        <v>2</v>
      </c>
    </row>
    <row r="21" spans="1:22" ht="15.75" customHeight="1" x14ac:dyDescent="0.25">
      <c r="A21" s="16">
        <v>3314</v>
      </c>
      <c r="B21" s="17" t="s">
        <v>50</v>
      </c>
      <c r="C21" s="18">
        <v>768128</v>
      </c>
      <c r="D21" s="19">
        <v>804652</v>
      </c>
      <c r="E21" s="20">
        <f t="shared" si="6"/>
        <v>104.75493667722047</v>
      </c>
      <c r="F21" s="21">
        <v>0</v>
      </c>
      <c r="G21" s="22"/>
      <c r="H21" s="22"/>
      <c r="I21" s="23">
        <v>251361</v>
      </c>
      <c r="J21" s="30">
        <v>146845</v>
      </c>
      <c r="K21" s="20">
        <f t="shared" si="4"/>
        <v>58.419961728350856</v>
      </c>
      <c r="L21" s="23">
        <v>280198</v>
      </c>
      <c r="M21" s="25">
        <v>278910</v>
      </c>
      <c r="N21" s="20" t="s">
        <v>49</v>
      </c>
      <c r="O21" s="26">
        <v>13</v>
      </c>
      <c r="P21" s="26">
        <v>8</v>
      </c>
      <c r="Q21" s="26" t="s">
        <v>21</v>
      </c>
      <c r="R21" s="27"/>
      <c r="S21" s="26" t="s">
        <v>21</v>
      </c>
      <c r="T21" s="27"/>
      <c r="U21" s="26" t="s">
        <v>21</v>
      </c>
      <c r="V21" s="26">
        <v>5</v>
      </c>
    </row>
    <row r="22" spans="1:22" ht="15.75" customHeight="1" x14ac:dyDescent="0.25">
      <c r="A22" s="16">
        <v>3315</v>
      </c>
      <c r="B22" s="17" t="s">
        <v>51</v>
      </c>
      <c r="C22" s="18">
        <v>1123580</v>
      </c>
      <c r="D22" s="19">
        <v>1176522</v>
      </c>
      <c r="E22" s="20">
        <f t="shared" si="6"/>
        <v>104.71190302426174</v>
      </c>
      <c r="F22" s="21">
        <v>0</v>
      </c>
      <c r="G22" s="22"/>
      <c r="H22" s="22"/>
      <c r="I22" s="23">
        <v>404488</v>
      </c>
      <c r="J22" s="30">
        <v>321328</v>
      </c>
      <c r="K22" s="20">
        <f t="shared" si="4"/>
        <v>79.440675619548657</v>
      </c>
      <c r="L22" s="23">
        <v>424796</v>
      </c>
      <c r="M22" s="25">
        <v>416434</v>
      </c>
      <c r="N22" s="20" t="s">
        <v>52</v>
      </c>
      <c r="O22" s="26">
        <v>13</v>
      </c>
      <c r="P22" s="26">
        <v>10</v>
      </c>
      <c r="Q22" s="26" t="s">
        <v>21</v>
      </c>
      <c r="R22" s="27"/>
      <c r="S22" s="26" t="s">
        <v>21</v>
      </c>
      <c r="T22" s="27"/>
      <c r="U22" s="26" t="s">
        <v>21</v>
      </c>
      <c r="V22" s="26">
        <v>10</v>
      </c>
    </row>
    <row r="23" spans="1:22" ht="15.75" customHeight="1" x14ac:dyDescent="0.25">
      <c r="A23" s="28">
        <v>3316</v>
      </c>
      <c r="B23" s="29" t="s">
        <v>53</v>
      </c>
      <c r="C23" s="18">
        <v>719851</v>
      </c>
      <c r="D23" s="19">
        <v>757904</v>
      </c>
      <c r="E23" s="20">
        <f t="shared" si="6"/>
        <v>105.28623284540828</v>
      </c>
      <c r="F23" s="21">
        <v>0</v>
      </c>
      <c r="G23" s="22"/>
      <c r="H23" s="22"/>
      <c r="I23" s="23">
        <v>214431</v>
      </c>
      <c r="J23" s="30">
        <v>119033</v>
      </c>
      <c r="K23" s="20">
        <f t="shared" si="4"/>
        <v>55.511096809696362</v>
      </c>
      <c r="L23" s="23">
        <v>228101</v>
      </c>
      <c r="M23" s="25">
        <v>235137</v>
      </c>
      <c r="N23" s="20" t="s">
        <v>54</v>
      </c>
      <c r="O23" s="31">
        <v>13</v>
      </c>
      <c r="P23" s="31">
        <v>8</v>
      </c>
      <c r="Q23" s="31" t="s">
        <v>21</v>
      </c>
      <c r="R23" s="32"/>
      <c r="S23" s="31" t="s">
        <v>21</v>
      </c>
      <c r="T23" s="32"/>
      <c r="U23" s="31" t="s">
        <v>22</v>
      </c>
      <c r="V23" s="32"/>
    </row>
    <row r="24" spans="1:22" ht="15.75" customHeight="1" x14ac:dyDescent="0.25">
      <c r="A24" s="28">
        <v>3317</v>
      </c>
      <c r="B24" s="29" t="s">
        <v>55</v>
      </c>
      <c r="C24" s="18">
        <v>494104</v>
      </c>
      <c r="D24" s="19">
        <v>513079</v>
      </c>
      <c r="E24" s="20">
        <f t="shared" si="6"/>
        <v>103.84028463643283</v>
      </c>
      <c r="F24" s="21">
        <v>0</v>
      </c>
      <c r="G24" s="22"/>
      <c r="H24" s="22"/>
      <c r="I24" s="23">
        <v>166364</v>
      </c>
      <c r="J24" s="30">
        <v>50972</v>
      </c>
      <c r="K24" s="20">
        <f t="shared" si="4"/>
        <v>30.638840133682766</v>
      </c>
      <c r="L24" s="23">
        <v>175314</v>
      </c>
      <c r="M24" s="25">
        <v>181223</v>
      </c>
      <c r="N24" s="20" t="s">
        <v>49</v>
      </c>
      <c r="O24" s="31">
        <v>13</v>
      </c>
      <c r="P24" s="31">
        <v>8</v>
      </c>
      <c r="Q24" s="31" t="s">
        <v>21</v>
      </c>
      <c r="R24" s="32"/>
      <c r="S24" s="31" t="s">
        <v>21</v>
      </c>
      <c r="T24" s="32"/>
      <c r="U24" s="31" t="s">
        <v>21</v>
      </c>
      <c r="V24" s="31" t="s">
        <v>26</v>
      </c>
    </row>
    <row r="25" spans="1:22" ht="15.75" customHeight="1" x14ac:dyDescent="0.25">
      <c r="A25" s="28">
        <v>3318</v>
      </c>
      <c r="B25" s="29" t="s">
        <v>56</v>
      </c>
      <c r="C25" s="18">
        <v>1032105</v>
      </c>
      <c r="D25" s="19">
        <v>1058085</v>
      </c>
      <c r="E25" s="20">
        <f t="shared" si="6"/>
        <v>102.5171857514497</v>
      </c>
      <c r="F25" s="21">
        <v>0</v>
      </c>
      <c r="G25" s="22"/>
      <c r="H25" s="22"/>
      <c r="I25" s="23">
        <v>325414</v>
      </c>
      <c r="J25" s="30">
        <v>142419</v>
      </c>
      <c r="K25" s="20">
        <f t="shared" si="4"/>
        <v>43.765480280504221</v>
      </c>
      <c r="L25" s="23">
        <v>344888</v>
      </c>
      <c r="M25" s="25">
        <v>349887</v>
      </c>
      <c r="N25" s="20" t="s">
        <v>49</v>
      </c>
      <c r="O25" s="31">
        <v>13</v>
      </c>
      <c r="P25" s="31">
        <v>10</v>
      </c>
      <c r="Q25" s="31" t="s">
        <v>21</v>
      </c>
      <c r="R25" s="32"/>
      <c r="S25" s="31" t="s">
        <v>21</v>
      </c>
      <c r="T25" s="32"/>
      <c r="U25" s="31" t="s">
        <v>21</v>
      </c>
      <c r="V25" s="31">
        <v>1</v>
      </c>
    </row>
    <row r="26" spans="1:22" ht="15.75" customHeight="1" x14ac:dyDescent="0.25">
      <c r="A26" s="28">
        <v>3319</v>
      </c>
      <c r="B26" s="29" t="s">
        <v>57</v>
      </c>
      <c r="C26" s="18">
        <v>652089</v>
      </c>
      <c r="D26" s="19">
        <v>677828</v>
      </c>
      <c r="E26" s="20">
        <f t="shared" si="6"/>
        <v>103.94716058697509</v>
      </c>
      <c r="F26" s="21">
        <v>0</v>
      </c>
      <c r="G26" s="22"/>
      <c r="H26" s="22"/>
      <c r="I26" s="23">
        <v>230180</v>
      </c>
      <c r="J26" s="34">
        <v>137302</v>
      </c>
      <c r="K26" s="20">
        <f t="shared" si="4"/>
        <v>59.649839256234252</v>
      </c>
      <c r="L26" s="23">
        <v>253636</v>
      </c>
      <c r="M26" s="25">
        <v>251255</v>
      </c>
      <c r="N26" s="20" t="s">
        <v>58</v>
      </c>
      <c r="O26" s="31">
        <v>13</v>
      </c>
      <c r="P26" s="31">
        <v>10</v>
      </c>
      <c r="Q26" s="31" t="s">
        <v>21</v>
      </c>
      <c r="R26" s="32"/>
      <c r="S26" s="31" t="s">
        <v>21</v>
      </c>
      <c r="T26" s="32"/>
      <c r="U26" s="31" t="s">
        <v>21</v>
      </c>
      <c r="V26" s="31">
        <v>1</v>
      </c>
    </row>
    <row r="27" spans="1:22" ht="15.75" customHeight="1" x14ac:dyDescent="0.25">
      <c r="A27" s="28">
        <v>3320</v>
      </c>
      <c r="B27" s="29" t="s">
        <v>59</v>
      </c>
      <c r="C27" s="18">
        <v>899266</v>
      </c>
      <c r="D27" s="19">
        <v>935087</v>
      </c>
      <c r="E27" s="20">
        <f t="shared" si="6"/>
        <v>103.98335976229502</v>
      </c>
      <c r="F27" s="21">
        <v>0</v>
      </c>
      <c r="G27" s="22"/>
      <c r="H27" s="22"/>
      <c r="I27" s="23">
        <v>320824</v>
      </c>
      <c r="J27" s="30">
        <v>102541</v>
      </c>
      <c r="K27" s="20">
        <f t="shared" si="4"/>
        <v>31.961760965513804</v>
      </c>
      <c r="L27" s="23">
        <v>339645</v>
      </c>
      <c r="M27" s="25">
        <v>334653</v>
      </c>
      <c r="N27" s="20" t="s">
        <v>60</v>
      </c>
      <c r="O27" s="31">
        <v>18</v>
      </c>
      <c r="P27" s="31">
        <v>18</v>
      </c>
      <c r="Q27" s="31" t="s">
        <v>21</v>
      </c>
      <c r="R27" s="32"/>
      <c r="S27" s="31" t="s">
        <v>21</v>
      </c>
      <c r="T27" s="32"/>
      <c r="U27" s="31" t="s">
        <v>21</v>
      </c>
      <c r="V27" s="31">
        <v>11</v>
      </c>
    </row>
    <row r="28" spans="1:22" ht="15.75" customHeight="1" x14ac:dyDescent="0.25">
      <c r="A28" s="16">
        <v>3321</v>
      </c>
      <c r="B28" s="17" t="s">
        <v>61</v>
      </c>
      <c r="C28" s="18">
        <v>875677</v>
      </c>
      <c r="D28" s="19">
        <v>898948</v>
      </c>
      <c r="E28" s="20">
        <f t="shared" si="6"/>
        <v>102.65748672170218</v>
      </c>
      <c r="F28" s="21">
        <v>0</v>
      </c>
      <c r="G28" s="22"/>
      <c r="H28" s="22"/>
      <c r="I28" s="23">
        <v>308481</v>
      </c>
      <c r="J28" s="35">
        <v>150382</v>
      </c>
      <c r="K28" s="20">
        <f t="shared" si="4"/>
        <v>48.749193629429364</v>
      </c>
      <c r="L28" s="23">
        <v>309336</v>
      </c>
      <c r="M28" s="25">
        <v>370272</v>
      </c>
      <c r="N28" s="20" t="s">
        <v>62</v>
      </c>
      <c r="O28" s="26">
        <v>18</v>
      </c>
      <c r="P28" s="26">
        <v>18</v>
      </c>
      <c r="Q28" s="26" t="s">
        <v>21</v>
      </c>
      <c r="R28" s="27"/>
      <c r="S28" s="26" t="s">
        <v>21</v>
      </c>
      <c r="T28" s="27"/>
      <c r="U28" s="26" t="s">
        <v>21</v>
      </c>
      <c r="V28" s="26">
        <v>5</v>
      </c>
    </row>
    <row r="29" spans="1:22" ht="15.75" customHeight="1" x14ac:dyDescent="0.25">
      <c r="A29" s="16">
        <v>3322</v>
      </c>
      <c r="B29" s="17" t="s">
        <v>63</v>
      </c>
      <c r="C29" s="18">
        <v>792667</v>
      </c>
      <c r="D29" s="19">
        <v>819057</v>
      </c>
      <c r="E29" s="20">
        <f t="shared" si="6"/>
        <v>103.3292668926548</v>
      </c>
      <c r="F29" s="21">
        <v>0</v>
      </c>
      <c r="G29" s="22"/>
      <c r="H29" s="22"/>
      <c r="I29" s="23">
        <v>265359</v>
      </c>
      <c r="J29" s="30">
        <v>127388</v>
      </c>
      <c r="K29" s="20">
        <f t="shared" si="4"/>
        <v>48.005908976141754</v>
      </c>
      <c r="L29" s="23">
        <v>292677</v>
      </c>
      <c r="M29" s="25">
        <v>296437</v>
      </c>
      <c r="N29" s="20" t="s">
        <v>64</v>
      </c>
      <c r="O29" s="26">
        <v>13</v>
      </c>
      <c r="P29" s="26">
        <v>10</v>
      </c>
      <c r="Q29" s="26" t="s">
        <v>21</v>
      </c>
      <c r="R29" s="27"/>
      <c r="S29" s="26" t="s">
        <v>21</v>
      </c>
      <c r="T29" s="27"/>
      <c r="U29" s="26" t="s">
        <v>21</v>
      </c>
      <c r="V29" s="26">
        <v>3</v>
      </c>
    </row>
    <row r="30" spans="1:22" ht="15" x14ac:dyDescent="0.25">
      <c r="A30" s="16">
        <v>3323</v>
      </c>
      <c r="B30" s="17" t="s">
        <v>65</v>
      </c>
      <c r="C30" s="18">
        <v>606391</v>
      </c>
      <c r="D30" s="19">
        <v>631231</v>
      </c>
      <c r="E30" s="20">
        <f t="shared" si="6"/>
        <v>104.09636686560322</v>
      </c>
      <c r="F30" s="21">
        <v>0</v>
      </c>
      <c r="G30" s="22"/>
      <c r="H30" s="22"/>
      <c r="I30" s="23">
        <v>198506</v>
      </c>
      <c r="J30" s="30">
        <v>141481</v>
      </c>
      <c r="K30" s="20">
        <f t="shared" si="4"/>
        <v>71.272908627447023</v>
      </c>
      <c r="L30" s="23">
        <v>209703</v>
      </c>
      <c r="M30" s="25">
        <v>225600</v>
      </c>
      <c r="N30" s="20" t="s">
        <v>66</v>
      </c>
      <c r="O30" s="26">
        <v>13</v>
      </c>
      <c r="P30" s="26">
        <v>10</v>
      </c>
      <c r="Q30" s="26" t="s">
        <v>21</v>
      </c>
      <c r="R30" s="27"/>
      <c r="S30" s="26" t="s">
        <v>21</v>
      </c>
      <c r="T30" s="27"/>
      <c r="U30" s="26" t="s">
        <v>21</v>
      </c>
      <c r="V30" s="26" t="s">
        <v>26</v>
      </c>
    </row>
    <row r="31" spans="1:22" ht="15" x14ac:dyDescent="0.25">
      <c r="A31" s="28">
        <v>3324</v>
      </c>
      <c r="B31" s="29" t="s">
        <v>67</v>
      </c>
      <c r="C31" s="18">
        <v>777709</v>
      </c>
      <c r="D31" s="19">
        <v>797403</v>
      </c>
      <c r="E31" s="20">
        <f t="shared" si="6"/>
        <v>102.53230964280984</v>
      </c>
      <c r="F31" s="21">
        <v>0</v>
      </c>
      <c r="G31" s="22"/>
      <c r="H31" s="22"/>
      <c r="I31" s="23">
        <v>259945</v>
      </c>
      <c r="J31" s="30">
        <v>109278</v>
      </c>
      <c r="K31" s="20">
        <f t="shared" si="4"/>
        <v>42.038892842716727</v>
      </c>
      <c r="L31" s="23">
        <v>288396</v>
      </c>
      <c r="M31" s="25">
        <v>289219</v>
      </c>
      <c r="N31" s="20" t="s">
        <v>68</v>
      </c>
      <c r="O31" s="31">
        <v>13</v>
      </c>
      <c r="P31" s="31">
        <v>10</v>
      </c>
      <c r="Q31" s="31" t="s">
        <v>21</v>
      </c>
      <c r="R31" s="32"/>
      <c r="S31" s="31" t="s">
        <v>21</v>
      </c>
      <c r="T31" s="32"/>
      <c r="U31" s="31" t="s">
        <v>21</v>
      </c>
      <c r="V31" s="31">
        <v>6</v>
      </c>
    </row>
    <row r="32" spans="1:22" ht="15" x14ac:dyDescent="0.25">
      <c r="A32" s="28">
        <v>3325</v>
      </c>
      <c r="B32" s="29" t="s">
        <v>69</v>
      </c>
      <c r="C32" s="18">
        <v>596184</v>
      </c>
      <c r="D32" s="19">
        <v>624050</v>
      </c>
      <c r="E32" s="20">
        <f t="shared" si="6"/>
        <v>104.67406035720516</v>
      </c>
      <c r="F32" s="21">
        <v>0</v>
      </c>
      <c r="G32" s="22"/>
      <c r="H32" s="22"/>
      <c r="I32" s="23">
        <v>223401</v>
      </c>
      <c r="J32" s="30">
        <v>61451</v>
      </c>
      <c r="K32" s="20">
        <f t="shared" si="4"/>
        <v>27.507038912090813</v>
      </c>
      <c r="L32" s="23">
        <v>232673</v>
      </c>
      <c r="M32" s="25">
        <v>217823</v>
      </c>
      <c r="N32" s="20" t="s">
        <v>70</v>
      </c>
      <c r="O32" s="31">
        <v>13</v>
      </c>
      <c r="P32" s="31">
        <v>10</v>
      </c>
      <c r="Q32" s="31" t="s">
        <v>21</v>
      </c>
      <c r="R32" s="32"/>
      <c r="S32" s="31" t="s">
        <v>21</v>
      </c>
      <c r="T32" s="32"/>
      <c r="U32" s="31" t="s">
        <v>21</v>
      </c>
      <c r="V32" s="31" t="s">
        <v>26</v>
      </c>
    </row>
    <row r="33" spans="1:22" ht="15" x14ac:dyDescent="0.25">
      <c r="A33" s="28">
        <v>3326</v>
      </c>
      <c r="B33" s="29" t="s">
        <v>71</v>
      </c>
      <c r="C33" s="18">
        <v>710195</v>
      </c>
      <c r="D33" s="19">
        <v>734226</v>
      </c>
      <c r="E33" s="20">
        <f t="shared" si="6"/>
        <v>103.38371855617119</v>
      </c>
      <c r="F33" s="21">
        <v>0</v>
      </c>
      <c r="G33" s="22"/>
      <c r="H33" s="22"/>
      <c r="I33" s="23">
        <v>268768</v>
      </c>
      <c r="J33" s="30">
        <v>214766</v>
      </c>
      <c r="K33" s="20">
        <f t="shared" si="4"/>
        <v>79.907578283128942</v>
      </c>
      <c r="L33" s="23">
        <v>293282</v>
      </c>
      <c r="M33" s="25">
        <v>300088</v>
      </c>
      <c r="N33" s="20" t="s">
        <v>49</v>
      </c>
      <c r="O33" s="31">
        <v>13</v>
      </c>
      <c r="P33" s="31">
        <v>10</v>
      </c>
      <c r="Q33" s="31" t="s">
        <v>21</v>
      </c>
      <c r="R33" s="32"/>
      <c r="S33" s="31" t="s">
        <v>21</v>
      </c>
      <c r="T33" s="32"/>
      <c r="U33" s="31" t="s">
        <v>21</v>
      </c>
      <c r="V33" s="31">
        <v>1</v>
      </c>
    </row>
    <row r="34" spans="1:22" ht="15" x14ac:dyDescent="0.25">
      <c r="A34" s="16">
        <v>3327</v>
      </c>
      <c r="B34" s="17" t="s">
        <v>72</v>
      </c>
      <c r="C34" s="18">
        <v>1114760</v>
      </c>
      <c r="D34" s="19">
        <v>1155203</v>
      </c>
      <c r="E34" s="20">
        <f t="shared" si="6"/>
        <v>103.6279557931752</v>
      </c>
      <c r="F34" s="21">
        <v>0</v>
      </c>
      <c r="G34" s="22"/>
      <c r="H34" s="22"/>
      <c r="I34" s="36">
        <v>416743</v>
      </c>
      <c r="J34" s="37">
        <v>109885</v>
      </c>
      <c r="K34" s="20">
        <f t="shared" si="4"/>
        <v>26.367569461274691</v>
      </c>
      <c r="L34" s="23">
        <v>454878</v>
      </c>
      <c r="M34" s="25">
        <v>446762</v>
      </c>
      <c r="N34" s="20" t="s">
        <v>73</v>
      </c>
      <c r="O34" s="26">
        <v>13</v>
      </c>
      <c r="P34" s="26">
        <v>10</v>
      </c>
      <c r="Q34" s="26" t="s">
        <v>21</v>
      </c>
      <c r="R34" s="27"/>
      <c r="S34" s="26" t="s">
        <v>21</v>
      </c>
      <c r="T34" s="27"/>
      <c r="U34" s="26" t="s">
        <v>21</v>
      </c>
      <c r="V34" s="26">
        <v>1</v>
      </c>
    </row>
    <row r="35" spans="1:22" ht="15" x14ac:dyDescent="0.25">
      <c r="A35" s="28">
        <v>3328</v>
      </c>
      <c r="B35" s="29" t="s">
        <v>74</v>
      </c>
      <c r="C35" s="18">
        <v>1195793</v>
      </c>
      <c r="D35" s="19">
        <v>1228341</v>
      </c>
      <c r="E35" s="20">
        <f t="shared" si="6"/>
        <v>102.72187577615858</v>
      </c>
      <c r="F35" s="21">
        <v>0</v>
      </c>
      <c r="G35" s="22"/>
      <c r="H35" s="22"/>
      <c r="I35" s="23">
        <v>449148</v>
      </c>
      <c r="J35" s="24">
        <v>123434</v>
      </c>
      <c r="K35" s="20">
        <f t="shared" si="4"/>
        <v>27.481810004720046</v>
      </c>
      <c r="L35" s="23">
        <v>486163</v>
      </c>
      <c r="M35" s="25">
        <v>505300</v>
      </c>
      <c r="N35" s="20" t="s">
        <v>75</v>
      </c>
      <c r="O35" s="31">
        <v>13</v>
      </c>
      <c r="P35" s="31">
        <v>10</v>
      </c>
      <c r="Q35" s="31" t="s">
        <v>21</v>
      </c>
      <c r="R35" s="32"/>
      <c r="S35" s="31" t="s">
        <v>21</v>
      </c>
      <c r="T35" s="32"/>
      <c r="U35" s="31" t="s">
        <v>21</v>
      </c>
      <c r="V35" s="31" t="s">
        <v>26</v>
      </c>
    </row>
    <row r="36" spans="1:22" ht="15" x14ac:dyDescent="0.25">
      <c r="A36" s="28">
        <v>3329</v>
      </c>
      <c r="B36" s="29" t="s">
        <v>76</v>
      </c>
      <c r="C36" s="18">
        <v>1454914</v>
      </c>
      <c r="D36" s="19">
        <v>1532363</v>
      </c>
      <c r="E36" s="20">
        <f t="shared" si="6"/>
        <v>105.32326996647225</v>
      </c>
      <c r="F36" s="21">
        <v>0</v>
      </c>
      <c r="G36" s="22"/>
      <c r="H36" s="22"/>
      <c r="I36" s="23">
        <v>538308</v>
      </c>
      <c r="J36" s="30">
        <v>178401</v>
      </c>
      <c r="K36" s="20">
        <f t="shared" si="4"/>
        <v>33.141064223455722</v>
      </c>
      <c r="L36" s="23">
        <v>578478</v>
      </c>
      <c r="M36" s="25">
        <v>561901</v>
      </c>
      <c r="N36" s="20" t="s">
        <v>77</v>
      </c>
      <c r="O36" s="31">
        <v>11</v>
      </c>
      <c r="P36" s="31">
        <v>10</v>
      </c>
      <c r="Q36" s="31" t="s">
        <v>21</v>
      </c>
      <c r="R36" s="32"/>
      <c r="S36" s="31" t="s">
        <v>21</v>
      </c>
      <c r="T36" s="32"/>
      <c r="U36" s="31" t="s">
        <v>21</v>
      </c>
      <c r="V36" s="31" t="s">
        <v>26</v>
      </c>
    </row>
    <row r="37" spans="1:22" ht="15" x14ac:dyDescent="0.25">
      <c r="A37" s="28">
        <v>3371</v>
      </c>
      <c r="B37" s="29" t="s">
        <v>78</v>
      </c>
      <c r="C37" s="18">
        <v>98950</v>
      </c>
      <c r="D37" s="19">
        <v>103276</v>
      </c>
      <c r="E37" s="20">
        <f t="shared" si="6"/>
        <v>104.37190500252653</v>
      </c>
      <c r="F37" s="21">
        <v>0</v>
      </c>
      <c r="G37" s="22"/>
      <c r="H37" s="22"/>
      <c r="I37" s="23">
        <v>30751</v>
      </c>
      <c r="J37" s="30">
        <v>32949</v>
      </c>
      <c r="K37" s="20">
        <f t="shared" si="4"/>
        <v>107.14773503300705</v>
      </c>
      <c r="L37" s="23">
        <v>34523</v>
      </c>
      <c r="M37" s="25">
        <v>35383</v>
      </c>
      <c r="N37" s="20" t="s">
        <v>79</v>
      </c>
      <c r="O37" s="31">
        <v>13</v>
      </c>
      <c r="P37" s="31">
        <v>10</v>
      </c>
      <c r="Q37" s="31" t="s">
        <v>21</v>
      </c>
      <c r="R37" s="32"/>
      <c r="S37" s="31" t="s">
        <v>21</v>
      </c>
      <c r="T37" s="32"/>
      <c r="U37" s="31" t="s">
        <v>21</v>
      </c>
      <c r="V37" s="31">
        <v>2</v>
      </c>
    </row>
    <row r="38" spans="1:22" ht="15" x14ac:dyDescent="0.25">
      <c r="A38" s="28">
        <v>3372</v>
      </c>
      <c r="B38" s="29" t="s">
        <v>80</v>
      </c>
      <c r="C38" s="18">
        <v>442378</v>
      </c>
      <c r="D38" s="19">
        <v>460333</v>
      </c>
      <c r="E38" s="20">
        <f t="shared" si="6"/>
        <v>104.05874614017876</v>
      </c>
      <c r="F38" s="21">
        <v>0</v>
      </c>
      <c r="G38" s="22"/>
      <c r="H38" s="22"/>
      <c r="I38" s="23">
        <v>144954</v>
      </c>
      <c r="J38" s="30">
        <v>153506</v>
      </c>
      <c r="K38" s="20">
        <f t="shared" si="4"/>
        <v>105.89980269602771</v>
      </c>
      <c r="L38" s="23">
        <v>162587</v>
      </c>
      <c r="M38" s="25">
        <v>171961</v>
      </c>
      <c r="N38" s="20" t="s">
        <v>81</v>
      </c>
      <c r="O38" s="31">
        <v>13</v>
      </c>
      <c r="P38" s="31">
        <v>10</v>
      </c>
      <c r="Q38" s="31" t="s">
        <v>21</v>
      </c>
      <c r="R38" s="32"/>
      <c r="S38" s="31" t="s">
        <v>21</v>
      </c>
      <c r="T38" s="32"/>
      <c r="U38" s="31" t="s">
        <v>21</v>
      </c>
      <c r="V38" s="31">
        <v>22</v>
      </c>
    </row>
    <row r="39" spans="1:22" ht="15" x14ac:dyDescent="0.25">
      <c r="A39" s="16">
        <v>3373</v>
      </c>
      <c r="B39" s="17" t="s">
        <v>82</v>
      </c>
      <c r="C39" s="18">
        <v>150088</v>
      </c>
      <c r="D39" s="19">
        <v>147134</v>
      </c>
      <c r="E39" s="20">
        <f t="shared" si="6"/>
        <v>98.031821331485531</v>
      </c>
      <c r="F39" s="21">
        <v>0</v>
      </c>
      <c r="G39" s="22"/>
      <c r="H39" s="22"/>
      <c r="I39" s="23">
        <v>51766</v>
      </c>
      <c r="J39" s="30">
        <v>35819</v>
      </c>
      <c r="K39" s="20">
        <f t="shared" si="4"/>
        <v>69.194065602905383</v>
      </c>
      <c r="L39" s="23">
        <v>54656</v>
      </c>
      <c r="M39" s="38" t="s">
        <v>83</v>
      </c>
      <c r="N39" s="20">
        <f>(M39/L39)*100</f>
        <v>95.473507025761123</v>
      </c>
      <c r="O39" s="26">
        <v>13</v>
      </c>
      <c r="P39" s="26">
        <v>10</v>
      </c>
      <c r="Q39" s="26" t="s">
        <v>21</v>
      </c>
      <c r="R39" s="27"/>
      <c r="S39" s="26" t="s">
        <v>21</v>
      </c>
      <c r="T39" s="27"/>
      <c r="U39" s="26" t="s">
        <v>21</v>
      </c>
      <c r="V39" s="26">
        <v>12</v>
      </c>
    </row>
    <row r="40" spans="1:22" ht="15" x14ac:dyDescent="0.25">
      <c r="A40" s="16">
        <v>3374</v>
      </c>
      <c r="B40" s="17" t="s">
        <v>84</v>
      </c>
      <c r="C40" s="18">
        <v>1280938</v>
      </c>
      <c r="D40" s="19">
        <v>1356561</v>
      </c>
      <c r="E40" s="20">
        <f t="shared" si="6"/>
        <v>105.90372055478095</v>
      </c>
      <c r="F40" s="21">
        <v>0</v>
      </c>
      <c r="G40" s="22"/>
      <c r="H40" s="22"/>
      <c r="I40" s="23">
        <v>456491</v>
      </c>
      <c r="J40" s="30">
        <v>299471</v>
      </c>
      <c r="K40" s="20">
        <f t="shared" si="4"/>
        <v>65.602826780812762</v>
      </c>
      <c r="L40" s="23">
        <v>482043</v>
      </c>
      <c r="M40" s="25">
        <v>467561</v>
      </c>
      <c r="N40" s="20" t="s">
        <v>85</v>
      </c>
      <c r="O40" s="26">
        <v>13</v>
      </c>
      <c r="P40" s="26">
        <v>10</v>
      </c>
      <c r="Q40" s="26" t="s">
        <v>21</v>
      </c>
      <c r="R40" s="27"/>
      <c r="S40" s="26" t="s">
        <v>21</v>
      </c>
      <c r="T40" s="27"/>
      <c r="U40" s="26" t="s">
        <v>21</v>
      </c>
      <c r="V40" s="26">
        <v>18</v>
      </c>
    </row>
    <row r="41" spans="1:22" ht="15" x14ac:dyDescent="0.25">
      <c r="A41" s="28">
        <v>3375</v>
      </c>
      <c r="B41" s="29" t="s">
        <v>86</v>
      </c>
      <c r="C41" s="18">
        <v>235885</v>
      </c>
      <c r="D41" s="19">
        <v>249664</v>
      </c>
      <c r="E41" s="20">
        <f t="shared" si="6"/>
        <v>105.84140576976068</v>
      </c>
      <c r="F41" s="21">
        <v>0</v>
      </c>
      <c r="G41" s="22"/>
      <c r="H41" s="22"/>
      <c r="I41" s="23">
        <v>85378</v>
      </c>
      <c r="J41" s="39">
        <v>42538</v>
      </c>
      <c r="K41" s="20">
        <f t="shared" si="4"/>
        <v>49.823139450443911</v>
      </c>
      <c r="L41" s="23">
        <v>90432</v>
      </c>
      <c r="M41" s="25">
        <v>87536</v>
      </c>
      <c r="N41" s="20" t="s">
        <v>87</v>
      </c>
      <c r="O41" s="31">
        <v>13</v>
      </c>
      <c r="P41" s="31">
        <v>10</v>
      </c>
      <c r="Q41" s="31" t="s">
        <v>21</v>
      </c>
      <c r="R41" s="32"/>
      <c r="S41" s="31" t="s">
        <v>21</v>
      </c>
      <c r="T41" s="32"/>
      <c r="U41" s="31" t="s">
        <v>21</v>
      </c>
      <c r="V41" s="31">
        <v>1</v>
      </c>
    </row>
    <row r="42" spans="1:22" ht="15" x14ac:dyDescent="0.25">
      <c r="A42" s="28">
        <v>3376</v>
      </c>
      <c r="B42" s="29" t="s">
        <v>88</v>
      </c>
      <c r="C42" s="18">
        <v>214378</v>
      </c>
      <c r="D42" s="19">
        <v>229051</v>
      </c>
      <c r="E42" s="20">
        <f t="shared" si="6"/>
        <v>106.8444523225331</v>
      </c>
      <c r="F42" s="21">
        <v>0</v>
      </c>
      <c r="G42" s="22"/>
      <c r="H42" s="22"/>
      <c r="I42" s="23">
        <v>78302</v>
      </c>
      <c r="J42" s="24">
        <v>61729</v>
      </c>
      <c r="K42" s="20">
        <f t="shared" si="4"/>
        <v>78.83451252841563</v>
      </c>
      <c r="L42" s="23">
        <v>87150</v>
      </c>
      <c r="M42" s="25">
        <v>87441</v>
      </c>
      <c r="N42" s="20" t="s">
        <v>89</v>
      </c>
      <c r="O42" s="31">
        <v>13</v>
      </c>
      <c r="P42" s="31">
        <v>10</v>
      </c>
      <c r="Q42" s="31" t="s">
        <v>21</v>
      </c>
      <c r="R42" s="32"/>
      <c r="S42" s="31" t="s">
        <v>21</v>
      </c>
      <c r="T42" s="32"/>
      <c r="U42" s="31" t="s">
        <v>21</v>
      </c>
      <c r="V42" s="31">
        <v>18</v>
      </c>
    </row>
  </sheetData>
  <mergeCells count="29">
    <mergeCell ref="U3:U5"/>
    <mergeCell ref="V3:V5"/>
    <mergeCell ref="D4:D5"/>
    <mergeCell ref="E4:E5"/>
    <mergeCell ref="Q4:Q5"/>
    <mergeCell ref="R4:R5"/>
    <mergeCell ref="T4:T5"/>
    <mergeCell ref="M3:N3"/>
    <mergeCell ref="M4:M5"/>
    <mergeCell ref="N4:N5"/>
    <mergeCell ref="S4:S5"/>
    <mergeCell ref="Q3:R3"/>
    <mergeCell ref="S3:T3"/>
    <mergeCell ref="C1:V1"/>
    <mergeCell ref="C2:V2"/>
    <mergeCell ref="A3:A5"/>
    <mergeCell ref="B3:B5"/>
    <mergeCell ref="C3:C5"/>
    <mergeCell ref="D3:E3"/>
    <mergeCell ref="F3:F5"/>
    <mergeCell ref="G3:G5"/>
    <mergeCell ref="H3:H5"/>
    <mergeCell ref="I3:I5"/>
    <mergeCell ref="J3:K3"/>
    <mergeCell ref="J4:J5"/>
    <mergeCell ref="K4:K5"/>
    <mergeCell ref="O3:O5"/>
    <mergeCell ref="P3:P5"/>
    <mergeCell ref="L3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.75" customHeight="1" x14ac:dyDescent="0.2"/>
  <cols>
    <col min="2" max="2" width="28.28515625" customWidth="1"/>
    <col min="25" max="25" width="23" customWidth="1"/>
  </cols>
  <sheetData>
    <row r="1" spans="1:25" ht="15.75" customHeight="1" x14ac:dyDescent="0.3">
      <c r="A1" s="1"/>
      <c r="B1" s="1"/>
      <c r="C1" s="54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25" ht="19.5" x14ac:dyDescent="0.2">
      <c r="A2" s="2"/>
      <c r="B2" s="3"/>
      <c r="C2" s="56" t="s">
        <v>90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5" ht="15.75" customHeight="1" x14ac:dyDescent="0.25">
      <c r="A3" s="59" t="s">
        <v>2</v>
      </c>
      <c r="B3" s="59" t="s">
        <v>3</v>
      </c>
      <c r="C3" s="59" t="s">
        <v>4</v>
      </c>
      <c r="D3" s="62" t="s">
        <v>5</v>
      </c>
      <c r="E3" s="57"/>
      <c r="F3" s="58"/>
      <c r="G3" s="59" t="s">
        <v>6</v>
      </c>
      <c r="H3" s="59" t="s">
        <v>7</v>
      </c>
      <c r="I3" s="59" t="s">
        <v>8</v>
      </c>
      <c r="J3" s="59" t="s">
        <v>9</v>
      </c>
      <c r="K3" s="62" t="s">
        <v>10</v>
      </c>
      <c r="L3" s="57"/>
      <c r="M3" s="58"/>
      <c r="N3" s="59" t="s">
        <v>11</v>
      </c>
      <c r="O3" s="62" t="s">
        <v>12</v>
      </c>
      <c r="P3" s="57"/>
      <c r="Q3" s="58"/>
      <c r="R3" s="59" t="s">
        <v>13</v>
      </c>
      <c r="S3" s="59" t="s">
        <v>14</v>
      </c>
      <c r="T3" s="62" t="s">
        <v>15</v>
      </c>
      <c r="U3" s="58"/>
      <c r="V3" s="62" t="s">
        <v>16</v>
      </c>
      <c r="W3" s="58"/>
      <c r="X3" s="59" t="s">
        <v>17</v>
      </c>
      <c r="Y3" s="59" t="s">
        <v>18</v>
      </c>
    </row>
    <row r="4" spans="1:25" ht="12.75" x14ac:dyDescent="0.2">
      <c r="A4" s="60"/>
      <c r="B4" s="60"/>
      <c r="C4" s="60"/>
      <c r="D4" s="59" t="s">
        <v>91</v>
      </c>
      <c r="E4" s="59" t="s">
        <v>19</v>
      </c>
      <c r="F4" s="59" t="s">
        <v>20</v>
      </c>
      <c r="G4" s="60"/>
      <c r="H4" s="60"/>
      <c r="I4" s="60"/>
      <c r="J4" s="60"/>
      <c r="K4" s="59" t="s">
        <v>91</v>
      </c>
      <c r="L4" s="59" t="s">
        <v>19</v>
      </c>
      <c r="M4" s="59" t="s">
        <v>20</v>
      </c>
      <c r="N4" s="60"/>
      <c r="O4" s="59" t="s">
        <v>91</v>
      </c>
      <c r="P4" s="59" t="s">
        <v>19</v>
      </c>
      <c r="Q4" s="59" t="s">
        <v>20</v>
      </c>
      <c r="R4" s="60"/>
      <c r="S4" s="60"/>
      <c r="T4" s="59" t="s">
        <v>21</v>
      </c>
      <c r="U4" s="59" t="s">
        <v>22</v>
      </c>
      <c r="V4" s="59" t="s">
        <v>21</v>
      </c>
      <c r="W4" s="59" t="s">
        <v>22</v>
      </c>
      <c r="X4" s="60"/>
      <c r="Y4" s="60"/>
    </row>
    <row r="5" spans="1:25" ht="12.7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1:25" ht="15.75" customHeight="1" x14ac:dyDescent="0.25">
      <c r="A6" s="4">
        <v>1</v>
      </c>
      <c r="B6" s="4">
        <v>2</v>
      </c>
      <c r="C6" s="5">
        <v>3</v>
      </c>
      <c r="D6" s="5"/>
      <c r="E6" s="5">
        <v>4</v>
      </c>
      <c r="F6" s="5">
        <v>5</v>
      </c>
      <c r="G6" s="5">
        <v>6</v>
      </c>
      <c r="H6" s="5">
        <v>7</v>
      </c>
      <c r="I6" s="5">
        <v>8</v>
      </c>
      <c r="J6" s="6"/>
      <c r="K6" s="5"/>
      <c r="L6" s="5">
        <v>9</v>
      </c>
      <c r="M6" s="5">
        <v>10</v>
      </c>
      <c r="N6" s="5">
        <v>11</v>
      </c>
      <c r="O6" s="5"/>
      <c r="P6" s="5">
        <v>11</v>
      </c>
      <c r="Q6" s="5">
        <v>12</v>
      </c>
      <c r="R6" s="5">
        <v>13</v>
      </c>
      <c r="S6" s="5">
        <v>14</v>
      </c>
      <c r="T6" s="5">
        <v>15</v>
      </c>
      <c r="U6" s="5">
        <v>16</v>
      </c>
      <c r="V6" s="4">
        <v>17</v>
      </c>
      <c r="W6" s="4">
        <v>18</v>
      </c>
      <c r="X6" s="4">
        <v>19</v>
      </c>
      <c r="Y6" s="4">
        <v>20</v>
      </c>
    </row>
    <row r="7" spans="1:25" ht="15.75" customHeight="1" x14ac:dyDescent="0.25">
      <c r="A7" s="7">
        <v>33</v>
      </c>
      <c r="B7" s="8" t="s">
        <v>23</v>
      </c>
      <c r="C7" s="9">
        <f t="shared" ref="C7:E7" si="0">SUM(C8:C42)</f>
        <v>28126986</v>
      </c>
      <c r="D7" s="9">
        <f t="shared" si="0"/>
        <v>18026</v>
      </c>
      <c r="E7" s="9">
        <f t="shared" si="0"/>
        <v>29295406</v>
      </c>
      <c r="F7" s="10">
        <f t="shared" ref="F7:F8" si="1">(E7/C7)*100</f>
        <v>104.15408888815887</v>
      </c>
      <c r="G7" s="11">
        <f t="shared" ref="G7:K7" si="2">SUM(G8:G42)</f>
        <v>0</v>
      </c>
      <c r="H7" s="9">
        <f t="shared" si="2"/>
        <v>9127</v>
      </c>
      <c r="I7" s="9">
        <f t="shared" si="2"/>
        <v>229217</v>
      </c>
      <c r="J7" s="9">
        <f t="shared" si="2"/>
        <v>9551528</v>
      </c>
      <c r="K7" s="12">
        <f t="shared" si="2"/>
        <v>38061</v>
      </c>
      <c r="L7" s="12">
        <f>5174368+2999+11589</f>
        <v>5188956</v>
      </c>
      <c r="M7" s="10">
        <f>L7/J7*100</f>
        <v>54.325925652942651</v>
      </c>
      <c r="N7" s="9">
        <f t="shared" ref="N7:O7" si="3">SUM(N8:N42)</f>
        <v>10381678</v>
      </c>
      <c r="O7" s="9">
        <f t="shared" si="3"/>
        <v>19513</v>
      </c>
      <c r="P7" s="12">
        <f>10370938+1358</f>
        <v>10372296</v>
      </c>
      <c r="Q7" s="40">
        <v>99.91</v>
      </c>
      <c r="R7" s="13"/>
      <c r="S7" s="13"/>
      <c r="T7" s="14">
        <v>35</v>
      </c>
      <c r="U7" s="14">
        <v>0</v>
      </c>
      <c r="V7" s="14">
        <v>35</v>
      </c>
      <c r="W7" s="14">
        <v>0</v>
      </c>
      <c r="X7" s="15"/>
      <c r="Y7" s="15"/>
    </row>
    <row r="8" spans="1:25" ht="15.75" customHeight="1" x14ac:dyDescent="0.25">
      <c r="A8" s="16">
        <v>3301</v>
      </c>
      <c r="B8" s="17" t="s">
        <v>24</v>
      </c>
      <c r="C8" s="18">
        <f>PUSAT!C8</f>
        <v>1479762</v>
      </c>
      <c r="D8" s="19">
        <v>1705</v>
      </c>
      <c r="E8" s="19">
        <f>D8+PUSAT!D8</f>
        <v>1518907</v>
      </c>
      <c r="F8" s="20">
        <f t="shared" si="1"/>
        <v>102.64535783457069</v>
      </c>
      <c r="G8" s="21">
        <v>0</v>
      </c>
      <c r="H8" s="41">
        <v>0</v>
      </c>
      <c r="I8" s="41">
        <v>5325</v>
      </c>
      <c r="J8" s="23">
        <f>PUSAT!I8</f>
        <v>503639</v>
      </c>
      <c r="K8" s="25">
        <v>5698</v>
      </c>
      <c r="L8" s="19">
        <f>K8+PUSAT!J8</f>
        <v>136361</v>
      </c>
      <c r="M8" s="20">
        <f t="shared" ref="M8:M42" si="4">(L8/J8)*100</f>
        <v>27.075147079555002</v>
      </c>
      <c r="N8" s="23">
        <f>PUSAT!L8</f>
        <v>599376</v>
      </c>
      <c r="O8" s="25">
        <v>0</v>
      </c>
      <c r="P8" s="25">
        <f>O8+PUSAT!M8</f>
        <v>605565</v>
      </c>
      <c r="Q8" s="42">
        <v>96.27000000000001</v>
      </c>
      <c r="R8" s="26">
        <v>13</v>
      </c>
      <c r="S8" s="26">
        <v>10</v>
      </c>
      <c r="T8" s="26" t="s">
        <v>21</v>
      </c>
      <c r="U8" s="27"/>
      <c r="V8" s="26" t="s">
        <v>21</v>
      </c>
      <c r="W8" s="27"/>
      <c r="X8" s="26" t="s">
        <v>21</v>
      </c>
      <c r="Y8" s="26" t="s">
        <v>26</v>
      </c>
    </row>
    <row r="9" spans="1:25" ht="15.75" customHeight="1" x14ac:dyDescent="0.25">
      <c r="A9" s="28">
        <v>3302</v>
      </c>
      <c r="B9" s="29" t="s">
        <v>27</v>
      </c>
      <c r="C9" s="18">
        <f>PUSAT!C9</f>
        <v>1377963</v>
      </c>
      <c r="D9" s="19">
        <v>841</v>
      </c>
      <c r="E9" s="19">
        <f>D9+PUSAT!D9</f>
        <v>1421190</v>
      </c>
      <c r="F9" s="20">
        <f t="shared" ref="F9:F10" si="5">E9/C9*100</f>
        <v>103.13702182134064</v>
      </c>
      <c r="G9" s="21">
        <v>0</v>
      </c>
      <c r="H9" s="41">
        <v>424</v>
      </c>
      <c r="I9" s="41">
        <v>9901</v>
      </c>
      <c r="J9" s="23">
        <f>PUSAT!I9</f>
        <v>433316</v>
      </c>
      <c r="K9" s="25">
        <v>1346</v>
      </c>
      <c r="L9" s="19">
        <f>K9+PUSAT!J9</f>
        <v>256032</v>
      </c>
      <c r="M9" s="20">
        <f t="shared" si="4"/>
        <v>59.086671159154058</v>
      </c>
      <c r="N9" s="23">
        <f>PUSAT!L9</f>
        <v>508939</v>
      </c>
      <c r="O9" s="25">
        <v>763</v>
      </c>
      <c r="P9" s="25">
        <f>O9+PUSAT!M9</f>
        <v>537320</v>
      </c>
      <c r="Q9" s="42">
        <v>99.43</v>
      </c>
      <c r="R9" s="31">
        <v>10</v>
      </c>
      <c r="S9" s="31">
        <v>10</v>
      </c>
      <c r="T9" s="31" t="s">
        <v>21</v>
      </c>
      <c r="U9" s="32"/>
      <c r="V9" s="31" t="s">
        <v>21</v>
      </c>
      <c r="W9" s="32"/>
      <c r="X9" s="31" t="s">
        <v>21</v>
      </c>
      <c r="Y9" s="31" t="s">
        <v>26</v>
      </c>
    </row>
    <row r="10" spans="1:25" ht="15.75" customHeight="1" x14ac:dyDescent="0.25">
      <c r="A10" s="28">
        <v>3303</v>
      </c>
      <c r="B10" s="29" t="s">
        <v>29</v>
      </c>
      <c r="C10" s="18">
        <f>PUSAT!C10</f>
        <v>756013</v>
      </c>
      <c r="D10" s="19">
        <v>509</v>
      </c>
      <c r="E10" s="19">
        <f>D10+PUSAT!D10</f>
        <v>781435</v>
      </c>
      <c r="F10" s="20">
        <f t="shared" si="5"/>
        <v>103.36264058951367</v>
      </c>
      <c r="G10" s="21">
        <v>0</v>
      </c>
      <c r="H10" s="41">
        <v>741</v>
      </c>
      <c r="I10" s="41">
        <v>3244</v>
      </c>
      <c r="J10" s="23">
        <f>PUSAT!I10</f>
        <v>268489</v>
      </c>
      <c r="K10" s="25">
        <v>617</v>
      </c>
      <c r="L10" s="19">
        <f>K10+PUSAT!J10</f>
        <v>130714</v>
      </c>
      <c r="M10" s="20">
        <f t="shared" si="4"/>
        <v>48.685048549475027</v>
      </c>
      <c r="N10" s="23">
        <f>PUSAT!L10</f>
        <v>297938</v>
      </c>
      <c r="O10" s="25">
        <v>722</v>
      </c>
      <c r="P10" s="25">
        <f>O10+PUSAT!M10</f>
        <v>282670</v>
      </c>
      <c r="Q10" s="42">
        <v>95.08</v>
      </c>
      <c r="R10" s="31">
        <v>13</v>
      </c>
      <c r="S10" s="31">
        <v>10</v>
      </c>
      <c r="T10" s="31" t="s">
        <v>21</v>
      </c>
      <c r="U10" s="32"/>
      <c r="V10" s="31" t="s">
        <v>21</v>
      </c>
      <c r="W10" s="32"/>
      <c r="X10" s="31" t="s">
        <v>21</v>
      </c>
      <c r="Y10" s="31">
        <v>1</v>
      </c>
    </row>
    <row r="11" spans="1:25" ht="15.75" customHeight="1" x14ac:dyDescent="0.25">
      <c r="A11" s="28">
        <v>3304</v>
      </c>
      <c r="B11" s="29" t="s">
        <v>31</v>
      </c>
      <c r="C11" s="18">
        <f>PUSAT!C11</f>
        <v>775955</v>
      </c>
      <c r="D11" s="19">
        <v>518</v>
      </c>
      <c r="E11" s="19">
        <f>D11+PUSAT!D11</f>
        <v>813358</v>
      </c>
      <c r="F11" s="20">
        <f t="shared" ref="F11:F42" si="6">(E11/C11)*100</f>
        <v>104.8202537518284</v>
      </c>
      <c r="G11" s="21">
        <v>0</v>
      </c>
      <c r="H11" s="41">
        <v>1488</v>
      </c>
      <c r="I11" s="41">
        <v>7442</v>
      </c>
      <c r="J11" s="23">
        <f>PUSAT!I11</f>
        <v>269344</v>
      </c>
      <c r="K11" s="25">
        <v>141</v>
      </c>
      <c r="L11" s="19">
        <f>K11+PUSAT!J11</f>
        <v>123176</v>
      </c>
      <c r="M11" s="20">
        <f t="shared" si="4"/>
        <v>45.73185220387311</v>
      </c>
      <c r="N11" s="23">
        <f>PUSAT!L11</f>
        <v>299742</v>
      </c>
      <c r="O11" s="25">
        <v>833</v>
      </c>
      <c r="P11" s="25">
        <f>O11+PUSAT!M11</f>
        <v>302549</v>
      </c>
      <c r="Q11" s="42">
        <v>98.72</v>
      </c>
      <c r="R11" s="31">
        <v>13</v>
      </c>
      <c r="S11" s="31">
        <v>10</v>
      </c>
      <c r="T11" s="31" t="s">
        <v>21</v>
      </c>
      <c r="U11" s="32"/>
      <c r="V11" s="31" t="s">
        <v>21</v>
      </c>
      <c r="W11" s="32"/>
      <c r="X11" s="31" t="s">
        <v>21</v>
      </c>
      <c r="Y11" s="31">
        <v>3</v>
      </c>
    </row>
    <row r="12" spans="1:25" ht="15.75" customHeight="1" x14ac:dyDescent="0.25">
      <c r="A12" s="16">
        <v>3305</v>
      </c>
      <c r="B12" s="17" t="s">
        <v>33</v>
      </c>
      <c r="C12" s="18">
        <f>PUSAT!C12</f>
        <v>1061535</v>
      </c>
      <c r="D12" s="19">
        <v>298</v>
      </c>
      <c r="E12" s="19">
        <f>D12+PUSAT!D12</f>
        <v>1098587</v>
      </c>
      <c r="F12" s="20">
        <f t="shared" si="6"/>
        <v>103.49041717889659</v>
      </c>
      <c r="G12" s="21">
        <v>0</v>
      </c>
      <c r="H12" s="41">
        <v>0</v>
      </c>
      <c r="I12" s="41">
        <v>8771</v>
      </c>
      <c r="J12" s="23">
        <f>PUSAT!I12</f>
        <v>356098</v>
      </c>
      <c r="K12" s="25">
        <v>0</v>
      </c>
      <c r="L12" s="19">
        <f>K12+PUSAT!J12</f>
        <v>134933</v>
      </c>
      <c r="M12" s="20">
        <f t="shared" si="4"/>
        <v>37.89209711933232</v>
      </c>
      <c r="N12" s="23">
        <f>PUSAT!L12</f>
        <v>394668</v>
      </c>
      <c r="O12" s="25">
        <v>0</v>
      </c>
      <c r="P12" s="25">
        <f>O12+PUSAT!M12</f>
        <v>383660</v>
      </c>
      <c r="Q12" s="42">
        <v>96.95</v>
      </c>
      <c r="R12" s="26">
        <v>13</v>
      </c>
      <c r="S12" s="26">
        <v>10</v>
      </c>
      <c r="T12" s="26" t="s">
        <v>21</v>
      </c>
      <c r="U12" s="27"/>
      <c r="V12" s="26" t="s">
        <v>21</v>
      </c>
      <c r="W12" s="27"/>
      <c r="X12" s="26" t="s">
        <v>21</v>
      </c>
      <c r="Y12" s="26">
        <v>3</v>
      </c>
    </row>
    <row r="13" spans="1:25" ht="15.75" customHeight="1" x14ac:dyDescent="0.25">
      <c r="A13" s="28">
        <v>3306</v>
      </c>
      <c r="B13" s="29" t="s">
        <v>35</v>
      </c>
      <c r="C13" s="18">
        <f>PUSAT!C13</f>
        <v>621610</v>
      </c>
      <c r="D13" s="19">
        <v>233</v>
      </c>
      <c r="E13" s="19">
        <f>D13+PUSAT!D13</f>
        <v>656622</v>
      </c>
      <c r="F13" s="20">
        <f t="shared" si="6"/>
        <v>105.63247052010102</v>
      </c>
      <c r="G13" s="21">
        <v>0</v>
      </c>
      <c r="H13" s="41">
        <v>0</v>
      </c>
      <c r="I13" s="41">
        <v>4568</v>
      </c>
      <c r="J13" s="23">
        <f>PUSAT!I13</f>
        <v>200428</v>
      </c>
      <c r="K13" s="25">
        <v>0</v>
      </c>
      <c r="L13" s="19">
        <f>K13+PUSAT!J13</f>
        <v>165721</v>
      </c>
      <c r="M13" s="20">
        <f t="shared" si="4"/>
        <v>82.68355718761849</v>
      </c>
      <c r="N13" s="23">
        <f>PUSAT!L13</f>
        <v>212225</v>
      </c>
      <c r="O13" s="25">
        <v>1110</v>
      </c>
      <c r="P13" s="25">
        <f>O13+PUSAT!M13</f>
        <v>221182</v>
      </c>
      <c r="Q13" s="42">
        <v>99.240000000000009</v>
      </c>
      <c r="R13" s="31">
        <v>13</v>
      </c>
      <c r="S13" s="31">
        <v>10</v>
      </c>
      <c r="T13" s="31" t="s">
        <v>21</v>
      </c>
      <c r="U13" s="32"/>
      <c r="V13" s="31" t="s">
        <v>21</v>
      </c>
      <c r="W13" s="32"/>
      <c r="X13" s="31" t="s">
        <v>21</v>
      </c>
      <c r="Y13" s="31">
        <v>1</v>
      </c>
    </row>
    <row r="14" spans="1:25" ht="15.75" customHeight="1" x14ac:dyDescent="0.25">
      <c r="A14" s="28">
        <v>3307</v>
      </c>
      <c r="B14" s="29" t="s">
        <v>37</v>
      </c>
      <c r="C14" s="18">
        <f>PUSAT!C14</f>
        <v>678892</v>
      </c>
      <c r="D14" s="19">
        <v>206</v>
      </c>
      <c r="E14" s="19">
        <f>D14+PUSAT!D14</f>
        <v>700469</v>
      </c>
      <c r="F14" s="20">
        <f t="shared" si="6"/>
        <v>103.1782669408389</v>
      </c>
      <c r="G14" s="21">
        <v>0</v>
      </c>
      <c r="H14" s="41">
        <v>0</v>
      </c>
      <c r="I14" s="43">
        <v>9514</v>
      </c>
      <c r="J14" s="23">
        <f>PUSAT!I14</f>
        <v>233195</v>
      </c>
      <c r="K14" s="25">
        <v>318</v>
      </c>
      <c r="L14" s="19">
        <f>K14+PUSAT!J14</f>
        <v>76655</v>
      </c>
      <c r="M14" s="20">
        <f t="shared" si="4"/>
        <v>32.87163103840134</v>
      </c>
      <c r="N14" s="23">
        <f>PUSAT!L14</f>
        <v>244780</v>
      </c>
      <c r="O14" s="25">
        <v>278</v>
      </c>
      <c r="P14" s="25">
        <f>O14+PUSAT!M14</f>
        <v>225670</v>
      </c>
      <c r="Q14" s="42">
        <v>98.320000000000007</v>
      </c>
      <c r="R14" s="31">
        <v>13</v>
      </c>
      <c r="S14" s="31">
        <v>10</v>
      </c>
      <c r="T14" s="31" t="s">
        <v>21</v>
      </c>
      <c r="U14" s="32"/>
      <c r="V14" s="31" t="s">
        <v>21</v>
      </c>
      <c r="W14" s="32"/>
      <c r="X14" s="31" t="s">
        <v>21</v>
      </c>
      <c r="Y14" s="31" t="s">
        <v>26</v>
      </c>
    </row>
    <row r="15" spans="1:25" ht="15.75" customHeight="1" x14ac:dyDescent="0.25">
      <c r="A15" s="28">
        <v>3308</v>
      </c>
      <c r="B15" s="29" t="s">
        <v>39</v>
      </c>
      <c r="C15" s="18">
        <f>PUSAT!C15</f>
        <v>996378</v>
      </c>
      <c r="D15" s="19">
        <v>634</v>
      </c>
      <c r="E15" s="19">
        <f>D15+PUSAT!D15</f>
        <v>1050189</v>
      </c>
      <c r="F15" s="20">
        <f t="shared" si="6"/>
        <v>105.40066119484774</v>
      </c>
      <c r="G15" s="21">
        <v>0</v>
      </c>
      <c r="H15" s="44">
        <v>161</v>
      </c>
      <c r="I15" s="44">
        <v>3060</v>
      </c>
      <c r="J15" s="23">
        <f>PUSAT!I15</f>
        <v>325433</v>
      </c>
      <c r="K15" s="25">
        <v>0</v>
      </c>
      <c r="L15" s="19">
        <f>K15+PUSAT!J15</f>
        <v>241772</v>
      </c>
      <c r="M15" s="20">
        <f t="shared" si="4"/>
        <v>74.29240427369075</v>
      </c>
      <c r="N15" s="23">
        <f>PUSAT!L15</f>
        <v>344640</v>
      </c>
      <c r="O15" s="25">
        <v>0</v>
      </c>
      <c r="P15" s="25">
        <f>O15+PUSAT!M15</f>
        <v>342331</v>
      </c>
      <c r="Q15" s="42">
        <v>97.29</v>
      </c>
      <c r="R15" s="31">
        <v>13</v>
      </c>
      <c r="S15" s="31">
        <v>10</v>
      </c>
      <c r="T15" s="31" t="s">
        <v>21</v>
      </c>
      <c r="U15" s="32"/>
      <c r="V15" s="31" t="s">
        <v>21</v>
      </c>
      <c r="W15" s="32"/>
      <c r="X15" s="31" t="s">
        <v>21</v>
      </c>
      <c r="Y15" s="31" t="s">
        <v>26</v>
      </c>
    </row>
    <row r="16" spans="1:25" ht="15.75" customHeight="1" x14ac:dyDescent="0.25">
      <c r="A16" s="28">
        <v>3309</v>
      </c>
      <c r="B16" s="29" t="s">
        <v>41</v>
      </c>
      <c r="C16" s="18">
        <f>PUSAT!C16</f>
        <v>806310</v>
      </c>
      <c r="D16" s="19">
        <v>493</v>
      </c>
      <c r="E16" s="19">
        <f>D16+PUSAT!D16</f>
        <v>827990</v>
      </c>
      <c r="F16" s="20">
        <f t="shared" si="6"/>
        <v>102.68879215190188</v>
      </c>
      <c r="G16" s="21">
        <v>0</v>
      </c>
      <c r="H16" s="41">
        <v>243</v>
      </c>
      <c r="I16" s="41">
        <v>5928</v>
      </c>
      <c r="J16" s="23">
        <f>PUSAT!I16</f>
        <v>275932</v>
      </c>
      <c r="K16" s="25">
        <v>1363</v>
      </c>
      <c r="L16" s="19">
        <f>K16+PUSAT!J16</f>
        <v>110385</v>
      </c>
      <c r="M16" s="20">
        <f t="shared" si="4"/>
        <v>40.004421379180378</v>
      </c>
      <c r="N16" s="23">
        <f>PUSAT!L16</f>
        <v>288520</v>
      </c>
      <c r="O16" s="25">
        <v>853</v>
      </c>
      <c r="P16" s="25">
        <f>O16+PUSAT!M16</f>
        <v>276180</v>
      </c>
      <c r="Q16" s="42">
        <v>95.440000000000012</v>
      </c>
      <c r="R16" s="31">
        <v>13</v>
      </c>
      <c r="S16" s="31">
        <v>8</v>
      </c>
      <c r="T16" s="31" t="s">
        <v>21</v>
      </c>
      <c r="U16" s="32"/>
      <c r="V16" s="31" t="s">
        <v>21</v>
      </c>
      <c r="W16" s="32"/>
      <c r="X16" s="31" t="s">
        <v>21</v>
      </c>
      <c r="Y16" s="31">
        <v>10</v>
      </c>
    </row>
    <row r="17" spans="1:25" ht="15.75" customHeight="1" x14ac:dyDescent="0.25">
      <c r="A17" s="28">
        <v>3310</v>
      </c>
      <c r="B17" s="29" t="s">
        <v>42</v>
      </c>
      <c r="C17" s="18">
        <f>PUSAT!C17</f>
        <v>1037364</v>
      </c>
      <c r="D17" s="19">
        <v>521</v>
      </c>
      <c r="E17" s="19">
        <f>D17+PUSAT!D17</f>
        <v>1122047</v>
      </c>
      <c r="F17" s="20">
        <f t="shared" si="6"/>
        <v>108.16328694652985</v>
      </c>
      <c r="G17" s="21">
        <v>0</v>
      </c>
      <c r="H17" s="41">
        <v>607</v>
      </c>
      <c r="I17" s="41">
        <v>2362</v>
      </c>
      <c r="J17" s="23">
        <f>PUSAT!I17</f>
        <v>312782</v>
      </c>
      <c r="K17" s="25">
        <v>3068</v>
      </c>
      <c r="L17" s="19">
        <f>K17+PUSAT!J17</f>
        <v>198947</v>
      </c>
      <c r="M17" s="20">
        <f t="shared" si="4"/>
        <v>63.605642268416986</v>
      </c>
      <c r="N17" s="23">
        <f>PUSAT!L17</f>
        <v>332526</v>
      </c>
      <c r="O17" s="25">
        <v>709</v>
      </c>
      <c r="P17" s="25">
        <f>O17+PUSAT!M17</f>
        <v>336023</v>
      </c>
      <c r="Q17" s="42">
        <v>97.68</v>
      </c>
      <c r="R17" s="31">
        <v>13</v>
      </c>
      <c r="S17" s="31">
        <v>10</v>
      </c>
      <c r="T17" s="31" t="s">
        <v>21</v>
      </c>
      <c r="U17" s="32"/>
      <c r="V17" s="31" t="s">
        <v>21</v>
      </c>
      <c r="W17" s="32"/>
      <c r="X17" s="31" t="s">
        <v>21</v>
      </c>
      <c r="Y17" s="31">
        <v>7</v>
      </c>
    </row>
    <row r="18" spans="1:25" ht="15.75" customHeight="1" x14ac:dyDescent="0.25">
      <c r="A18" s="28">
        <v>3311</v>
      </c>
      <c r="B18" s="29" t="s">
        <v>44</v>
      </c>
      <c r="C18" s="18">
        <f>PUSAT!C18</f>
        <v>703086</v>
      </c>
      <c r="D18" s="19">
        <v>351</v>
      </c>
      <c r="E18" s="19">
        <f>D18+PUSAT!D18</f>
        <v>738767</v>
      </c>
      <c r="F18" s="20">
        <f t="shared" si="6"/>
        <v>105.07491259959663</v>
      </c>
      <c r="G18" s="21">
        <v>0</v>
      </c>
      <c r="H18" s="41">
        <v>20</v>
      </c>
      <c r="I18" s="41">
        <v>11321</v>
      </c>
      <c r="J18" s="23">
        <f>PUSAT!I18</f>
        <v>222712</v>
      </c>
      <c r="K18" s="25">
        <v>4990</v>
      </c>
      <c r="L18" s="19">
        <f>K18+PUSAT!J18</f>
        <v>142054</v>
      </c>
      <c r="M18" s="20">
        <f t="shared" si="4"/>
        <v>63.783720679622114</v>
      </c>
      <c r="N18" s="23">
        <f>PUSAT!L18</f>
        <v>250533</v>
      </c>
      <c r="O18" s="25">
        <v>0</v>
      </c>
      <c r="P18" s="25">
        <f>O18+PUSAT!M18</f>
        <v>248123</v>
      </c>
      <c r="Q18" s="42">
        <v>97.13000000000001</v>
      </c>
      <c r="R18" s="31">
        <v>13</v>
      </c>
      <c r="S18" s="31">
        <v>10</v>
      </c>
      <c r="T18" s="31" t="s">
        <v>21</v>
      </c>
      <c r="U18" s="32"/>
      <c r="V18" s="31" t="s">
        <v>21</v>
      </c>
      <c r="W18" s="32"/>
      <c r="X18" s="31" t="s">
        <v>21</v>
      </c>
      <c r="Y18" s="31">
        <v>4</v>
      </c>
    </row>
    <row r="19" spans="1:25" ht="15.75" customHeight="1" x14ac:dyDescent="0.25">
      <c r="A19" s="16">
        <v>3312</v>
      </c>
      <c r="B19" s="17" t="s">
        <v>46</v>
      </c>
      <c r="C19" s="18">
        <f>PUSAT!C19</f>
        <v>882853</v>
      </c>
      <c r="D19" s="19">
        <v>261</v>
      </c>
      <c r="E19" s="19">
        <f>D19+PUSAT!D19</f>
        <v>936290</v>
      </c>
      <c r="F19" s="20">
        <f t="shared" si="6"/>
        <v>106.05276303076504</v>
      </c>
      <c r="G19" s="21">
        <v>0</v>
      </c>
      <c r="H19" s="41">
        <v>0</v>
      </c>
      <c r="I19" s="41">
        <v>6984</v>
      </c>
      <c r="J19" s="23">
        <f>PUSAT!I19</f>
        <v>228461</v>
      </c>
      <c r="K19" s="25">
        <v>422</v>
      </c>
      <c r="L19" s="19">
        <f>K19+PUSAT!J19</f>
        <v>184550</v>
      </c>
      <c r="M19" s="20">
        <f t="shared" si="4"/>
        <v>80.779651669212697</v>
      </c>
      <c r="N19" s="23">
        <f>PUSAT!L19</f>
        <v>260048</v>
      </c>
      <c r="O19" s="25">
        <v>950</v>
      </c>
      <c r="P19" s="25">
        <f>O19+PUSAT!M19</f>
        <v>255963</v>
      </c>
      <c r="Q19" s="42">
        <v>99.56</v>
      </c>
      <c r="R19" s="26">
        <v>13</v>
      </c>
      <c r="S19" s="26">
        <v>8</v>
      </c>
      <c r="T19" s="26" t="s">
        <v>21</v>
      </c>
      <c r="U19" s="27"/>
      <c r="V19" s="26" t="s">
        <v>21</v>
      </c>
      <c r="W19" s="27"/>
      <c r="X19" s="26" t="s">
        <v>21</v>
      </c>
      <c r="Y19" s="26" t="s">
        <v>26</v>
      </c>
    </row>
    <row r="20" spans="1:25" ht="15.75" customHeight="1" x14ac:dyDescent="0.25">
      <c r="A20" s="28">
        <v>3313</v>
      </c>
      <c r="B20" s="29" t="s">
        <v>48</v>
      </c>
      <c r="C20" s="18">
        <f>PUSAT!C20</f>
        <v>713235</v>
      </c>
      <c r="D20" s="19">
        <v>318</v>
      </c>
      <c r="E20" s="19">
        <f>D20+PUSAT!D20</f>
        <v>728419</v>
      </c>
      <c r="F20" s="20">
        <f t="shared" si="6"/>
        <v>102.12889159954292</v>
      </c>
      <c r="G20" s="21">
        <v>0</v>
      </c>
      <c r="H20" s="41">
        <v>52</v>
      </c>
      <c r="I20" s="41">
        <v>5364</v>
      </c>
      <c r="J20" s="23">
        <f>PUSAT!I20</f>
        <v>232336</v>
      </c>
      <c r="K20" s="25">
        <v>1003</v>
      </c>
      <c r="L20" s="19">
        <f>K20+PUSAT!J20</f>
        <v>150823</v>
      </c>
      <c r="M20" s="20">
        <f t="shared" si="4"/>
        <v>64.915897665450046</v>
      </c>
      <c r="N20" s="23">
        <f>PUSAT!L20</f>
        <v>244188</v>
      </c>
      <c r="O20" s="25">
        <v>0</v>
      </c>
      <c r="P20" s="25">
        <f>O20+PUSAT!M20</f>
        <v>249137</v>
      </c>
      <c r="Q20" s="42">
        <v>99.99</v>
      </c>
      <c r="R20" s="31">
        <v>13</v>
      </c>
      <c r="S20" s="31">
        <v>12</v>
      </c>
      <c r="T20" s="31" t="s">
        <v>21</v>
      </c>
      <c r="U20" s="32"/>
      <c r="V20" s="31" t="s">
        <v>21</v>
      </c>
      <c r="W20" s="32"/>
      <c r="X20" s="31" t="s">
        <v>21</v>
      </c>
      <c r="Y20" s="31">
        <v>2</v>
      </c>
    </row>
    <row r="21" spans="1:25" ht="15.75" customHeight="1" x14ac:dyDescent="0.25">
      <c r="A21" s="16">
        <v>3314</v>
      </c>
      <c r="B21" s="17" t="s">
        <v>50</v>
      </c>
      <c r="C21" s="18">
        <f>PUSAT!C21</f>
        <v>768128</v>
      </c>
      <c r="D21" s="19">
        <v>458</v>
      </c>
      <c r="E21" s="19">
        <f>D21+PUSAT!D21</f>
        <v>805110</v>
      </c>
      <c r="F21" s="20">
        <f t="shared" si="6"/>
        <v>104.81456215630729</v>
      </c>
      <c r="G21" s="21">
        <v>0</v>
      </c>
      <c r="H21" s="41">
        <v>47</v>
      </c>
      <c r="I21" s="41">
        <v>6359</v>
      </c>
      <c r="J21" s="23">
        <f>PUSAT!I21</f>
        <v>251361</v>
      </c>
      <c r="K21" s="25">
        <v>905</v>
      </c>
      <c r="L21" s="19">
        <f>K21+PUSAT!J21</f>
        <v>147750</v>
      </c>
      <c r="M21" s="20">
        <f t="shared" si="4"/>
        <v>58.780001670903602</v>
      </c>
      <c r="N21" s="23">
        <f>PUSAT!L21</f>
        <v>280198</v>
      </c>
      <c r="O21" s="25">
        <v>684</v>
      </c>
      <c r="P21" s="25">
        <f>O21+PUSAT!M21</f>
        <v>279594</v>
      </c>
      <c r="Q21" s="42">
        <v>99.99</v>
      </c>
      <c r="R21" s="26">
        <v>13</v>
      </c>
      <c r="S21" s="26">
        <v>8</v>
      </c>
      <c r="T21" s="26" t="s">
        <v>21</v>
      </c>
      <c r="U21" s="27"/>
      <c r="V21" s="26" t="s">
        <v>21</v>
      </c>
      <c r="W21" s="27"/>
      <c r="X21" s="26" t="s">
        <v>21</v>
      </c>
      <c r="Y21" s="26">
        <v>5</v>
      </c>
    </row>
    <row r="22" spans="1:25" ht="15.75" customHeight="1" x14ac:dyDescent="0.25">
      <c r="A22" s="16">
        <v>3315</v>
      </c>
      <c r="B22" s="17" t="s">
        <v>51</v>
      </c>
      <c r="C22" s="18">
        <f>PUSAT!C22</f>
        <v>1123580</v>
      </c>
      <c r="D22" s="19">
        <v>529</v>
      </c>
      <c r="E22" s="19">
        <f>D22+PUSAT!D22</f>
        <v>1177051</v>
      </c>
      <c r="F22" s="20">
        <f t="shared" si="6"/>
        <v>104.75898467398849</v>
      </c>
      <c r="G22" s="21">
        <v>0</v>
      </c>
      <c r="H22" s="41">
        <v>1205</v>
      </c>
      <c r="I22" s="41">
        <v>3059</v>
      </c>
      <c r="J22" s="23">
        <f>PUSAT!I22</f>
        <v>404488</v>
      </c>
      <c r="K22" s="25">
        <v>1886</v>
      </c>
      <c r="L22" s="19">
        <f>K22+PUSAT!J22</f>
        <v>323214</v>
      </c>
      <c r="M22" s="20">
        <f t="shared" si="4"/>
        <v>79.906944087340051</v>
      </c>
      <c r="N22" s="23">
        <f>PUSAT!L22</f>
        <v>424796</v>
      </c>
      <c r="O22" s="25">
        <v>0</v>
      </c>
      <c r="P22" s="25">
        <f>O22+PUSAT!M22</f>
        <v>416434</v>
      </c>
      <c r="Q22" s="42">
        <v>98.34</v>
      </c>
      <c r="R22" s="26">
        <v>13</v>
      </c>
      <c r="S22" s="26">
        <v>10</v>
      </c>
      <c r="T22" s="26" t="s">
        <v>21</v>
      </c>
      <c r="U22" s="27"/>
      <c r="V22" s="26" t="s">
        <v>21</v>
      </c>
      <c r="W22" s="27"/>
      <c r="X22" s="26" t="s">
        <v>21</v>
      </c>
      <c r="Y22" s="26">
        <v>10</v>
      </c>
    </row>
    <row r="23" spans="1:25" ht="15.75" customHeight="1" x14ac:dyDescent="0.25">
      <c r="A23" s="28">
        <v>3316</v>
      </c>
      <c r="B23" s="29" t="s">
        <v>53</v>
      </c>
      <c r="C23" s="18">
        <f>PUSAT!C23</f>
        <v>719851</v>
      </c>
      <c r="D23" s="19">
        <v>708</v>
      </c>
      <c r="E23" s="19">
        <f>D23+PUSAT!D23</f>
        <v>758612</v>
      </c>
      <c r="F23" s="20">
        <f t="shared" si="6"/>
        <v>105.38458653249074</v>
      </c>
      <c r="G23" s="21">
        <v>0</v>
      </c>
      <c r="H23" s="41">
        <v>163</v>
      </c>
      <c r="I23" s="41">
        <v>6510</v>
      </c>
      <c r="J23" s="23">
        <f>PUSAT!I23</f>
        <v>214431</v>
      </c>
      <c r="K23" s="25">
        <v>1139</v>
      </c>
      <c r="L23" s="19">
        <f>K23+PUSAT!J23</f>
        <v>120172</v>
      </c>
      <c r="M23" s="20">
        <f t="shared" si="4"/>
        <v>56.042270007601516</v>
      </c>
      <c r="N23" s="23">
        <f>PUSAT!L23</f>
        <v>228101</v>
      </c>
      <c r="O23" s="25">
        <v>508</v>
      </c>
      <c r="P23" s="25">
        <f>O23+PUSAT!M23</f>
        <v>235645</v>
      </c>
      <c r="Q23" s="42">
        <v>96.9</v>
      </c>
      <c r="R23" s="31">
        <v>13</v>
      </c>
      <c r="S23" s="31">
        <v>8</v>
      </c>
      <c r="T23" s="31" t="s">
        <v>21</v>
      </c>
      <c r="U23" s="32"/>
      <c r="V23" s="31" t="s">
        <v>21</v>
      </c>
      <c r="W23" s="32"/>
      <c r="X23" s="31" t="s">
        <v>22</v>
      </c>
      <c r="Y23" s="32"/>
    </row>
    <row r="24" spans="1:25" ht="15.75" customHeight="1" x14ac:dyDescent="0.25">
      <c r="A24" s="28">
        <v>3317</v>
      </c>
      <c r="B24" s="29" t="s">
        <v>55</v>
      </c>
      <c r="C24" s="18">
        <f>PUSAT!C24</f>
        <v>494104</v>
      </c>
      <c r="D24" s="19">
        <v>114</v>
      </c>
      <c r="E24" s="19">
        <f>D24+PUSAT!D24</f>
        <v>513193</v>
      </c>
      <c r="F24" s="20">
        <f t="shared" si="6"/>
        <v>103.86335670223272</v>
      </c>
      <c r="G24" s="21">
        <v>0</v>
      </c>
      <c r="H24" s="41">
        <v>0</v>
      </c>
      <c r="I24" s="41">
        <v>7431</v>
      </c>
      <c r="J24" s="23">
        <f>PUSAT!I24</f>
        <v>166364</v>
      </c>
      <c r="K24" s="25">
        <v>164</v>
      </c>
      <c r="L24" s="19">
        <f>K24+PUSAT!J24</f>
        <v>51136</v>
      </c>
      <c r="M24" s="20">
        <f t="shared" si="4"/>
        <v>30.737419153182177</v>
      </c>
      <c r="N24" s="23">
        <f>PUSAT!L24</f>
        <v>175314</v>
      </c>
      <c r="O24" s="25">
        <v>0</v>
      </c>
      <c r="P24" s="25">
        <f>O24+PUSAT!M24</f>
        <v>181223</v>
      </c>
      <c r="Q24" s="42">
        <v>99.99</v>
      </c>
      <c r="R24" s="31">
        <v>13</v>
      </c>
      <c r="S24" s="31">
        <v>8</v>
      </c>
      <c r="T24" s="31" t="s">
        <v>21</v>
      </c>
      <c r="U24" s="32"/>
      <c r="V24" s="31" t="s">
        <v>21</v>
      </c>
      <c r="W24" s="32"/>
      <c r="X24" s="31" t="s">
        <v>21</v>
      </c>
      <c r="Y24" s="31" t="s">
        <v>26</v>
      </c>
    </row>
    <row r="25" spans="1:25" ht="15.75" customHeight="1" x14ac:dyDescent="0.25">
      <c r="A25" s="28">
        <v>3318</v>
      </c>
      <c r="B25" s="29" t="s">
        <v>56</v>
      </c>
      <c r="C25" s="18">
        <f>PUSAT!C25</f>
        <v>1032105</v>
      </c>
      <c r="D25" s="19">
        <v>703</v>
      </c>
      <c r="E25" s="19">
        <f>D25+PUSAT!D25</f>
        <v>1058788</v>
      </c>
      <c r="F25" s="20">
        <f t="shared" si="6"/>
        <v>102.58529897636383</v>
      </c>
      <c r="G25" s="21">
        <v>0</v>
      </c>
      <c r="H25" s="41">
        <v>48</v>
      </c>
      <c r="I25" s="41">
        <v>5145</v>
      </c>
      <c r="J25" s="23">
        <f>PUSAT!I25</f>
        <v>325414</v>
      </c>
      <c r="K25" s="25">
        <v>3121</v>
      </c>
      <c r="L25" s="19">
        <f>K25+PUSAT!J25</f>
        <v>145540</v>
      </c>
      <c r="M25" s="20">
        <f t="shared" si="4"/>
        <v>44.724566244845029</v>
      </c>
      <c r="N25" s="23">
        <f>PUSAT!L25</f>
        <v>344888</v>
      </c>
      <c r="O25" s="25">
        <v>0</v>
      </c>
      <c r="P25" s="25">
        <f>O25+PUSAT!M25</f>
        <v>349887</v>
      </c>
      <c r="Q25" s="42">
        <v>99.99</v>
      </c>
      <c r="R25" s="31">
        <v>13</v>
      </c>
      <c r="S25" s="31">
        <v>10</v>
      </c>
      <c r="T25" s="31" t="s">
        <v>21</v>
      </c>
      <c r="U25" s="32"/>
      <c r="V25" s="31" t="s">
        <v>21</v>
      </c>
      <c r="W25" s="32"/>
      <c r="X25" s="31" t="s">
        <v>21</v>
      </c>
      <c r="Y25" s="31">
        <v>1</v>
      </c>
    </row>
    <row r="26" spans="1:25" ht="15.75" customHeight="1" x14ac:dyDescent="0.25">
      <c r="A26" s="28">
        <v>3319</v>
      </c>
      <c r="B26" s="29" t="s">
        <v>57</v>
      </c>
      <c r="C26" s="18">
        <f>PUSAT!C26</f>
        <v>652089</v>
      </c>
      <c r="D26" s="19">
        <v>144</v>
      </c>
      <c r="E26" s="19">
        <f>D26+PUSAT!D26</f>
        <v>677972</v>
      </c>
      <c r="F26" s="20">
        <f t="shared" si="6"/>
        <v>103.96924346216545</v>
      </c>
      <c r="G26" s="21">
        <v>0</v>
      </c>
      <c r="H26" s="41">
        <v>210</v>
      </c>
      <c r="I26" s="41">
        <v>13908</v>
      </c>
      <c r="J26" s="23">
        <f>PUSAT!I26</f>
        <v>230180</v>
      </c>
      <c r="K26" s="18">
        <v>283</v>
      </c>
      <c r="L26" s="19">
        <f>K26+PUSAT!J26</f>
        <v>137585</v>
      </c>
      <c r="M26" s="20">
        <f t="shared" si="4"/>
        <v>59.772786514901377</v>
      </c>
      <c r="N26" s="23">
        <f>PUSAT!L26</f>
        <v>253636</v>
      </c>
      <c r="O26" s="25">
        <v>774</v>
      </c>
      <c r="P26" s="25">
        <f>O26+PUSAT!M26</f>
        <v>252029</v>
      </c>
      <c r="Q26" s="42">
        <v>99.93</v>
      </c>
      <c r="R26" s="31">
        <v>13</v>
      </c>
      <c r="S26" s="31">
        <v>10</v>
      </c>
      <c r="T26" s="31" t="s">
        <v>21</v>
      </c>
      <c r="U26" s="32"/>
      <c r="V26" s="31" t="s">
        <v>21</v>
      </c>
      <c r="W26" s="32"/>
      <c r="X26" s="31" t="s">
        <v>21</v>
      </c>
      <c r="Y26" s="31">
        <v>1</v>
      </c>
    </row>
    <row r="27" spans="1:25" ht="15.75" customHeight="1" x14ac:dyDescent="0.25">
      <c r="A27" s="28">
        <v>3320</v>
      </c>
      <c r="B27" s="29" t="s">
        <v>59</v>
      </c>
      <c r="C27" s="18">
        <f>PUSAT!C27</f>
        <v>899266</v>
      </c>
      <c r="D27" s="19">
        <v>710</v>
      </c>
      <c r="E27" s="19">
        <f>D27+PUSAT!D27</f>
        <v>935797</v>
      </c>
      <c r="F27" s="20">
        <f t="shared" si="6"/>
        <v>104.06231304196977</v>
      </c>
      <c r="G27" s="21">
        <v>0</v>
      </c>
      <c r="H27" s="41">
        <v>88</v>
      </c>
      <c r="I27" s="41">
        <v>11885</v>
      </c>
      <c r="J27" s="23">
        <f>PUSAT!I27</f>
        <v>320824</v>
      </c>
      <c r="K27" s="25">
        <v>768</v>
      </c>
      <c r="L27" s="19">
        <f>K27+PUSAT!J27</f>
        <v>103309</v>
      </c>
      <c r="M27" s="20">
        <f t="shared" si="4"/>
        <v>32.201144552776597</v>
      </c>
      <c r="N27" s="23">
        <f>PUSAT!L27</f>
        <v>339645</v>
      </c>
      <c r="O27" s="25">
        <v>648</v>
      </c>
      <c r="P27" s="25">
        <f>O27+PUSAT!M27</f>
        <v>335301</v>
      </c>
      <c r="Q27" s="42">
        <v>99.68</v>
      </c>
      <c r="R27" s="31">
        <v>18</v>
      </c>
      <c r="S27" s="31">
        <v>18</v>
      </c>
      <c r="T27" s="31" t="s">
        <v>21</v>
      </c>
      <c r="U27" s="32"/>
      <c r="V27" s="31" t="s">
        <v>21</v>
      </c>
      <c r="W27" s="32"/>
      <c r="X27" s="31" t="s">
        <v>21</v>
      </c>
      <c r="Y27" s="31">
        <v>11</v>
      </c>
    </row>
    <row r="28" spans="1:25" ht="15.75" customHeight="1" x14ac:dyDescent="0.25">
      <c r="A28" s="16">
        <v>3321</v>
      </c>
      <c r="B28" s="17" t="s">
        <v>61</v>
      </c>
      <c r="C28" s="18">
        <f>PUSAT!C28</f>
        <v>875677</v>
      </c>
      <c r="D28" s="19">
        <v>572</v>
      </c>
      <c r="E28" s="19">
        <f>D28+PUSAT!D28</f>
        <v>899520</v>
      </c>
      <c r="F28" s="20">
        <f t="shared" si="6"/>
        <v>102.72280761056874</v>
      </c>
      <c r="G28" s="21">
        <v>0</v>
      </c>
      <c r="H28" s="41">
        <v>756</v>
      </c>
      <c r="I28" s="41">
        <v>7254</v>
      </c>
      <c r="J28" s="23">
        <f>PUSAT!I28</f>
        <v>308481</v>
      </c>
      <c r="K28" s="25">
        <v>395</v>
      </c>
      <c r="L28" s="19">
        <f>K28+PUSAT!J28</f>
        <v>150777</v>
      </c>
      <c r="M28" s="20">
        <f t="shared" si="4"/>
        <v>48.877240413510073</v>
      </c>
      <c r="N28" s="23">
        <f>PUSAT!L28</f>
        <v>309336</v>
      </c>
      <c r="O28" s="25">
        <v>0</v>
      </c>
      <c r="P28" s="25">
        <f>O28+PUSAT!M28</f>
        <v>370272</v>
      </c>
      <c r="Q28" s="42">
        <v>95.37</v>
      </c>
      <c r="R28" s="26">
        <v>18</v>
      </c>
      <c r="S28" s="26">
        <v>18</v>
      </c>
      <c r="T28" s="26" t="s">
        <v>21</v>
      </c>
      <c r="U28" s="27"/>
      <c r="V28" s="26" t="s">
        <v>21</v>
      </c>
      <c r="W28" s="27"/>
      <c r="X28" s="26" t="s">
        <v>21</v>
      </c>
      <c r="Y28" s="26">
        <v>5</v>
      </c>
    </row>
    <row r="29" spans="1:25" ht="15.75" customHeight="1" x14ac:dyDescent="0.25">
      <c r="A29" s="16">
        <v>3322</v>
      </c>
      <c r="B29" s="17" t="s">
        <v>63</v>
      </c>
      <c r="C29" s="18">
        <f>PUSAT!C29</f>
        <v>792667</v>
      </c>
      <c r="D29" s="19">
        <v>435</v>
      </c>
      <c r="E29" s="19">
        <f>D29+PUSAT!D29</f>
        <v>819492</v>
      </c>
      <c r="F29" s="20">
        <f t="shared" si="6"/>
        <v>103.3841449183579</v>
      </c>
      <c r="G29" s="21">
        <v>0</v>
      </c>
      <c r="H29" s="41">
        <v>0</v>
      </c>
      <c r="I29" s="41">
        <v>11543</v>
      </c>
      <c r="J29" s="23">
        <f>PUSAT!I29</f>
        <v>265359</v>
      </c>
      <c r="K29" s="25">
        <v>449</v>
      </c>
      <c r="L29" s="19">
        <f>K29+PUSAT!J29</f>
        <v>127837</v>
      </c>
      <c r="M29" s="20">
        <f t="shared" si="4"/>
        <v>48.17511371387441</v>
      </c>
      <c r="N29" s="23">
        <f>PUSAT!L29</f>
        <v>292677</v>
      </c>
      <c r="O29" s="25">
        <v>5</v>
      </c>
      <c r="P29" s="25">
        <f>O29+PUSAT!M29</f>
        <v>296442</v>
      </c>
      <c r="Q29" s="42">
        <v>99.59</v>
      </c>
      <c r="R29" s="26">
        <v>13</v>
      </c>
      <c r="S29" s="26">
        <v>10</v>
      </c>
      <c r="T29" s="26" t="s">
        <v>21</v>
      </c>
      <c r="U29" s="27"/>
      <c r="V29" s="26" t="s">
        <v>21</v>
      </c>
      <c r="W29" s="27"/>
      <c r="X29" s="26" t="s">
        <v>21</v>
      </c>
      <c r="Y29" s="26">
        <v>3</v>
      </c>
    </row>
    <row r="30" spans="1:25" ht="15" x14ac:dyDescent="0.25">
      <c r="A30" s="16">
        <v>3323</v>
      </c>
      <c r="B30" s="17" t="s">
        <v>65</v>
      </c>
      <c r="C30" s="18">
        <f>PUSAT!C30</f>
        <v>606391</v>
      </c>
      <c r="D30" s="19">
        <v>510</v>
      </c>
      <c r="E30" s="19">
        <f>D30+PUSAT!D30</f>
        <v>631741</v>
      </c>
      <c r="F30" s="20">
        <f t="shared" si="6"/>
        <v>104.1804710162255</v>
      </c>
      <c r="G30" s="21">
        <v>0</v>
      </c>
      <c r="H30" s="41">
        <v>319</v>
      </c>
      <c r="I30" s="41">
        <v>3283</v>
      </c>
      <c r="J30" s="23">
        <f>PUSAT!I30</f>
        <v>198506</v>
      </c>
      <c r="K30" s="25">
        <v>1795</v>
      </c>
      <c r="L30" s="19">
        <f>K30+PUSAT!J30</f>
        <v>143276</v>
      </c>
      <c r="M30" s="20">
        <f t="shared" si="4"/>
        <v>72.177163410677764</v>
      </c>
      <c r="N30" s="23">
        <f>PUSAT!L30</f>
        <v>209703</v>
      </c>
      <c r="O30" s="25">
        <v>1060</v>
      </c>
      <c r="P30" s="25">
        <f>O30+PUSAT!M30</f>
        <v>226660</v>
      </c>
      <c r="Q30" s="42">
        <v>97.78</v>
      </c>
      <c r="R30" s="26">
        <v>13</v>
      </c>
      <c r="S30" s="26">
        <v>10</v>
      </c>
      <c r="T30" s="26" t="s">
        <v>21</v>
      </c>
      <c r="U30" s="27"/>
      <c r="V30" s="26" t="s">
        <v>21</v>
      </c>
      <c r="W30" s="27"/>
      <c r="X30" s="26" t="s">
        <v>21</v>
      </c>
      <c r="Y30" s="26" t="s">
        <v>26</v>
      </c>
    </row>
    <row r="31" spans="1:25" ht="15" x14ac:dyDescent="0.25">
      <c r="A31" s="28">
        <v>3324</v>
      </c>
      <c r="B31" s="29" t="s">
        <v>67</v>
      </c>
      <c r="C31" s="18">
        <f>PUSAT!C31</f>
        <v>777709</v>
      </c>
      <c r="D31" s="19">
        <v>697</v>
      </c>
      <c r="E31" s="19">
        <f>D31+PUSAT!D31</f>
        <v>798100</v>
      </c>
      <c r="F31" s="20">
        <f t="shared" si="6"/>
        <v>102.6219318536882</v>
      </c>
      <c r="G31" s="21">
        <v>0</v>
      </c>
      <c r="H31" s="41">
        <v>682</v>
      </c>
      <c r="I31" s="41">
        <v>5815</v>
      </c>
      <c r="J31" s="23">
        <f>PUSAT!I31</f>
        <v>259945</v>
      </c>
      <c r="K31" s="25">
        <v>2105</v>
      </c>
      <c r="L31" s="19">
        <f>K31+PUSAT!J31</f>
        <v>111383</v>
      </c>
      <c r="M31" s="20">
        <f t="shared" si="4"/>
        <v>42.848679528361764</v>
      </c>
      <c r="N31" s="23">
        <f>PUSAT!L31</f>
        <v>288396</v>
      </c>
      <c r="O31" s="25">
        <v>911</v>
      </c>
      <c r="P31" s="25">
        <f>O31+PUSAT!M31</f>
        <v>290130</v>
      </c>
      <c r="Q31" s="42">
        <v>97.95</v>
      </c>
      <c r="R31" s="31">
        <v>13</v>
      </c>
      <c r="S31" s="31">
        <v>10</v>
      </c>
      <c r="T31" s="31" t="s">
        <v>21</v>
      </c>
      <c r="U31" s="32"/>
      <c r="V31" s="31" t="s">
        <v>21</v>
      </c>
      <c r="W31" s="32"/>
      <c r="X31" s="31" t="s">
        <v>21</v>
      </c>
      <c r="Y31" s="31">
        <v>6</v>
      </c>
    </row>
    <row r="32" spans="1:25" ht="15" x14ac:dyDescent="0.25">
      <c r="A32" s="28">
        <v>3325</v>
      </c>
      <c r="B32" s="29" t="s">
        <v>69</v>
      </c>
      <c r="C32" s="18">
        <f>PUSAT!C32</f>
        <v>596184</v>
      </c>
      <c r="D32" s="19">
        <v>519</v>
      </c>
      <c r="E32" s="19">
        <f>D32+PUSAT!D32</f>
        <v>624569</v>
      </c>
      <c r="F32" s="20">
        <f t="shared" si="6"/>
        <v>104.76111401849093</v>
      </c>
      <c r="G32" s="21">
        <v>0</v>
      </c>
      <c r="H32" s="41">
        <v>9</v>
      </c>
      <c r="I32" s="41">
        <v>5211</v>
      </c>
      <c r="J32" s="23">
        <f>PUSAT!I32</f>
        <v>223401</v>
      </c>
      <c r="K32" s="25">
        <v>124</v>
      </c>
      <c r="L32" s="19">
        <f>K32+PUSAT!J32</f>
        <v>61575</v>
      </c>
      <c r="M32" s="20">
        <f t="shared" si="4"/>
        <v>27.562544482791036</v>
      </c>
      <c r="N32" s="23">
        <f>PUSAT!L32</f>
        <v>232673</v>
      </c>
      <c r="O32" s="25">
        <v>729</v>
      </c>
      <c r="P32" s="25">
        <f>O32+PUSAT!M32</f>
        <v>218552</v>
      </c>
      <c r="Q32" s="42">
        <v>95.960000000000008</v>
      </c>
      <c r="R32" s="31">
        <v>13</v>
      </c>
      <c r="S32" s="31">
        <v>10</v>
      </c>
      <c r="T32" s="31" t="s">
        <v>21</v>
      </c>
      <c r="U32" s="32"/>
      <c r="V32" s="31" t="s">
        <v>21</v>
      </c>
      <c r="W32" s="32"/>
      <c r="X32" s="31" t="s">
        <v>21</v>
      </c>
      <c r="Y32" s="31" t="s">
        <v>26</v>
      </c>
    </row>
    <row r="33" spans="1:25" ht="15" x14ac:dyDescent="0.25">
      <c r="A33" s="28">
        <v>3326</v>
      </c>
      <c r="B33" s="29" t="s">
        <v>71</v>
      </c>
      <c r="C33" s="18">
        <f>PUSAT!C33</f>
        <v>710195</v>
      </c>
      <c r="D33" s="19">
        <v>508</v>
      </c>
      <c r="E33" s="19">
        <f>D33+PUSAT!D33</f>
        <v>734734</v>
      </c>
      <c r="F33" s="20">
        <f t="shared" si="6"/>
        <v>103.45524820647852</v>
      </c>
      <c r="G33" s="21">
        <v>0</v>
      </c>
      <c r="H33" s="41">
        <v>1193</v>
      </c>
      <c r="I33" s="41">
        <v>872</v>
      </c>
      <c r="J33" s="23">
        <f>PUSAT!I33</f>
        <v>268768</v>
      </c>
      <c r="K33" s="25">
        <v>161</v>
      </c>
      <c r="L33" s="19">
        <f>K33+PUSAT!J33</f>
        <v>214927</v>
      </c>
      <c r="M33" s="20">
        <f t="shared" si="4"/>
        <v>79.967481247767594</v>
      </c>
      <c r="N33" s="23">
        <f>PUSAT!L33</f>
        <v>293282</v>
      </c>
      <c r="O33" s="25">
        <v>0</v>
      </c>
      <c r="P33" s="25">
        <f>O33+PUSAT!M33</f>
        <v>300088</v>
      </c>
      <c r="Q33" s="42">
        <v>99.99</v>
      </c>
      <c r="R33" s="31">
        <v>13</v>
      </c>
      <c r="S33" s="31">
        <v>10</v>
      </c>
      <c r="T33" s="31" t="s">
        <v>21</v>
      </c>
      <c r="U33" s="32"/>
      <c r="V33" s="31" t="s">
        <v>21</v>
      </c>
      <c r="W33" s="32"/>
      <c r="X33" s="31" t="s">
        <v>21</v>
      </c>
      <c r="Y33" s="31">
        <v>1</v>
      </c>
    </row>
    <row r="34" spans="1:25" ht="15" x14ac:dyDescent="0.25">
      <c r="A34" s="16">
        <v>3327</v>
      </c>
      <c r="B34" s="17" t="s">
        <v>72</v>
      </c>
      <c r="C34" s="18">
        <f>PUSAT!C34</f>
        <v>1114760</v>
      </c>
      <c r="D34" s="19">
        <v>1110</v>
      </c>
      <c r="E34" s="19">
        <f>D34+PUSAT!D34</f>
        <v>1156313</v>
      </c>
      <c r="F34" s="20">
        <f t="shared" si="6"/>
        <v>103.72752879543579</v>
      </c>
      <c r="G34" s="21">
        <v>0</v>
      </c>
      <c r="H34" s="41">
        <v>151</v>
      </c>
      <c r="I34" s="41">
        <v>4656</v>
      </c>
      <c r="J34" s="23">
        <f>PUSAT!I34</f>
        <v>416743</v>
      </c>
      <c r="K34" s="25">
        <v>782</v>
      </c>
      <c r="L34" s="19">
        <f>K34+PUSAT!J34</f>
        <v>110667</v>
      </c>
      <c r="M34" s="20">
        <f t="shared" si="4"/>
        <v>26.555215084596501</v>
      </c>
      <c r="N34" s="23">
        <f>PUSAT!L34</f>
        <v>454878</v>
      </c>
      <c r="O34" s="25">
        <v>1128</v>
      </c>
      <c r="P34" s="25">
        <f>O34+PUSAT!M34</f>
        <v>447890</v>
      </c>
      <c r="Q34" s="42">
        <v>99.73</v>
      </c>
      <c r="R34" s="26">
        <v>13</v>
      </c>
      <c r="S34" s="26">
        <v>10</v>
      </c>
      <c r="T34" s="26" t="s">
        <v>21</v>
      </c>
      <c r="U34" s="27"/>
      <c r="V34" s="26" t="s">
        <v>21</v>
      </c>
      <c r="W34" s="27"/>
      <c r="X34" s="26" t="s">
        <v>21</v>
      </c>
      <c r="Y34" s="26">
        <v>1</v>
      </c>
    </row>
    <row r="35" spans="1:25" ht="15" x14ac:dyDescent="0.25">
      <c r="A35" s="28">
        <v>3328</v>
      </c>
      <c r="B35" s="29" t="s">
        <v>74</v>
      </c>
      <c r="C35" s="18">
        <f>PUSAT!C35</f>
        <v>1195793</v>
      </c>
      <c r="D35" s="19">
        <v>346</v>
      </c>
      <c r="E35" s="19">
        <f>D35+PUSAT!D35</f>
        <v>1228687</v>
      </c>
      <c r="F35" s="20">
        <f t="shared" si="6"/>
        <v>102.7508105499865</v>
      </c>
      <c r="G35" s="21">
        <v>0</v>
      </c>
      <c r="H35" s="41">
        <v>0</v>
      </c>
      <c r="I35" s="41">
        <v>8717</v>
      </c>
      <c r="J35" s="23">
        <f>PUSAT!I35</f>
        <v>449148</v>
      </c>
      <c r="K35" s="25">
        <v>371</v>
      </c>
      <c r="L35" s="19">
        <f>K35+PUSAT!J35</f>
        <v>123805</v>
      </c>
      <c r="M35" s="20">
        <f t="shared" si="4"/>
        <v>27.564410840079439</v>
      </c>
      <c r="N35" s="23">
        <f>PUSAT!L35</f>
        <v>486163</v>
      </c>
      <c r="O35" s="25">
        <v>1344</v>
      </c>
      <c r="P35" s="25">
        <f>O35+PUSAT!M35</f>
        <v>506644</v>
      </c>
      <c r="Q35" s="42">
        <v>99.440000000000012</v>
      </c>
      <c r="R35" s="31">
        <v>13</v>
      </c>
      <c r="S35" s="31">
        <v>10</v>
      </c>
      <c r="T35" s="31" t="s">
        <v>21</v>
      </c>
      <c r="U35" s="32"/>
      <c r="V35" s="31" t="s">
        <v>21</v>
      </c>
      <c r="W35" s="32"/>
      <c r="X35" s="31" t="s">
        <v>21</v>
      </c>
      <c r="Y35" s="31" t="s">
        <v>26</v>
      </c>
    </row>
    <row r="36" spans="1:25" ht="15" x14ac:dyDescent="0.25">
      <c r="A36" s="28">
        <v>3329</v>
      </c>
      <c r="B36" s="29" t="s">
        <v>76</v>
      </c>
      <c r="C36" s="18">
        <f>PUSAT!C36</f>
        <v>1454914</v>
      </c>
      <c r="D36" s="19">
        <v>1813</v>
      </c>
      <c r="E36" s="19">
        <f>D36+PUSAT!D36</f>
        <v>1534176</v>
      </c>
      <c r="F36" s="20">
        <f t="shared" si="6"/>
        <v>105.44788214286204</v>
      </c>
      <c r="G36" s="21">
        <v>0</v>
      </c>
      <c r="H36" s="41">
        <v>0</v>
      </c>
      <c r="I36" s="41">
        <v>7251</v>
      </c>
      <c r="J36" s="23">
        <f>PUSAT!I36</f>
        <v>538308</v>
      </c>
      <c r="K36" s="25">
        <v>1507</v>
      </c>
      <c r="L36" s="19">
        <f>K36+PUSAT!J36</f>
        <v>179908</v>
      </c>
      <c r="M36" s="20">
        <f t="shared" si="4"/>
        <v>33.421015478127764</v>
      </c>
      <c r="N36" s="23">
        <f>PUSAT!L36</f>
        <v>578478</v>
      </c>
      <c r="O36" s="25">
        <v>1437</v>
      </c>
      <c r="P36" s="25">
        <f>O36+PUSAT!M36</f>
        <v>563338</v>
      </c>
      <c r="Q36" s="42">
        <v>96.2</v>
      </c>
      <c r="R36" s="31">
        <v>11</v>
      </c>
      <c r="S36" s="31">
        <v>10</v>
      </c>
      <c r="T36" s="31" t="s">
        <v>21</v>
      </c>
      <c r="U36" s="32"/>
      <c r="V36" s="31" t="s">
        <v>21</v>
      </c>
      <c r="W36" s="32"/>
      <c r="X36" s="31" t="s">
        <v>21</v>
      </c>
      <c r="Y36" s="31" t="s">
        <v>26</v>
      </c>
    </row>
    <row r="37" spans="1:25" ht="15" x14ac:dyDescent="0.25">
      <c r="A37" s="28">
        <v>3371</v>
      </c>
      <c r="B37" s="29" t="s">
        <v>78</v>
      </c>
      <c r="C37" s="18">
        <f>PUSAT!C37</f>
        <v>98950</v>
      </c>
      <c r="D37" s="19">
        <v>16</v>
      </c>
      <c r="E37" s="19">
        <f>D37+PUSAT!D37</f>
        <v>103292</v>
      </c>
      <c r="F37" s="20">
        <f t="shared" si="6"/>
        <v>104.38807478524508</v>
      </c>
      <c r="G37" s="21">
        <v>0</v>
      </c>
      <c r="H37" s="41">
        <v>0</v>
      </c>
      <c r="I37" s="41">
        <v>2591</v>
      </c>
      <c r="J37" s="23">
        <f>PUSAT!I37</f>
        <v>30751</v>
      </c>
      <c r="K37" s="25">
        <v>180</v>
      </c>
      <c r="L37" s="19">
        <f>K37+PUSAT!J37</f>
        <v>33129</v>
      </c>
      <c r="M37" s="20">
        <f t="shared" si="4"/>
        <v>107.73308185099673</v>
      </c>
      <c r="N37" s="23">
        <f>PUSAT!L37</f>
        <v>34523</v>
      </c>
      <c r="O37" s="25">
        <v>65</v>
      </c>
      <c r="P37" s="25">
        <f>O37+PUSAT!M37</f>
        <v>35448</v>
      </c>
      <c r="Q37" s="42">
        <v>95.570000000000007</v>
      </c>
      <c r="R37" s="31">
        <v>13</v>
      </c>
      <c r="S37" s="31">
        <v>10</v>
      </c>
      <c r="T37" s="31" t="s">
        <v>21</v>
      </c>
      <c r="U37" s="32"/>
      <c r="V37" s="31" t="s">
        <v>21</v>
      </c>
      <c r="W37" s="32"/>
      <c r="X37" s="31" t="s">
        <v>21</v>
      </c>
      <c r="Y37" s="31">
        <v>2</v>
      </c>
    </row>
    <row r="38" spans="1:25" ht="15" x14ac:dyDescent="0.25">
      <c r="A38" s="28">
        <v>3372</v>
      </c>
      <c r="B38" s="29" t="s">
        <v>80</v>
      </c>
      <c r="C38" s="18">
        <f>PUSAT!C38</f>
        <v>442378</v>
      </c>
      <c r="D38" s="19">
        <v>92</v>
      </c>
      <c r="E38" s="19">
        <f>D38+PUSAT!D38</f>
        <v>460425</v>
      </c>
      <c r="F38" s="20">
        <f t="shared" si="6"/>
        <v>104.07954283440858</v>
      </c>
      <c r="G38" s="21">
        <v>0</v>
      </c>
      <c r="H38" s="41">
        <v>385</v>
      </c>
      <c r="I38" s="41">
        <v>2784</v>
      </c>
      <c r="J38" s="23">
        <f>PUSAT!I38</f>
        <v>144954</v>
      </c>
      <c r="K38" s="25">
        <v>676</v>
      </c>
      <c r="L38" s="19">
        <f>K38+PUSAT!J38</f>
        <v>154182</v>
      </c>
      <c r="M38" s="20">
        <f t="shared" si="4"/>
        <v>106.36615753963325</v>
      </c>
      <c r="N38" s="23">
        <f>PUSAT!L38</f>
        <v>162587</v>
      </c>
      <c r="O38" s="25">
        <v>2476</v>
      </c>
      <c r="P38" s="25">
        <f>O38+PUSAT!M38</f>
        <v>174437</v>
      </c>
      <c r="Q38" s="42">
        <v>99.350000000000009</v>
      </c>
      <c r="R38" s="31">
        <v>13</v>
      </c>
      <c r="S38" s="31">
        <v>10</v>
      </c>
      <c r="T38" s="31" t="s">
        <v>21</v>
      </c>
      <c r="U38" s="32"/>
      <c r="V38" s="31" t="s">
        <v>21</v>
      </c>
      <c r="W38" s="32"/>
      <c r="X38" s="31" t="s">
        <v>21</v>
      </c>
      <c r="Y38" s="31">
        <v>22</v>
      </c>
    </row>
    <row r="39" spans="1:25" ht="15" x14ac:dyDescent="0.25">
      <c r="A39" s="16">
        <v>3373</v>
      </c>
      <c r="B39" s="17" t="s">
        <v>82</v>
      </c>
      <c r="C39" s="18">
        <f>PUSAT!C39</f>
        <v>150088</v>
      </c>
      <c r="D39" s="19">
        <v>111</v>
      </c>
      <c r="E39" s="19">
        <f>D39+PUSAT!D39</f>
        <v>147245</v>
      </c>
      <c r="F39" s="20">
        <f t="shared" si="6"/>
        <v>98.105777943606427</v>
      </c>
      <c r="G39" s="21">
        <v>0</v>
      </c>
      <c r="H39" s="41">
        <v>0</v>
      </c>
      <c r="I39" s="41">
        <v>6439</v>
      </c>
      <c r="J39" s="23">
        <f>PUSAT!I39</f>
        <v>51766</v>
      </c>
      <c r="K39" s="25">
        <v>167</v>
      </c>
      <c r="L39" s="19">
        <f>K39+PUSAT!J39</f>
        <v>35986</v>
      </c>
      <c r="M39" s="20">
        <f t="shared" si="4"/>
        <v>69.516671174129741</v>
      </c>
      <c r="N39" s="23">
        <f>PUSAT!L39</f>
        <v>54656</v>
      </c>
      <c r="O39" s="25">
        <v>121</v>
      </c>
      <c r="P39" s="25">
        <f>O39+PUSAT!M39</f>
        <v>52303</v>
      </c>
      <c r="Q39" s="42">
        <v>95.48</v>
      </c>
      <c r="R39" s="26">
        <v>13</v>
      </c>
      <c r="S39" s="26">
        <v>10</v>
      </c>
      <c r="T39" s="26" t="s">
        <v>21</v>
      </c>
      <c r="U39" s="27"/>
      <c r="V39" s="26" t="s">
        <v>21</v>
      </c>
      <c r="W39" s="27"/>
      <c r="X39" s="26" t="s">
        <v>21</v>
      </c>
      <c r="Y39" s="26">
        <v>12</v>
      </c>
    </row>
    <row r="40" spans="1:25" ht="15" x14ac:dyDescent="0.25">
      <c r="A40" s="16">
        <v>3374</v>
      </c>
      <c r="B40" s="17" t="s">
        <v>84</v>
      </c>
      <c r="C40" s="18">
        <f>PUSAT!C40</f>
        <v>1280938</v>
      </c>
      <c r="D40" s="19">
        <v>730</v>
      </c>
      <c r="E40" s="19">
        <f>D40+PUSAT!D40</f>
        <v>1357291</v>
      </c>
      <c r="F40" s="20">
        <f t="shared" si="6"/>
        <v>105.96071004217222</v>
      </c>
      <c r="G40" s="21">
        <v>0</v>
      </c>
      <c r="H40" s="41">
        <v>0</v>
      </c>
      <c r="I40" s="41">
        <v>14564</v>
      </c>
      <c r="J40" s="23">
        <f>PUSAT!I40</f>
        <v>456491</v>
      </c>
      <c r="K40" s="25">
        <v>1208</v>
      </c>
      <c r="L40" s="19">
        <f>K40+PUSAT!J40</f>
        <v>300679</v>
      </c>
      <c r="M40" s="20">
        <f t="shared" si="4"/>
        <v>65.867454122863322</v>
      </c>
      <c r="N40" s="23">
        <f>PUSAT!L40</f>
        <v>482043</v>
      </c>
      <c r="O40" s="25">
        <v>1034</v>
      </c>
      <c r="P40" s="25">
        <f>O40+PUSAT!M40</f>
        <v>468595</v>
      </c>
      <c r="Q40" s="42">
        <v>96.53</v>
      </c>
      <c r="R40" s="26">
        <v>13</v>
      </c>
      <c r="S40" s="26">
        <v>10</v>
      </c>
      <c r="T40" s="26" t="s">
        <v>21</v>
      </c>
      <c r="U40" s="27"/>
      <c r="V40" s="26" t="s">
        <v>21</v>
      </c>
      <c r="W40" s="27"/>
      <c r="X40" s="26" t="s">
        <v>21</v>
      </c>
      <c r="Y40" s="26">
        <v>18</v>
      </c>
    </row>
    <row r="41" spans="1:25" ht="15" x14ac:dyDescent="0.25">
      <c r="A41" s="28">
        <v>3375</v>
      </c>
      <c r="B41" s="29" t="s">
        <v>86</v>
      </c>
      <c r="C41" s="18">
        <f>PUSAT!C41</f>
        <v>235885</v>
      </c>
      <c r="D41" s="19">
        <v>107</v>
      </c>
      <c r="E41" s="19">
        <f>D41+PUSAT!D41</f>
        <v>249771</v>
      </c>
      <c r="F41" s="20">
        <f t="shared" si="6"/>
        <v>105.88676685673104</v>
      </c>
      <c r="G41" s="21">
        <v>0</v>
      </c>
      <c r="H41" s="41">
        <v>44</v>
      </c>
      <c r="I41" s="41">
        <v>2847</v>
      </c>
      <c r="J41" s="23">
        <f>PUSAT!I41</f>
        <v>85378</v>
      </c>
      <c r="K41" s="25">
        <v>571</v>
      </c>
      <c r="L41" s="19">
        <f>K41+PUSAT!J41</f>
        <v>43109</v>
      </c>
      <c r="M41" s="20">
        <f t="shared" si="4"/>
        <v>50.491930005387808</v>
      </c>
      <c r="N41" s="23">
        <f>PUSAT!L41</f>
        <v>90432</v>
      </c>
      <c r="O41" s="25">
        <v>174</v>
      </c>
      <c r="P41" s="25">
        <f>O41+PUSAT!M41</f>
        <v>87710</v>
      </c>
      <c r="Q41" s="42">
        <v>95.75</v>
      </c>
      <c r="R41" s="31">
        <v>13</v>
      </c>
      <c r="S41" s="31">
        <v>10</v>
      </c>
      <c r="T41" s="31" t="s">
        <v>21</v>
      </c>
      <c r="U41" s="32"/>
      <c r="V41" s="31" t="s">
        <v>21</v>
      </c>
      <c r="W41" s="32"/>
      <c r="X41" s="31" t="s">
        <v>21</v>
      </c>
      <c r="Y41" s="31">
        <v>1</v>
      </c>
    </row>
    <row r="42" spans="1:25" ht="15" x14ac:dyDescent="0.25">
      <c r="A42" s="28">
        <v>3376</v>
      </c>
      <c r="B42" s="29" t="s">
        <v>88</v>
      </c>
      <c r="C42" s="18">
        <f>PUSAT!C42</f>
        <v>214378</v>
      </c>
      <c r="D42" s="19">
        <v>206</v>
      </c>
      <c r="E42" s="19">
        <f>D42+PUSAT!D42</f>
        <v>229257</v>
      </c>
      <c r="F42" s="20">
        <f t="shared" si="6"/>
        <v>106.94054427226673</v>
      </c>
      <c r="G42" s="21">
        <v>0</v>
      </c>
      <c r="H42" s="41">
        <v>91</v>
      </c>
      <c r="I42" s="41">
        <v>7309</v>
      </c>
      <c r="J42" s="23">
        <f>PUSAT!I42</f>
        <v>78302</v>
      </c>
      <c r="K42" s="25">
        <v>338</v>
      </c>
      <c r="L42" s="19">
        <f>K42+PUSAT!J42</f>
        <v>62067</v>
      </c>
      <c r="M42" s="20">
        <f t="shared" si="4"/>
        <v>79.266174554928355</v>
      </c>
      <c r="N42" s="23">
        <f>PUSAT!L42</f>
        <v>87150</v>
      </c>
      <c r="O42" s="25">
        <v>197</v>
      </c>
      <c r="P42" s="25">
        <f>O42+PUSAT!M42</f>
        <v>87638</v>
      </c>
      <c r="Q42" s="42">
        <v>99.660000000000011</v>
      </c>
      <c r="R42" s="31">
        <v>13</v>
      </c>
      <c r="S42" s="31">
        <v>10</v>
      </c>
      <c r="T42" s="31" t="s">
        <v>21</v>
      </c>
      <c r="U42" s="32"/>
      <c r="V42" s="31" t="s">
        <v>21</v>
      </c>
      <c r="W42" s="32"/>
      <c r="X42" s="31" t="s">
        <v>21</v>
      </c>
      <c r="Y42" s="31">
        <v>18</v>
      </c>
    </row>
  </sheetData>
  <mergeCells count="32">
    <mergeCell ref="X3:X5"/>
    <mergeCell ref="Y3:Y5"/>
    <mergeCell ref="D4:D5"/>
    <mergeCell ref="E4:E5"/>
    <mergeCell ref="J3:J5"/>
    <mergeCell ref="K4:K5"/>
    <mergeCell ref="W4:W5"/>
    <mergeCell ref="M4:M5"/>
    <mergeCell ref="T4:T5"/>
    <mergeCell ref="U4:U5"/>
    <mergeCell ref="V4:V5"/>
    <mergeCell ref="N3:N5"/>
    <mergeCell ref="O3:Q3"/>
    <mergeCell ref="O4:O5"/>
    <mergeCell ref="P4:P5"/>
    <mergeCell ref="Q4:Q5"/>
    <mergeCell ref="C1:Y1"/>
    <mergeCell ref="C2:Y2"/>
    <mergeCell ref="A3:A5"/>
    <mergeCell ref="B3:B5"/>
    <mergeCell ref="C3:C5"/>
    <mergeCell ref="G3:G5"/>
    <mergeCell ref="F4:F5"/>
    <mergeCell ref="H3:H5"/>
    <mergeCell ref="I3:I5"/>
    <mergeCell ref="D3:F3"/>
    <mergeCell ref="K3:M3"/>
    <mergeCell ref="R3:R5"/>
    <mergeCell ref="S3:S5"/>
    <mergeCell ref="T3:U3"/>
    <mergeCell ref="V3:W3"/>
    <mergeCell ref="L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6"/>
  <sheetViews>
    <sheetView tabSelected="1" zoomScaleNormal="100" workbookViewId="0">
      <selection activeCell="B2" sqref="B2:B36"/>
    </sheetView>
  </sheetViews>
  <sheetFormatPr defaultColWidth="14.42578125" defaultRowHeight="15.75" customHeight="1" x14ac:dyDescent="0.2"/>
  <cols>
    <col min="1" max="1" width="7" bestFit="1" customWidth="1"/>
    <col min="4" max="4" width="7.28515625" bestFit="1" customWidth="1"/>
    <col min="5" max="5" width="20.28515625" bestFit="1" customWidth="1"/>
    <col min="6" max="6" width="12.42578125" bestFit="1" customWidth="1"/>
  </cols>
  <sheetData>
    <row r="1" spans="1:6" ht="15.75" customHeight="1" x14ac:dyDescent="0.25">
      <c r="A1" s="70" t="s">
        <v>101</v>
      </c>
      <c r="B1" s="71" t="s">
        <v>102</v>
      </c>
      <c r="C1" s="71" t="s">
        <v>103</v>
      </c>
      <c r="D1" s="69" t="s">
        <v>98</v>
      </c>
      <c r="E1" s="68" t="s">
        <v>99</v>
      </c>
      <c r="F1" s="68" t="s">
        <v>100</v>
      </c>
    </row>
    <row r="2" spans="1:6" ht="15.75" customHeight="1" x14ac:dyDescent="0.2">
      <c r="A2" s="67">
        <v>1</v>
      </c>
      <c r="B2" s="71" t="s">
        <v>104</v>
      </c>
      <c r="C2" s="67">
        <v>2022</v>
      </c>
      <c r="D2" s="65">
        <v>3301</v>
      </c>
      <c r="E2" s="17" t="s">
        <v>24</v>
      </c>
      <c r="F2" s="64">
        <v>1479762</v>
      </c>
    </row>
    <row r="3" spans="1:6" ht="15.75" customHeight="1" x14ac:dyDescent="0.2">
      <c r="A3" s="67">
        <v>1</v>
      </c>
      <c r="B3" s="71" t="s">
        <v>104</v>
      </c>
      <c r="C3" s="67">
        <v>2022</v>
      </c>
      <c r="D3" s="66">
        <v>3302</v>
      </c>
      <c r="E3" s="29" t="s">
        <v>27</v>
      </c>
      <c r="F3" s="64">
        <v>1377963</v>
      </c>
    </row>
    <row r="4" spans="1:6" ht="15.75" customHeight="1" x14ac:dyDescent="0.2">
      <c r="A4" s="67">
        <v>1</v>
      </c>
      <c r="B4" s="71" t="s">
        <v>104</v>
      </c>
      <c r="C4" s="67">
        <v>2022</v>
      </c>
      <c r="D4" s="66">
        <v>3303</v>
      </c>
      <c r="E4" s="29" t="s">
        <v>29</v>
      </c>
      <c r="F4" s="64">
        <v>756013</v>
      </c>
    </row>
    <row r="5" spans="1:6" ht="15.75" customHeight="1" x14ac:dyDescent="0.2">
      <c r="A5" s="67">
        <v>1</v>
      </c>
      <c r="B5" s="71" t="s">
        <v>104</v>
      </c>
      <c r="C5" s="67">
        <v>2022</v>
      </c>
      <c r="D5" s="66">
        <v>3304</v>
      </c>
      <c r="E5" s="29" t="s">
        <v>31</v>
      </c>
      <c r="F5" s="64">
        <v>775955</v>
      </c>
    </row>
    <row r="6" spans="1:6" ht="15.75" customHeight="1" x14ac:dyDescent="0.2">
      <c r="A6" s="67">
        <v>1</v>
      </c>
      <c r="B6" s="71" t="s">
        <v>104</v>
      </c>
      <c r="C6" s="67">
        <v>2022</v>
      </c>
      <c r="D6" s="65">
        <v>3305</v>
      </c>
      <c r="E6" s="17" t="s">
        <v>33</v>
      </c>
      <c r="F6" s="64">
        <v>1061535</v>
      </c>
    </row>
    <row r="7" spans="1:6" ht="15.75" customHeight="1" x14ac:dyDescent="0.2">
      <c r="A7" s="67">
        <v>1</v>
      </c>
      <c r="B7" s="71" t="s">
        <v>104</v>
      </c>
      <c r="C7" s="67">
        <v>2022</v>
      </c>
      <c r="D7" s="66">
        <v>3306</v>
      </c>
      <c r="E7" s="29" t="s">
        <v>35</v>
      </c>
      <c r="F7" s="64">
        <v>621610</v>
      </c>
    </row>
    <row r="8" spans="1:6" ht="15.75" customHeight="1" x14ac:dyDescent="0.2">
      <c r="A8" s="67">
        <v>1</v>
      </c>
      <c r="B8" s="71" t="s">
        <v>104</v>
      </c>
      <c r="C8" s="67">
        <v>2022</v>
      </c>
      <c r="D8" s="66">
        <v>3307</v>
      </c>
      <c r="E8" s="29" t="s">
        <v>37</v>
      </c>
      <c r="F8" s="64">
        <v>678892</v>
      </c>
    </row>
    <row r="9" spans="1:6" ht="15.75" customHeight="1" x14ac:dyDescent="0.2">
      <c r="A9" s="67">
        <v>1</v>
      </c>
      <c r="B9" s="71" t="s">
        <v>104</v>
      </c>
      <c r="C9" s="67">
        <v>2022</v>
      </c>
      <c r="D9" s="66">
        <v>3308</v>
      </c>
      <c r="E9" s="29" t="s">
        <v>39</v>
      </c>
      <c r="F9" s="64">
        <v>996378</v>
      </c>
    </row>
    <row r="10" spans="1:6" ht="15.75" customHeight="1" x14ac:dyDescent="0.2">
      <c r="A10" s="67">
        <v>1</v>
      </c>
      <c r="B10" s="71" t="s">
        <v>104</v>
      </c>
      <c r="C10" s="67">
        <v>2022</v>
      </c>
      <c r="D10" s="66">
        <v>3309</v>
      </c>
      <c r="E10" s="29" t="s">
        <v>41</v>
      </c>
      <c r="F10" s="64">
        <v>806310</v>
      </c>
    </row>
    <row r="11" spans="1:6" ht="15.75" customHeight="1" x14ac:dyDescent="0.2">
      <c r="A11" s="67">
        <v>1</v>
      </c>
      <c r="B11" s="71" t="s">
        <v>104</v>
      </c>
      <c r="C11" s="67">
        <v>2022</v>
      </c>
      <c r="D11" s="66">
        <v>3310</v>
      </c>
      <c r="E11" s="29" t="s">
        <v>42</v>
      </c>
      <c r="F11" s="64">
        <v>1037364</v>
      </c>
    </row>
    <row r="12" spans="1:6" ht="15.75" customHeight="1" x14ac:dyDescent="0.2">
      <c r="A12" s="67">
        <v>1</v>
      </c>
      <c r="B12" s="71" t="s">
        <v>104</v>
      </c>
      <c r="C12" s="67">
        <v>2022</v>
      </c>
      <c r="D12" s="66">
        <v>3311</v>
      </c>
      <c r="E12" s="29" t="s">
        <v>44</v>
      </c>
      <c r="F12" s="64">
        <v>703086</v>
      </c>
    </row>
    <row r="13" spans="1:6" ht="15.75" customHeight="1" x14ac:dyDescent="0.2">
      <c r="A13" s="67">
        <v>1</v>
      </c>
      <c r="B13" s="71" t="s">
        <v>104</v>
      </c>
      <c r="C13" s="67">
        <v>2022</v>
      </c>
      <c r="D13" s="65">
        <v>3312</v>
      </c>
      <c r="E13" s="17" t="s">
        <v>46</v>
      </c>
      <c r="F13" s="64">
        <v>882853</v>
      </c>
    </row>
    <row r="14" spans="1:6" ht="15.75" customHeight="1" x14ac:dyDescent="0.2">
      <c r="A14" s="67">
        <v>1</v>
      </c>
      <c r="B14" s="71" t="s">
        <v>104</v>
      </c>
      <c r="C14" s="67">
        <v>2022</v>
      </c>
      <c r="D14" s="66">
        <v>3313</v>
      </c>
      <c r="E14" s="29" t="s">
        <v>48</v>
      </c>
      <c r="F14" s="64">
        <v>713235</v>
      </c>
    </row>
    <row r="15" spans="1:6" ht="15.75" customHeight="1" x14ac:dyDescent="0.2">
      <c r="A15" s="67">
        <v>1</v>
      </c>
      <c r="B15" s="71" t="s">
        <v>104</v>
      </c>
      <c r="C15" s="67">
        <v>2022</v>
      </c>
      <c r="D15" s="65">
        <v>3314</v>
      </c>
      <c r="E15" s="17" t="s">
        <v>50</v>
      </c>
      <c r="F15" s="64">
        <v>768128</v>
      </c>
    </row>
    <row r="16" spans="1:6" ht="15.75" customHeight="1" x14ac:dyDescent="0.2">
      <c r="A16" s="67">
        <v>1</v>
      </c>
      <c r="B16" s="71" t="s">
        <v>104</v>
      </c>
      <c r="C16" s="67">
        <v>2022</v>
      </c>
      <c r="D16" s="65">
        <v>3315</v>
      </c>
      <c r="E16" s="17" t="s">
        <v>51</v>
      </c>
      <c r="F16" s="64">
        <v>1123580</v>
      </c>
    </row>
    <row r="17" spans="1:6" ht="15.75" customHeight="1" x14ac:dyDescent="0.2">
      <c r="A17" s="67">
        <v>1</v>
      </c>
      <c r="B17" s="71" t="s">
        <v>104</v>
      </c>
      <c r="C17" s="67">
        <v>2022</v>
      </c>
      <c r="D17" s="66">
        <v>3316</v>
      </c>
      <c r="E17" s="29" t="s">
        <v>53</v>
      </c>
      <c r="F17" s="64">
        <v>719851</v>
      </c>
    </row>
    <row r="18" spans="1:6" ht="15.75" customHeight="1" x14ac:dyDescent="0.2">
      <c r="A18" s="67">
        <v>1</v>
      </c>
      <c r="B18" s="71" t="s">
        <v>104</v>
      </c>
      <c r="C18" s="67">
        <v>2022</v>
      </c>
      <c r="D18" s="66">
        <v>3317</v>
      </c>
      <c r="E18" s="29" t="s">
        <v>55</v>
      </c>
      <c r="F18" s="64">
        <v>494104</v>
      </c>
    </row>
    <row r="19" spans="1:6" ht="15.75" customHeight="1" x14ac:dyDescent="0.2">
      <c r="A19" s="67">
        <v>1</v>
      </c>
      <c r="B19" s="71" t="s">
        <v>104</v>
      </c>
      <c r="C19" s="67">
        <v>2022</v>
      </c>
      <c r="D19" s="66">
        <v>3318</v>
      </c>
      <c r="E19" s="29" t="s">
        <v>56</v>
      </c>
      <c r="F19" s="64">
        <v>1032105</v>
      </c>
    </row>
    <row r="20" spans="1:6" ht="15.75" customHeight="1" x14ac:dyDescent="0.2">
      <c r="A20" s="67">
        <v>1</v>
      </c>
      <c r="B20" s="71" t="s">
        <v>104</v>
      </c>
      <c r="C20" s="67">
        <v>2022</v>
      </c>
      <c r="D20" s="66">
        <v>3319</v>
      </c>
      <c r="E20" s="29" t="s">
        <v>57</v>
      </c>
      <c r="F20" s="64">
        <v>652089</v>
      </c>
    </row>
    <row r="21" spans="1:6" ht="15.75" customHeight="1" x14ac:dyDescent="0.2">
      <c r="A21" s="67">
        <v>1</v>
      </c>
      <c r="B21" s="71" t="s">
        <v>104</v>
      </c>
      <c r="C21" s="67">
        <v>2022</v>
      </c>
      <c r="D21" s="66">
        <v>3320</v>
      </c>
      <c r="E21" s="29" t="s">
        <v>59</v>
      </c>
      <c r="F21" s="64">
        <v>899266</v>
      </c>
    </row>
    <row r="22" spans="1:6" ht="15.75" customHeight="1" x14ac:dyDescent="0.2">
      <c r="A22" s="67">
        <v>1</v>
      </c>
      <c r="B22" s="71" t="s">
        <v>104</v>
      </c>
      <c r="C22" s="67">
        <v>2022</v>
      </c>
      <c r="D22" s="65">
        <v>3321</v>
      </c>
      <c r="E22" s="17" t="s">
        <v>61</v>
      </c>
      <c r="F22" s="64">
        <v>875677</v>
      </c>
    </row>
    <row r="23" spans="1:6" ht="15.75" customHeight="1" x14ac:dyDescent="0.2">
      <c r="A23" s="67">
        <v>1</v>
      </c>
      <c r="B23" s="71" t="s">
        <v>104</v>
      </c>
      <c r="C23" s="67">
        <v>2022</v>
      </c>
      <c r="D23" s="65">
        <v>3322</v>
      </c>
      <c r="E23" s="17" t="s">
        <v>63</v>
      </c>
      <c r="F23" s="64">
        <v>792667</v>
      </c>
    </row>
    <row r="24" spans="1:6" ht="15" x14ac:dyDescent="0.2">
      <c r="A24" s="67">
        <v>1</v>
      </c>
      <c r="B24" s="71" t="s">
        <v>104</v>
      </c>
      <c r="C24" s="67">
        <v>2022</v>
      </c>
      <c r="D24" s="65">
        <v>3323</v>
      </c>
      <c r="E24" s="17" t="s">
        <v>65</v>
      </c>
      <c r="F24" s="64">
        <v>606391</v>
      </c>
    </row>
    <row r="25" spans="1:6" ht="15" x14ac:dyDescent="0.2">
      <c r="A25" s="67">
        <v>1</v>
      </c>
      <c r="B25" s="71" t="s">
        <v>104</v>
      </c>
      <c r="C25" s="67">
        <v>2022</v>
      </c>
      <c r="D25" s="66">
        <v>3324</v>
      </c>
      <c r="E25" s="29" t="s">
        <v>67</v>
      </c>
      <c r="F25" s="64">
        <v>777709</v>
      </c>
    </row>
    <row r="26" spans="1:6" ht="15" x14ac:dyDescent="0.2">
      <c r="A26" s="67">
        <v>1</v>
      </c>
      <c r="B26" s="71" t="s">
        <v>104</v>
      </c>
      <c r="C26" s="67">
        <v>2022</v>
      </c>
      <c r="D26" s="66">
        <v>3325</v>
      </c>
      <c r="E26" s="29" t="s">
        <v>69</v>
      </c>
      <c r="F26" s="64">
        <v>596184</v>
      </c>
    </row>
    <row r="27" spans="1:6" ht="15" x14ac:dyDescent="0.2">
      <c r="A27" s="67">
        <v>1</v>
      </c>
      <c r="B27" s="71" t="s">
        <v>104</v>
      </c>
      <c r="C27" s="67">
        <v>2022</v>
      </c>
      <c r="D27" s="66">
        <v>3326</v>
      </c>
      <c r="E27" s="29" t="s">
        <v>71</v>
      </c>
      <c r="F27" s="64">
        <v>710195</v>
      </c>
    </row>
    <row r="28" spans="1:6" ht="15" x14ac:dyDescent="0.2">
      <c r="A28" s="67">
        <v>1</v>
      </c>
      <c r="B28" s="71" t="s">
        <v>104</v>
      </c>
      <c r="C28" s="67">
        <v>2022</v>
      </c>
      <c r="D28" s="65">
        <v>3327</v>
      </c>
      <c r="E28" s="17" t="s">
        <v>72</v>
      </c>
      <c r="F28" s="64">
        <v>1114760</v>
      </c>
    </row>
    <row r="29" spans="1:6" ht="15" x14ac:dyDescent="0.2">
      <c r="A29" s="67">
        <v>1</v>
      </c>
      <c r="B29" s="71" t="s">
        <v>104</v>
      </c>
      <c r="C29" s="67">
        <v>2022</v>
      </c>
      <c r="D29" s="66">
        <v>3328</v>
      </c>
      <c r="E29" s="29" t="s">
        <v>74</v>
      </c>
      <c r="F29" s="64">
        <v>1195793</v>
      </c>
    </row>
    <row r="30" spans="1:6" ht="15" x14ac:dyDescent="0.2">
      <c r="A30" s="67">
        <v>1</v>
      </c>
      <c r="B30" s="71" t="s">
        <v>104</v>
      </c>
      <c r="C30" s="67">
        <v>2022</v>
      </c>
      <c r="D30" s="66">
        <v>3329</v>
      </c>
      <c r="E30" s="29" t="s">
        <v>76</v>
      </c>
      <c r="F30" s="64">
        <v>1454914</v>
      </c>
    </row>
    <row r="31" spans="1:6" ht="15" x14ac:dyDescent="0.2">
      <c r="A31" s="67">
        <v>1</v>
      </c>
      <c r="B31" s="71" t="s">
        <v>104</v>
      </c>
      <c r="C31" s="67">
        <v>2022</v>
      </c>
      <c r="D31" s="66">
        <v>3371</v>
      </c>
      <c r="E31" s="29" t="s">
        <v>78</v>
      </c>
      <c r="F31" s="64">
        <v>98950</v>
      </c>
    </row>
    <row r="32" spans="1:6" ht="15" x14ac:dyDescent="0.2">
      <c r="A32" s="67">
        <v>1</v>
      </c>
      <c r="B32" s="71" t="s">
        <v>104</v>
      </c>
      <c r="C32" s="67">
        <v>2022</v>
      </c>
      <c r="D32" s="66">
        <v>3372</v>
      </c>
      <c r="E32" s="29" t="s">
        <v>80</v>
      </c>
      <c r="F32" s="64">
        <v>442378</v>
      </c>
    </row>
    <row r="33" spans="1:6" ht="15" x14ac:dyDescent="0.2">
      <c r="A33" s="67">
        <v>1</v>
      </c>
      <c r="B33" s="71" t="s">
        <v>104</v>
      </c>
      <c r="C33" s="67">
        <v>2022</v>
      </c>
      <c r="D33" s="65">
        <v>3373</v>
      </c>
      <c r="E33" s="17" t="s">
        <v>82</v>
      </c>
      <c r="F33" s="64">
        <v>150088</v>
      </c>
    </row>
    <row r="34" spans="1:6" ht="15" x14ac:dyDescent="0.2">
      <c r="A34" s="67">
        <v>1</v>
      </c>
      <c r="B34" s="71" t="s">
        <v>104</v>
      </c>
      <c r="C34" s="67">
        <v>2022</v>
      </c>
      <c r="D34" s="65">
        <v>3374</v>
      </c>
      <c r="E34" s="17" t="s">
        <v>84</v>
      </c>
      <c r="F34" s="64">
        <v>1280938</v>
      </c>
    </row>
    <row r="35" spans="1:6" ht="15" x14ac:dyDescent="0.2">
      <c r="A35" s="67">
        <v>1</v>
      </c>
      <c r="B35" s="71" t="s">
        <v>104</v>
      </c>
      <c r="C35" s="67">
        <v>2022</v>
      </c>
      <c r="D35" s="66">
        <v>3375</v>
      </c>
      <c r="E35" s="29" t="s">
        <v>86</v>
      </c>
      <c r="F35" s="64">
        <v>235885</v>
      </c>
    </row>
    <row r="36" spans="1:6" ht="15" x14ac:dyDescent="0.2">
      <c r="A36" s="67">
        <v>1</v>
      </c>
      <c r="B36" s="71" t="s">
        <v>104</v>
      </c>
      <c r="C36" s="67">
        <v>2022</v>
      </c>
      <c r="D36" s="66">
        <v>3376</v>
      </c>
      <c r="E36" s="29" t="s">
        <v>88</v>
      </c>
      <c r="F36" s="64">
        <v>214378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V42"/>
  <sheetViews>
    <sheetView workbookViewId="0"/>
  </sheetViews>
  <sheetFormatPr defaultColWidth="14.42578125" defaultRowHeight="15.75" customHeight="1" x14ac:dyDescent="0.2"/>
  <cols>
    <col min="2" max="2" width="28.28515625" customWidth="1"/>
    <col min="22" max="22" width="23" customWidth="1"/>
  </cols>
  <sheetData>
    <row r="1" spans="1:22" ht="15.75" customHeight="1" x14ac:dyDescent="0.3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45"/>
      <c r="V1" s="45"/>
    </row>
    <row r="2" spans="1:22" ht="15" x14ac:dyDescent="0.2">
      <c r="A2" s="63" t="s">
        <v>93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46"/>
      <c r="V2" s="46"/>
    </row>
    <row r="3" spans="1:22" ht="15.75" customHeight="1" x14ac:dyDescent="0.25">
      <c r="A3" s="59" t="s">
        <v>2</v>
      </c>
      <c r="B3" s="59" t="s">
        <v>3</v>
      </c>
      <c r="C3" s="59" t="s">
        <v>4</v>
      </c>
      <c r="D3" s="62" t="s">
        <v>5</v>
      </c>
      <c r="E3" s="58"/>
      <c r="F3" s="59" t="s">
        <v>6</v>
      </c>
      <c r="G3" s="59" t="s">
        <v>7</v>
      </c>
      <c r="H3" s="59" t="s">
        <v>8</v>
      </c>
      <c r="I3" s="59" t="s">
        <v>9</v>
      </c>
      <c r="J3" s="62" t="s">
        <v>10</v>
      </c>
      <c r="K3" s="58"/>
      <c r="L3" s="59" t="s">
        <v>11</v>
      </c>
      <c r="M3" s="62" t="s">
        <v>12</v>
      </c>
      <c r="N3" s="58"/>
      <c r="O3" s="59" t="s">
        <v>13</v>
      </c>
      <c r="P3" s="59" t="s">
        <v>14</v>
      </c>
      <c r="Q3" s="62" t="s">
        <v>15</v>
      </c>
      <c r="R3" s="58"/>
      <c r="S3" s="62" t="s">
        <v>16</v>
      </c>
      <c r="T3" s="58"/>
      <c r="U3" s="59" t="s">
        <v>17</v>
      </c>
      <c r="V3" s="59" t="s">
        <v>18</v>
      </c>
    </row>
    <row r="4" spans="1:22" ht="12.75" x14ac:dyDescent="0.2">
      <c r="A4" s="60"/>
      <c r="B4" s="60"/>
      <c r="C4" s="60"/>
      <c r="D4" s="59" t="s">
        <v>19</v>
      </c>
      <c r="E4" s="59" t="s">
        <v>20</v>
      </c>
      <c r="F4" s="60"/>
      <c r="G4" s="60"/>
      <c r="H4" s="60"/>
      <c r="I4" s="60"/>
      <c r="J4" s="59" t="s">
        <v>19</v>
      </c>
      <c r="K4" s="59" t="s">
        <v>20</v>
      </c>
      <c r="L4" s="60"/>
      <c r="M4" s="59" t="s">
        <v>19</v>
      </c>
      <c r="N4" s="59" t="s">
        <v>20</v>
      </c>
      <c r="O4" s="60"/>
      <c r="P4" s="60"/>
      <c r="Q4" s="59" t="s">
        <v>21</v>
      </c>
      <c r="R4" s="59" t="s">
        <v>22</v>
      </c>
      <c r="S4" s="59" t="s">
        <v>21</v>
      </c>
      <c r="T4" s="59" t="s">
        <v>22</v>
      </c>
      <c r="U4" s="60"/>
      <c r="V4" s="60"/>
    </row>
    <row r="5" spans="1:22" ht="12.7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22" ht="15.75" customHeight="1" x14ac:dyDescent="0.25">
      <c r="A6" s="4">
        <v>1</v>
      </c>
      <c r="B6" s="4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6"/>
      <c r="J6" s="5">
        <v>9</v>
      </c>
      <c r="K6" s="5">
        <v>10</v>
      </c>
      <c r="L6" s="5">
        <v>11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4">
        <v>17</v>
      </c>
      <c r="T6" s="4">
        <v>18</v>
      </c>
      <c r="U6" s="4">
        <v>19</v>
      </c>
      <c r="V6" s="4">
        <v>20</v>
      </c>
    </row>
    <row r="7" spans="1:22" ht="15.75" customHeight="1" x14ac:dyDescent="0.25">
      <c r="A7" s="7">
        <v>33</v>
      </c>
      <c r="B7" s="8" t="s">
        <v>23</v>
      </c>
      <c r="C7" s="9">
        <f t="shared" ref="C7:D7" si="0">SUM(C8:C42)</f>
        <v>28126986</v>
      </c>
      <c r="D7" s="9">
        <f t="shared" si="0"/>
        <v>29278861</v>
      </c>
      <c r="E7" s="10">
        <f t="shared" ref="E7:E8" si="1">(D7/C7)*100</f>
        <v>104.09526637514593</v>
      </c>
      <c r="F7" s="11">
        <f t="shared" ref="F7:J7" si="2">SUM(F8:F42)</f>
        <v>0</v>
      </c>
      <c r="G7" s="9">
        <f t="shared" si="2"/>
        <v>0</v>
      </c>
      <c r="H7" s="9">
        <f t="shared" si="2"/>
        <v>0</v>
      </c>
      <c r="I7" s="9">
        <f t="shared" si="2"/>
        <v>9551528</v>
      </c>
      <c r="J7" s="9">
        <f t="shared" si="2"/>
        <v>4896118</v>
      </c>
      <c r="K7" s="10">
        <f>J7/I7*100</f>
        <v>51.260049700948372</v>
      </c>
      <c r="L7" s="9">
        <f t="shared" ref="L7:M7" si="3">SUM(L8:L42)</f>
        <v>10381641</v>
      </c>
      <c r="M7" s="9">
        <f t="shared" si="3"/>
        <v>0</v>
      </c>
      <c r="N7" s="10">
        <f>(M7/L7)*100</f>
        <v>0</v>
      </c>
      <c r="O7" s="13"/>
      <c r="P7" s="13"/>
      <c r="Q7" s="14">
        <v>35</v>
      </c>
      <c r="R7" s="14">
        <v>0</v>
      </c>
      <c r="S7" s="14">
        <v>35</v>
      </c>
      <c r="T7" s="14">
        <v>0</v>
      </c>
      <c r="U7" s="15"/>
      <c r="V7" s="15"/>
    </row>
    <row r="8" spans="1:22" ht="15.75" customHeight="1" x14ac:dyDescent="0.25">
      <c r="A8" s="16">
        <v>3301</v>
      </c>
      <c r="B8" s="17" t="s">
        <v>24</v>
      </c>
      <c r="C8" s="47">
        <v>1479762</v>
      </c>
      <c r="D8" s="19">
        <v>1517202</v>
      </c>
      <c r="E8" s="20">
        <f t="shared" si="1"/>
        <v>102.53013660304833</v>
      </c>
      <c r="F8" s="21">
        <v>0</v>
      </c>
      <c r="G8" s="48"/>
      <c r="H8" s="48"/>
      <c r="I8" s="49">
        <v>503639</v>
      </c>
      <c r="J8" s="25">
        <v>130663</v>
      </c>
      <c r="K8" s="20">
        <f t="shared" ref="K8:K42" si="4">(J8/I8)*100</f>
        <v>25.943781160712337</v>
      </c>
      <c r="L8" s="49">
        <v>599339</v>
      </c>
      <c r="M8" s="50"/>
      <c r="N8" s="20" t="s">
        <v>25</v>
      </c>
      <c r="O8" s="26">
        <v>13</v>
      </c>
      <c r="P8" s="26">
        <v>10</v>
      </c>
      <c r="Q8" s="26" t="s">
        <v>21</v>
      </c>
      <c r="R8" s="27"/>
      <c r="S8" s="26" t="s">
        <v>21</v>
      </c>
      <c r="T8" s="27"/>
      <c r="U8" s="26" t="s">
        <v>21</v>
      </c>
      <c r="V8" s="26" t="s">
        <v>26</v>
      </c>
    </row>
    <row r="9" spans="1:22" ht="15.75" customHeight="1" x14ac:dyDescent="0.25">
      <c r="A9" s="28">
        <v>3302</v>
      </c>
      <c r="B9" s="29" t="s">
        <v>27</v>
      </c>
      <c r="C9" s="47">
        <v>1377963</v>
      </c>
      <c r="D9" s="19">
        <v>1420486</v>
      </c>
      <c r="E9" s="20">
        <f t="shared" ref="E9:E10" si="5">D9/C9*100</f>
        <v>103.08593191544331</v>
      </c>
      <c r="F9" s="21">
        <v>0</v>
      </c>
      <c r="G9" s="48"/>
      <c r="H9" s="48"/>
      <c r="I9" s="49">
        <v>433316</v>
      </c>
      <c r="J9" s="25">
        <v>254686</v>
      </c>
      <c r="K9" s="20">
        <f t="shared" si="4"/>
        <v>58.776043349426288</v>
      </c>
      <c r="L9" s="49">
        <v>508939</v>
      </c>
      <c r="M9" s="50"/>
      <c r="N9" s="20" t="s">
        <v>28</v>
      </c>
      <c r="O9" s="31">
        <v>10</v>
      </c>
      <c r="P9" s="31">
        <v>10</v>
      </c>
      <c r="Q9" s="31" t="s">
        <v>21</v>
      </c>
      <c r="R9" s="32"/>
      <c r="S9" s="31" t="s">
        <v>21</v>
      </c>
      <c r="T9" s="32"/>
      <c r="U9" s="31" t="s">
        <v>21</v>
      </c>
      <c r="V9" s="31" t="s">
        <v>26</v>
      </c>
    </row>
    <row r="10" spans="1:22" ht="15.75" customHeight="1" x14ac:dyDescent="0.25">
      <c r="A10" s="28">
        <v>3303</v>
      </c>
      <c r="B10" s="29" t="s">
        <v>29</v>
      </c>
      <c r="C10" s="47">
        <v>756013</v>
      </c>
      <c r="D10" s="19">
        <v>780979</v>
      </c>
      <c r="E10" s="20">
        <f t="shared" si="5"/>
        <v>103.30232416638339</v>
      </c>
      <c r="F10" s="21">
        <v>0</v>
      </c>
      <c r="G10" s="48"/>
      <c r="H10" s="48"/>
      <c r="I10" s="49">
        <v>268489</v>
      </c>
      <c r="J10" s="25">
        <v>130097</v>
      </c>
      <c r="K10" s="20">
        <f t="shared" si="4"/>
        <v>48.455243976475757</v>
      </c>
      <c r="L10" s="49">
        <v>297938</v>
      </c>
      <c r="M10" s="50"/>
      <c r="N10" s="20" t="s">
        <v>30</v>
      </c>
      <c r="O10" s="31">
        <v>13</v>
      </c>
      <c r="P10" s="31">
        <v>10</v>
      </c>
      <c r="Q10" s="31" t="s">
        <v>21</v>
      </c>
      <c r="R10" s="32"/>
      <c r="S10" s="31" t="s">
        <v>21</v>
      </c>
      <c r="T10" s="32"/>
      <c r="U10" s="31" t="s">
        <v>21</v>
      </c>
      <c r="V10" s="31">
        <v>1</v>
      </c>
    </row>
    <row r="11" spans="1:22" ht="15.75" customHeight="1" x14ac:dyDescent="0.25">
      <c r="A11" s="28">
        <v>3304</v>
      </c>
      <c r="B11" s="29" t="s">
        <v>31</v>
      </c>
      <c r="C11" s="47">
        <v>775955</v>
      </c>
      <c r="D11" s="19">
        <v>812883</v>
      </c>
      <c r="E11" s="20">
        <f t="shared" ref="E11:E38" si="6">(D11/C11)*100</f>
        <v>104.75903886178966</v>
      </c>
      <c r="F11" s="21">
        <v>0</v>
      </c>
      <c r="G11" s="48"/>
      <c r="H11" s="48"/>
      <c r="I11" s="49">
        <v>269344</v>
      </c>
      <c r="J11" s="25">
        <v>123035</v>
      </c>
      <c r="K11" s="20">
        <f t="shared" si="4"/>
        <v>45.679502791968638</v>
      </c>
      <c r="L11" s="49">
        <v>299742</v>
      </c>
      <c r="M11" s="50"/>
      <c r="N11" s="20" t="s">
        <v>32</v>
      </c>
      <c r="O11" s="31">
        <v>13</v>
      </c>
      <c r="P11" s="31">
        <v>10</v>
      </c>
      <c r="Q11" s="31" t="s">
        <v>21</v>
      </c>
      <c r="R11" s="32"/>
      <c r="S11" s="31" t="s">
        <v>21</v>
      </c>
      <c r="T11" s="32"/>
      <c r="U11" s="31" t="s">
        <v>21</v>
      </c>
      <c r="V11" s="31">
        <v>3</v>
      </c>
    </row>
    <row r="12" spans="1:22" ht="15.75" customHeight="1" x14ac:dyDescent="0.25">
      <c r="A12" s="16">
        <v>3305</v>
      </c>
      <c r="B12" s="17" t="s">
        <v>33</v>
      </c>
      <c r="C12" s="47">
        <v>1061535</v>
      </c>
      <c r="D12" s="19">
        <v>1098289</v>
      </c>
      <c r="E12" s="20">
        <f t="shared" si="6"/>
        <v>103.46234462358754</v>
      </c>
      <c r="F12" s="21">
        <v>0</v>
      </c>
      <c r="G12" s="48"/>
      <c r="H12" s="48"/>
      <c r="I12" s="49">
        <v>356098</v>
      </c>
      <c r="J12" s="25">
        <v>134933</v>
      </c>
      <c r="K12" s="20">
        <f t="shared" si="4"/>
        <v>37.89209711933232</v>
      </c>
      <c r="L12" s="49">
        <v>394668</v>
      </c>
      <c r="M12" s="50"/>
      <c r="N12" s="20" t="s">
        <v>34</v>
      </c>
      <c r="O12" s="26">
        <v>13</v>
      </c>
      <c r="P12" s="26">
        <v>10</v>
      </c>
      <c r="Q12" s="26" t="s">
        <v>21</v>
      </c>
      <c r="R12" s="27"/>
      <c r="S12" s="26" t="s">
        <v>21</v>
      </c>
      <c r="T12" s="27"/>
      <c r="U12" s="26" t="s">
        <v>21</v>
      </c>
      <c r="V12" s="26">
        <v>3</v>
      </c>
    </row>
    <row r="13" spans="1:22" ht="15.75" customHeight="1" x14ac:dyDescent="0.25">
      <c r="A13" s="28">
        <v>3306</v>
      </c>
      <c r="B13" s="29" t="s">
        <v>35</v>
      </c>
      <c r="C13" s="47">
        <v>621610</v>
      </c>
      <c r="D13" s="19">
        <v>656428</v>
      </c>
      <c r="E13" s="20">
        <f t="shared" si="6"/>
        <v>105.60126124097103</v>
      </c>
      <c r="F13" s="21">
        <v>0</v>
      </c>
      <c r="G13" s="48"/>
      <c r="H13" s="48"/>
      <c r="I13" s="49">
        <v>200428</v>
      </c>
      <c r="J13" s="25">
        <v>165721</v>
      </c>
      <c r="K13" s="20">
        <f t="shared" si="4"/>
        <v>82.68355718761849</v>
      </c>
      <c r="L13" s="49">
        <v>212225</v>
      </c>
      <c r="M13" s="50"/>
      <c r="N13" s="20" t="s">
        <v>36</v>
      </c>
      <c r="O13" s="31">
        <v>13</v>
      </c>
      <c r="P13" s="31">
        <v>10</v>
      </c>
      <c r="Q13" s="31" t="s">
        <v>21</v>
      </c>
      <c r="R13" s="32"/>
      <c r="S13" s="31" t="s">
        <v>21</v>
      </c>
      <c r="T13" s="32"/>
      <c r="U13" s="31" t="s">
        <v>21</v>
      </c>
      <c r="V13" s="31">
        <v>1</v>
      </c>
    </row>
    <row r="14" spans="1:22" ht="15.75" customHeight="1" x14ac:dyDescent="0.25">
      <c r="A14" s="28">
        <v>3307</v>
      </c>
      <c r="B14" s="29" t="s">
        <v>37</v>
      </c>
      <c r="C14" s="47">
        <v>678892</v>
      </c>
      <c r="D14" s="19">
        <v>700313</v>
      </c>
      <c r="E14" s="20">
        <f t="shared" si="6"/>
        <v>103.15528832273763</v>
      </c>
      <c r="F14" s="21">
        <v>0</v>
      </c>
      <c r="G14" s="48"/>
      <c r="H14" s="51"/>
      <c r="I14" s="49">
        <v>233195</v>
      </c>
      <c r="J14" s="25">
        <v>76337</v>
      </c>
      <c r="K14" s="20">
        <f t="shared" si="4"/>
        <v>32.735264478226377</v>
      </c>
      <c r="L14" s="49">
        <v>244780</v>
      </c>
      <c r="M14" s="50"/>
      <c r="N14" s="20" t="s">
        <v>38</v>
      </c>
      <c r="O14" s="31">
        <v>13</v>
      </c>
      <c r="P14" s="31">
        <v>10</v>
      </c>
      <c r="Q14" s="31" t="s">
        <v>21</v>
      </c>
      <c r="R14" s="32"/>
      <c r="S14" s="31" t="s">
        <v>21</v>
      </c>
      <c r="T14" s="32"/>
      <c r="U14" s="31" t="s">
        <v>21</v>
      </c>
      <c r="V14" s="31" t="s">
        <v>26</v>
      </c>
    </row>
    <row r="15" spans="1:22" ht="15.75" customHeight="1" x14ac:dyDescent="0.25">
      <c r="A15" s="28">
        <v>3308</v>
      </c>
      <c r="B15" s="29" t="s">
        <v>39</v>
      </c>
      <c r="C15" s="47">
        <v>996378</v>
      </c>
      <c r="D15" s="19">
        <v>1049615</v>
      </c>
      <c r="E15" s="20">
        <f t="shared" si="6"/>
        <v>105.34305253628642</v>
      </c>
      <c r="F15" s="21">
        <v>0</v>
      </c>
      <c r="G15" s="48"/>
      <c r="H15" s="48"/>
      <c r="I15" s="49">
        <v>325433</v>
      </c>
      <c r="J15" s="25">
        <v>241772</v>
      </c>
      <c r="K15" s="20">
        <f t="shared" si="4"/>
        <v>74.29240427369075</v>
      </c>
      <c r="L15" s="49">
        <v>344640</v>
      </c>
      <c r="M15" s="50"/>
      <c r="N15" s="20" t="s">
        <v>40</v>
      </c>
      <c r="O15" s="31">
        <v>13</v>
      </c>
      <c r="P15" s="31">
        <v>10</v>
      </c>
      <c r="Q15" s="31" t="s">
        <v>21</v>
      </c>
      <c r="R15" s="32"/>
      <c r="S15" s="31" t="s">
        <v>21</v>
      </c>
      <c r="T15" s="32"/>
      <c r="U15" s="31" t="s">
        <v>21</v>
      </c>
      <c r="V15" s="31" t="s">
        <v>26</v>
      </c>
    </row>
    <row r="16" spans="1:22" ht="15.75" customHeight="1" x14ac:dyDescent="0.25">
      <c r="A16" s="28">
        <v>3309</v>
      </c>
      <c r="B16" s="29" t="s">
        <v>41</v>
      </c>
      <c r="C16" s="47">
        <v>806310</v>
      </c>
      <c r="D16" s="19">
        <v>827562</v>
      </c>
      <c r="E16" s="20">
        <f t="shared" si="6"/>
        <v>102.63571083082191</v>
      </c>
      <c r="F16" s="21">
        <v>0</v>
      </c>
      <c r="G16" s="48"/>
      <c r="H16" s="48"/>
      <c r="I16" s="49">
        <v>275932</v>
      </c>
      <c r="J16" s="25">
        <v>109022</v>
      </c>
      <c r="K16" s="20">
        <f t="shared" si="4"/>
        <v>39.510459098618497</v>
      </c>
      <c r="L16" s="49">
        <v>288520</v>
      </c>
      <c r="M16" s="50"/>
      <c r="N16" s="20">
        <f>(M16/L16)*100</f>
        <v>0</v>
      </c>
      <c r="O16" s="31">
        <v>13</v>
      </c>
      <c r="P16" s="31">
        <v>8</v>
      </c>
      <c r="Q16" s="31" t="s">
        <v>21</v>
      </c>
      <c r="R16" s="32"/>
      <c r="S16" s="31" t="s">
        <v>21</v>
      </c>
      <c r="T16" s="32"/>
      <c r="U16" s="31" t="s">
        <v>21</v>
      </c>
      <c r="V16" s="31">
        <v>10</v>
      </c>
    </row>
    <row r="17" spans="1:22" ht="15.75" customHeight="1" x14ac:dyDescent="0.25">
      <c r="A17" s="28">
        <v>3310</v>
      </c>
      <c r="B17" s="29" t="s">
        <v>42</v>
      </c>
      <c r="C17" s="47">
        <v>1037364</v>
      </c>
      <c r="D17" s="19">
        <v>1121576</v>
      </c>
      <c r="E17" s="20">
        <f t="shared" si="6"/>
        <v>108.11788340447519</v>
      </c>
      <c r="F17" s="21">
        <v>0</v>
      </c>
      <c r="G17" s="48"/>
      <c r="H17" s="48"/>
      <c r="I17" s="49">
        <v>312782</v>
      </c>
      <c r="J17" s="25">
        <v>195879</v>
      </c>
      <c r="K17" s="20">
        <f t="shared" si="4"/>
        <v>62.624767409889316</v>
      </c>
      <c r="L17" s="49">
        <v>332526</v>
      </c>
      <c r="M17" s="50"/>
      <c r="N17" s="20" t="s">
        <v>43</v>
      </c>
      <c r="O17" s="31">
        <v>13</v>
      </c>
      <c r="P17" s="31">
        <v>10</v>
      </c>
      <c r="Q17" s="31" t="s">
        <v>21</v>
      </c>
      <c r="R17" s="32"/>
      <c r="S17" s="31" t="s">
        <v>21</v>
      </c>
      <c r="T17" s="32"/>
      <c r="U17" s="31" t="s">
        <v>21</v>
      </c>
      <c r="V17" s="31">
        <v>7</v>
      </c>
    </row>
    <row r="18" spans="1:22" ht="15.75" customHeight="1" x14ac:dyDescent="0.25">
      <c r="A18" s="28">
        <v>3311</v>
      </c>
      <c r="B18" s="29" t="s">
        <v>44</v>
      </c>
      <c r="C18" s="47">
        <v>703086</v>
      </c>
      <c r="D18" s="19">
        <v>738438</v>
      </c>
      <c r="E18" s="20">
        <f t="shared" si="6"/>
        <v>105.0281188929946</v>
      </c>
      <c r="F18" s="21">
        <v>0</v>
      </c>
      <c r="G18" s="48"/>
      <c r="H18" s="48"/>
      <c r="I18" s="49">
        <v>222712</v>
      </c>
      <c r="J18" s="25">
        <v>137064</v>
      </c>
      <c r="K18" s="20">
        <f t="shared" si="4"/>
        <v>61.543158877833257</v>
      </c>
      <c r="L18" s="49">
        <v>250533</v>
      </c>
      <c r="M18" s="50"/>
      <c r="N18" s="20" t="s">
        <v>45</v>
      </c>
      <c r="O18" s="31">
        <v>13</v>
      </c>
      <c r="P18" s="31">
        <v>10</v>
      </c>
      <c r="Q18" s="31" t="s">
        <v>21</v>
      </c>
      <c r="R18" s="32"/>
      <c r="S18" s="31" t="s">
        <v>21</v>
      </c>
      <c r="T18" s="32"/>
      <c r="U18" s="31" t="s">
        <v>21</v>
      </c>
      <c r="V18" s="31">
        <v>4</v>
      </c>
    </row>
    <row r="19" spans="1:22" ht="15.75" customHeight="1" x14ac:dyDescent="0.25">
      <c r="A19" s="16">
        <v>3312</v>
      </c>
      <c r="B19" s="17" t="s">
        <v>46</v>
      </c>
      <c r="C19" s="47">
        <v>882853</v>
      </c>
      <c r="D19" s="19">
        <v>936071</v>
      </c>
      <c r="E19" s="20">
        <f t="shared" si="6"/>
        <v>106.02795708911903</v>
      </c>
      <c r="F19" s="21">
        <v>0</v>
      </c>
      <c r="G19" s="48"/>
      <c r="H19" s="48"/>
      <c r="I19" s="49">
        <v>228461</v>
      </c>
      <c r="J19" s="25">
        <v>184128</v>
      </c>
      <c r="K19" s="20">
        <f t="shared" si="4"/>
        <v>80.594937429145446</v>
      </c>
      <c r="L19" s="49">
        <v>260048</v>
      </c>
      <c r="M19" s="50"/>
      <c r="N19" s="20" t="s">
        <v>47</v>
      </c>
      <c r="O19" s="26">
        <v>13</v>
      </c>
      <c r="P19" s="26">
        <v>8</v>
      </c>
      <c r="Q19" s="26" t="s">
        <v>21</v>
      </c>
      <c r="R19" s="27"/>
      <c r="S19" s="26" t="s">
        <v>21</v>
      </c>
      <c r="T19" s="27"/>
      <c r="U19" s="26" t="s">
        <v>21</v>
      </c>
      <c r="V19" s="26" t="s">
        <v>26</v>
      </c>
    </row>
    <row r="20" spans="1:22" ht="15.75" customHeight="1" x14ac:dyDescent="0.25">
      <c r="A20" s="28">
        <v>3313</v>
      </c>
      <c r="B20" s="29" t="s">
        <v>48</v>
      </c>
      <c r="C20" s="47">
        <v>713235</v>
      </c>
      <c r="D20" s="19">
        <v>728132</v>
      </c>
      <c r="E20" s="20">
        <f t="shared" si="6"/>
        <v>102.08865240769171</v>
      </c>
      <c r="F20" s="21">
        <v>0</v>
      </c>
      <c r="G20" s="48"/>
      <c r="H20" s="48"/>
      <c r="I20" s="49">
        <v>232336</v>
      </c>
      <c r="J20" s="25">
        <v>149820</v>
      </c>
      <c r="K20" s="20">
        <f t="shared" si="4"/>
        <v>64.484195303353758</v>
      </c>
      <c r="L20" s="49">
        <v>244188</v>
      </c>
      <c r="M20" s="50"/>
      <c r="N20" s="20" t="s">
        <v>49</v>
      </c>
      <c r="O20" s="31">
        <v>13</v>
      </c>
      <c r="P20" s="31">
        <v>12</v>
      </c>
      <c r="Q20" s="31" t="s">
        <v>21</v>
      </c>
      <c r="R20" s="32"/>
      <c r="S20" s="31" t="s">
        <v>21</v>
      </c>
      <c r="T20" s="32"/>
      <c r="U20" s="31" t="s">
        <v>21</v>
      </c>
      <c r="V20" s="31">
        <v>2</v>
      </c>
    </row>
    <row r="21" spans="1:22" ht="15.75" customHeight="1" x14ac:dyDescent="0.25">
      <c r="A21" s="16">
        <v>3314</v>
      </c>
      <c r="B21" s="17" t="s">
        <v>50</v>
      </c>
      <c r="C21" s="47">
        <v>768128</v>
      </c>
      <c r="D21" s="19">
        <v>804700</v>
      </c>
      <c r="E21" s="20">
        <f t="shared" si="6"/>
        <v>104.76118563572739</v>
      </c>
      <c r="F21" s="21">
        <v>0</v>
      </c>
      <c r="G21" s="48"/>
      <c r="H21" s="48"/>
      <c r="I21" s="49">
        <v>251361</v>
      </c>
      <c r="J21" s="25">
        <v>146845</v>
      </c>
      <c r="K21" s="20">
        <f t="shared" si="4"/>
        <v>58.419961728350856</v>
      </c>
      <c r="L21" s="49">
        <v>280198</v>
      </c>
      <c r="M21" s="50"/>
      <c r="N21" s="20" t="s">
        <v>49</v>
      </c>
      <c r="O21" s="26">
        <v>13</v>
      </c>
      <c r="P21" s="26">
        <v>8</v>
      </c>
      <c r="Q21" s="26" t="s">
        <v>21</v>
      </c>
      <c r="R21" s="27"/>
      <c r="S21" s="26" t="s">
        <v>21</v>
      </c>
      <c r="T21" s="27"/>
      <c r="U21" s="26" t="s">
        <v>21</v>
      </c>
      <c r="V21" s="26">
        <v>5</v>
      </c>
    </row>
    <row r="22" spans="1:22" ht="15" x14ac:dyDescent="0.25">
      <c r="A22" s="16">
        <v>3315</v>
      </c>
      <c r="B22" s="17" t="s">
        <v>51</v>
      </c>
      <c r="C22" s="47">
        <v>1123580</v>
      </c>
      <c r="D22" s="19">
        <v>1176578</v>
      </c>
      <c r="E22" s="20">
        <f t="shared" si="6"/>
        <v>104.71688709304188</v>
      </c>
      <c r="F22" s="21">
        <v>0</v>
      </c>
      <c r="G22" s="48"/>
      <c r="H22" s="48"/>
      <c r="I22" s="49">
        <v>404488</v>
      </c>
      <c r="J22" s="25">
        <f>321328+43</f>
        <v>321371</v>
      </c>
      <c r="K22" s="20">
        <f t="shared" si="4"/>
        <v>79.451306342833405</v>
      </c>
      <c r="L22" s="49">
        <v>424796</v>
      </c>
      <c r="M22" s="50"/>
      <c r="N22" s="20" t="s">
        <v>52</v>
      </c>
      <c r="O22" s="26">
        <v>13</v>
      </c>
      <c r="P22" s="26">
        <v>10</v>
      </c>
      <c r="Q22" s="26" t="s">
        <v>21</v>
      </c>
      <c r="R22" s="27"/>
      <c r="S22" s="26" t="s">
        <v>21</v>
      </c>
      <c r="T22" s="27"/>
      <c r="U22" s="26" t="s">
        <v>21</v>
      </c>
      <c r="V22" s="26">
        <v>10</v>
      </c>
    </row>
    <row r="23" spans="1:22" ht="15" x14ac:dyDescent="0.25">
      <c r="A23" s="28">
        <v>3316</v>
      </c>
      <c r="B23" s="29" t="s">
        <v>53</v>
      </c>
      <c r="C23" s="47">
        <v>719851</v>
      </c>
      <c r="D23" s="19">
        <v>757954</v>
      </c>
      <c r="E23" s="20">
        <f t="shared" si="6"/>
        <v>105.2931787272644</v>
      </c>
      <c r="F23" s="21">
        <v>0</v>
      </c>
      <c r="G23" s="48"/>
      <c r="H23" s="48"/>
      <c r="I23" s="49">
        <v>214431</v>
      </c>
      <c r="J23" s="25">
        <v>119033</v>
      </c>
      <c r="K23" s="20">
        <f t="shared" si="4"/>
        <v>55.511096809696362</v>
      </c>
      <c r="L23" s="49">
        <v>228101</v>
      </c>
      <c r="M23" s="50"/>
      <c r="N23" s="20" t="s">
        <v>54</v>
      </c>
      <c r="O23" s="31">
        <v>13</v>
      </c>
      <c r="P23" s="31">
        <v>8</v>
      </c>
      <c r="Q23" s="31" t="s">
        <v>21</v>
      </c>
      <c r="R23" s="32"/>
      <c r="S23" s="31" t="s">
        <v>21</v>
      </c>
      <c r="T23" s="32"/>
      <c r="U23" s="31" t="s">
        <v>22</v>
      </c>
      <c r="V23" s="32"/>
    </row>
    <row r="24" spans="1:22" ht="15" x14ac:dyDescent="0.25">
      <c r="A24" s="28">
        <v>3317</v>
      </c>
      <c r="B24" s="29" t="s">
        <v>55</v>
      </c>
      <c r="C24" s="47">
        <v>494104</v>
      </c>
      <c r="D24" s="19">
        <v>513118</v>
      </c>
      <c r="E24" s="20">
        <f t="shared" si="6"/>
        <v>103.84817771157489</v>
      </c>
      <c r="F24" s="21">
        <v>0</v>
      </c>
      <c r="G24" s="48"/>
      <c r="H24" s="48"/>
      <c r="I24" s="49">
        <v>166364</v>
      </c>
      <c r="J24" s="25">
        <v>50972</v>
      </c>
      <c r="K24" s="20">
        <f t="shared" si="4"/>
        <v>30.638840133682766</v>
      </c>
      <c r="L24" s="49">
        <v>175314</v>
      </c>
      <c r="M24" s="50"/>
      <c r="N24" s="20" t="s">
        <v>49</v>
      </c>
      <c r="O24" s="31">
        <v>13</v>
      </c>
      <c r="P24" s="31">
        <v>8</v>
      </c>
      <c r="Q24" s="31" t="s">
        <v>21</v>
      </c>
      <c r="R24" s="32"/>
      <c r="S24" s="31" t="s">
        <v>21</v>
      </c>
      <c r="T24" s="32"/>
      <c r="U24" s="31" t="s">
        <v>21</v>
      </c>
      <c r="V24" s="31" t="s">
        <v>26</v>
      </c>
    </row>
    <row r="25" spans="1:22" ht="15" x14ac:dyDescent="0.25">
      <c r="A25" s="28">
        <v>3318</v>
      </c>
      <c r="B25" s="29" t="s">
        <v>56</v>
      </c>
      <c r="C25" s="47">
        <v>1032105</v>
      </c>
      <c r="D25" s="19">
        <v>1058172</v>
      </c>
      <c r="E25" s="20">
        <f t="shared" si="6"/>
        <v>102.52561512636795</v>
      </c>
      <c r="F25" s="21">
        <v>0</v>
      </c>
      <c r="G25" s="48"/>
      <c r="H25" s="48"/>
      <c r="I25" s="49">
        <v>325414</v>
      </c>
      <c r="J25" s="25">
        <v>142419</v>
      </c>
      <c r="K25" s="20">
        <f t="shared" si="4"/>
        <v>43.765480280504221</v>
      </c>
      <c r="L25" s="49">
        <v>344888</v>
      </c>
      <c r="M25" s="50"/>
      <c r="N25" s="20" t="s">
        <v>49</v>
      </c>
      <c r="O25" s="31">
        <v>13</v>
      </c>
      <c r="P25" s="31">
        <v>10</v>
      </c>
      <c r="Q25" s="31" t="s">
        <v>21</v>
      </c>
      <c r="R25" s="32"/>
      <c r="S25" s="31" t="s">
        <v>21</v>
      </c>
      <c r="T25" s="32"/>
      <c r="U25" s="31" t="s">
        <v>21</v>
      </c>
      <c r="V25" s="31">
        <v>1</v>
      </c>
    </row>
    <row r="26" spans="1:22" ht="15" x14ac:dyDescent="0.25">
      <c r="A26" s="28">
        <v>3319</v>
      </c>
      <c r="B26" s="29" t="s">
        <v>57</v>
      </c>
      <c r="C26" s="47">
        <v>652089</v>
      </c>
      <c r="D26" s="19">
        <v>677844</v>
      </c>
      <c r="E26" s="20">
        <f t="shared" si="6"/>
        <v>103.94961423977402</v>
      </c>
      <c r="F26" s="21">
        <v>0</v>
      </c>
      <c r="G26" s="48"/>
      <c r="H26" s="48"/>
      <c r="I26" s="49">
        <v>230180</v>
      </c>
      <c r="J26" s="18">
        <v>137302</v>
      </c>
      <c r="K26" s="20">
        <f t="shared" si="4"/>
        <v>59.649839256234252</v>
      </c>
      <c r="L26" s="49">
        <v>253636</v>
      </c>
      <c r="M26" s="50"/>
      <c r="N26" s="20" t="s">
        <v>58</v>
      </c>
      <c r="O26" s="31">
        <v>13</v>
      </c>
      <c r="P26" s="31">
        <v>10</v>
      </c>
      <c r="Q26" s="31" t="s">
        <v>21</v>
      </c>
      <c r="R26" s="32"/>
      <c r="S26" s="31" t="s">
        <v>21</v>
      </c>
      <c r="T26" s="32"/>
      <c r="U26" s="31" t="s">
        <v>21</v>
      </c>
      <c r="V26" s="31">
        <v>1</v>
      </c>
    </row>
    <row r="27" spans="1:22" ht="15" x14ac:dyDescent="0.25">
      <c r="A27" s="28">
        <v>3320</v>
      </c>
      <c r="B27" s="29" t="s">
        <v>59</v>
      </c>
      <c r="C27" s="47">
        <v>899266</v>
      </c>
      <c r="D27" s="19">
        <v>935166</v>
      </c>
      <c r="E27" s="20">
        <f t="shared" si="6"/>
        <v>103.99214470468137</v>
      </c>
      <c r="F27" s="21">
        <v>0</v>
      </c>
      <c r="G27" s="48"/>
      <c r="H27" s="48"/>
      <c r="I27" s="49">
        <v>320824</v>
      </c>
      <c r="J27" s="25">
        <v>102541</v>
      </c>
      <c r="K27" s="20">
        <f t="shared" si="4"/>
        <v>31.961760965513804</v>
      </c>
      <c r="L27" s="49">
        <v>339645</v>
      </c>
      <c r="M27" s="50"/>
      <c r="N27" s="20" t="s">
        <v>60</v>
      </c>
      <c r="O27" s="31">
        <v>18</v>
      </c>
      <c r="P27" s="31">
        <v>18</v>
      </c>
      <c r="Q27" s="31" t="s">
        <v>21</v>
      </c>
      <c r="R27" s="32"/>
      <c r="S27" s="31" t="s">
        <v>21</v>
      </c>
      <c r="T27" s="32"/>
      <c r="U27" s="31" t="s">
        <v>21</v>
      </c>
      <c r="V27" s="31">
        <v>11</v>
      </c>
    </row>
    <row r="28" spans="1:22" ht="15" x14ac:dyDescent="0.25">
      <c r="A28" s="16">
        <v>3321</v>
      </c>
      <c r="B28" s="17" t="s">
        <v>61</v>
      </c>
      <c r="C28" s="47">
        <v>875677</v>
      </c>
      <c r="D28" s="19">
        <v>899023</v>
      </c>
      <c r="E28" s="20">
        <f t="shared" si="6"/>
        <v>102.66605152356405</v>
      </c>
      <c r="F28" s="21">
        <v>0</v>
      </c>
      <c r="G28" s="48"/>
      <c r="H28" s="48"/>
      <c r="I28" s="49">
        <v>308481</v>
      </c>
      <c r="J28" s="25">
        <v>150382</v>
      </c>
      <c r="K28" s="20">
        <f t="shared" si="4"/>
        <v>48.749193629429364</v>
      </c>
      <c r="L28" s="49">
        <v>309336</v>
      </c>
      <c r="M28" s="50"/>
      <c r="N28" s="20" t="s">
        <v>62</v>
      </c>
      <c r="O28" s="26">
        <v>18</v>
      </c>
      <c r="P28" s="26">
        <v>18</v>
      </c>
      <c r="Q28" s="26" t="s">
        <v>21</v>
      </c>
      <c r="R28" s="27"/>
      <c r="S28" s="26" t="s">
        <v>21</v>
      </c>
      <c r="T28" s="27"/>
      <c r="U28" s="26" t="s">
        <v>21</v>
      </c>
      <c r="V28" s="26">
        <v>5</v>
      </c>
    </row>
    <row r="29" spans="1:22" ht="15" x14ac:dyDescent="0.25">
      <c r="A29" s="16">
        <v>3322</v>
      </c>
      <c r="B29" s="17" t="s">
        <v>63</v>
      </c>
      <c r="C29" s="47">
        <v>792667</v>
      </c>
      <c r="D29" s="19">
        <v>819057</v>
      </c>
      <c r="E29" s="20">
        <f t="shared" si="6"/>
        <v>103.3292668926548</v>
      </c>
      <c r="F29" s="21">
        <v>0</v>
      </c>
      <c r="G29" s="48"/>
      <c r="H29" s="48"/>
      <c r="I29" s="49">
        <v>265359</v>
      </c>
      <c r="J29" s="25">
        <v>127388</v>
      </c>
      <c r="K29" s="20">
        <f t="shared" si="4"/>
        <v>48.005908976141754</v>
      </c>
      <c r="L29" s="49">
        <v>292677</v>
      </c>
      <c r="M29" s="50"/>
      <c r="N29" s="20" t="s">
        <v>64</v>
      </c>
      <c r="O29" s="26">
        <v>13</v>
      </c>
      <c r="P29" s="26">
        <v>10</v>
      </c>
      <c r="Q29" s="26" t="s">
        <v>21</v>
      </c>
      <c r="R29" s="27"/>
      <c r="S29" s="26" t="s">
        <v>21</v>
      </c>
      <c r="T29" s="27"/>
      <c r="U29" s="26" t="s">
        <v>21</v>
      </c>
      <c r="V29" s="26">
        <v>3</v>
      </c>
    </row>
    <row r="30" spans="1:22" ht="15" x14ac:dyDescent="0.25">
      <c r="A30" s="16">
        <v>3323</v>
      </c>
      <c r="B30" s="17" t="s">
        <v>65</v>
      </c>
      <c r="C30" s="47">
        <v>606391</v>
      </c>
      <c r="D30" s="19">
        <v>631276</v>
      </c>
      <c r="E30" s="20">
        <f t="shared" si="6"/>
        <v>104.10378782006988</v>
      </c>
      <c r="F30" s="21">
        <v>0</v>
      </c>
      <c r="G30" s="48"/>
      <c r="H30" s="48"/>
      <c r="I30" s="49">
        <v>198506</v>
      </c>
      <c r="J30" s="25">
        <v>141481</v>
      </c>
      <c r="K30" s="20">
        <f t="shared" si="4"/>
        <v>71.272908627447023</v>
      </c>
      <c r="L30" s="49">
        <v>209703</v>
      </c>
      <c r="M30" s="50"/>
      <c r="N30" s="20" t="s">
        <v>66</v>
      </c>
      <c r="O30" s="26">
        <v>13</v>
      </c>
      <c r="P30" s="26">
        <v>10</v>
      </c>
      <c r="Q30" s="26" t="s">
        <v>21</v>
      </c>
      <c r="R30" s="27"/>
      <c r="S30" s="26" t="s">
        <v>21</v>
      </c>
      <c r="T30" s="27"/>
      <c r="U30" s="26" t="s">
        <v>21</v>
      </c>
      <c r="V30" s="26" t="s">
        <v>26</v>
      </c>
    </row>
    <row r="31" spans="1:22" ht="15" x14ac:dyDescent="0.25">
      <c r="A31" s="28">
        <v>3324</v>
      </c>
      <c r="B31" s="29" t="s">
        <v>67</v>
      </c>
      <c r="C31" s="47">
        <v>777709</v>
      </c>
      <c r="D31" s="19">
        <v>797440</v>
      </c>
      <c r="E31" s="20">
        <f t="shared" si="6"/>
        <v>102.53706720637152</v>
      </c>
      <c r="F31" s="21">
        <v>0</v>
      </c>
      <c r="G31" s="48"/>
      <c r="H31" s="48"/>
      <c r="I31" s="49">
        <v>259945</v>
      </c>
      <c r="J31" s="25">
        <v>109278</v>
      </c>
      <c r="K31" s="20">
        <f t="shared" si="4"/>
        <v>42.038892842716727</v>
      </c>
      <c r="L31" s="49">
        <v>288396</v>
      </c>
      <c r="M31" s="50"/>
      <c r="N31" s="20" t="s">
        <v>68</v>
      </c>
      <c r="O31" s="31">
        <v>13</v>
      </c>
      <c r="P31" s="31">
        <v>10</v>
      </c>
      <c r="Q31" s="31" t="s">
        <v>21</v>
      </c>
      <c r="R31" s="32"/>
      <c r="S31" s="31" t="s">
        <v>21</v>
      </c>
      <c r="T31" s="32"/>
      <c r="U31" s="31" t="s">
        <v>21</v>
      </c>
      <c r="V31" s="31">
        <v>6</v>
      </c>
    </row>
    <row r="32" spans="1:22" ht="15" x14ac:dyDescent="0.25">
      <c r="A32" s="28">
        <v>3325</v>
      </c>
      <c r="B32" s="29" t="s">
        <v>69</v>
      </c>
      <c r="C32" s="47">
        <v>596184</v>
      </c>
      <c r="D32" s="19">
        <v>624105</v>
      </c>
      <c r="E32" s="20">
        <f t="shared" si="6"/>
        <v>104.68328569703314</v>
      </c>
      <c r="F32" s="21">
        <v>0</v>
      </c>
      <c r="G32" s="48"/>
      <c r="H32" s="48"/>
      <c r="I32" s="49">
        <v>223401</v>
      </c>
      <c r="J32" s="25">
        <v>61451</v>
      </c>
      <c r="K32" s="20">
        <f t="shared" si="4"/>
        <v>27.507038912090813</v>
      </c>
      <c r="L32" s="49">
        <v>232673</v>
      </c>
      <c r="M32" s="50"/>
      <c r="N32" s="20" t="s">
        <v>70</v>
      </c>
      <c r="O32" s="31">
        <v>13</v>
      </c>
      <c r="P32" s="31">
        <v>10</v>
      </c>
      <c r="Q32" s="31" t="s">
        <v>21</v>
      </c>
      <c r="R32" s="32"/>
      <c r="S32" s="31" t="s">
        <v>21</v>
      </c>
      <c r="T32" s="32"/>
      <c r="U32" s="31" t="s">
        <v>21</v>
      </c>
      <c r="V32" s="31" t="s">
        <v>26</v>
      </c>
    </row>
    <row r="33" spans="1:22" ht="15" x14ac:dyDescent="0.25">
      <c r="A33" s="28">
        <v>3326</v>
      </c>
      <c r="B33" s="29" t="s">
        <v>71</v>
      </c>
      <c r="C33" s="47">
        <v>710195</v>
      </c>
      <c r="D33" s="19">
        <v>734293</v>
      </c>
      <c r="E33" s="20">
        <f t="shared" si="6"/>
        <v>103.39315258485347</v>
      </c>
      <c r="F33" s="21">
        <v>0</v>
      </c>
      <c r="G33" s="48"/>
      <c r="H33" s="48"/>
      <c r="I33" s="49">
        <v>268768</v>
      </c>
      <c r="J33" s="25">
        <v>214766</v>
      </c>
      <c r="K33" s="20">
        <f t="shared" si="4"/>
        <v>79.907578283128942</v>
      </c>
      <c r="L33" s="49">
        <v>293282</v>
      </c>
      <c r="M33" s="50"/>
      <c r="N33" s="20" t="s">
        <v>49</v>
      </c>
      <c r="O33" s="31">
        <v>13</v>
      </c>
      <c r="P33" s="31">
        <v>10</v>
      </c>
      <c r="Q33" s="31" t="s">
        <v>21</v>
      </c>
      <c r="R33" s="32"/>
      <c r="S33" s="31" t="s">
        <v>21</v>
      </c>
      <c r="T33" s="32"/>
      <c r="U33" s="31" t="s">
        <v>21</v>
      </c>
      <c r="V33" s="31">
        <v>1</v>
      </c>
    </row>
    <row r="34" spans="1:22" ht="15" x14ac:dyDescent="0.25">
      <c r="A34" s="16">
        <v>3327</v>
      </c>
      <c r="B34" s="17" t="s">
        <v>72</v>
      </c>
      <c r="C34" s="47">
        <v>1114760</v>
      </c>
      <c r="D34" s="19">
        <v>1155304</v>
      </c>
      <c r="E34" s="20">
        <f t="shared" si="6"/>
        <v>103.63701603932685</v>
      </c>
      <c r="F34" s="21">
        <v>0</v>
      </c>
      <c r="G34" s="48"/>
      <c r="H34" s="48"/>
      <c r="I34" s="52">
        <v>416743</v>
      </c>
      <c r="J34" s="25">
        <v>109885</v>
      </c>
      <c r="K34" s="20">
        <f t="shared" si="4"/>
        <v>26.367569461274691</v>
      </c>
      <c r="L34" s="49">
        <v>454878</v>
      </c>
      <c r="M34" s="50"/>
      <c r="N34" s="20" t="s">
        <v>73</v>
      </c>
      <c r="O34" s="26">
        <v>13</v>
      </c>
      <c r="P34" s="26">
        <v>10</v>
      </c>
      <c r="Q34" s="26" t="s">
        <v>21</v>
      </c>
      <c r="R34" s="27"/>
      <c r="S34" s="26" t="s">
        <v>21</v>
      </c>
      <c r="T34" s="27"/>
      <c r="U34" s="26" t="s">
        <v>21</v>
      </c>
      <c r="V34" s="26">
        <v>1</v>
      </c>
    </row>
    <row r="35" spans="1:22" ht="15" x14ac:dyDescent="0.25">
      <c r="A35" s="28">
        <v>3328</v>
      </c>
      <c r="B35" s="29" t="s">
        <v>74</v>
      </c>
      <c r="C35" s="47">
        <v>1195793</v>
      </c>
      <c r="D35" s="19">
        <v>1228341</v>
      </c>
      <c r="E35" s="20">
        <f t="shared" si="6"/>
        <v>102.72187577615858</v>
      </c>
      <c r="F35" s="21">
        <v>0</v>
      </c>
      <c r="G35" s="48"/>
      <c r="H35" s="48"/>
      <c r="I35" s="49">
        <v>449148</v>
      </c>
      <c r="J35" s="25">
        <v>123434</v>
      </c>
      <c r="K35" s="20">
        <f t="shared" si="4"/>
        <v>27.481810004720046</v>
      </c>
      <c r="L35" s="49">
        <v>486163</v>
      </c>
      <c r="M35" s="50"/>
      <c r="N35" s="20" t="s">
        <v>75</v>
      </c>
      <c r="O35" s="31">
        <v>13</v>
      </c>
      <c r="P35" s="31">
        <v>10</v>
      </c>
      <c r="Q35" s="31" t="s">
        <v>21</v>
      </c>
      <c r="R35" s="32"/>
      <c r="S35" s="31" t="s">
        <v>21</v>
      </c>
      <c r="T35" s="32"/>
      <c r="U35" s="31" t="s">
        <v>21</v>
      </c>
      <c r="V35" s="31" t="s">
        <v>26</v>
      </c>
    </row>
    <row r="36" spans="1:22" ht="15" x14ac:dyDescent="0.25">
      <c r="A36" s="28">
        <v>3329</v>
      </c>
      <c r="B36" s="29" t="s">
        <v>76</v>
      </c>
      <c r="C36" s="47">
        <v>1454914</v>
      </c>
      <c r="D36" s="19">
        <v>1532363</v>
      </c>
      <c r="E36" s="20">
        <f t="shared" si="6"/>
        <v>105.32326996647225</v>
      </c>
      <c r="F36" s="21">
        <v>0</v>
      </c>
      <c r="G36" s="48"/>
      <c r="H36" s="48"/>
      <c r="I36" s="49">
        <v>538308</v>
      </c>
      <c r="J36" s="25">
        <v>178401</v>
      </c>
      <c r="K36" s="20">
        <f t="shared" si="4"/>
        <v>33.141064223455722</v>
      </c>
      <c r="L36" s="49">
        <v>578478</v>
      </c>
      <c r="M36" s="50"/>
      <c r="N36" s="20" t="s">
        <v>77</v>
      </c>
      <c r="O36" s="31">
        <v>11</v>
      </c>
      <c r="P36" s="31">
        <v>10</v>
      </c>
      <c r="Q36" s="31" t="s">
        <v>21</v>
      </c>
      <c r="R36" s="32"/>
      <c r="S36" s="31" t="s">
        <v>21</v>
      </c>
      <c r="T36" s="32"/>
      <c r="U36" s="31" t="s">
        <v>21</v>
      </c>
      <c r="V36" s="31" t="s">
        <v>26</v>
      </c>
    </row>
    <row r="37" spans="1:22" ht="15" x14ac:dyDescent="0.25">
      <c r="A37" s="28">
        <v>3371</v>
      </c>
      <c r="B37" s="29" t="s">
        <v>78</v>
      </c>
      <c r="C37" s="47">
        <v>98950</v>
      </c>
      <c r="D37" s="19">
        <v>103276</v>
      </c>
      <c r="E37" s="20">
        <f t="shared" si="6"/>
        <v>104.37190500252653</v>
      </c>
      <c r="F37" s="21">
        <v>0</v>
      </c>
      <c r="G37" s="48"/>
      <c r="H37" s="48"/>
      <c r="I37" s="49">
        <v>30751</v>
      </c>
      <c r="J37" s="25">
        <v>32949</v>
      </c>
      <c r="K37" s="20">
        <f t="shared" si="4"/>
        <v>107.14773503300705</v>
      </c>
      <c r="L37" s="49">
        <v>34523</v>
      </c>
      <c r="M37" s="50"/>
      <c r="N37" s="20" t="s">
        <v>79</v>
      </c>
      <c r="O37" s="31">
        <v>13</v>
      </c>
      <c r="P37" s="31">
        <v>10</v>
      </c>
      <c r="Q37" s="31" t="s">
        <v>21</v>
      </c>
      <c r="R37" s="32"/>
      <c r="S37" s="31" t="s">
        <v>21</v>
      </c>
      <c r="T37" s="32"/>
      <c r="U37" s="31" t="s">
        <v>21</v>
      </c>
      <c r="V37" s="31">
        <v>2</v>
      </c>
    </row>
    <row r="38" spans="1:22" ht="15" x14ac:dyDescent="0.25">
      <c r="A38" s="28">
        <v>3372</v>
      </c>
      <c r="B38" s="29" t="s">
        <v>80</v>
      </c>
      <c r="C38" s="47">
        <v>442378</v>
      </c>
      <c r="D38" s="19">
        <v>460345</v>
      </c>
      <c r="E38" s="20">
        <f t="shared" si="6"/>
        <v>104.06145875246962</v>
      </c>
      <c r="F38" s="21">
        <v>0</v>
      </c>
      <c r="G38" s="48"/>
      <c r="H38" s="48"/>
      <c r="I38" s="49">
        <v>144954</v>
      </c>
      <c r="J38" s="25">
        <v>153506</v>
      </c>
      <c r="K38" s="20">
        <f t="shared" si="4"/>
        <v>105.89980269602771</v>
      </c>
      <c r="L38" s="49">
        <v>162587</v>
      </c>
      <c r="M38" s="50"/>
      <c r="N38" s="20" t="s">
        <v>81</v>
      </c>
      <c r="O38" s="31">
        <v>13</v>
      </c>
      <c r="P38" s="31">
        <v>10</v>
      </c>
      <c r="Q38" s="31" t="s">
        <v>21</v>
      </c>
      <c r="R38" s="32"/>
      <c r="S38" s="31" t="s">
        <v>21</v>
      </c>
      <c r="T38" s="32"/>
      <c r="U38" s="31" t="s">
        <v>21</v>
      </c>
      <c r="V38" s="31">
        <v>22</v>
      </c>
    </row>
    <row r="39" spans="1:22" ht="15" x14ac:dyDescent="0.25">
      <c r="A39" s="16">
        <v>3373</v>
      </c>
      <c r="B39" s="17" t="s">
        <v>82</v>
      </c>
      <c r="C39" s="47">
        <v>150088</v>
      </c>
      <c r="D39" s="19">
        <v>147134</v>
      </c>
      <c r="E39" s="20">
        <v>97.73</v>
      </c>
      <c r="F39" s="21">
        <v>0</v>
      </c>
      <c r="G39" s="48"/>
      <c r="H39" s="48"/>
      <c r="I39" s="49">
        <v>51766</v>
      </c>
      <c r="J39" s="25">
        <v>35819</v>
      </c>
      <c r="K39" s="20">
        <f t="shared" si="4"/>
        <v>69.194065602905383</v>
      </c>
      <c r="L39" s="49">
        <v>54656</v>
      </c>
      <c r="M39" s="26"/>
      <c r="N39" s="20">
        <f>(M39/L39)*100</f>
        <v>0</v>
      </c>
      <c r="O39" s="26">
        <v>13</v>
      </c>
      <c r="P39" s="26">
        <v>10</v>
      </c>
      <c r="Q39" s="26" t="s">
        <v>21</v>
      </c>
      <c r="R39" s="27"/>
      <c r="S39" s="26" t="s">
        <v>21</v>
      </c>
      <c r="T39" s="27"/>
      <c r="U39" s="26" t="s">
        <v>21</v>
      </c>
      <c r="V39" s="26">
        <v>12</v>
      </c>
    </row>
    <row r="40" spans="1:22" ht="15" x14ac:dyDescent="0.25">
      <c r="A40" s="16">
        <v>3374</v>
      </c>
      <c r="B40" s="17" t="s">
        <v>84</v>
      </c>
      <c r="C40" s="47">
        <v>1280938</v>
      </c>
      <c r="D40" s="19">
        <v>1356656</v>
      </c>
      <c r="E40" s="20">
        <f t="shared" ref="E40:E42" si="7">(D40/C40)*100</f>
        <v>105.91113699492092</v>
      </c>
      <c r="F40" s="21">
        <v>0</v>
      </c>
      <c r="G40" s="48"/>
      <c r="H40" s="48"/>
      <c r="I40" s="49">
        <v>456491</v>
      </c>
      <c r="J40" s="25">
        <v>299471</v>
      </c>
      <c r="K40" s="20">
        <f t="shared" si="4"/>
        <v>65.602826780812762</v>
      </c>
      <c r="L40" s="49">
        <v>482043</v>
      </c>
      <c r="M40" s="50"/>
      <c r="N40" s="20" t="s">
        <v>85</v>
      </c>
      <c r="O40" s="26">
        <v>13</v>
      </c>
      <c r="P40" s="26">
        <v>10</v>
      </c>
      <c r="Q40" s="26" t="s">
        <v>21</v>
      </c>
      <c r="R40" s="27"/>
      <c r="S40" s="26" t="s">
        <v>21</v>
      </c>
      <c r="T40" s="27"/>
      <c r="U40" s="26" t="s">
        <v>21</v>
      </c>
      <c r="V40" s="26">
        <v>18</v>
      </c>
    </row>
    <row r="41" spans="1:22" ht="15" x14ac:dyDescent="0.25">
      <c r="A41" s="28">
        <v>3375</v>
      </c>
      <c r="B41" s="29" t="s">
        <v>86</v>
      </c>
      <c r="C41" s="47">
        <v>235885</v>
      </c>
      <c r="D41" s="19">
        <v>249680</v>
      </c>
      <c r="E41" s="20">
        <f t="shared" si="7"/>
        <v>105.84818873603663</v>
      </c>
      <c r="F41" s="21">
        <v>0</v>
      </c>
      <c r="G41" s="48"/>
      <c r="H41" s="48"/>
      <c r="I41" s="49">
        <v>85378</v>
      </c>
      <c r="J41" s="25">
        <v>42538</v>
      </c>
      <c r="K41" s="20">
        <f t="shared" si="4"/>
        <v>49.823139450443911</v>
      </c>
      <c r="L41" s="49">
        <v>90432</v>
      </c>
      <c r="M41" s="50"/>
      <c r="N41" s="20" t="s">
        <v>87</v>
      </c>
      <c r="O41" s="31">
        <v>13</v>
      </c>
      <c r="P41" s="31">
        <v>10</v>
      </c>
      <c r="Q41" s="31" t="s">
        <v>21</v>
      </c>
      <c r="R41" s="32"/>
      <c r="S41" s="31" t="s">
        <v>21</v>
      </c>
      <c r="T41" s="32"/>
      <c r="U41" s="31" t="s">
        <v>21</v>
      </c>
      <c r="V41" s="31">
        <v>1</v>
      </c>
    </row>
    <row r="42" spans="1:22" ht="15" x14ac:dyDescent="0.25">
      <c r="A42" s="28">
        <v>3376</v>
      </c>
      <c r="B42" s="29" t="s">
        <v>88</v>
      </c>
      <c r="C42" s="47">
        <v>214378</v>
      </c>
      <c r="D42" s="19">
        <v>229062</v>
      </c>
      <c r="E42" s="20">
        <f t="shared" si="7"/>
        <v>106.84958344606257</v>
      </c>
      <c r="F42" s="21">
        <v>0</v>
      </c>
      <c r="G42" s="48"/>
      <c r="H42" s="48"/>
      <c r="I42" s="49">
        <v>78302</v>
      </c>
      <c r="J42" s="25">
        <v>61729</v>
      </c>
      <c r="K42" s="20">
        <f t="shared" si="4"/>
        <v>78.83451252841563</v>
      </c>
      <c r="L42" s="49">
        <v>87150</v>
      </c>
      <c r="M42" s="50"/>
      <c r="N42" s="20" t="s">
        <v>89</v>
      </c>
      <c r="O42" s="31">
        <v>13</v>
      </c>
      <c r="P42" s="31">
        <v>10</v>
      </c>
      <c r="Q42" s="31" t="s">
        <v>21</v>
      </c>
      <c r="R42" s="32"/>
      <c r="S42" s="31" t="s">
        <v>21</v>
      </c>
      <c r="T42" s="32"/>
      <c r="U42" s="31" t="s">
        <v>21</v>
      </c>
      <c r="V42" s="31">
        <v>18</v>
      </c>
    </row>
  </sheetData>
  <mergeCells count="29">
    <mergeCell ref="U3:U5"/>
    <mergeCell ref="V3:V5"/>
    <mergeCell ref="D4:D5"/>
    <mergeCell ref="E4:E5"/>
    <mergeCell ref="Q4:Q5"/>
    <mergeCell ref="R4:R5"/>
    <mergeCell ref="T4:T5"/>
    <mergeCell ref="M3:N3"/>
    <mergeCell ref="M4:M5"/>
    <mergeCell ref="N4:N5"/>
    <mergeCell ref="S4:S5"/>
    <mergeCell ref="Q3:R3"/>
    <mergeCell ref="S3:T3"/>
    <mergeCell ref="A1:T1"/>
    <mergeCell ref="A2:T2"/>
    <mergeCell ref="A3:A5"/>
    <mergeCell ref="B3:B5"/>
    <mergeCell ref="C3:C5"/>
    <mergeCell ref="D3:E3"/>
    <mergeCell ref="F3:F5"/>
    <mergeCell ref="G3:G5"/>
    <mergeCell ref="H3:H5"/>
    <mergeCell ref="I3:I5"/>
    <mergeCell ref="J3:K3"/>
    <mergeCell ref="J4:J5"/>
    <mergeCell ref="K4:K5"/>
    <mergeCell ref="O3:O5"/>
    <mergeCell ref="P3:P5"/>
    <mergeCell ref="L3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V42"/>
  <sheetViews>
    <sheetView workbookViewId="0"/>
  </sheetViews>
  <sheetFormatPr defaultColWidth="14.42578125" defaultRowHeight="15.75" customHeight="1" x14ac:dyDescent="0.2"/>
  <cols>
    <col min="2" max="2" width="28.28515625" customWidth="1"/>
    <col min="22" max="22" width="23" customWidth="1"/>
  </cols>
  <sheetData>
    <row r="1" spans="1:22" ht="15.75" customHeight="1" x14ac:dyDescent="0.3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45"/>
      <c r="V1" s="45"/>
    </row>
    <row r="2" spans="1:22" ht="15" x14ac:dyDescent="0.2">
      <c r="A2" s="63" t="s">
        <v>94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46"/>
      <c r="V2" s="46"/>
    </row>
    <row r="3" spans="1:22" ht="15.75" customHeight="1" x14ac:dyDescent="0.25">
      <c r="A3" s="59" t="s">
        <v>2</v>
      </c>
      <c r="B3" s="59" t="s">
        <v>3</v>
      </c>
      <c r="C3" s="59" t="s">
        <v>4</v>
      </c>
      <c r="D3" s="62" t="s">
        <v>5</v>
      </c>
      <c r="E3" s="58"/>
      <c r="F3" s="59" t="s">
        <v>6</v>
      </c>
      <c r="G3" s="59" t="s">
        <v>7</v>
      </c>
      <c r="H3" s="59" t="s">
        <v>8</v>
      </c>
      <c r="I3" s="59" t="s">
        <v>9</v>
      </c>
      <c r="J3" s="62" t="s">
        <v>10</v>
      </c>
      <c r="K3" s="58"/>
      <c r="L3" s="59" t="s">
        <v>11</v>
      </c>
      <c r="M3" s="62" t="s">
        <v>12</v>
      </c>
      <c r="N3" s="58"/>
      <c r="O3" s="59" t="s">
        <v>13</v>
      </c>
      <c r="P3" s="59" t="s">
        <v>14</v>
      </c>
      <c r="Q3" s="62" t="s">
        <v>15</v>
      </c>
      <c r="R3" s="58"/>
      <c r="S3" s="62" t="s">
        <v>16</v>
      </c>
      <c r="T3" s="58"/>
      <c r="U3" s="59" t="s">
        <v>17</v>
      </c>
      <c r="V3" s="59" t="s">
        <v>18</v>
      </c>
    </row>
    <row r="4" spans="1:22" ht="12.75" x14ac:dyDescent="0.2">
      <c r="A4" s="60"/>
      <c r="B4" s="60"/>
      <c r="C4" s="60"/>
      <c r="D4" s="59" t="s">
        <v>19</v>
      </c>
      <c r="E4" s="59" t="s">
        <v>20</v>
      </c>
      <c r="F4" s="60"/>
      <c r="G4" s="60"/>
      <c r="H4" s="60"/>
      <c r="I4" s="60"/>
      <c r="J4" s="59" t="s">
        <v>19</v>
      </c>
      <c r="K4" s="59" t="s">
        <v>20</v>
      </c>
      <c r="L4" s="60"/>
      <c r="M4" s="59" t="s">
        <v>19</v>
      </c>
      <c r="N4" s="59" t="s">
        <v>20</v>
      </c>
      <c r="O4" s="60"/>
      <c r="P4" s="60"/>
      <c r="Q4" s="59" t="s">
        <v>21</v>
      </c>
      <c r="R4" s="59" t="s">
        <v>22</v>
      </c>
      <c r="S4" s="59" t="s">
        <v>21</v>
      </c>
      <c r="T4" s="59" t="s">
        <v>22</v>
      </c>
      <c r="U4" s="60"/>
      <c r="V4" s="60"/>
    </row>
    <row r="5" spans="1:22" ht="12.7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22" ht="15.75" customHeight="1" x14ac:dyDescent="0.25">
      <c r="A6" s="4">
        <v>1</v>
      </c>
      <c r="B6" s="4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6"/>
      <c r="J6" s="5">
        <v>9</v>
      </c>
      <c r="K6" s="5">
        <v>10</v>
      </c>
      <c r="L6" s="5">
        <v>11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4">
        <v>17</v>
      </c>
      <c r="T6" s="4">
        <v>18</v>
      </c>
      <c r="U6" s="4">
        <v>19</v>
      </c>
      <c r="V6" s="4">
        <v>20</v>
      </c>
    </row>
    <row r="7" spans="1:22" ht="15.75" customHeight="1" x14ac:dyDescent="0.25">
      <c r="A7" s="7">
        <v>33</v>
      </c>
      <c r="B7" s="8" t="s">
        <v>23</v>
      </c>
      <c r="C7" s="9">
        <f t="shared" ref="C7:D7" si="0">SUM(C8:C42)</f>
        <v>28126986</v>
      </c>
      <c r="D7" s="9">
        <f t="shared" si="0"/>
        <v>29278862</v>
      </c>
      <c r="E7" s="10">
        <f t="shared" ref="E7:E8" si="1">(D7/C7)*100</f>
        <v>104.09526993045041</v>
      </c>
      <c r="F7" s="11">
        <f t="shared" ref="F7:J7" si="2">SUM(F8:F42)</f>
        <v>0</v>
      </c>
      <c r="G7" s="9">
        <f t="shared" si="2"/>
        <v>0</v>
      </c>
      <c r="H7" s="9">
        <f t="shared" si="2"/>
        <v>0</v>
      </c>
      <c r="I7" s="9">
        <f t="shared" si="2"/>
        <v>9551528</v>
      </c>
      <c r="J7" s="9">
        <f t="shared" si="2"/>
        <v>4900371</v>
      </c>
      <c r="K7" s="10">
        <f>J7/I7*100</f>
        <v>51.304576608056848</v>
      </c>
      <c r="L7" s="9">
        <f t="shared" ref="L7:M7" si="3">SUM(L8:L42)</f>
        <v>10381641</v>
      </c>
      <c r="M7" s="9">
        <f t="shared" si="3"/>
        <v>0</v>
      </c>
      <c r="N7" s="10">
        <f>(M7/L7)*100</f>
        <v>0</v>
      </c>
      <c r="O7" s="13"/>
      <c r="P7" s="13"/>
      <c r="Q7" s="14">
        <v>35</v>
      </c>
      <c r="R7" s="14">
        <v>0</v>
      </c>
      <c r="S7" s="14">
        <v>35</v>
      </c>
      <c r="T7" s="14">
        <v>0</v>
      </c>
      <c r="U7" s="15"/>
      <c r="V7" s="15"/>
    </row>
    <row r="8" spans="1:22" ht="15.75" customHeight="1" x14ac:dyDescent="0.25">
      <c r="A8" s="16">
        <v>3301</v>
      </c>
      <c r="B8" s="17" t="s">
        <v>24</v>
      </c>
      <c r="C8" s="47">
        <v>1479762</v>
      </c>
      <c r="D8" s="19">
        <v>1517202</v>
      </c>
      <c r="E8" s="20">
        <f t="shared" si="1"/>
        <v>102.53013660304833</v>
      </c>
      <c r="F8" s="21">
        <v>0</v>
      </c>
      <c r="G8" s="48"/>
      <c r="H8" s="48"/>
      <c r="I8" s="49">
        <v>503639</v>
      </c>
      <c r="J8" s="25">
        <v>131927</v>
      </c>
      <c r="K8" s="20">
        <f t="shared" ref="K8:K42" si="4">(J8/I8)*100</f>
        <v>26.194754576194455</v>
      </c>
      <c r="L8" s="49">
        <v>599339</v>
      </c>
      <c r="M8" s="50"/>
      <c r="N8" s="20" t="s">
        <v>25</v>
      </c>
      <c r="O8" s="26">
        <v>13</v>
      </c>
      <c r="P8" s="26">
        <v>10</v>
      </c>
      <c r="Q8" s="26" t="s">
        <v>21</v>
      </c>
      <c r="R8" s="27"/>
      <c r="S8" s="26" t="s">
        <v>21</v>
      </c>
      <c r="T8" s="27"/>
      <c r="U8" s="26" t="s">
        <v>21</v>
      </c>
      <c r="V8" s="26" t="s">
        <v>26</v>
      </c>
    </row>
    <row r="9" spans="1:22" ht="15.75" customHeight="1" x14ac:dyDescent="0.25">
      <c r="A9" s="28">
        <v>3302</v>
      </c>
      <c r="B9" s="29" t="s">
        <v>27</v>
      </c>
      <c r="C9" s="47">
        <v>1377963</v>
      </c>
      <c r="D9" s="19">
        <v>1420486</v>
      </c>
      <c r="E9" s="20">
        <f t="shared" ref="E9:E10" si="5">D9/C9*100</f>
        <v>103.08593191544331</v>
      </c>
      <c r="F9" s="21">
        <v>0</v>
      </c>
      <c r="G9" s="48"/>
      <c r="H9" s="48"/>
      <c r="I9" s="49">
        <v>433316</v>
      </c>
      <c r="J9" s="25">
        <v>254865</v>
      </c>
      <c r="K9" s="20">
        <f t="shared" si="4"/>
        <v>58.817352694107761</v>
      </c>
      <c r="L9" s="49">
        <v>508939</v>
      </c>
      <c r="M9" s="50"/>
      <c r="N9" s="20" t="s">
        <v>28</v>
      </c>
      <c r="O9" s="31">
        <v>10</v>
      </c>
      <c r="P9" s="31">
        <v>10</v>
      </c>
      <c r="Q9" s="31" t="s">
        <v>21</v>
      </c>
      <c r="R9" s="32"/>
      <c r="S9" s="31" t="s">
        <v>21</v>
      </c>
      <c r="T9" s="32"/>
      <c r="U9" s="31" t="s">
        <v>21</v>
      </c>
      <c r="V9" s="31" t="s">
        <v>26</v>
      </c>
    </row>
    <row r="10" spans="1:22" ht="15.75" customHeight="1" x14ac:dyDescent="0.25">
      <c r="A10" s="28">
        <v>3303</v>
      </c>
      <c r="B10" s="29" t="s">
        <v>29</v>
      </c>
      <c r="C10" s="47">
        <v>756013</v>
      </c>
      <c r="D10" s="19">
        <v>780979</v>
      </c>
      <c r="E10" s="20">
        <f t="shared" si="5"/>
        <v>103.30232416638339</v>
      </c>
      <c r="F10" s="21">
        <v>0</v>
      </c>
      <c r="G10" s="48"/>
      <c r="H10" s="48"/>
      <c r="I10" s="49">
        <v>268489</v>
      </c>
      <c r="J10" s="25">
        <v>130161</v>
      </c>
      <c r="K10" s="20">
        <f t="shared" si="4"/>
        <v>48.479081079671793</v>
      </c>
      <c r="L10" s="49">
        <v>297938</v>
      </c>
      <c r="M10" s="50"/>
      <c r="N10" s="20" t="s">
        <v>30</v>
      </c>
      <c r="O10" s="31">
        <v>13</v>
      </c>
      <c r="P10" s="31">
        <v>10</v>
      </c>
      <c r="Q10" s="31" t="s">
        <v>21</v>
      </c>
      <c r="R10" s="32"/>
      <c r="S10" s="31" t="s">
        <v>21</v>
      </c>
      <c r="T10" s="32"/>
      <c r="U10" s="31" t="s">
        <v>21</v>
      </c>
      <c r="V10" s="31">
        <v>1</v>
      </c>
    </row>
    <row r="11" spans="1:22" ht="15.75" customHeight="1" x14ac:dyDescent="0.25">
      <c r="A11" s="28">
        <v>3304</v>
      </c>
      <c r="B11" s="29" t="s">
        <v>31</v>
      </c>
      <c r="C11" s="47">
        <v>775955</v>
      </c>
      <c r="D11" s="19">
        <v>812883</v>
      </c>
      <c r="E11" s="20">
        <f t="shared" ref="E11:E38" si="6">(D11/C11)*100</f>
        <v>104.75903886178966</v>
      </c>
      <c r="F11" s="21">
        <v>0</v>
      </c>
      <c r="G11" s="48"/>
      <c r="H11" s="48"/>
      <c r="I11" s="49">
        <v>269344</v>
      </c>
      <c r="J11" s="25">
        <v>123035</v>
      </c>
      <c r="K11" s="20">
        <f t="shared" si="4"/>
        <v>45.679502791968638</v>
      </c>
      <c r="L11" s="49">
        <v>299742</v>
      </c>
      <c r="M11" s="50"/>
      <c r="N11" s="20" t="s">
        <v>32</v>
      </c>
      <c r="O11" s="31">
        <v>13</v>
      </c>
      <c r="P11" s="31">
        <v>10</v>
      </c>
      <c r="Q11" s="31" t="s">
        <v>21</v>
      </c>
      <c r="R11" s="32"/>
      <c r="S11" s="31" t="s">
        <v>21</v>
      </c>
      <c r="T11" s="32"/>
      <c r="U11" s="31" t="s">
        <v>21</v>
      </c>
      <c r="V11" s="31">
        <v>3</v>
      </c>
    </row>
    <row r="12" spans="1:22" ht="15.75" customHeight="1" x14ac:dyDescent="0.25">
      <c r="A12" s="16">
        <v>3305</v>
      </c>
      <c r="B12" s="17" t="s">
        <v>33</v>
      </c>
      <c r="C12" s="47">
        <v>1061535</v>
      </c>
      <c r="D12" s="19">
        <v>1098289</v>
      </c>
      <c r="E12" s="20">
        <f t="shared" si="6"/>
        <v>103.46234462358754</v>
      </c>
      <c r="F12" s="21">
        <v>0</v>
      </c>
      <c r="G12" s="48"/>
      <c r="H12" s="48"/>
      <c r="I12" s="49">
        <v>356098</v>
      </c>
      <c r="J12" s="25">
        <v>134933</v>
      </c>
      <c r="K12" s="20">
        <f t="shared" si="4"/>
        <v>37.89209711933232</v>
      </c>
      <c r="L12" s="49">
        <v>394668</v>
      </c>
      <c r="M12" s="50"/>
      <c r="N12" s="20" t="s">
        <v>34</v>
      </c>
      <c r="O12" s="26">
        <v>13</v>
      </c>
      <c r="P12" s="26">
        <v>10</v>
      </c>
      <c r="Q12" s="26" t="s">
        <v>21</v>
      </c>
      <c r="R12" s="27"/>
      <c r="S12" s="26" t="s">
        <v>21</v>
      </c>
      <c r="T12" s="27"/>
      <c r="U12" s="26" t="s">
        <v>21</v>
      </c>
      <c r="V12" s="26">
        <v>3</v>
      </c>
    </row>
    <row r="13" spans="1:22" ht="15.75" customHeight="1" x14ac:dyDescent="0.25">
      <c r="A13" s="28">
        <v>3306</v>
      </c>
      <c r="B13" s="29" t="s">
        <v>35</v>
      </c>
      <c r="C13" s="47">
        <v>621610</v>
      </c>
      <c r="D13" s="19">
        <v>656428</v>
      </c>
      <c r="E13" s="20">
        <f t="shared" si="6"/>
        <v>105.60126124097103</v>
      </c>
      <c r="F13" s="21">
        <v>0</v>
      </c>
      <c r="G13" s="48"/>
      <c r="H13" s="48"/>
      <c r="I13" s="49">
        <v>200428</v>
      </c>
      <c r="J13" s="25">
        <v>165721</v>
      </c>
      <c r="K13" s="20">
        <f t="shared" si="4"/>
        <v>82.68355718761849</v>
      </c>
      <c r="L13" s="49">
        <v>212225</v>
      </c>
      <c r="M13" s="50"/>
      <c r="N13" s="20" t="s">
        <v>36</v>
      </c>
      <c r="O13" s="31">
        <v>13</v>
      </c>
      <c r="P13" s="31">
        <v>10</v>
      </c>
      <c r="Q13" s="31" t="s">
        <v>21</v>
      </c>
      <c r="R13" s="32"/>
      <c r="S13" s="31" t="s">
        <v>21</v>
      </c>
      <c r="T13" s="32"/>
      <c r="U13" s="31" t="s">
        <v>21</v>
      </c>
      <c r="V13" s="31">
        <v>1</v>
      </c>
    </row>
    <row r="14" spans="1:22" ht="15.75" customHeight="1" x14ac:dyDescent="0.25">
      <c r="A14" s="28">
        <v>3307</v>
      </c>
      <c r="B14" s="29" t="s">
        <v>37</v>
      </c>
      <c r="C14" s="47">
        <v>678892</v>
      </c>
      <c r="D14" s="19">
        <v>700313</v>
      </c>
      <c r="E14" s="20">
        <f t="shared" si="6"/>
        <v>103.15528832273763</v>
      </c>
      <c r="F14" s="21">
        <v>0</v>
      </c>
      <c r="G14" s="48"/>
      <c r="H14" s="51"/>
      <c r="I14" s="49">
        <v>233195</v>
      </c>
      <c r="J14" s="25">
        <v>76425</v>
      </c>
      <c r="K14" s="20">
        <f t="shared" si="4"/>
        <v>32.773001136388004</v>
      </c>
      <c r="L14" s="49">
        <v>244780</v>
      </c>
      <c r="M14" s="50"/>
      <c r="N14" s="20" t="s">
        <v>38</v>
      </c>
      <c r="O14" s="31">
        <v>13</v>
      </c>
      <c r="P14" s="31">
        <v>10</v>
      </c>
      <c r="Q14" s="31" t="s">
        <v>21</v>
      </c>
      <c r="R14" s="32"/>
      <c r="S14" s="31" t="s">
        <v>21</v>
      </c>
      <c r="T14" s="32"/>
      <c r="U14" s="31" t="s">
        <v>21</v>
      </c>
      <c r="V14" s="31" t="s">
        <v>26</v>
      </c>
    </row>
    <row r="15" spans="1:22" ht="15.75" customHeight="1" x14ac:dyDescent="0.25">
      <c r="A15" s="28">
        <v>3308</v>
      </c>
      <c r="B15" s="29" t="s">
        <v>39</v>
      </c>
      <c r="C15" s="47">
        <v>996378</v>
      </c>
      <c r="D15" s="19">
        <v>1049615</v>
      </c>
      <c r="E15" s="20">
        <f t="shared" si="6"/>
        <v>105.34305253628642</v>
      </c>
      <c r="F15" s="21">
        <v>0</v>
      </c>
      <c r="G15" s="48"/>
      <c r="H15" s="48"/>
      <c r="I15" s="49">
        <v>325433</v>
      </c>
      <c r="J15" s="25">
        <v>241772</v>
      </c>
      <c r="K15" s="20">
        <f t="shared" si="4"/>
        <v>74.29240427369075</v>
      </c>
      <c r="L15" s="49">
        <v>344640</v>
      </c>
      <c r="M15" s="50"/>
      <c r="N15" s="20" t="s">
        <v>40</v>
      </c>
      <c r="O15" s="31">
        <v>13</v>
      </c>
      <c r="P15" s="31">
        <v>10</v>
      </c>
      <c r="Q15" s="31" t="s">
        <v>21</v>
      </c>
      <c r="R15" s="32"/>
      <c r="S15" s="31" t="s">
        <v>21</v>
      </c>
      <c r="T15" s="32"/>
      <c r="U15" s="31" t="s">
        <v>21</v>
      </c>
      <c r="V15" s="31" t="s">
        <v>26</v>
      </c>
    </row>
    <row r="16" spans="1:22" ht="15.75" customHeight="1" x14ac:dyDescent="0.25">
      <c r="A16" s="28">
        <v>3309</v>
      </c>
      <c r="B16" s="29" t="s">
        <v>41</v>
      </c>
      <c r="C16" s="47">
        <v>806310</v>
      </c>
      <c r="D16" s="19">
        <v>827562</v>
      </c>
      <c r="E16" s="20">
        <f t="shared" si="6"/>
        <v>102.63571083082191</v>
      </c>
      <c r="F16" s="21">
        <v>0</v>
      </c>
      <c r="G16" s="48"/>
      <c r="H16" s="48"/>
      <c r="I16" s="49">
        <v>275932</v>
      </c>
      <c r="J16" s="25">
        <v>109215</v>
      </c>
      <c r="K16" s="20">
        <f t="shared" si="4"/>
        <v>39.580403867619559</v>
      </c>
      <c r="L16" s="49">
        <v>288520</v>
      </c>
      <c r="M16" s="50"/>
      <c r="N16" s="20">
        <f>(M16/L16)*100</f>
        <v>0</v>
      </c>
      <c r="O16" s="31">
        <v>13</v>
      </c>
      <c r="P16" s="31">
        <v>8</v>
      </c>
      <c r="Q16" s="31" t="s">
        <v>21</v>
      </c>
      <c r="R16" s="32"/>
      <c r="S16" s="31" t="s">
        <v>21</v>
      </c>
      <c r="T16" s="32"/>
      <c r="U16" s="31" t="s">
        <v>21</v>
      </c>
      <c r="V16" s="31">
        <v>10</v>
      </c>
    </row>
    <row r="17" spans="1:22" ht="15.75" customHeight="1" x14ac:dyDescent="0.25">
      <c r="A17" s="28">
        <v>3310</v>
      </c>
      <c r="B17" s="29" t="s">
        <v>42</v>
      </c>
      <c r="C17" s="47">
        <v>1037364</v>
      </c>
      <c r="D17" s="19">
        <v>1121576</v>
      </c>
      <c r="E17" s="20">
        <f t="shared" si="6"/>
        <v>108.11788340447519</v>
      </c>
      <c r="F17" s="21">
        <v>0</v>
      </c>
      <c r="G17" s="48"/>
      <c r="H17" s="48"/>
      <c r="I17" s="49">
        <v>312782</v>
      </c>
      <c r="J17" s="25">
        <v>195945</v>
      </c>
      <c r="K17" s="20">
        <f t="shared" si="4"/>
        <v>62.64586836838437</v>
      </c>
      <c r="L17" s="49">
        <v>332526</v>
      </c>
      <c r="M17" s="50"/>
      <c r="N17" s="20" t="s">
        <v>43</v>
      </c>
      <c r="O17" s="31">
        <v>13</v>
      </c>
      <c r="P17" s="31">
        <v>10</v>
      </c>
      <c r="Q17" s="31" t="s">
        <v>21</v>
      </c>
      <c r="R17" s="32"/>
      <c r="S17" s="31" t="s">
        <v>21</v>
      </c>
      <c r="T17" s="32"/>
      <c r="U17" s="31" t="s">
        <v>21</v>
      </c>
      <c r="V17" s="31">
        <v>7</v>
      </c>
    </row>
    <row r="18" spans="1:22" ht="15.75" customHeight="1" x14ac:dyDescent="0.25">
      <c r="A18" s="28">
        <v>3311</v>
      </c>
      <c r="B18" s="29" t="s">
        <v>44</v>
      </c>
      <c r="C18" s="47">
        <v>703086</v>
      </c>
      <c r="D18" s="19">
        <v>738438</v>
      </c>
      <c r="E18" s="20">
        <f t="shared" si="6"/>
        <v>105.0281188929946</v>
      </c>
      <c r="F18" s="21">
        <v>0</v>
      </c>
      <c r="G18" s="48"/>
      <c r="H18" s="48"/>
      <c r="I18" s="49">
        <v>222712</v>
      </c>
      <c r="J18" s="25">
        <v>137749</v>
      </c>
      <c r="K18" s="20">
        <f t="shared" si="4"/>
        <v>61.850730988900459</v>
      </c>
      <c r="L18" s="49">
        <v>250533</v>
      </c>
      <c r="M18" s="50"/>
      <c r="N18" s="20" t="s">
        <v>45</v>
      </c>
      <c r="O18" s="31">
        <v>13</v>
      </c>
      <c r="P18" s="31">
        <v>10</v>
      </c>
      <c r="Q18" s="31" t="s">
        <v>21</v>
      </c>
      <c r="R18" s="32"/>
      <c r="S18" s="31" t="s">
        <v>21</v>
      </c>
      <c r="T18" s="32"/>
      <c r="U18" s="31" t="s">
        <v>21</v>
      </c>
      <c r="V18" s="31">
        <v>4</v>
      </c>
    </row>
    <row r="19" spans="1:22" ht="15.75" customHeight="1" x14ac:dyDescent="0.25">
      <c r="A19" s="16">
        <v>3312</v>
      </c>
      <c r="B19" s="17" t="s">
        <v>46</v>
      </c>
      <c r="C19" s="47">
        <v>882853</v>
      </c>
      <c r="D19" s="19">
        <v>936071</v>
      </c>
      <c r="E19" s="20">
        <f t="shared" si="6"/>
        <v>106.02795708911903</v>
      </c>
      <c r="F19" s="21">
        <v>0</v>
      </c>
      <c r="G19" s="48"/>
      <c r="H19" s="48"/>
      <c r="I19" s="49">
        <v>228461</v>
      </c>
      <c r="J19" s="25">
        <v>184221</v>
      </c>
      <c r="K19" s="20">
        <f t="shared" si="4"/>
        <v>80.635644595795341</v>
      </c>
      <c r="L19" s="49">
        <v>260048</v>
      </c>
      <c r="M19" s="50"/>
      <c r="N19" s="20" t="s">
        <v>47</v>
      </c>
      <c r="O19" s="26">
        <v>13</v>
      </c>
      <c r="P19" s="26">
        <v>8</v>
      </c>
      <c r="Q19" s="26" t="s">
        <v>21</v>
      </c>
      <c r="R19" s="27"/>
      <c r="S19" s="26" t="s">
        <v>21</v>
      </c>
      <c r="T19" s="27"/>
      <c r="U19" s="26" t="s">
        <v>21</v>
      </c>
      <c r="V19" s="26" t="s">
        <v>26</v>
      </c>
    </row>
    <row r="20" spans="1:22" ht="15.75" customHeight="1" x14ac:dyDescent="0.25">
      <c r="A20" s="28">
        <v>3313</v>
      </c>
      <c r="B20" s="29" t="s">
        <v>48</v>
      </c>
      <c r="C20" s="47">
        <v>713235</v>
      </c>
      <c r="D20" s="19">
        <v>728132</v>
      </c>
      <c r="E20" s="20">
        <f t="shared" si="6"/>
        <v>102.08865240769171</v>
      </c>
      <c r="F20" s="21">
        <v>0</v>
      </c>
      <c r="G20" s="48"/>
      <c r="H20" s="48"/>
      <c r="I20" s="49">
        <v>232336</v>
      </c>
      <c r="J20" s="25">
        <v>149888</v>
      </c>
      <c r="K20" s="20">
        <f t="shared" si="4"/>
        <v>64.51346326010605</v>
      </c>
      <c r="L20" s="49">
        <v>244188</v>
      </c>
      <c r="M20" s="50"/>
      <c r="N20" s="20" t="s">
        <v>49</v>
      </c>
      <c r="O20" s="31">
        <v>13</v>
      </c>
      <c r="P20" s="31">
        <v>12</v>
      </c>
      <c r="Q20" s="31" t="s">
        <v>21</v>
      </c>
      <c r="R20" s="32"/>
      <c r="S20" s="31" t="s">
        <v>21</v>
      </c>
      <c r="T20" s="32"/>
      <c r="U20" s="31" t="s">
        <v>21</v>
      </c>
      <c r="V20" s="31">
        <v>2</v>
      </c>
    </row>
    <row r="21" spans="1:22" ht="15.75" customHeight="1" x14ac:dyDescent="0.25">
      <c r="A21" s="16">
        <v>3314</v>
      </c>
      <c r="B21" s="17" t="s">
        <v>50</v>
      </c>
      <c r="C21" s="47">
        <v>768128</v>
      </c>
      <c r="D21" s="19">
        <v>804700</v>
      </c>
      <c r="E21" s="20">
        <f t="shared" si="6"/>
        <v>104.76118563572739</v>
      </c>
      <c r="F21" s="21">
        <v>0</v>
      </c>
      <c r="G21" s="48"/>
      <c r="H21" s="48"/>
      <c r="I21" s="49">
        <v>251361</v>
      </c>
      <c r="J21" s="25">
        <v>146931</v>
      </c>
      <c r="K21" s="20">
        <f t="shared" si="4"/>
        <v>58.45417546874814</v>
      </c>
      <c r="L21" s="49">
        <v>280198</v>
      </c>
      <c r="M21" s="50"/>
      <c r="N21" s="20" t="s">
        <v>49</v>
      </c>
      <c r="O21" s="26">
        <v>13</v>
      </c>
      <c r="P21" s="26">
        <v>8</v>
      </c>
      <c r="Q21" s="26" t="s">
        <v>21</v>
      </c>
      <c r="R21" s="27"/>
      <c r="S21" s="26" t="s">
        <v>21</v>
      </c>
      <c r="T21" s="27"/>
      <c r="U21" s="26" t="s">
        <v>21</v>
      </c>
      <c r="V21" s="26">
        <v>5</v>
      </c>
    </row>
    <row r="22" spans="1:22" ht="15" x14ac:dyDescent="0.25">
      <c r="A22" s="16">
        <v>3315</v>
      </c>
      <c r="B22" s="17" t="s">
        <v>51</v>
      </c>
      <c r="C22" s="47">
        <v>1123580</v>
      </c>
      <c r="D22" s="19">
        <v>1176578</v>
      </c>
      <c r="E22" s="20">
        <f t="shared" si="6"/>
        <v>104.71688709304188</v>
      </c>
      <c r="F22" s="21">
        <v>0</v>
      </c>
      <c r="G22" s="48"/>
      <c r="H22" s="48"/>
      <c r="I22" s="49">
        <v>404488</v>
      </c>
      <c r="J22" s="25">
        <v>321521</v>
      </c>
      <c r="K22" s="20">
        <f t="shared" si="4"/>
        <v>79.488390261268577</v>
      </c>
      <c r="L22" s="49">
        <v>424796</v>
      </c>
      <c r="M22" s="50"/>
      <c r="N22" s="20" t="s">
        <v>52</v>
      </c>
      <c r="O22" s="26">
        <v>13</v>
      </c>
      <c r="P22" s="26">
        <v>10</v>
      </c>
      <c r="Q22" s="26" t="s">
        <v>21</v>
      </c>
      <c r="R22" s="27"/>
      <c r="S22" s="26" t="s">
        <v>21</v>
      </c>
      <c r="T22" s="27"/>
      <c r="U22" s="26" t="s">
        <v>21</v>
      </c>
      <c r="V22" s="26">
        <v>10</v>
      </c>
    </row>
    <row r="23" spans="1:22" ht="15" x14ac:dyDescent="0.25">
      <c r="A23" s="28">
        <v>3316</v>
      </c>
      <c r="B23" s="29" t="s">
        <v>53</v>
      </c>
      <c r="C23" s="47">
        <v>719851</v>
      </c>
      <c r="D23" s="19">
        <v>757954</v>
      </c>
      <c r="E23" s="20">
        <f t="shared" si="6"/>
        <v>105.2931787272644</v>
      </c>
      <c r="F23" s="21">
        <v>0</v>
      </c>
      <c r="G23" s="48"/>
      <c r="H23" s="48"/>
      <c r="I23" s="49">
        <v>214431</v>
      </c>
      <c r="J23" s="25">
        <v>119084</v>
      </c>
      <c r="K23" s="20">
        <f t="shared" si="4"/>
        <v>55.534880684229428</v>
      </c>
      <c r="L23" s="49">
        <v>228101</v>
      </c>
      <c r="M23" s="50"/>
      <c r="N23" s="20" t="s">
        <v>54</v>
      </c>
      <c r="O23" s="31">
        <v>13</v>
      </c>
      <c r="P23" s="31">
        <v>8</v>
      </c>
      <c r="Q23" s="31" t="s">
        <v>21</v>
      </c>
      <c r="R23" s="32"/>
      <c r="S23" s="31" t="s">
        <v>21</v>
      </c>
      <c r="T23" s="32"/>
      <c r="U23" s="31" t="s">
        <v>22</v>
      </c>
      <c r="V23" s="32"/>
    </row>
    <row r="24" spans="1:22" ht="15" x14ac:dyDescent="0.25">
      <c r="A24" s="28">
        <v>3317</v>
      </c>
      <c r="B24" s="29" t="s">
        <v>55</v>
      </c>
      <c r="C24" s="47">
        <v>494104</v>
      </c>
      <c r="D24" s="19">
        <v>513118</v>
      </c>
      <c r="E24" s="20">
        <f t="shared" si="6"/>
        <v>103.84817771157489</v>
      </c>
      <c r="F24" s="21">
        <v>0</v>
      </c>
      <c r="G24" s="48"/>
      <c r="H24" s="48"/>
      <c r="I24" s="49">
        <v>166364</v>
      </c>
      <c r="J24" s="25">
        <v>50993</v>
      </c>
      <c r="K24" s="20">
        <f t="shared" si="4"/>
        <v>30.65146305691135</v>
      </c>
      <c r="L24" s="49">
        <v>175314</v>
      </c>
      <c r="M24" s="50"/>
      <c r="N24" s="20" t="s">
        <v>49</v>
      </c>
      <c r="O24" s="31">
        <v>13</v>
      </c>
      <c r="P24" s="31">
        <v>8</v>
      </c>
      <c r="Q24" s="31" t="s">
        <v>21</v>
      </c>
      <c r="R24" s="32"/>
      <c r="S24" s="31" t="s">
        <v>21</v>
      </c>
      <c r="T24" s="32"/>
      <c r="U24" s="31" t="s">
        <v>21</v>
      </c>
      <c r="V24" s="31" t="s">
        <v>26</v>
      </c>
    </row>
    <row r="25" spans="1:22" ht="15" x14ac:dyDescent="0.25">
      <c r="A25" s="28">
        <v>3318</v>
      </c>
      <c r="B25" s="29" t="s">
        <v>56</v>
      </c>
      <c r="C25" s="47">
        <v>1032105</v>
      </c>
      <c r="D25" s="19">
        <v>1058172</v>
      </c>
      <c r="E25" s="20">
        <f t="shared" si="6"/>
        <v>102.52561512636795</v>
      </c>
      <c r="F25" s="21">
        <v>0</v>
      </c>
      <c r="G25" s="48"/>
      <c r="H25" s="48"/>
      <c r="I25" s="49">
        <v>325414</v>
      </c>
      <c r="J25" s="25">
        <v>142600</v>
      </c>
      <c r="K25" s="20">
        <f t="shared" si="4"/>
        <v>43.821101735020619</v>
      </c>
      <c r="L25" s="49">
        <v>344888</v>
      </c>
      <c r="M25" s="50"/>
      <c r="N25" s="20" t="s">
        <v>49</v>
      </c>
      <c r="O25" s="31">
        <v>13</v>
      </c>
      <c r="P25" s="31">
        <v>10</v>
      </c>
      <c r="Q25" s="31" t="s">
        <v>21</v>
      </c>
      <c r="R25" s="32"/>
      <c r="S25" s="31" t="s">
        <v>21</v>
      </c>
      <c r="T25" s="32"/>
      <c r="U25" s="31" t="s">
        <v>21</v>
      </c>
      <c r="V25" s="31">
        <v>1</v>
      </c>
    </row>
    <row r="26" spans="1:22" ht="15" x14ac:dyDescent="0.25">
      <c r="A26" s="28">
        <v>3319</v>
      </c>
      <c r="B26" s="29" t="s">
        <v>57</v>
      </c>
      <c r="C26" s="47">
        <v>652089</v>
      </c>
      <c r="D26" s="19">
        <v>677844</v>
      </c>
      <c r="E26" s="20">
        <f t="shared" si="6"/>
        <v>103.94961423977402</v>
      </c>
      <c r="F26" s="21">
        <v>0</v>
      </c>
      <c r="G26" s="48"/>
      <c r="H26" s="48"/>
      <c r="I26" s="49">
        <v>230180</v>
      </c>
      <c r="J26" s="18">
        <v>137329</v>
      </c>
      <c r="K26" s="20">
        <f t="shared" si="4"/>
        <v>59.661569206707796</v>
      </c>
      <c r="L26" s="49">
        <v>253636</v>
      </c>
      <c r="M26" s="50"/>
      <c r="N26" s="20" t="s">
        <v>58</v>
      </c>
      <c r="O26" s="31">
        <v>13</v>
      </c>
      <c r="P26" s="31">
        <v>10</v>
      </c>
      <c r="Q26" s="31" t="s">
        <v>21</v>
      </c>
      <c r="R26" s="32"/>
      <c r="S26" s="31" t="s">
        <v>21</v>
      </c>
      <c r="T26" s="32"/>
      <c r="U26" s="31" t="s">
        <v>21</v>
      </c>
      <c r="V26" s="31">
        <v>1</v>
      </c>
    </row>
    <row r="27" spans="1:22" ht="15" x14ac:dyDescent="0.25">
      <c r="A27" s="28">
        <v>3320</v>
      </c>
      <c r="B27" s="29" t="s">
        <v>59</v>
      </c>
      <c r="C27" s="47">
        <v>899266</v>
      </c>
      <c r="D27" s="19">
        <v>935166</v>
      </c>
      <c r="E27" s="20">
        <f t="shared" si="6"/>
        <v>103.99214470468137</v>
      </c>
      <c r="F27" s="21">
        <v>0</v>
      </c>
      <c r="G27" s="48"/>
      <c r="H27" s="48"/>
      <c r="I27" s="49">
        <v>320824</v>
      </c>
      <c r="J27" s="25">
        <v>102730</v>
      </c>
      <c r="K27" s="20">
        <f t="shared" si="4"/>
        <v>32.020671770191754</v>
      </c>
      <c r="L27" s="49">
        <v>339645</v>
      </c>
      <c r="M27" s="50"/>
      <c r="N27" s="20" t="s">
        <v>60</v>
      </c>
      <c r="O27" s="31">
        <v>18</v>
      </c>
      <c r="P27" s="31">
        <v>18</v>
      </c>
      <c r="Q27" s="31" t="s">
        <v>21</v>
      </c>
      <c r="R27" s="32"/>
      <c r="S27" s="31" t="s">
        <v>21</v>
      </c>
      <c r="T27" s="32"/>
      <c r="U27" s="31" t="s">
        <v>21</v>
      </c>
      <c r="V27" s="31">
        <v>11</v>
      </c>
    </row>
    <row r="28" spans="1:22" ht="15" x14ac:dyDescent="0.25">
      <c r="A28" s="16">
        <v>3321</v>
      </c>
      <c r="B28" s="17" t="s">
        <v>61</v>
      </c>
      <c r="C28" s="47">
        <v>875677</v>
      </c>
      <c r="D28" s="19">
        <v>899023</v>
      </c>
      <c r="E28" s="20">
        <f t="shared" si="6"/>
        <v>102.66605152356405</v>
      </c>
      <c r="F28" s="21">
        <v>0</v>
      </c>
      <c r="G28" s="48"/>
      <c r="H28" s="48"/>
      <c r="I28" s="49">
        <v>308481</v>
      </c>
      <c r="J28" s="25">
        <v>150430</v>
      </c>
      <c r="K28" s="20">
        <f t="shared" si="4"/>
        <v>48.764753744963222</v>
      </c>
      <c r="L28" s="49">
        <v>309336</v>
      </c>
      <c r="M28" s="50"/>
      <c r="N28" s="20" t="s">
        <v>62</v>
      </c>
      <c r="O28" s="26">
        <v>18</v>
      </c>
      <c r="P28" s="26">
        <v>18</v>
      </c>
      <c r="Q28" s="26" t="s">
        <v>21</v>
      </c>
      <c r="R28" s="27"/>
      <c r="S28" s="26" t="s">
        <v>21</v>
      </c>
      <c r="T28" s="27"/>
      <c r="U28" s="26" t="s">
        <v>21</v>
      </c>
      <c r="V28" s="26">
        <v>5</v>
      </c>
    </row>
    <row r="29" spans="1:22" ht="15" x14ac:dyDescent="0.25">
      <c r="A29" s="16">
        <v>3322</v>
      </c>
      <c r="B29" s="17" t="s">
        <v>63</v>
      </c>
      <c r="C29" s="47">
        <v>792667</v>
      </c>
      <c r="D29" s="19">
        <v>819057</v>
      </c>
      <c r="E29" s="20">
        <f t="shared" si="6"/>
        <v>103.3292668926548</v>
      </c>
      <c r="F29" s="21">
        <v>0</v>
      </c>
      <c r="G29" s="48"/>
      <c r="H29" s="48"/>
      <c r="I29" s="49">
        <v>265359</v>
      </c>
      <c r="J29" s="25">
        <v>127388</v>
      </c>
      <c r="K29" s="20">
        <f t="shared" si="4"/>
        <v>48.005908976141754</v>
      </c>
      <c r="L29" s="49">
        <v>292677</v>
      </c>
      <c r="M29" s="50"/>
      <c r="N29" s="20" t="s">
        <v>64</v>
      </c>
      <c r="O29" s="26">
        <v>13</v>
      </c>
      <c r="P29" s="26">
        <v>10</v>
      </c>
      <c r="Q29" s="26" t="s">
        <v>21</v>
      </c>
      <c r="R29" s="27"/>
      <c r="S29" s="26" t="s">
        <v>21</v>
      </c>
      <c r="T29" s="27"/>
      <c r="U29" s="26" t="s">
        <v>21</v>
      </c>
      <c r="V29" s="26">
        <v>3</v>
      </c>
    </row>
    <row r="30" spans="1:22" ht="15" x14ac:dyDescent="0.25">
      <c r="A30" s="16">
        <v>3323</v>
      </c>
      <c r="B30" s="17" t="s">
        <v>65</v>
      </c>
      <c r="C30" s="47">
        <v>606391</v>
      </c>
      <c r="D30" s="19">
        <v>631276</v>
      </c>
      <c r="E30" s="20">
        <f t="shared" si="6"/>
        <v>104.10378782006988</v>
      </c>
      <c r="F30" s="21">
        <v>0</v>
      </c>
      <c r="G30" s="48"/>
      <c r="H30" s="48"/>
      <c r="I30" s="49">
        <v>198506</v>
      </c>
      <c r="J30" s="25">
        <v>141582</v>
      </c>
      <c r="K30" s="20">
        <f t="shared" si="4"/>
        <v>71.323788701600961</v>
      </c>
      <c r="L30" s="49">
        <v>209703</v>
      </c>
      <c r="M30" s="50"/>
      <c r="N30" s="20" t="s">
        <v>66</v>
      </c>
      <c r="O30" s="26">
        <v>13</v>
      </c>
      <c r="P30" s="26">
        <v>10</v>
      </c>
      <c r="Q30" s="26" t="s">
        <v>21</v>
      </c>
      <c r="R30" s="27"/>
      <c r="S30" s="26" t="s">
        <v>21</v>
      </c>
      <c r="T30" s="27"/>
      <c r="U30" s="26" t="s">
        <v>21</v>
      </c>
      <c r="V30" s="26" t="s">
        <v>26</v>
      </c>
    </row>
    <row r="31" spans="1:22" ht="15" x14ac:dyDescent="0.25">
      <c r="A31" s="28">
        <v>3324</v>
      </c>
      <c r="B31" s="29" t="s">
        <v>67</v>
      </c>
      <c r="C31" s="47">
        <v>777709</v>
      </c>
      <c r="D31" s="19">
        <v>797440</v>
      </c>
      <c r="E31" s="20">
        <f t="shared" si="6"/>
        <v>102.53706720637152</v>
      </c>
      <c r="F31" s="21">
        <v>0</v>
      </c>
      <c r="G31" s="48"/>
      <c r="H31" s="48"/>
      <c r="I31" s="49">
        <v>259945</v>
      </c>
      <c r="J31" s="25">
        <v>109365</v>
      </c>
      <c r="K31" s="20">
        <f t="shared" si="4"/>
        <v>42.072361461078309</v>
      </c>
      <c r="L31" s="49">
        <v>288396</v>
      </c>
      <c r="M31" s="50"/>
      <c r="N31" s="20" t="s">
        <v>68</v>
      </c>
      <c r="O31" s="31">
        <v>13</v>
      </c>
      <c r="P31" s="31">
        <v>10</v>
      </c>
      <c r="Q31" s="31" t="s">
        <v>21</v>
      </c>
      <c r="R31" s="32"/>
      <c r="S31" s="31" t="s">
        <v>21</v>
      </c>
      <c r="T31" s="32"/>
      <c r="U31" s="31" t="s">
        <v>21</v>
      </c>
      <c r="V31" s="31">
        <v>6</v>
      </c>
    </row>
    <row r="32" spans="1:22" ht="15" x14ac:dyDescent="0.25">
      <c r="A32" s="28">
        <v>3325</v>
      </c>
      <c r="B32" s="29" t="s">
        <v>69</v>
      </c>
      <c r="C32" s="47">
        <v>596184</v>
      </c>
      <c r="D32" s="19">
        <v>624105</v>
      </c>
      <c r="E32" s="20">
        <f t="shared" si="6"/>
        <v>104.68328569703314</v>
      </c>
      <c r="F32" s="21">
        <v>0</v>
      </c>
      <c r="G32" s="48"/>
      <c r="H32" s="48"/>
      <c r="I32" s="49">
        <v>223401</v>
      </c>
      <c r="J32" s="25">
        <v>61469</v>
      </c>
      <c r="K32" s="20">
        <f t="shared" si="4"/>
        <v>27.515096172353747</v>
      </c>
      <c r="L32" s="49">
        <v>232673</v>
      </c>
      <c r="M32" s="50"/>
      <c r="N32" s="20" t="s">
        <v>70</v>
      </c>
      <c r="O32" s="31">
        <v>13</v>
      </c>
      <c r="P32" s="31">
        <v>10</v>
      </c>
      <c r="Q32" s="31" t="s">
        <v>21</v>
      </c>
      <c r="R32" s="32"/>
      <c r="S32" s="31" t="s">
        <v>21</v>
      </c>
      <c r="T32" s="32"/>
      <c r="U32" s="31" t="s">
        <v>21</v>
      </c>
      <c r="V32" s="31" t="s">
        <v>26</v>
      </c>
    </row>
    <row r="33" spans="1:22" ht="15" x14ac:dyDescent="0.25">
      <c r="A33" s="28">
        <v>3326</v>
      </c>
      <c r="B33" s="29" t="s">
        <v>71</v>
      </c>
      <c r="C33" s="47">
        <v>710195</v>
      </c>
      <c r="D33" s="19">
        <v>734294</v>
      </c>
      <c r="E33" s="20">
        <f t="shared" si="6"/>
        <v>103.39329339125169</v>
      </c>
      <c r="F33" s="21">
        <v>0</v>
      </c>
      <c r="G33" s="48"/>
      <c r="H33" s="48"/>
      <c r="I33" s="49">
        <v>268768</v>
      </c>
      <c r="J33" s="25">
        <v>214781</v>
      </c>
      <c r="K33" s="20">
        <f t="shared" si="4"/>
        <v>79.913159304679127</v>
      </c>
      <c r="L33" s="49">
        <v>293282</v>
      </c>
      <c r="M33" s="50"/>
      <c r="N33" s="20" t="s">
        <v>49</v>
      </c>
      <c r="O33" s="31">
        <v>13</v>
      </c>
      <c r="P33" s="31">
        <v>10</v>
      </c>
      <c r="Q33" s="31" t="s">
        <v>21</v>
      </c>
      <c r="R33" s="32"/>
      <c r="S33" s="31" t="s">
        <v>21</v>
      </c>
      <c r="T33" s="32"/>
      <c r="U33" s="31" t="s">
        <v>21</v>
      </c>
      <c r="V33" s="31">
        <v>1</v>
      </c>
    </row>
    <row r="34" spans="1:22" ht="15" x14ac:dyDescent="0.25">
      <c r="A34" s="16">
        <v>3327</v>
      </c>
      <c r="B34" s="17" t="s">
        <v>72</v>
      </c>
      <c r="C34" s="47">
        <v>1114760</v>
      </c>
      <c r="D34" s="19">
        <v>1155304</v>
      </c>
      <c r="E34" s="20">
        <f t="shared" si="6"/>
        <v>103.63701603932685</v>
      </c>
      <c r="F34" s="21">
        <v>0</v>
      </c>
      <c r="G34" s="48"/>
      <c r="H34" s="48"/>
      <c r="I34" s="52">
        <v>416743</v>
      </c>
      <c r="J34" s="25">
        <v>110027</v>
      </c>
      <c r="K34" s="20">
        <f t="shared" si="4"/>
        <v>26.401643218962285</v>
      </c>
      <c r="L34" s="49">
        <v>454878</v>
      </c>
      <c r="M34" s="50"/>
      <c r="N34" s="20" t="s">
        <v>73</v>
      </c>
      <c r="O34" s="26">
        <v>13</v>
      </c>
      <c r="P34" s="26">
        <v>10</v>
      </c>
      <c r="Q34" s="26" t="s">
        <v>21</v>
      </c>
      <c r="R34" s="27"/>
      <c r="S34" s="26" t="s">
        <v>21</v>
      </c>
      <c r="T34" s="27"/>
      <c r="U34" s="26" t="s">
        <v>21</v>
      </c>
      <c r="V34" s="26">
        <v>1</v>
      </c>
    </row>
    <row r="35" spans="1:22" ht="15" x14ac:dyDescent="0.25">
      <c r="A35" s="28">
        <v>3328</v>
      </c>
      <c r="B35" s="29" t="s">
        <v>74</v>
      </c>
      <c r="C35" s="47">
        <v>1195793</v>
      </c>
      <c r="D35" s="19">
        <v>1228341</v>
      </c>
      <c r="E35" s="20">
        <f t="shared" si="6"/>
        <v>102.72187577615858</v>
      </c>
      <c r="F35" s="21">
        <v>0</v>
      </c>
      <c r="G35" s="48"/>
      <c r="H35" s="48"/>
      <c r="I35" s="49">
        <v>449148</v>
      </c>
      <c r="J35" s="25">
        <v>123454</v>
      </c>
      <c r="K35" s="20">
        <f t="shared" si="4"/>
        <v>27.486262879941581</v>
      </c>
      <c r="L35" s="49">
        <v>486163</v>
      </c>
      <c r="M35" s="50"/>
      <c r="N35" s="20" t="s">
        <v>75</v>
      </c>
      <c r="O35" s="31">
        <v>13</v>
      </c>
      <c r="P35" s="31">
        <v>10</v>
      </c>
      <c r="Q35" s="31" t="s">
        <v>21</v>
      </c>
      <c r="R35" s="32"/>
      <c r="S35" s="31" t="s">
        <v>21</v>
      </c>
      <c r="T35" s="32"/>
      <c r="U35" s="31" t="s">
        <v>21</v>
      </c>
      <c r="V35" s="31" t="s">
        <v>26</v>
      </c>
    </row>
    <row r="36" spans="1:22" ht="15" x14ac:dyDescent="0.25">
      <c r="A36" s="28">
        <v>3329</v>
      </c>
      <c r="B36" s="29" t="s">
        <v>76</v>
      </c>
      <c r="C36" s="47">
        <v>1454914</v>
      </c>
      <c r="D36" s="19">
        <v>1532363</v>
      </c>
      <c r="E36" s="20">
        <f t="shared" si="6"/>
        <v>105.32326996647225</v>
      </c>
      <c r="F36" s="21">
        <v>0</v>
      </c>
      <c r="G36" s="48"/>
      <c r="H36" s="48"/>
      <c r="I36" s="49">
        <v>538308</v>
      </c>
      <c r="J36" s="25">
        <v>178589</v>
      </c>
      <c r="K36" s="20">
        <f t="shared" si="4"/>
        <v>33.17598846756875</v>
      </c>
      <c r="L36" s="49">
        <v>578478</v>
      </c>
      <c r="M36" s="50"/>
      <c r="N36" s="20" t="s">
        <v>77</v>
      </c>
      <c r="O36" s="31">
        <v>11</v>
      </c>
      <c r="P36" s="31">
        <v>10</v>
      </c>
      <c r="Q36" s="31" t="s">
        <v>21</v>
      </c>
      <c r="R36" s="32"/>
      <c r="S36" s="31" t="s">
        <v>21</v>
      </c>
      <c r="T36" s="32"/>
      <c r="U36" s="31" t="s">
        <v>21</v>
      </c>
      <c r="V36" s="31" t="s">
        <v>26</v>
      </c>
    </row>
    <row r="37" spans="1:22" ht="15" x14ac:dyDescent="0.25">
      <c r="A37" s="28">
        <v>3371</v>
      </c>
      <c r="B37" s="29" t="s">
        <v>78</v>
      </c>
      <c r="C37" s="47">
        <v>98950</v>
      </c>
      <c r="D37" s="19">
        <v>103276</v>
      </c>
      <c r="E37" s="20">
        <f t="shared" si="6"/>
        <v>104.37190500252653</v>
      </c>
      <c r="F37" s="21">
        <v>0</v>
      </c>
      <c r="G37" s="48"/>
      <c r="H37" s="48"/>
      <c r="I37" s="49">
        <v>30751</v>
      </c>
      <c r="J37" s="25">
        <v>32964</v>
      </c>
      <c r="K37" s="20">
        <f t="shared" si="4"/>
        <v>107.1965139345062</v>
      </c>
      <c r="L37" s="49">
        <v>34523</v>
      </c>
      <c r="M37" s="50"/>
      <c r="N37" s="20" t="s">
        <v>79</v>
      </c>
      <c r="O37" s="31">
        <v>13</v>
      </c>
      <c r="P37" s="31">
        <v>10</v>
      </c>
      <c r="Q37" s="31" t="s">
        <v>21</v>
      </c>
      <c r="R37" s="32"/>
      <c r="S37" s="31" t="s">
        <v>21</v>
      </c>
      <c r="T37" s="32"/>
      <c r="U37" s="31" t="s">
        <v>21</v>
      </c>
      <c r="V37" s="31">
        <v>2</v>
      </c>
    </row>
    <row r="38" spans="1:22" ht="15" x14ac:dyDescent="0.25">
      <c r="A38" s="28">
        <v>3372</v>
      </c>
      <c r="B38" s="29" t="s">
        <v>80</v>
      </c>
      <c r="C38" s="47">
        <v>442378</v>
      </c>
      <c r="D38" s="19">
        <v>460345</v>
      </c>
      <c r="E38" s="20">
        <f t="shared" si="6"/>
        <v>104.06145875246962</v>
      </c>
      <c r="F38" s="21">
        <v>0</v>
      </c>
      <c r="G38" s="48"/>
      <c r="H38" s="48"/>
      <c r="I38" s="49">
        <v>144954</v>
      </c>
      <c r="J38" s="25">
        <v>153584</v>
      </c>
      <c r="K38" s="20">
        <f t="shared" si="4"/>
        <v>105.95361287028989</v>
      </c>
      <c r="L38" s="49">
        <v>162587</v>
      </c>
      <c r="M38" s="50"/>
      <c r="N38" s="20" t="s">
        <v>81</v>
      </c>
      <c r="O38" s="31">
        <v>13</v>
      </c>
      <c r="P38" s="31">
        <v>10</v>
      </c>
      <c r="Q38" s="31" t="s">
        <v>21</v>
      </c>
      <c r="R38" s="32"/>
      <c r="S38" s="31" t="s">
        <v>21</v>
      </c>
      <c r="T38" s="32"/>
      <c r="U38" s="31" t="s">
        <v>21</v>
      </c>
      <c r="V38" s="31">
        <v>22</v>
      </c>
    </row>
    <row r="39" spans="1:22" ht="15" x14ac:dyDescent="0.25">
      <c r="A39" s="16">
        <v>3373</v>
      </c>
      <c r="B39" s="17" t="s">
        <v>82</v>
      </c>
      <c r="C39" s="47">
        <v>150088</v>
      </c>
      <c r="D39" s="19">
        <v>147134</v>
      </c>
      <c r="E39" s="20">
        <v>97.73</v>
      </c>
      <c r="F39" s="21">
        <v>0</v>
      </c>
      <c r="G39" s="48"/>
      <c r="H39" s="48"/>
      <c r="I39" s="49">
        <v>51766</v>
      </c>
      <c r="J39" s="25">
        <v>35819</v>
      </c>
      <c r="K39" s="20">
        <f t="shared" si="4"/>
        <v>69.194065602905383</v>
      </c>
      <c r="L39" s="49">
        <v>54656</v>
      </c>
      <c r="M39" s="26"/>
      <c r="N39" s="20">
        <f>(M39/L39)*100</f>
        <v>0</v>
      </c>
      <c r="O39" s="26">
        <v>13</v>
      </c>
      <c r="P39" s="26">
        <v>10</v>
      </c>
      <c r="Q39" s="26" t="s">
        <v>21</v>
      </c>
      <c r="R39" s="27"/>
      <c r="S39" s="26" t="s">
        <v>21</v>
      </c>
      <c r="T39" s="27"/>
      <c r="U39" s="26" t="s">
        <v>21</v>
      </c>
      <c r="V39" s="26">
        <v>12</v>
      </c>
    </row>
    <row r="40" spans="1:22" ht="15" x14ac:dyDescent="0.25">
      <c r="A40" s="16">
        <v>3374</v>
      </c>
      <c r="B40" s="17" t="s">
        <v>84</v>
      </c>
      <c r="C40" s="47">
        <v>1280938</v>
      </c>
      <c r="D40" s="19">
        <v>1356656</v>
      </c>
      <c r="E40" s="20">
        <f t="shared" ref="E40:E42" si="7">(D40/C40)*100</f>
        <v>105.91113699492092</v>
      </c>
      <c r="F40" s="21">
        <v>0</v>
      </c>
      <c r="G40" s="48"/>
      <c r="H40" s="48"/>
      <c r="I40" s="49">
        <v>456491</v>
      </c>
      <c r="J40" s="25">
        <v>299591</v>
      </c>
      <c r="K40" s="20">
        <f t="shared" si="4"/>
        <v>65.629114265122425</v>
      </c>
      <c r="L40" s="49">
        <v>482043</v>
      </c>
      <c r="M40" s="50"/>
      <c r="N40" s="20" t="s">
        <v>85</v>
      </c>
      <c r="O40" s="26">
        <v>13</v>
      </c>
      <c r="P40" s="26">
        <v>10</v>
      </c>
      <c r="Q40" s="26" t="s">
        <v>21</v>
      </c>
      <c r="R40" s="27"/>
      <c r="S40" s="26" t="s">
        <v>21</v>
      </c>
      <c r="T40" s="27"/>
      <c r="U40" s="26" t="s">
        <v>21</v>
      </c>
      <c r="V40" s="26">
        <v>18</v>
      </c>
    </row>
    <row r="41" spans="1:22" ht="15" x14ac:dyDescent="0.25">
      <c r="A41" s="28">
        <v>3375</v>
      </c>
      <c r="B41" s="29" t="s">
        <v>86</v>
      </c>
      <c r="C41" s="47">
        <v>235885</v>
      </c>
      <c r="D41" s="19">
        <v>249680</v>
      </c>
      <c r="E41" s="20">
        <f t="shared" si="7"/>
        <v>105.84818873603663</v>
      </c>
      <c r="F41" s="21">
        <v>0</v>
      </c>
      <c r="G41" s="48"/>
      <c r="H41" s="48"/>
      <c r="I41" s="49">
        <v>85378</v>
      </c>
      <c r="J41" s="25">
        <v>42538</v>
      </c>
      <c r="K41" s="20">
        <f t="shared" si="4"/>
        <v>49.823139450443911</v>
      </c>
      <c r="L41" s="49">
        <v>90432</v>
      </c>
      <c r="M41" s="50"/>
      <c r="N41" s="20" t="s">
        <v>87</v>
      </c>
      <c r="O41" s="31">
        <v>13</v>
      </c>
      <c r="P41" s="31">
        <v>10</v>
      </c>
      <c r="Q41" s="31" t="s">
        <v>21</v>
      </c>
      <c r="R41" s="32"/>
      <c r="S41" s="31" t="s">
        <v>21</v>
      </c>
      <c r="T41" s="32"/>
      <c r="U41" s="31" t="s">
        <v>21</v>
      </c>
      <c r="V41" s="31">
        <v>1</v>
      </c>
    </row>
    <row r="42" spans="1:22" ht="15" x14ac:dyDescent="0.25">
      <c r="A42" s="28">
        <v>3376</v>
      </c>
      <c r="B42" s="29" t="s">
        <v>88</v>
      </c>
      <c r="C42" s="47">
        <v>214378</v>
      </c>
      <c r="D42" s="19">
        <v>229062</v>
      </c>
      <c r="E42" s="20">
        <f t="shared" si="7"/>
        <v>106.84958344606257</v>
      </c>
      <c r="F42" s="21">
        <v>0</v>
      </c>
      <c r="G42" s="48"/>
      <c r="H42" s="48"/>
      <c r="I42" s="49">
        <v>78302</v>
      </c>
      <c r="J42" s="25">
        <v>61745</v>
      </c>
      <c r="K42" s="20">
        <f t="shared" si="4"/>
        <v>78.854946233812669</v>
      </c>
      <c r="L42" s="49">
        <v>87150</v>
      </c>
      <c r="M42" s="50"/>
      <c r="N42" s="20" t="s">
        <v>89</v>
      </c>
      <c r="O42" s="31">
        <v>13</v>
      </c>
      <c r="P42" s="31">
        <v>10</v>
      </c>
      <c r="Q42" s="31" t="s">
        <v>21</v>
      </c>
      <c r="R42" s="32"/>
      <c r="S42" s="31" t="s">
        <v>21</v>
      </c>
      <c r="T42" s="32"/>
      <c r="U42" s="31" t="s">
        <v>21</v>
      </c>
      <c r="V42" s="31">
        <v>18</v>
      </c>
    </row>
  </sheetData>
  <mergeCells count="29">
    <mergeCell ref="U3:U5"/>
    <mergeCell ref="V3:V5"/>
    <mergeCell ref="D4:D5"/>
    <mergeCell ref="E4:E5"/>
    <mergeCell ref="Q4:Q5"/>
    <mergeCell ref="R4:R5"/>
    <mergeCell ref="T4:T5"/>
    <mergeCell ref="M3:N3"/>
    <mergeCell ref="M4:M5"/>
    <mergeCell ref="N4:N5"/>
    <mergeCell ref="S4:S5"/>
    <mergeCell ref="Q3:R3"/>
    <mergeCell ref="S3:T3"/>
    <mergeCell ref="A1:T1"/>
    <mergeCell ref="A2:T2"/>
    <mergeCell ref="A3:A5"/>
    <mergeCell ref="B3:B5"/>
    <mergeCell ref="C3:C5"/>
    <mergeCell ref="D3:E3"/>
    <mergeCell ref="F3:F5"/>
    <mergeCell ref="G3:G5"/>
    <mergeCell ref="H3:H5"/>
    <mergeCell ref="I3:I5"/>
    <mergeCell ref="J3:K3"/>
    <mergeCell ref="J4:J5"/>
    <mergeCell ref="K4:K5"/>
    <mergeCell ref="O3:O5"/>
    <mergeCell ref="P3:P5"/>
    <mergeCell ref="L3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W42"/>
  <sheetViews>
    <sheetView workbookViewId="0"/>
  </sheetViews>
  <sheetFormatPr defaultColWidth="14.42578125" defaultRowHeight="15.75" customHeight="1" x14ac:dyDescent="0.2"/>
  <cols>
    <col min="2" max="2" width="28.28515625" customWidth="1"/>
    <col min="23" max="23" width="23" customWidth="1"/>
  </cols>
  <sheetData>
    <row r="1" spans="1:23" ht="15.75" customHeight="1" x14ac:dyDescent="0.3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45"/>
      <c r="W1" s="45"/>
    </row>
    <row r="2" spans="1:23" ht="15" x14ac:dyDescent="0.2">
      <c r="A2" s="63" t="s">
        <v>95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  <c r="V2" s="46"/>
      <c r="W2" s="46"/>
    </row>
    <row r="3" spans="1:23" ht="15.75" customHeight="1" x14ac:dyDescent="0.25">
      <c r="A3" s="59" t="s">
        <v>2</v>
      </c>
      <c r="B3" s="59" t="s">
        <v>3</v>
      </c>
      <c r="C3" s="59" t="s">
        <v>4</v>
      </c>
      <c r="D3" s="62" t="s">
        <v>5</v>
      </c>
      <c r="E3" s="57"/>
      <c r="F3" s="58"/>
      <c r="G3" s="59" t="s">
        <v>6</v>
      </c>
      <c r="H3" s="59" t="s">
        <v>7</v>
      </c>
      <c r="I3" s="59" t="s">
        <v>8</v>
      </c>
      <c r="J3" s="59" t="s">
        <v>9</v>
      </c>
      <c r="K3" s="62" t="s">
        <v>10</v>
      </c>
      <c r="L3" s="58"/>
      <c r="M3" s="59" t="s">
        <v>11</v>
      </c>
      <c r="N3" s="62" t="s">
        <v>12</v>
      </c>
      <c r="O3" s="58"/>
      <c r="P3" s="59" t="s">
        <v>13</v>
      </c>
      <c r="Q3" s="59" t="s">
        <v>14</v>
      </c>
      <c r="R3" s="62" t="s">
        <v>15</v>
      </c>
      <c r="S3" s="58"/>
      <c r="T3" s="62" t="s">
        <v>16</v>
      </c>
      <c r="U3" s="58"/>
      <c r="V3" s="59" t="s">
        <v>17</v>
      </c>
      <c r="W3" s="59" t="s">
        <v>18</v>
      </c>
    </row>
    <row r="4" spans="1:23" ht="15.75" customHeight="1" x14ac:dyDescent="0.25">
      <c r="A4" s="60"/>
      <c r="B4" s="60"/>
      <c r="C4" s="60"/>
      <c r="D4" s="59" t="s">
        <v>19</v>
      </c>
      <c r="E4" s="53" t="s">
        <v>96</v>
      </c>
      <c r="F4" s="59" t="s">
        <v>20</v>
      </c>
      <c r="G4" s="60"/>
      <c r="H4" s="60"/>
      <c r="I4" s="60"/>
      <c r="J4" s="60"/>
      <c r="K4" s="59" t="s">
        <v>19</v>
      </c>
      <c r="L4" s="59" t="s">
        <v>20</v>
      </c>
      <c r="M4" s="60"/>
      <c r="N4" s="59" t="s">
        <v>19</v>
      </c>
      <c r="O4" s="59" t="s">
        <v>20</v>
      </c>
      <c r="P4" s="60"/>
      <c r="Q4" s="60"/>
      <c r="R4" s="59" t="s">
        <v>21</v>
      </c>
      <c r="S4" s="59" t="s">
        <v>22</v>
      </c>
      <c r="T4" s="59" t="s">
        <v>21</v>
      </c>
      <c r="U4" s="59" t="s">
        <v>22</v>
      </c>
      <c r="V4" s="60"/>
      <c r="W4" s="60"/>
    </row>
    <row r="5" spans="1:23" ht="15.75" customHeight="1" x14ac:dyDescent="0.25">
      <c r="A5" s="61"/>
      <c r="B5" s="61"/>
      <c r="C5" s="61"/>
      <c r="D5" s="61"/>
      <c r="E5" s="53" t="s">
        <v>97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1:23" ht="15.75" customHeight="1" x14ac:dyDescent="0.25">
      <c r="A6" s="4">
        <v>1</v>
      </c>
      <c r="B6" s="4">
        <v>2</v>
      </c>
      <c r="C6" s="5">
        <v>3</v>
      </c>
      <c r="D6" s="5">
        <v>4</v>
      </c>
      <c r="E6" s="5"/>
      <c r="F6" s="5">
        <v>5</v>
      </c>
      <c r="G6" s="5">
        <v>6</v>
      </c>
      <c r="H6" s="5">
        <v>7</v>
      </c>
      <c r="I6" s="5">
        <v>8</v>
      </c>
      <c r="J6" s="6"/>
      <c r="K6" s="5">
        <v>9</v>
      </c>
      <c r="L6" s="5">
        <v>10</v>
      </c>
      <c r="M6" s="5">
        <v>11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  <c r="S6" s="5">
        <v>16</v>
      </c>
      <c r="T6" s="4">
        <v>17</v>
      </c>
      <c r="U6" s="4">
        <v>18</v>
      </c>
      <c r="V6" s="4">
        <v>19</v>
      </c>
      <c r="W6" s="4">
        <v>20</v>
      </c>
    </row>
    <row r="7" spans="1:23" ht="15.75" customHeight="1" x14ac:dyDescent="0.25">
      <c r="A7" s="7">
        <v>33</v>
      </c>
      <c r="B7" s="8" t="s">
        <v>23</v>
      </c>
      <c r="C7" s="9">
        <f t="shared" ref="C7:D7" si="0">SUM(C8:C42)</f>
        <v>28126986</v>
      </c>
      <c r="D7" s="9">
        <f t="shared" si="0"/>
        <v>29281115</v>
      </c>
      <c r="E7" s="12"/>
      <c r="F7" s="10">
        <f t="shared" ref="F7:F8" si="1">(D7/C7)*100</f>
        <v>104.10328003149716</v>
      </c>
      <c r="G7" s="11">
        <f t="shared" ref="G7:K7" si="2">SUM(G8:G42)</f>
        <v>0</v>
      </c>
      <c r="H7" s="9">
        <f t="shared" si="2"/>
        <v>0</v>
      </c>
      <c r="I7" s="9">
        <f t="shared" si="2"/>
        <v>0</v>
      </c>
      <c r="J7" s="9">
        <f t="shared" si="2"/>
        <v>9551528</v>
      </c>
      <c r="K7" s="9">
        <f t="shared" si="2"/>
        <v>4903921</v>
      </c>
      <c r="L7" s="10">
        <f>K7/J7*100</f>
        <v>51.341743436233443</v>
      </c>
      <c r="M7" s="9">
        <f t="shared" ref="M7:N7" si="3">SUM(M8:M42)</f>
        <v>10381641</v>
      </c>
      <c r="N7" s="9">
        <f t="shared" si="3"/>
        <v>0</v>
      </c>
      <c r="O7" s="10">
        <f>(N7/M7)*100</f>
        <v>0</v>
      </c>
      <c r="P7" s="13"/>
      <c r="Q7" s="13"/>
      <c r="R7" s="14">
        <v>35</v>
      </c>
      <c r="S7" s="14">
        <v>0</v>
      </c>
      <c r="T7" s="14">
        <v>35</v>
      </c>
      <c r="U7" s="14">
        <v>0</v>
      </c>
      <c r="V7" s="15"/>
      <c r="W7" s="15"/>
    </row>
    <row r="8" spans="1:23" ht="15.75" customHeight="1" x14ac:dyDescent="0.25">
      <c r="A8" s="16">
        <v>3301</v>
      </c>
      <c r="B8" s="17" t="s">
        <v>24</v>
      </c>
      <c r="C8" s="47">
        <v>1479762</v>
      </c>
      <c r="D8" s="19">
        <v>1517462</v>
      </c>
      <c r="E8" s="19">
        <v>260</v>
      </c>
      <c r="F8" s="20">
        <f t="shared" si="1"/>
        <v>102.54770699612506</v>
      </c>
      <c r="G8" s="21">
        <v>0</v>
      </c>
      <c r="H8" s="48"/>
      <c r="I8" s="48"/>
      <c r="J8" s="49">
        <v>503639</v>
      </c>
      <c r="K8" s="25">
        <v>132234</v>
      </c>
      <c r="L8" s="20">
        <f t="shared" ref="L8:L42" si="4">(K8/J8)*100</f>
        <v>26.25571093580918</v>
      </c>
      <c r="M8" s="49">
        <v>599339</v>
      </c>
      <c r="N8" s="50"/>
      <c r="O8" s="20" t="s">
        <v>25</v>
      </c>
      <c r="P8" s="26">
        <v>13</v>
      </c>
      <c r="Q8" s="26">
        <v>10</v>
      </c>
      <c r="R8" s="26" t="s">
        <v>21</v>
      </c>
      <c r="S8" s="27"/>
      <c r="T8" s="26" t="s">
        <v>21</v>
      </c>
      <c r="U8" s="27"/>
      <c r="V8" s="26" t="s">
        <v>21</v>
      </c>
      <c r="W8" s="26" t="s">
        <v>26</v>
      </c>
    </row>
    <row r="9" spans="1:23" ht="15.75" customHeight="1" x14ac:dyDescent="0.25">
      <c r="A9" s="28">
        <v>3302</v>
      </c>
      <c r="B9" s="29" t="s">
        <v>27</v>
      </c>
      <c r="C9" s="47">
        <v>1377963</v>
      </c>
      <c r="D9" s="19">
        <v>1420614</v>
      </c>
      <c r="E9" s="19">
        <v>128</v>
      </c>
      <c r="F9" s="20">
        <f t="shared" ref="F9:F10" si="5">D9/C9*100</f>
        <v>103.09522098924282</v>
      </c>
      <c r="G9" s="21">
        <v>0</v>
      </c>
      <c r="H9" s="48"/>
      <c r="I9" s="48"/>
      <c r="J9" s="49">
        <v>433316</v>
      </c>
      <c r="K9" s="25">
        <v>255000</v>
      </c>
      <c r="L9" s="20">
        <f t="shared" si="4"/>
        <v>58.848507786465312</v>
      </c>
      <c r="M9" s="49">
        <v>508939</v>
      </c>
      <c r="N9" s="50"/>
      <c r="O9" s="20" t="s">
        <v>28</v>
      </c>
      <c r="P9" s="31">
        <v>10</v>
      </c>
      <c r="Q9" s="31">
        <v>10</v>
      </c>
      <c r="R9" s="31" t="s">
        <v>21</v>
      </c>
      <c r="S9" s="32"/>
      <c r="T9" s="31" t="s">
        <v>21</v>
      </c>
      <c r="U9" s="32"/>
      <c r="V9" s="31" t="s">
        <v>21</v>
      </c>
      <c r="W9" s="31" t="s">
        <v>26</v>
      </c>
    </row>
    <row r="10" spans="1:23" ht="15.75" customHeight="1" x14ac:dyDescent="0.25">
      <c r="A10" s="28">
        <v>3303</v>
      </c>
      <c r="B10" s="29" t="s">
        <v>29</v>
      </c>
      <c r="C10" s="47">
        <v>756013</v>
      </c>
      <c r="D10" s="19">
        <v>781063</v>
      </c>
      <c r="E10" s="19">
        <v>84</v>
      </c>
      <c r="F10" s="20">
        <f t="shared" si="5"/>
        <v>103.31343508643369</v>
      </c>
      <c r="G10" s="21">
        <v>0</v>
      </c>
      <c r="H10" s="48"/>
      <c r="I10" s="48"/>
      <c r="J10" s="49">
        <v>268489</v>
      </c>
      <c r="K10" s="25">
        <v>130220</v>
      </c>
      <c r="L10" s="20">
        <f t="shared" si="4"/>
        <v>48.501055909180636</v>
      </c>
      <c r="M10" s="49">
        <v>297938</v>
      </c>
      <c r="N10" s="50"/>
      <c r="O10" s="20" t="s">
        <v>30</v>
      </c>
      <c r="P10" s="31">
        <v>13</v>
      </c>
      <c r="Q10" s="31">
        <v>10</v>
      </c>
      <c r="R10" s="31" t="s">
        <v>21</v>
      </c>
      <c r="S10" s="32"/>
      <c r="T10" s="31" t="s">
        <v>21</v>
      </c>
      <c r="U10" s="32"/>
      <c r="V10" s="31" t="s">
        <v>21</v>
      </c>
      <c r="W10" s="31">
        <v>1</v>
      </c>
    </row>
    <row r="11" spans="1:23" ht="15.75" customHeight="1" x14ac:dyDescent="0.25">
      <c r="A11" s="28">
        <v>3304</v>
      </c>
      <c r="B11" s="29" t="s">
        <v>31</v>
      </c>
      <c r="C11" s="47">
        <v>775955</v>
      </c>
      <c r="D11" s="19">
        <v>812913</v>
      </c>
      <c r="E11" s="19">
        <v>30</v>
      </c>
      <c r="F11" s="20">
        <f t="shared" ref="F11:F38" si="6">(D11/C11)*100</f>
        <v>104.76290506537104</v>
      </c>
      <c r="G11" s="21">
        <v>0</v>
      </c>
      <c r="H11" s="48"/>
      <c r="I11" s="48"/>
      <c r="J11" s="49">
        <v>269344</v>
      </c>
      <c r="K11" s="25">
        <v>123040</v>
      </c>
      <c r="L11" s="20">
        <f t="shared" si="4"/>
        <v>45.68135915409291</v>
      </c>
      <c r="M11" s="49">
        <v>299742</v>
      </c>
      <c r="N11" s="50"/>
      <c r="O11" s="20" t="s">
        <v>32</v>
      </c>
      <c r="P11" s="31">
        <v>13</v>
      </c>
      <c r="Q11" s="31">
        <v>10</v>
      </c>
      <c r="R11" s="31" t="s">
        <v>21</v>
      </c>
      <c r="S11" s="32"/>
      <c r="T11" s="31" t="s">
        <v>21</v>
      </c>
      <c r="U11" s="32"/>
      <c r="V11" s="31" t="s">
        <v>21</v>
      </c>
      <c r="W11" s="31">
        <v>3</v>
      </c>
    </row>
    <row r="12" spans="1:23" ht="15.75" customHeight="1" x14ac:dyDescent="0.25">
      <c r="A12" s="16">
        <v>3305</v>
      </c>
      <c r="B12" s="17" t="s">
        <v>33</v>
      </c>
      <c r="C12" s="47">
        <v>1061535</v>
      </c>
      <c r="D12" s="19">
        <v>1098289</v>
      </c>
      <c r="E12" s="19">
        <v>0</v>
      </c>
      <c r="F12" s="20">
        <f t="shared" si="6"/>
        <v>103.46234462358754</v>
      </c>
      <c r="G12" s="21">
        <v>0</v>
      </c>
      <c r="H12" s="48"/>
      <c r="I12" s="48"/>
      <c r="J12" s="49">
        <v>356098</v>
      </c>
      <c r="K12" s="25">
        <v>134933</v>
      </c>
      <c r="L12" s="20">
        <f t="shared" si="4"/>
        <v>37.89209711933232</v>
      </c>
      <c r="M12" s="49">
        <v>394668</v>
      </c>
      <c r="N12" s="50"/>
      <c r="O12" s="20" t="s">
        <v>34</v>
      </c>
      <c r="P12" s="26">
        <v>13</v>
      </c>
      <c r="Q12" s="26">
        <v>10</v>
      </c>
      <c r="R12" s="26" t="s">
        <v>21</v>
      </c>
      <c r="S12" s="27"/>
      <c r="T12" s="26" t="s">
        <v>21</v>
      </c>
      <c r="U12" s="27"/>
      <c r="V12" s="26" t="s">
        <v>21</v>
      </c>
      <c r="W12" s="26">
        <v>3</v>
      </c>
    </row>
    <row r="13" spans="1:23" ht="15.75" customHeight="1" x14ac:dyDescent="0.25">
      <c r="A13" s="28">
        <v>3306</v>
      </c>
      <c r="B13" s="29" t="s">
        <v>35</v>
      </c>
      <c r="C13" s="47">
        <v>621610</v>
      </c>
      <c r="D13" s="19">
        <v>656464</v>
      </c>
      <c r="E13" s="19">
        <v>36</v>
      </c>
      <c r="F13" s="20">
        <f t="shared" si="6"/>
        <v>105.60705265359309</v>
      </c>
      <c r="G13" s="21">
        <v>0</v>
      </c>
      <c r="H13" s="48"/>
      <c r="I13" s="48"/>
      <c r="J13" s="49">
        <v>200428</v>
      </c>
      <c r="K13" s="25">
        <v>165721</v>
      </c>
      <c r="L13" s="20">
        <f t="shared" si="4"/>
        <v>82.68355718761849</v>
      </c>
      <c r="M13" s="49">
        <v>212225</v>
      </c>
      <c r="N13" s="50"/>
      <c r="O13" s="20" t="s">
        <v>36</v>
      </c>
      <c r="P13" s="31">
        <v>13</v>
      </c>
      <c r="Q13" s="31">
        <v>10</v>
      </c>
      <c r="R13" s="31" t="s">
        <v>21</v>
      </c>
      <c r="S13" s="32"/>
      <c r="T13" s="31" t="s">
        <v>21</v>
      </c>
      <c r="U13" s="32"/>
      <c r="V13" s="31" t="s">
        <v>21</v>
      </c>
      <c r="W13" s="31">
        <v>1</v>
      </c>
    </row>
    <row r="14" spans="1:23" ht="15.75" customHeight="1" x14ac:dyDescent="0.25">
      <c r="A14" s="28">
        <v>3307</v>
      </c>
      <c r="B14" s="29" t="s">
        <v>37</v>
      </c>
      <c r="C14" s="47">
        <v>678892</v>
      </c>
      <c r="D14" s="19">
        <v>700404</v>
      </c>
      <c r="E14" s="19">
        <v>91</v>
      </c>
      <c r="F14" s="20">
        <f t="shared" si="6"/>
        <v>103.16869251663003</v>
      </c>
      <c r="G14" s="21">
        <v>0</v>
      </c>
      <c r="H14" s="48"/>
      <c r="I14" s="51"/>
      <c r="J14" s="49">
        <v>233195</v>
      </c>
      <c r="K14" s="25">
        <v>76545</v>
      </c>
      <c r="L14" s="20">
        <f t="shared" si="4"/>
        <v>32.824460215699311</v>
      </c>
      <c r="M14" s="49">
        <v>244780</v>
      </c>
      <c r="N14" s="50"/>
      <c r="O14" s="20" t="s">
        <v>38</v>
      </c>
      <c r="P14" s="31">
        <v>13</v>
      </c>
      <c r="Q14" s="31">
        <v>10</v>
      </c>
      <c r="R14" s="31" t="s">
        <v>21</v>
      </c>
      <c r="S14" s="32"/>
      <c r="T14" s="31" t="s">
        <v>21</v>
      </c>
      <c r="U14" s="32"/>
      <c r="V14" s="31" t="s">
        <v>21</v>
      </c>
      <c r="W14" s="31" t="s">
        <v>26</v>
      </c>
    </row>
    <row r="15" spans="1:23" ht="15.75" customHeight="1" x14ac:dyDescent="0.25">
      <c r="A15" s="28">
        <v>3308</v>
      </c>
      <c r="B15" s="29" t="s">
        <v>39</v>
      </c>
      <c r="C15" s="47">
        <v>996378</v>
      </c>
      <c r="D15" s="19">
        <v>1049715</v>
      </c>
      <c r="E15" s="19">
        <v>100</v>
      </c>
      <c r="F15" s="20">
        <f t="shared" si="6"/>
        <v>105.35308888795217</v>
      </c>
      <c r="G15" s="21">
        <v>0</v>
      </c>
      <c r="H15" s="48"/>
      <c r="I15" s="48"/>
      <c r="J15" s="49">
        <v>325433</v>
      </c>
      <c r="K15" s="25">
        <v>241772</v>
      </c>
      <c r="L15" s="20">
        <f t="shared" si="4"/>
        <v>74.29240427369075</v>
      </c>
      <c r="M15" s="49">
        <v>344640</v>
      </c>
      <c r="N15" s="50"/>
      <c r="O15" s="20" t="s">
        <v>40</v>
      </c>
      <c r="P15" s="31">
        <v>13</v>
      </c>
      <c r="Q15" s="31">
        <v>10</v>
      </c>
      <c r="R15" s="31" t="s">
        <v>21</v>
      </c>
      <c r="S15" s="32"/>
      <c r="T15" s="31" t="s">
        <v>21</v>
      </c>
      <c r="U15" s="32"/>
      <c r="V15" s="31" t="s">
        <v>21</v>
      </c>
      <c r="W15" s="31" t="s">
        <v>26</v>
      </c>
    </row>
    <row r="16" spans="1:23" ht="15.75" customHeight="1" x14ac:dyDescent="0.25">
      <c r="A16" s="28">
        <v>3309</v>
      </c>
      <c r="B16" s="29" t="s">
        <v>41</v>
      </c>
      <c r="C16" s="47">
        <v>806310</v>
      </c>
      <c r="D16" s="19">
        <v>827623</v>
      </c>
      <c r="E16" s="19">
        <v>61</v>
      </c>
      <c r="F16" s="20">
        <f t="shared" si="6"/>
        <v>102.64327615929356</v>
      </c>
      <c r="G16" s="21">
        <v>0</v>
      </c>
      <c r="H16" s="48"/>
      <c r="I16" s="48"/>
      <c r="J16" s="49">
        <v>275932</v>
      </c>
      <c r="K16" s="25">
        <v>109449</v>
      </c>
      <c r="L16" s="20">
        <f t="shared" si="4"/>
        <v>39.665207369931721</v>
      </c>
      <c r="M16" s="49">
        <v>288520</v>
      </c>
      <c r="N16" s="50"/>
      <c r="O16" s="20">
        <f>(N16/M16)*100</f>
        <v>0</v>
      </c>
      <c r="P16" s="31">
        <v>13</v>
      </c>
      <c r="Q16" s="31">
        <v>8</v>
      </c>
      <c r="R16" s="31" t="s">
        <v>21</v>
      </c>
      <c r="S16" s="32"/>
      <c r="T16" s="31" t="s">
        <v>21</v>
      </c>
      <c r="U16" s="32"/>
      <c r="V16" s="31" t="s">
        <v>21</v>
      </c>
      <c r="W16" s="31">
        <v>10</v>
      </c>
    </row>
    <row r="17" spans="1:23" ht="15.75" customHeight="1" x14ac:dyDescent="0.25">
      <c r="A17" s="28">
        <v>3310</v>
      </c>
      <c r="B17" s="29" t="s">
        <v>42</v>
      </c>
      <c r="C17" s="47">
        <v>1037364</v>
      </c>
      <c r="D17" s="19">
        <v>1121633</v>
      </c>
      <c r="E17" s="19">
        <v>57</v>
      </c>
      <c r="F17" s="20">
        <f t="shared" si="6"/>
        <v>108.1233781006474</v>
      </c>
      <c r="G17" s="21">
        <v>0</v>
      </c>
      <c r="H17" s="48"/>
      <c r="I17" s="48"/>
      <c r="J17" s="49">
        <v>312782</v>
      </c>
      <c r="K17" s="25">
        <v>196371</v>
      </c>
      <c r="L17" s="20">
        <f t="shared" si="4"/>
        <v>62.782065464125168</v>
      </c>
      <c r="M17" s="49">
        <v>332526</v>
      </c>
      <c r="N17" s="50"/>
      <c r="O17" s="20" t="s">
        <v>43</v>
      </c>
      <c r="P17" s="31">
        <v>13</v>
      </c>
      <c r="Q17" s="31">
        <v>10</v>
      </c>
      <c r="R17" s="31" t="s">
        <v>21</v>
      </c>
      <c r="S17" s="32"/>
      <c r="T17" s="31" t="s">
        <v>21</v>
      </c>
      <c r="U17" s="32"/>
      <c r="V17" s="31" t="s">
        <v>21</v>
      </c>
      <c r="W17" s="31">
        <v>7</v>
      </c>
    </row>
    <row r="18" spans="1:23" ht="15.75" customHeight="1" x14ac:dyDescent="0.25">
      <c r="A18" s="28">
        <v>3311</v>
      </c>
      <c r="B18" s="29" t="s">
        <v>44</v>
      </c>
      <c r="C18" s="47">
        <v>703086</v>
      </c>
      <c r="D18" s="19">
        <v>738492</v>
      </c>
      <c r="E18" s="19">
        <v>54</v>
      </c>
      <c r="F18" s="20">
        <f t="shared" si="6"/>
        <v>105.03579931900222</v>
      </c>
      <c r="G18" s="21">
        <v>0</v>
      </c>
      <c r="H18" s="48"/>
      <c r="I18" s="48"/>
      <c r="J18" s="49">
        <v>222712</v>
      </c>
      <c r="K18" s="25">
        <v>138250</v>
      </c>
      <c r="L18" s="20">
        <f t="shared" si="4"/>
        <v>62.075685189841593</v>
      </c>
      <c r="M18" s="49">
        <v>250533</v>
      </c>
      <c r="N18" s="50"/>
      <c r="O18" s="20" t="s">
        <v>45</v>
      </c>
      <c r="P18" s="31">
        <v>13</v>
      </c>
      <c r="Q18" s="31">
        <v>10</v>
      </c>
      <c r="R18" s="31" t="s">
        <v>21</v>
      </c>
      <c r="S18" s="32"/>
      <c r="T18" s="31" t="s">
        <v>21</v>
      </c>
      <c r="U18" s="32"/>
      <c r="V18" s="31" t="s">
        <v>21</v>
      </c>
      <c r="W18" s="31">
        <v>4</v>
      </c>
    </row>
    <row r="19" spans="1:23" ht="15.75" customHeight="1" x14ac:dyDescent="0.25">
      <c r="A19" s="16">
        <v>3312</v>
      </c>
      <c r="B19" s="17" t="s">
        <v>46</v>
      </c>
      <c r="C19" s="47">
        <v>882853</v>
      </c>
      <c r="D19" s="19">
        <v>936154</v>
      </c>
      <c r="E19" s="19">
        <v>83</v>
      </c>
      <c r="F19" s="20">
        <f t="shared" si="6"/>
        <v>106.03735842773372</v>
      </c>
      <c r="G19" s="21">
        <v>0</v>
      </c>
      <c r="H19" s="48"/>
      <c r="I19" s="48"/>
      <c r="J19" s="49">
        <v>228461</v>
      </c>
      <c r="K19" s="25">
        <v>184350</v>
      </c>
      <c r="L19" s="20">
        <f t="shared" si="4"/>
        <v>80.692109375341957</v>
      </c>
      <c r="M19" s="49">
        <v>260048</v>
      </c>
      <c r="N19" s="50"/>
      <c r="O19" s="20" t="s">
        <v>47</v>
      </c>
      <c r="P19" s="26">
        <v>13</v>
      </c>
      <c r="Q19" s="26">
        <v>8</v>
      </c>
      <c r="R19" s="26" t="s">
        <v>21</v>
      </c>
      <c r="S19" s="27"/>
      <c r="T19" s="26" t="s">
        <v>21</v>
      </c>
      <c r="U19" s="27"/>
      <c r="V19" s="26" t="s">
        <v>21</v>
      </c>
      <c r="W19" s="26" t="s">
        <v>26</v>
      </c>
    </row>
    <row r="20" spans="1:23" ht="15.75" customHeight="1" x14ac:dyDescent="0.25">
      <c r="A20" s="28">
        <v>3313</v>
      </c>
      <c r="B20" s="29" t="s">
        <v>48</v>
      </c>
      <c r="C20" s="47">
        <v>713235</v>
      </c>
      <c r="D20" s="19">
        <v>728178</v>
      </c>
      <c r="E20" s="19">
        <v>46</v>
      </c>
      <c r="F20" s="20">
        <f t="shared" si="6"/>
        <v>102.09510189488738</v>
      </c>
      <c r="G20" s="21">
        <v>0</v>
      </c>
      <c r="H20" s="48"/>
      <c r="I20" s="48"/>
      <c r="J20" s="49">
        <v>232336</v>
      </c>
      <c r="K20" s="25">
        <v>149995</v>
      </c>
      <c r="L20" s="20">
        <f t="shared" si="4"/>
        <v>64.559517250878045</v>
      </c>
      <c r="M20" s="49">
        <v>244188</v>
      </c>
      <c r="N20" s="50"/>
      <c r="O20" s="20" t="s">
        <v>49</v>
      </c>
      <c r="P20" s="31">
        <v>13</v>
      </c>
      <c r="Q20" s="31">
        <v>12</v>
      </c>
      <c r="R20" s="31" t="s">
        <v>21</v>
      </c>
      <c r="S20" s="32"/>
      <c r="T20" s="31" t="s">
        <v>21</v>
      </c>
      <c r="U20" s="32"/>
      <c r="V20" s="31" t="s">
        <v>21</v>
      </c>
      <c r="W20" s="31">
        <v>2</v>
      </c>
    </row>
    <row r="21" spans="1:23" ht="15.75" customHeight="1" x14ac:dyDescent="0.25">
      <c r="A21" s="16">
        <v>3314</v>
      </c>
      <c r="B21" s="17" t="s">
        <v>50</v>
      </c>
      <c r="C21" s="47">
        <v>768128</v>
      </c>
      <c r="D21" s="19">
        <v>804771</v>
      </c>
      <c r="E21" s="19">
        <v>71</v>
      </c>
      <c r="F21" s="20">
        <f t="shared" si="6"/>
        <v>104.7704288868522</v>
      </c>
      <c r="G21" s="21">
        <v>0</v>
      </c>
      <c r="H21" s="48"/>
      <c r="I21" s="48"/>
      <c r="J21" s="49">
        <v>251361</v>
      </c>
      <c r="K21" s="25">
        <v>147051</v>
      </c>
      <c r="L21" s="20">
        <f t="shared" si="4"/>
        <v>58.501915571628061</v>
      </c>
      <c r="M21" s="49">
        <v>280198</v>
      </c>
      <c r="N21" s="50"/>
      <c r="O21" s="20" t="s">
        <v>49</v>
      </c>
      <c r="P21" s="26">
        <v>13</v>
      </c>
      <c r="Q21" s="26">
        <v>8</v>
      </c>
      <c r="R21" s="26" t="s">
        <v>21</v>
      </c>
      <c r="S21" s="27"/>
      <c r="T21" s="26" t="s">
        <v>21</v>
      </c>
      <c r="U21" s="27"/>
      <c r="V21" s="26" t="s">
        <v>21</v>
      </c>
      <c r="W21" s="26">
        <v>5</v>
      </c>
    </row>
    <row r="22" spans="1:23" ht="15" x14ac:dyDescent="0.25">
      <c r="A22" s="16">
        <v>3315</v>
      </c>
      <c r="B22" s="17" t="s">
        <v>51</v>
      </c>
      <c r="C22" s="47">
        <v>1123580</v>
      </c>
      <c r="D22" s="19">
        <v>1176660</v>
      </c>
      <c r="E22" s="19">
        <v>82</v>
      </c>
      <c r="F22" s="20">
        <f t="shared" si="6"/>
        <v>104.72418519375569</v>
      </c>
      <c r="G22" s="21">
        <v>0</v>
      </c>
      <c r="H22" s="48"/>
      <c r="I22" s="48"/>
      <c r="J22" s="49">
        <v>404488</v>
      </c>
      <c r="K22" s="25">
        <v>321638</v>
      </c>
      <c r="L22" s="20">
        <f t="shared" si="4"/>
        <v>79.517315717647989</v>
      </c>
      <c r="M22" s="49">
        <v>424796</v>
      </c>
      <c r="N22" s="50"/>
      <c r="O22" s="20" t="s">
        <v>52</v>
      </c>
      <c r="P22" s="26">
        <v>13</v>
      </c>
      <c r="Q22" s="26">
        <v>10</v>
      </c>
      <c r="R22" s="26" t="s">
        <v>21</v>
      </c>
      <c r="S22" s="27"/>
      <c r="T22" s="26" t="s">
        <v>21</v>
      </c>
      <c r="U22" s="27"/>
      <c r="V22" s="26" t="s">
        <v>21</v>
      </c>
      <c r="W22" s="26">
        <v>10</v>
      </c>
    </row>
    <row r="23" spans="1:23" ht="15" x14ac:dyDescent="0.25">
      <c r="A23" s="28">
        <v>3316</v>
      </c>
      <c r="B23" s="29" t="s">
        <v>53</v>
      </c>
      <c r="C23" s="47">
        <v>719851</v>
      </c>
      <c r="D23" s="19">
        <v>758025</v>
      </c>
      <c r="E23" s="19">
        <v>71</v>
      </c>
      <c r="F23" s="20">
        <f t="shared" si="6"/>
        <v>105.30304187950006</v>
      </c>
      <c r="G23" s="21">
        <v>0</v>
      </c>
      <c r="H23" s="48"/>
      <c r="I23" s="48"/>
      <c r="J23" s="49">
        <v>214431</v>
      </c>
      <c r="K23" s="25">
        <v>119150</v>
      </c>
      <c r="L23" s="20">
        <f t="shared" si="4"/>
        <v>55.565659815978094</v>
      </c>
      <c r="M23" s="49">
        <v>228101</v>
      </c>
      <c r="N23" s="50"/>
      <c r="O23" s="20" t="s">
        <v>54</v>
      </c>
      <c r="P23" s="31">
        <v>13</v>
      </c>
      <c r="Q23" s="31">
        <v>8</v>
      </c>
      <c r="R23" s="31" t="s">
        <v>21</v>
      </c>
      <c r="S23" s="32"/>
      <c r="T23" s="31" t="s">
        <v>21</v>
      </c>
      <c r="U23" s="32"/>
      <c r="V23" s="31" t="s">
        <v>22</v>
      </c>
      <c r="W23" s="32"/>
    </row>
    <row r="24" spans="1:23" ht="15" x14ac:dyDescent="0.25">
      <c r="A24" s="28">
        <v>3317</v>
      </c>
      <c r="B24" s="29" t="s">
        <v>55</v>
      </c>
      <c r="C24" s="47">
        <v>494104</v>
      </c>
      <c r="D24" s="19">
        <v>513142</v>
      </c>
      <c r="E24" s="19">
        <v>24</v>
      </c>
      <c r="F24" s="20">
        <f t="shared" si="6"/>
        <v>103.85303498858541</v>
      </c>
      <c r="G24" s="21">
        <v>0</v>
      </c>
      <c r="H24" s="48"/>
      <c r="I24" s="48"/>
      <c r="J24" s="49">
        <v>166364</v>
      </c>
      <c r="K24" s="25">
        <v>51040</v>
      </c>
      <c r="L24" s="20">
        <f t="shared" si="4"/>
        <v>30.679714361280087</v>
      </c>
      <c r="M24" s="49">
        <v>175314</v>
      </c>
      <c r="N24" s="50"/>
      <c r="O24" s="20" t="s">
        <v>49</v>
      </c>
      <c r="P24" s="31">
        <v>13</v>
      </c>
      <c r="Q24" s="31">
        <v>8</v>
      </c>
      <c r="R24" s="31" t="s">
        <v>21</v>
      </c>
      <c r="S24" s="32"/>
      <c r="T24" s="31" t="s">
        <v>21</v>
      </c>
      <c r="U24" s="32"/>
      <c r="V24" s="31" t="s">
        <v>21</v>
      </c>
      <c r="W24" s="31" t="s">
        <v>26</v>
      </c>
    </row>
    <row r="25" spans="1:23" ht="15" x14ac:dyDescent="0.25">
      <c r="A25" s="28">
        <v>3318</v>
      </c>
      <c r="B25" s="29" t="s">
        <v>56</v>
      </c>
      <c r="C25" s="47">
        <v>1032105</v>
      </c>
      <c r="D25" s="19">
        <v>1058252</v>
      </c>
      <c r="E25" s="19">
        <v>80</v>
      </c>
      <c r="F25" s="20">
        <f t="shared" si="6"/>
        <v>102.53336627571808</v>
      </c>
      <c r="G25" s="21">
        <v>0</v>
      </c>
      <c r="H25" s="48"/>
      <c r="I25" s="48"/>
      <c r="J25" s="49">
        <v>325414</v>
      </c>
      <c r="K25" s="25">
        <v>142754</v>
      </c>
      <c r="L25" s="20">
        <f t="shared" si="4"/>
        <v>43.868426066487615</v>
      </c>
      <c r="M25" s="49">
        <v>344888</v>
      </c>
      <c r="N25" s="50"/>
      <c r="O25" s="20" t="s">
        <v>49</v>
      </c>
      <c r="P25" s="31">
        <v>13</v>
      </c>
      <c r="Q25" s="31">
        <v>10</v>
      </c>
      <c r="R25" s="31" t="s">
        <v>21</v>
      </c>
      <c r="S25" s="32"/>
      <c r="T25" s="31" t="s">
        <v>21</v>
      </c>
      <c r="U25" s="32"/>
      <c r="V25" s="31" t="s">
        <v>21</v>
      </c>
      <c r="W25" s="31">
        <v>1</v>
      </c>
    </row>
    <row r="26" spans="1:23" ht="15" x14ac:dyDescent="0.25">
      <c r="A26" s="28">
        <v>3319</v>
      </c>
      <c r="B26" s="29" t="s">
        <v>57</v>
      </c>
      <c r="C26" s="47">
        <v>652089</v>
      </c>
      <c r="D26" s="19">
        <v>677864</v>
      </c>
      <c r="E26" s="19">
        <v>20</v>
      </c>
      <c r="F26" s="20">
        <f t="shared" si="6"/>
        <v>103.95268130577269</v>
      </c>
      <c r="G26" s="21">
        <v>0</v>
      </c>
      <c r="H26" s="48"/>
      <c r="I26" s="48"/>
      <c r="J26" s="49">
        <v>230180</v>
      </c>
      <c r="K26" s="18">
        <v>137372</v>
      </c>
      <c r="L26" s="20">
        <f t="shared" si="4"/>
        <v>59.68025023894343</v>
      </c>
      <c r="M26" s="49">
        <v>253636</v>
      </c>
      <c r="N26" s="50"/>
      <c r="O26" s="20" t="s">
        <v>58</v>
      </c>
      <c r="P26" s="31">
        <v>13</v>
      </c>
      <c r="Q26" s="31">
        <v>10</v>
      </c>
      <c r="R26" s="31" t="s">
        <v>21</v>
      </c>
      <c r="S26" s="32"/>
      <c r="T26" s="31" t="s">
        <v>21</v>
      </c>
      <c r="U26" s="32"/>
      <c r="V26" s="31" t="s">
        <v>21</v>
      </c>
      <c r="W26" s="31">
        <v>1</v>
      </c>
    </row>
    <row r="27" spans="1:23" ht="15" x14ac:dyDescent="0.25">
      <c r="A27" s="28">
        <v>3320</v>
      </c>
      <c r="B27" s="29" t="s">
        <v>59</v>
      </c>
      <c r="C27" s="47">
        <v>899266</v>
      </c>
      <c r="D27" s="19">
        <v>935283</v>
      </c>
      <c r="E27" s="19">
        <v>117</v>
      </c>
      <c r="F27" s="20">
        <f t="shared" si="6"/>
        <v>104.00515531555736</v>
      </c>
      <c r="G27" s="21">
        <v>0</v>
      </c>
      <c r="H27" s="48"/>
      <c r="I27" s="48"/>
      <c r="J27" s="49">
        <v>320824</v>
      </c>
      <c r="K27" s="25">
        <v>102870</v>
      </c>
      <c r="L27" s="20">
        <f t="shared" si="4"/>
        <v>32.064309403286536</v>
      </c>
      <c r="M27" s="49">
        <v>339645</v>
      </c>
      <c r="N27" s="50"/>
      <c r="O27" s="20" t="s">
        <v>60</v>
      </c>
      <c r="P27" s="31">
        <v>18</v>
      </c>
      <c r="Q27" s="31">
        <v>18</v>
      </c>
      <c r="R27" s="31" t="s">
        <v>21</v>
      </c>
      <c r="S27" s="32"/>
      <c r="T27" s="31" t="s">
        <v>21</v>
      </c>
      <c r="U27" s="32"/>
      <c r="V27" s="31" t="s">
        <v>21</v>
      </c>
      <c r="W27" s="31">
        <v>11</v>
      </c>
    </row>
    <row r="28" spans="1:23" ht="15" x14ac:dyDescent="0.25">
      <c r="A28" s="16">
        <v>3321</v>
      </c>
      <c r="B28" s="17" t="s">
        <v>61</v>
      </c>
      <c r="C28" s="47">
        <v>875677</v>
      </c>
      <c r="D28" s="19">
        <v>899109</v>
      </c>
      <c r="E28" s="19">
        <v>86</v>
      </c>
      <c r="F28" s="20">
        <f t="shared" si="6"/>
        <v>102.67587249636567</v>
      </c>
      <c r="G28" s="21">
        <v>0</v>
      </c>
      <c r="H28" s="48"/>
      <c r="I28" s="48"/>
      <c r="J28" s="49">
        <v>308481</v>
      </c>
      <c r="K28" s="25">
        <v>150484</v>
      </c>
      <c r="L28" s="20">
        <f t="shared" si="4"/>
        <v>48.782258874938812</v>
      </c>
      <c r="M28" s="49">
        <v>309336</v>
      </c>
      <c r="N28" s="50"/>
      <c r="O28" s="20" t="s">
        <v>62</v>
      </c>
      <c r="P28" s="26">
        <v>18</v>
      </c>
      <c r="Q28" s="26">
        <v>18</v>
      </c>
      <c r="R28" s="26" t="s">
        <v>21</v>
      </c>
      <c r="S28" s="27"/>
      <c r="T28" s="26" t="s">
        <v>21</v>
      </c>
      <c r="U28" s="27"/>
      <c r="V28" s="26" t="s">
        <v>21</v>
      </c>
      <c r="W28" s="26">
        <v>5</v>
      </c>
    </row>
    <row r="29" spans="1:23" ht="15" x14ac:dyDescent="0.25">
      <c r="A29" s="16">
        <v>3322</v>
      </c>
      <c r="B29" s="17" t="s">
        <v>63</v>
      </c>
      <c r="C29" s="47">
        <v>792667</v>
      </c>
      <c r="D29" s="19">
        <v>819057</v>
      </c>
      <c r="E29" s="19">
        <v>0</v>
      </c>
      <c r="F29" s="20">
        <f t="shared" si="6"/>
        <v>103.3292668926548</v>
      </c>
      <c r="G29" s="21">
        <v>0</v>
      </c>
      <c r="H29" s="48"/>
      <c r="I29" s="48"/>
      <c r="J29" s="49">
        <v>265359</v>
      </c>
      <c r="K29" s="25">
        <v>127388</v>
      </c>
      <c r="L29" s="20">
        <f t="shared" si="4"/>
        <v>48.005908976141754</v>
      </c>
      <c r="M29" s="49">
        <v>292677</v>
      </c>
      <c r="N29" s="50"/>
      <c r="O29" s="20" t="s">
        <v>64</v>
      </c>
      <c r="P29" s="26">
        <v>13</v>
      </c>
      <c r="Q29" s="26">
        <v>10</v>
      </c>
      <c r="R29" s="26" t="s">
        <v>21</v>
      </c>
      <c r="S29" s="27"/>
      <c r="T29" s="26" t="s">
        <v>21</v>
      </c>
      <c r="U29" s="27"/>
      <c r="V29" s="26" t="s">
        <v>21</v>
      </c>
      <c r="W29" s="26">
        <v>3</v>
      </c>
    </row>
    <row r="30" spans="1:23" ht="15" x14ac:dyDescent="0.25">
      <c r="A30" s="16">
        <v>3323</v>
      </c>
      <c r="B30" s="17" t="s">
        <v>65</v>
      </c>
      <c r="C30" s="47">
        <v>606391</v>
      </c>
      <c r="D30" s="19">
        <v>631355</v>
      </c>
      <c r="E30" s="19">
        <v>79</v>
      </c>
      <c r="F30" s="20">
        <f t="shared" si="6"/>
        <v>104.11681571791138</v>
      </c>
      <c r="G30" s="21">
        <v>0</v>
      </c>
      <c r="H30" s="48"/>
      <c r="I30" s="48"/>
      <c r="J30" s="49">
        <v>198506</v>
      </c>
      <c r="K30" s="25">
        <v>141655</v>
      </c>
      <c r="L30" s="20">
        <f t="shared" si="4"/>
        <v>71.360563408662713</v>
      </c>
      <c r="M30" s="49">
        <v>209703</v>
      </c>
      <c r="N30" s="50"/>
      <c r="O30" s="20" t="s">
        <v>66</v>
      </c>
      <c r="P30" s="26">
        <v>13</v>
      </c>
      <c r="Q30" s="26">
        <v>10</v>
      </c>
      <c r="R30" s="26" t="s">
        <v>21</v>
      </c>
      <c r="S30" s="27"/>
      <c r="T30" s="26" t="s">
        <v>21</v>
      </c>
      <c r="U30" s="27"/>
      <c r="V30" s="26" t="s">
        <v>21</v>
      </c>
      <c r="W30" s="26" t="s">
        <v>26</v>
      </c>
    </row>
    <row r="31" spans="1:23" ht="15" x14ac:dyDescent="0.25">
      <c r="A31" s="28">
        <v>3324</v>
      </c>
      <c r="B31" s="29" t="s">
        <v>67</v>
      </c>
      <c r="C31" s="47">
        <v>777709</v>
      </c>
      <c r="D31" s="19">
        <v>797500</v>
      </c>
      <c r="E31" s="19">
        <v>60</v>
      </c>
      <c r="F31" s="20">
        <f t="shared" si="6"/>
        <v>102.54478217430942</v>
      </c>
      <c r="G31" s="21">
        <v>0</v>
      </c>
      <c r="H31" s="48"/>
      <c r="I31" s="48"/>
      <c r="J31" s="49">
        <v>259945</v>
      </c>
      <c r="K31" s="25">
        <v>109419</v>
      </c>
      <c r="L31" s="20">
        <f t="shared" si="4"/>
        <v>42.093135086268248</v>
      </c>
      <c r="M31" s="49">
        <v>288396</v>
      </c>
      <c r="N31" s="50"/>
      <c r="O31" s="20" t="s">
        <v>68</v>
      </c>
      <c r="P31" s="31">
        <v>13</v>
      </c>
      <c r="Q31" s="31">
        <v>10</v>
      </c>
      <c r="R31" s="31" t="s">
        <v>21</v>
      </c>
      <c r="S31" s="32"/>
      <c r="T31" s="31" t="s">
        <v>21</v>
      </c>
      <c r="U31" s="32"/>
      <c r="V31" s="31" t="s">
        <v>21</v>
      </c>
      <c r="W31" s="31">
        <v>6</v>
      </c>
    </row>
    <row r="32" spans="1:23" ht="15" x14ac:dyDescent="0.25">
      <c r="A32" s="28">
        <v>3325</v>
      </c>
      <c r="B32" s="29" t="s">
        <v>69</v>
      </c>
      <c r="C32" s="47">
        <v>596184</v>
      </c>
      <c r="D32" s="19">
        <v>624168</v>
      </c>
      <c r="E32" s="19">
        <v>63</v>
      </c>
      <c r="F32" s="20">
        <f t="shared" si="6"/>
        <v>104.69385290447244</v>
      </c>
      <c r="G32" s="21">
        <v>0</v>
      </c>
      <c r="H32" s="48"/>
      <c r="I32" s="48"/>
      <c r="J32" s="49">
        <v>223401</v>
      </c>
      <c r="K32" s="25">
        <v>61498</v>
      </c>
      <c r="L32" s="20">
        <f t="shared" si="4"/>
        <v>27.528077313888478</v>
      </c>
      <c r="M32" s="49">
        <v>232673</v>
      </c>
      <c r="N32" s="50"/>
      <c r="O32" s="20" t="s">
        <v>70</v>
      </c>
      <c r="P32" s="31">
        <v>13</v>
      </c>
      <c r="Q32" s="31">
        <v>10</v>
      </c>
      <c r="R32" s="31" t="s">
        <v>21</v>
      </c>
      <c r="S32" s="32"/>
      <c r="T32" s="31" t="s">
        <v>21</v>
      </c>
      <c r="U32" s="32"/>
      <c r="V32" s="31" t="s">
        <v>21</v>
      </c>
      <c r="W32" s="31" t="s">
        <v>26</v>
      </c>
    </row>
    <row r="33" spans="1:23" ht="15" x14ac:dyDescent="0.25">
      <c r="A33" s="28">
        <v>3326</v>
      </c>
      <c r="B33" s="29" t="s">
        <v>71</v>
      </c>
      <c r="C33" s="47">
        <v>710195</v>
      </c>
      <c r="D33" s="19">
        <v>734397</v>
      </c>
      <c r="E33" s="19">
        <v>103</v>
      </c>
      <c r="F33" s="20">
        <f t="shared" si="6"/>
        <v>103.40779645027069</v>
      </c>
      <c r="G33" s="21">
        <v>0</v>
      </c>
      <c r="H33" s="48"/>
      <c r="I33" s="48"/>
      <c r="J33" s="49">
        <v>268768</v>
      </c>
      <c r="K33" s="25">
        <v>214788</v>
      </c>
      <c r="L33" s="20">
        <f t="shared" si="4"/>
        <v>79.915763781402546</v>
      </c>
      <c r="M33" s="49">
        <v>293282</v>
      </c>
      <c r="N33" s="50"/>
      <c r="O33" s="20" t="s">
        <v>49</v>
      </c>
      <c r="P33" s="31">
        <v>13</v>
      </c>
      <c r="Q33" s="31">
        <v>10</v>
      </c>
      <c r="R33" s="31" t="s">
        <v>21</v>
      </c>
      <c r="S33" s="32"/>
      <c r="T33" s="31" t="s">
        <v>21</v>
      </c>
      <c r="U33" s="32"/>
      <c r="V33" s="31" t="s">
        <v>21</v>
      </c>
      <c r="W33" s="31">
        <v>1</v>
      </c>
    </row>
    <row r="34" spans="1:23" ht="15" x14ac:dyDescent="0.25">
      <c r="A34" s="16">
        <v>3327</v>
      </c>
      <c r="B34" s="17" t="s">
        <v>72</v>
      </c>
      <c r="C34" s="47">
        <v>1114760</v>
      </c>
      <c r="D34" s="19">
        <v>1155478</v>
      </c>
      <c r="E34" s="19">
        <v>174</v>
      </c>
      <c r="F34" s="20">
        <f t="shared" si="6"/>
        <v>103.65262478022174</v>
      </c>
      <c r="G34" s="21">
        <v>0</v>
      </c>
      <c r="H34" s="48"/>
      <c r="I34" s="48"/>
      <c r="J34" s="52">
        <v>416743</v>
      </c>
      <c r="K34" s="25">
        <v>110042</v>
      </c>
      <c r="L34" s="20">
        <f t="shared" si="4"/>
        <v>26.405242559563085</v>
      </c>
      <c r="M34" s="49">
        <v>454878</v>
      </c>
      <c r="N34" s="50"/>
      <c r="O34" s="20" t="s">
        <v>73</v>
      </c>
      <c r="P34" s="26">
        <v>13</v>
      </c>
      <c r="Q34" s="26">
        <v>10</v>
      </c>
      <c r="R34" s="26" t="s">
        <v>21</v>
      </c>
      <c r="S34" s="27"/>
      <c r="T34" s="26" t="s">
        <v>21</v>
      </c>
      <c r="U34" s="27"/>
      <c r="V34" s="26" t="s">
        <v>21</v>
      </c>
      <c r="W34" s="26">
        <v>1</v>
      </c>
    </row>
    <row r="35" spans="1:23" ht="15" x14ac:dyDescent="0.25">
      <c r="A35" s="28">
        <v>3328</v>
      </c>
      <c r="B35" s="29" t="s">
        <v>74</v>
      </c>
      <c r="C35" s="47">
        <v>1195793</v>
      </c>
      <c r="D35" s="19">
        <v>1228429</v>
      </c>
      <c r="E35" s="19">
        <v>88</v>
      </c>
      <c r="F35" s="20">
        <f t="shared" si="6"/>
        <v>102.72923490938648</v>
      </c>
      <c r="G35" s="21">
        <v>0</v>
      </c>
      <c r="H35" s="48"/>
      <c r="I35" s="48"/>
      <c r="J35" s="49">
        <v>449148</v>
      </c>
      <c r="K35" s="25">
        <v>123691</v>
      </c>
      <c r="L35" s="20">
        <f t="shared" si="4"/>
        <v>27.539029451316715</v>
      </c>
      <c r="M35" s="49">
        <v>486163</v>
      </c>
      <c r="N35" s="50"/>
      <c r="O35" s="20" t="s">
        <v>75</v>
      </c>
      <c r="P35" s="31">
        <v>13</v>
      </c>
      <c r="Q35" s="31">
        <v>10</v>
      </c>
      <c r="R35" s="31" t="s">
        <v>21</v>
      </c>
      <c r="S35" s="32"/>
      <c r="T35" s="31" t="s">
        <v>21</v>
      </c>
      <c r="U35" s="32"/>
      <c r="V35" s="31" t="s">
        <v>21</v>
      </c>
      <c r="W35" s="31" t="s">
        <v>26</v>
      </c>
    </row>
    <row r="36" spans="1:23" ht="15" x14ac:dyDescent="0.25">
      <c r="A36" s="28">
        <v>3329</v>
      </c>
      <c r="B36" s="29" t="s">
        <v>76</v>
      </c>
      <c r="C36" s="47">
        <v>1454914</v>
      </c>
      <c r="D36" s="19">
        <v>1532363</v>
      </c>
      <c r="E36" s="19">
        <v>0</v>
      </c>
      <c r="F36" s="20">
        <f t="shared" si="6"/>
        <v>105.32326996647225</v>
      </c>
      <c r="G36" s="21">
        <v>0</v>
      </c>
      <c r="H36" s="48"/>
      <c r="I36" s="48"/>
      <c r="J36" s="49">
        <v>538308</v>
      </c>
      <c r="K36" s="25">
        <v>178706</v>
      </c>
      <c r="L36" s="20">
        <f t="shared" si="4"/>
        <v>33.197723236511436</v>
      </c>
      <c r="M36" s="49">
        <v>578478</v>
      </c>
      <c r="N36" s="50"/>
      <c r="O36" s="20" t="s">
        <v>77</v>
      </c>
      <c r="P36" s="31">
        <v>11</v>
      </c>
      <c r="Q36" s="31">
        <v>10</v>
      </c>
      <c r="R36" s="31" t="s">
        <v>21</v>
      </c>
      <c r="S36" s="32"/>
      <c r="T36" s="31" t="s">
        <v>21</v>
      </c>
      <c r="U36" s="32"/>
      <c r="V36" s="31" t="s">
        <v>21</v>
      </c>
      <c r="W36" s="31" t="s">
        <v>26</v>
      </c>
    </row>
    <row r="37" spans="1:23" ht="15" x14ac:dyDescent="0.25">
      <c r="A37" s="28">
        <v>3371</v>
      </c>
      <c r="B37" s="29" t="s">
        <v>78</v>
      </c>
      <c r="C37" s="47">
        <v>98950</v>
      </c>
      <c r="D37" s="19">
        <v>103277</v>
      </c>
      <c r="E37" s="19">
        <v>1</v>
      </c>
      <c r="F37" s="20">
        <f t="shared" si="6"/>
        <v>104.37291561394643</v>
      </c>
      <c r="G37" s="21">
        <v>0</v>
      </c>
      <c r="H37" s="48"/>
      <c r="I37" s="48"/>
      <c r="J37" s="49">
        <v>30751</v>
      </c>
      <c r="K37" s="25">
        <v>32989</v>
      </c>
      <c r="L37" s="20">
        <f t="shared" si="4"/>
        <v>107.27781210367142</v>
      </c>
      <c r="M37" s="49">
        <v>34523</v>
      </c>
      <c r="N37" s="50"/>
      <c r="O37" s="20" t="s">
        <v>79</v>
      </c>
      <c r="P37" s="31">
        <v>13</v>
      </c>
      <c r="Q37" s="31">
        <v>10</v>
      </c>
      <c r="R37" s="31" t="s">
        <v>21</v>
      </c>
      <c r="S37" s="32"/>
      <c r="T37" s="31" t="s">
        <v>21</v>
      </c>
      <c r="U37" s="32"/>
      <c r="V37" s="31" t="s">
        <v>21</v>
      </c>
      <c r="W37" s="31">
        <v>2</v>
      </c>
    </row>
    <row r="38" spans="1:23" ht="15" x14ac:dyDescent="0.25">
      <c r="A38" s="28">
        <v>3372</v>
      </c>
      <c r="B38" s="29" t="s">
        <v>80</v>
      </c>
      <c r="C38" s="47">
        <v>442378</v>
      </c>
      <c r="D38" s="19">
        <v>460359</v>
      </c>
      <c r="E38" s="19">
        <v>14</v>
      </c>
      <c r="F38" s="20">
        <f t="shared" si="6"/>
        <v>104.06462346680894</v>
      </c>
      <c r="G38" s="21">
        <v>0</v>
      </c>
      <c r="H38" s="48"/>
      <c r="I38" s="48"/>
      <c r="J38" s="49">
        <v>144954</v>
      </c>
      <c r="K38" s="25">
        <v>153646</v>
      </c>
      <c r="L38" s="20">
        <f t="shared" si="4"/>
        <v>105.99638506008804</v>
      </c>
      <c r="M38" s="49">
        <v>162587</v>
      </c>
      <c r="N38" s="50"/>
      <c r="O38" s="20" t="s">
        <v>81</v>
      </c>
      <c r="P38" s="31">
        <v>13</v>
      </c>
      <c r="Q38" s="31">
        <v>10</v>
      </c>
      <c r="R38" s="31" t="s">
        <v>21</v>
      </c>
      <c r="S38" s="32"/>
      <c r="T38" s="31" t="s">
        <v>21</v>
      </c>
      <c r="U38" s="32"/>
      <c r="V38" s="31" t="s">
        <v>21</v>
      </c>
      <c r="W38" s="31">
        <v>22</v>
      </c>
    </row>
    <row r="39" spans="1:23" ht="15" x14ac:dyDescent="0.25">
      <c r="A39" s="16">
        <v>3373</v>
      </c>
      <c r="B39" s="17" t="s">
        <v>82</v>
      </c>
      <c r="C39" s="47">
        <v>150088</v>
      </c>
      <c r="D39" s="19">
        <v>147134</v>
      </c>
      <c r="E39" s="19">
        <v>0</v>
      </c>
      <c r="F39" s="20">
        <v>97.73</v>
      </c>
      <c r="G39" s="21">
        <v>0</v>
      </c>
      <c r="H39" s="48"/>
      <c r="I39" s="48"/>
      <c r="J39" s="49">
        <v>51766</v>
      </c>
      <c r="K39" s="25">
        <v>35819</v>
      </c>
      <c r="L39" s="20">
        <f t="shared" si="4"/>
        <v>69.194065602905383</v>
      </c>
      <c r="M39" s="49">
        <v>54656</v>
      </c>
      <c r="N39" s="26"/>
      <c r="O39" s="20">
        <f>(N39/M39)*100</f>
        <v>0</v>
      </c>
      <c r="P39" s="26">
        <v>13</v>
      </c>
      <c r="Q39" s="26">
        <v>10</v>
      </c>
      <c r="R39" s="26" t="s">
        <v>21</v>
      </c>
      <c r="S39" s="27"/>
      <c r="T39" s="26" t="s">
        <v>21</v>
      </c>
      <c r="U39" s="27"/>
      <c r="V39" s="26" t="s">
        <v>21</v>
      </c>
      <c r="W39" s="26">
        <v>12</v>
      </c>
    </row>
    <row r="40" spans="1:23" ht="15" x14ac:dyDescent="0.25">
      <c r="A40" s="16">
        <v>3374</v>
      </c>
      <c r="B40" s="17" t="s">
        <v>84</v>
      </c>
      <c r="C40" s="47">
        <v>1280938</v>
      </c>
      <c r="D40" s="19">
        <v>1356718</v>
      </c>
      <c r="E40" s="19">
        <v>62</v>
      </c>
      <c r="F40" s="20">
        <f t="shared" ref="F40:F42" si="7">(D40/C40)*100</f>
        <v>105.91597719795962</v>
      </c>
      <c r="G40" s="21">
        <v>0</v>
      </c>
      <c r="H40" s="48"/>
      <c r="I40" s="48"/>
      <c r="J40" s="49">
        <v>456491</v>
      </c>
      <c r="K40" s="25">
        <v>299730</v>
      </c>
      <c r="L40" s="20">
        <f t="shared" si="4"/>
        <v>65.659563934447775</v>
      </c>
      <c r="M40" s="49">
        <v>482043</v>
      </c>
      <c r="N40" s="50"/>
      <c r="O40" s="20" t="s">
        <v>85</v>
      </c>
      <c r="P40" s="26">
        <v>13</v>
      </c>
      <c r="Q40" s="26">
        <v>10</v>
      </c>
      <c r="R40" s="26" t="s">
        <v>21</v>
      </c>
      <c r="S40" s="27"/>
      <c r="T40" s="26" t="s">
        <v>21</v>
      </c>
      <c r="U40" s="27"/>
      <c r="V40" s="26" t="s">
        <v>21</v>
      </c>
      <c r="W40" s="26">
        <v>18</v>
      </c>
    </row>
    <row r="41" spans="1:23" ht="15" x14ac:dyDescent="0.25">
      <c r="A41" s="28">
        <v>3375</v>
      </c>
      <c r="B41" s="29" t="s">
        <v>86</v>
      </c>
      <c r="C41" s="47">
        <v>235885</v>
      </c>
      <c r="D41" s="19">
        <v>249694</v>
      </c>
      <c r="E41" s="19">
        <v>14</v>
      </c>
      <c r="F41" s="20">
        <f t="shared" si="7"/>
        <v>105.85412383152809</v>
      </c>
      <c r="G41" s="21">
        <v>0</v>
      </c>
      <c r="H41" s="48"/>
      <c r="I41" s="48"/>
      <c r="J41" s="49">
        <v>85378</v>
      </c>
      <c r="K41" s="25">
        <v>42538</v>
      </c>
      <c r="L41" s="20">
        <f t="shared" si="4"/>
        <v>49.823139450443911</v>
      </c>
      <c r="M41" s="49">
        <v>90432</v>
      </c>
      <c r="N41" s="50"/>
      <c r="O41" s="20" t="s">
        <v>87</v>
      </c>
      <c r="P41" s="31">
        <v>13</v>
      </c>
      <c r="Q41" s="31">
        <v>10</v>
      </c>
      <c r="R41" s="31" t="s">
        <v>21</v>
      </c>
      <c r="S41" s="32"/>
      <c r="T41" s="31" t="s">
        <v>21</v>
      </c>
      <c r="U41" s="32"/>
      <c r="V41" s="31" t="s">
        <v>21</v>
      </c>
      <c r="W41" s="31">
        <v>1</v>
      </c>
    </row>
    <row r="42" spans="1:23" ht="15" x14ac:dyDescent="0.25">
      <c r="A42" s="28">
        <v>3376</v>
      </c>
      <c r="B42" s="29" t="s">
        <v>88</v>
      </c>
      <c r="C42" s="47">
        <v>214378</v>
      </c>
      <c r="D42" s="19">
        <v>229076</v>
      </c>
      <c r="E42" s="19">
        <v>14</v>
      </c>
      <c r="F42" s="20">
        <f t="shared" si="7"/>
        <v>106.85611396691826</v>
      </c>
      <c r="G42" s="21">
        <v>0</v>
      </c>
      <c r="H42" s="48"/>
      <c r="I42" s="48"/>
      <c r="J42" s="49">
        <v>78302</v>
      </c>
      <c r="K42" s="25">
        <v>61773</v>
      </c>
      <c r="L42" s="20">
        <f t="shared" si="4"/>
        <v>78.890705218257523</v>
      </c>
      <c r="M42" s="49">
        <v>87150</v>
      </c>
      <c r="N42" s="50"/>
      <c r="O42" s="20" t="s">
        <v>89</v>
      </c>
      <c r="P42" s="31">
        <v>13</v>
      </c>
      <c r="Q42" s="31">
        <v>10</v>
      </c>
      <c r="R42" s="31" t="s">
        <v>21</v>
      </c>
      <c r="S42" s="32"/>
      <c r="T42" s="31" t="s">
        <v>21</v>
      </c>
      <c r="U42" s="32"/>
      <c r="V42" s="31" t="s">
        <v>21</v>
      </c>
      <c r="W42" s="31">
        <v>18</v>
      </c>
    </row>
  </sheetData>
  <mergeCells count="29">
    <mergeCell ref="V3:V5"/>
    <mergeCell ref="W3:W5"/>
    <mergeCell ref="G3:G5"/>
    <mergeCell ref="F4:F5"/>
    <mergeCell ref="R4:R5"/>
    <mergeCell ref="S4:S5"/>
    <mergeCell ref="U4:U5"/>
    <mergeCell ref="N3:O3"/>
    <mergeCell ref="N4:N5"/>
    <mergeCell ref="O4:O5"/>
    <mergeCell ref="T4:T5"/>
    <mergeCell ref="R3:S3"/>
    <mergeCell ref="T3:U3"/>
    <mergeCell ref="A1:U1"/>
    <mergeCell ref="A2:U2"/>
    <mergeCell ref="A3:A5"/>
    <mergeCell ref="B3:B5"/>
    <mergeCell ref="C3:C5"/>
    <mergeCell ref="D3:F3"/>
    <mergeCell ref="D4:D5"/>
    <mergeCell ref="H3:H5"/>
    <mergeCell ref="I3:I5"/>
    <mergeCell ref="J3:J5"/>
    <mergeCell ref="K3:L3"/>
    <mergeCell ref="K4:K5"/>
    <mergeCell ref="L4:L5"/>
    <mergeCell ref="P3:P5"/>
    <mergeCell ref="Q3:Q5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PUSAT</vt:lpstr>
      <vt:lpstr>15 JAN</vt:lpstr>
      <vt:lpstr>31 JAN</vt:lpstr>
      <vt:lpstr>2-</vt:lpstr>
      <vt:lpstr>3-</vt:lpstr>
      <vt:lpstr>4-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zake zone</dc:creator>
  <cp:lastModifiedBy>zake zone</cp:lastModifiedBy>
  <dcterms:created xsi:type="dcterms:W3CDTF">2022-02-03T17:23:39Z</dcterms:created>
  <dcterms:modified xsi:type="dcterms:W3CDTF">2022-02-03T18:51:42Z</dcterms:modified>
</cp:coreProperties>
</file>