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ZEDBOARD\doc\"/>
    </mc:Choice>
  </mc:AlternateContent>
  <xr:revisionPtr revIDLastSave="0" documentId="13_ncr:1_{E005D97F-8751-4342-B989-9D8B9B024726}" xr6:coauthVersionLast="43" xr6:coauthVersionMax="43" xr10:uidLastSave="{00000000-0000-0000-0000-000000000000}"/>
  <bookViews>
    <workbookView xWindow="-120" yWindow="-120" windowWidth="29040" windowHeight="15840" activeTab="1" xr2:uid="{207BC09B-E566-46D7-A934-7F113BB54077}"/>
  </bookViews>
  <sheets>
    <sheet name="Sheet1 (3)" sheetId="7" r:id="rId1"/>
    <sheet name="Sheet1 (2)" sheetId="6" r:id="rId2"/>
    <sheet name="BLUR" sheetId="4" r:id="rId3"/>
    <sheet name="YCBCR" sheetId="3" r:id="rId4"/>
    <sheet name="CC" sheetId="1" r:id="rId5"/>
    <sheet name="Sheet1" sheetId="5" r:id="rId6"/>
    <sheet name="Sheet2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6" i="7" l="1"/>
  <c r="H7" i="7"/>
  <c r="M7" i="7" s="1"/>
  <c r="N7" i="7" s="1"/>
  <c r="H8" i="7"/>
  <c r="M8" i="7" s="1"/>
  <c r="N8" i="7" s="1"/>
  <c r="H9" i="7"/>
  <c r="H10" i="7"/>
  <c r="H11" i="7"/>
  <c r="H12" i="7"/>
  <c r="M12" i="7" s="1"/>
  <c r="N12" i="7" s="1"/>
  <c r="H13" i="7"/>
  <c r="M13" i="7" s="1"/>
  <c r="N13" i="7" s="1"/>
  <c r="H14" i="7"/>
  <c r="H15" i="7"/>
  <c r="M15" i="7" s="1"/>
  <c r="N15" i="7" s="1"/>
  <c r="H16" i="7"/>
  <c r="M16" i="7" s="1"/>
  <c r="N16" i="7" s="1"/>
  <c r="H17" i="7"/>
  <c r="H18" i="7"/>
  <c r="H19" i="7"/>
  <c r="H20" i="7"/>
  <c r="M20" i="7" s="1"/>
  <c r="N20" i="7" s="1"/>
  <c r="H21" i="7"/>
  <c r="M21" i="7" s="1"/>
  <c r="N21" i="7" s="1"/>
  <c r="H22" i="7"/>
  <c r="H23" i="7"/>
  <c r="M23" i="7" s="1"/>
  <c r="N23" i="7" s="1"/>
  <c r="H24" i="7"/>
  <c r="M24" i="7" s="1"/>
  <c r="N24" i="7" s="1"/>
  <c r="H25" i="7"/>
  <c r="H26" i="7"/>
  <c r="H27" i="7"/>
  <c r="H28" i="7"/>
  <c r="M28" i="7" s="1"/>
  <c r="N28" i="7" s="1"/>
  <c r="H29" i="7"/>
  <c r="M29" i="7" s="1"/>
  <c r="N29" i="7" s="1"/>
  <c r="H30" i="7"/>
  <c r="H31" i="7"/>
  <c r="M31" i="7" s="1"/>
  <c r="N31" i="7" s="1"/>
  <c r="H6" i="7"/>
  <c r="M6" i="7" s="1"/>
  <c r="M9" i="7"/>
  <c r="N9" i="7" s="1"/>
  <c r="M10" i="7"/>
  <c r="N10" i="7" s="1"/>
  <c r="M11" i="7"/>
  <c r="N11" i="7" s="1"/>
  <c r="M14" i="7"/>
  <c r="N14" i="7" s="1"/>
  <c r="M17" i="7"/>
  <c r="N17" i="7" s="1"/>
  <c r="M18" i="7"/>
  <c r="N18" i="7" s="1"/>
  <c r="M19" i="7"/>
  <c r="N19" i="7" s="1"/>
  <c r="M22" i="7"/>
  <c r="N22" i="7" s="1"/>
  <c r="M25" i="7"/>
  <c r="N25" i="7" s="1"/>
  <c r="M26" i="7"/>
  <c r="N26" i="7" s="1"/>
  <c r="M27" i="7"/>
  <c r="N27" i="7" s="1"/>
  <c r="M30" i="7"/>
  <c r="N30" i="7" s="1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6" i="6"/>
  <c r="G9" i="6"/>
  <c r="H9" i="6"/>
  <c r="J9" i="6" s="1"/>
  <c r="I9" i="6"/>
  <c r="G10" i="6"/>
  <c r="H10" i="6"/>
  <c r="I10" i="6"/>
  <c r="G11" i="6"/>
  <c r="H11" i="6"/>
  <c r="I11" i="6"/>
  <c r="G12" i="6"/>
  <c r="H12" i="6"/>
  <c r="I12" i="6"/>
  <c r="G13" i="6"/>
  <c r="H13" i="6"/>
  <c r="I13" i="6"/>
  <c r="G14" i="6"/>
  <c r="H14" i="6"/>
  <c r="I14" i="6"/>
  <c r="G15" i="6"/>
  <c r="H15" i="6"/>
  <c r="I15" i="6"/>
  <c r="G16" i="6"/>
  <c r="H16" i="6"/>
  <c r="I16" i="6"/>
  <c r="G17" i="6"/>
  <c r="H17" i="6"/>
  <c r="I17" i="6"/>
  <c r="G18" i="6"/>
  <c r="H18" i="6"/>
  <c r="I18" i="6"/>
  <c r="G19" i="6"/>
  <c r="H19" i="6"/>
  <c r="I19" i="6"/>
  <c r="G20" i="6"/>
  <c r="H20" i="6"/>
  <c r="I20" i="6"/>
  <c r="G21" i="6"/>
  <c r="H21" i="6"/>
  <c r="I21" i="6"/>
  <c r="J21" i="6" s="1"/>
  <c r="G22" i="6"/>
  <c r="H22" i="6"/>
  <c r="I22" i="6"/>
  <c r="G23" i="6"/>
  <c r="H23" i="6"/>
  <c r="I23" i="6"/>
  <c r="G24" i="6"/>
  <c r="H24" i="6"/>
  <c r="I24" i="6"/>
  <c r="G25" i="6"/>
  <c r="H25" i="6"/>
  <c r="J25" i="6" s="1"/>
  <c r="I25" i="6"/>
  <c r="G26" i="6"/>
  <c r="O26" i="6" s="1"/>
  <c r="H26" i="6"/>
  <c r="K26" i="6" s="1"/>
  <c r="L26" i="6" s="1"/>
  <c r="I26" i="6"/>
  <c r="G27" i="6"/>
  <c r="H27" i="6"/>
  <c r="I27" i="6"/>
  <c r="G28" i="6"/>
  <c r="H28" i="6"/>
  <c r="I28" i="6"/>
  <c r="G29" i="6"/>
  <c r="H29" i="6"/>
  <c r="I29" i="6"/>
  <c r="G30" i="6"/>
  <c r="H30" i="6"/>
  <c r="I30" i="6"/>
  <c r="G31" i="6"/>
  <c r="H31" i="6"/>
  <c r="I31" i="6"/>
  <c r="G7" i="6"/>
  <c r="G8" i="6"/>
  <c r="G6" i="6"/>
  <c r="I8" i="6"/>
  <c r="H8" i="6"/>
  <c r="J8" i="6" s="1"/>
  <c r="I7" i="6"/>
  <c r="H7" i="6"/>
  <c r="I6" i="6"/>
  <c r="H6" i="6"/>
  <c r="K18" i="6" l="1"/>
  <c r="O18" i="6" s="1"/>
  <c r="K29" i="6"/>
  <c r="L29" i="6" s="1"/>
  <c r="O28" i="6"/>
  <c r="K13" i="6"/>
  <c r="L13" i="6" s="1"/>
  <c r="J15" i="6"/>
  <c r="J10" i="6"/>
  <c r="J29" i="6"/>
  <c r="J28" i="6"/>
  <c r="M28" i="6" s="1"/>
  <c r="J13" i="6"/>
  <c r="K21" i="6"/>
  <c r="L21" i="6" s="1"/>
  <c r="M21" i="6" s="1"/>
  <c r="J26" i="6"/>
  <c r="M26" i="6" s="1"/>
  <c r="K20" i="6"/>
  <c r="O20" i="6" s="1"/>
  <c r="J17" i="6"/>
  <c r="J12" i="6"/>
  <c r="J30" i="6"/>
  <c r="J11" i="6"/>
  <c r="K28" i="6"/>
  <c r="L28" i="6" s="1"/>
  <c r="J23" i="6"/>
  <c r="J19" i="6"/>
  <c r="J14" i="6"/>
  <c r="K10" i="6"/>
  <c r="J16" i="6"/>
  <c r="L18" i="6"/>
  <c r="J27" i="6"/>
  <c r="J20" i="6"/>
  <c r="K12" i="6"/>
  <c r="O12" i="6" s="1"/>
  <c r="J31" i="6"/>
  <c r="J22" i="6"/>
  <c r="J24" i="6"/>
  <c r="J18" i="6"/>
  <c r="M18" i="6" s="1"/>
  <c r="K31" i="6"/>
  <c r="K23" i="6"/>
  <c r="O23" i="6" s="1"/>
  <c r="K15" i="6"/>
  <c r="O15" i="6" s="1"/>
  <c r="K17" i="6"/>
  <c r="O17" i="6" s="1"/>
  <c r="K9" i="6"/>
  <c r="O9" i="6" s="1"/>
  <c r="K25" i="6"/>
  <c r="O25" i="6" s="1"/>
  <c r="K22" i="6"/>
  <c r="O22" i="6" s="1"/>
  <c r="K14" i="6"/>
  <c r="K30" i="6"/>
  <c r="P26" i="6"/>
  <c r="Q26" i="6" s="1"/>
  <c r="K27" i="6"/>
  <c r="O27" i="6" s="1"/>
  <c r="K19" i="6"/>
  <c r="O19" i="6" s="1"/>
  <c r="K11" i="6"/>
  <c r="O11" i="6" s="1"/>
  <c r="K24" i="6"/>
  <c r="O24" i="6" s="1"/>
  <c r="K16" i="6"/>
  <c r="O16" i="6" s="1"/>
  <c r="K7" i="6"/>
  <c r="L7" i="6" s="1"/>
  <c r="K8" i="6"/>
  <c r="L8" i="6" s="1"/>
  <c r="J6" i="6"/>
  <c r="K6" i="6"/>
  <c r="O6" i="6" s="1"/>
  <c r="J7" i="6"/>
  <c r="M6" i="5"/>
  <c r="Q6" i="5"/>
  <c r="R6" i="5" s="1"/>
  <c r="S6" i="5" s="1"/>
  <c r="K6" i="5"/>
  <c r="G6" i="5"/>
  <c r="O31" i="6" l="1"/>
  <c r="M8" i="6"/>
  <c r="O13" i="6"/>
  <c r="M7" i="6"/>
  <c r="O7" i="6"/>
  <c r="L10" i="6"/>
  <c r="O10" i="6"/>
  <c r="P10" i="6" s="1"/>
  <c r="Q10" i="6" s="1"/>
  <c r="M14" i="6"/>
  <c r="O29" i="6"/>
  <c r="P29" i="6" s="1"/>
  <c r="Q29" i="6" s="1"/>
  <c r="AD29" i="6" s="1"/>
  <c r="P12" i="6"/>
  <c r="Q12" i="6" s="1"/>
  <c r="O8" i="6"/>
  <c r="P8" i="6" s="1"/>
  <c r="Q8" i="6" s="1"/>
  <c r="M13" i="6"/>
  <c r="M12" i="6"/>
  <c r="L30" i="6"/>
  <c r="M30" i="6" s="1"/>
  <c r="U30" i="6" s="1"/>
  <c r="O30" i="6"/>
  <c r="P30" i="6" s="1"/>
  <c r="Q30" i="6" s="1"/>
  <c r="L14" i="6"/>
  <c r="O14" i="6"/>
  <c r="P14" i="6" s="1"/>
  <c r="Q14" i="6" s="1"/>
  <c r="L12" i="6"/>
  <c r="M29" i="6"/>
  <c r="T29" i="6" s="1"/>
  <c r="O21" i="6"/>
  <c r="P21" i="6" s="1"/>
  <c r="Q21" i="6" s="1"/>
  <c r="AC21" i="6" s="1"/>
  <c r="AC26" i="6"/>
  <c r="AD26" i="6"/>
  <c r="AB26" i="6"/>
  <c r="AD12" i="6"/>
  <c r="AC12" i="6"/>
  <c r="AB12" i="6"/>
  <c r="T18" i="6"/>
  <c r="P13" i="6"/>
  <c r="Q13" i="6" s="1"/>
  <c r="L20" i="6"/>
  <c r="M20" i="6" s="1"/>
  <c r="P18" i="6"/>
  <c r="Q18" i="6" s="1"/>
  <c r="S28" i="6"/>
  <c r="T28" i="6"/>
  <c r="U28" i="6"/>
  <c r="S21" i="6"/>
  <c r="T21" i="6"/>
  <c r="U21" i="6"/>
  <c r="S18" i="6"/>
  <c r="S26" i="6"/>
  <c r="T26" i="6"/>
  <c r="U26" i="6"/>
  <c r="S30" i="6"/>
  <c r="T30" i="6"/>
  <c r="P28" i="6"/>
  <c r="Q28" i="6" s="1"/>
  <c r="P20" i="6"/>
  <c r="Q20" i="6" s="1"/>
  <c r="L19" i="6"/>
  <c r="P19" i="6"/>
  <c r="Q19" i="6" s="1"/>
  <c r="L27" i="6"/>
  <c r="M27" i="6" s="1"/>
  <c r="P27" i="6"/>
  <c r="Q27" i="6" s="1"/>
  <c r="P23" i="6"/>
  <c r="Q23" i="6" s="1"/>
  <c r="L23" i="6"/>
  <c r="M23" i="6" s="1"/>
  <c r="L22" i="6"/>
  <c r="M22" i="6" s="1"/>
  <c r="P22" i="6"/>
  <c r="Q22" i="6" s="1"/>
  <c r="P25" i="6"/>
  <c r="Q25" i="6" s="1"/>
  <c r="L25" i="6"/>
  <c r="M25" i="6" s="1"/>
  <c r="L16" i="6"/>
  <c r="P16" i="6"/>
  <c r="Q16" i="6" s="1"/>
  <c r="L31" i="6"/>
  <c r="M31" i="6" s="1"/>
  <c r="L24" i="6"/>
  <c r="M24" i="6" s="1"/>
  <c r="P24" i="6"/>
  <c r="Q24" i="6" s="1"/>
  <c r="P9" i="6"/>
  <c r="Q9" i="6" s="1"/>
  <c r="L9" i="6"/>
  <c r="P17" i="6"/>
  <c r="Q17" i="6" s="1"/>
  <c r="L17" i="6"/>
  <c r="P15" i="6"/>
  <c r="Q15" i="6" s="1"/>
  <c r="L15" i="6"/>
  <c r="L11" i="6"/>
  <c r="P11" i="6"/>
  <c r="Q11" i="6" s="1"/>
  <c r="P7" i="6"/>
  <c r="Q7" i="6" s="1"/>
  <c r="L6" i="6"/>
  <c r="I7" i="5"/>
  <c r="T13" i="6" l="1"/>
  <c r="U13" i="6"/>
  <c r="S13" i="6"/>
  <c r="M16" i="6"/>
  <c r="M10" i="6"/>
  <c r="S10" i="6"/>
  <c r="M9" i="6"/>
  <c r="M17" i="6"/>
  <c r="M11" i="6"/>
  <c r="T12" i="6"/>
  <c r="M15" i="6"/>
  <c r="U14" i="6"/>
  <c r="M19" i="6"/>
  <c r="S14" i="6"/>
  <c r="M6" i="6"/>
  <c r="T20" i="6"/>
  <c r="S20" i="6"/>
  <c r="U20" i="6"/>
  <c r="T14" i="6"/>
  <c r="U29" i="6"/>
  <c r="V29" i="6" s="1"/>
  <c r="S29" i="6"/>
  <c r="AC29" i="6"/>
  <c r="AB29" i="6"/>
  <c r="AB21" i="6"/>
  <c r="AD21" i="6"/>
  <c r="V30" i="6"/>
  <c r="U18" i="6"/>
  <c r="V18" i="6" s="1"/>
  <c r="AB17" i="6"/>
  <c r="AC17" i="6"/>
  <c r="AD17" i="6"/>
  <c r="AD10" i="6"/>
  <c r="AB10" i="6"/>
  <c r="AC10" i="6"/>
  <c r="AB18" i="6"/>
  <c r="AC18" i="6"/>
  <c r="AD18" i="6"/>
  <c r="AB19" i="6"/>
  <c r="AC19" i="6"/>
  <c r="AD19" i="6"/>
  <c r="AB7" i="6"/>
  <c r="AC7" i="6"/>
  <c r="AD7" i="6"/>
  <c r="AB16" i="6"/>
  <c r="AC16" i="6"/>
  <c r="AD16" i="6"/>
  <c r="AB30" i="6"/>
  <c r="AC30" i="6"/>
  <c r="AD30" i="6"/>
  <c r="AD11" i="6"/>
  <c r="AB11" i="6"/>
  <c r="AC11" i="6"/>
  <c r="AB9" i="6"/>
  <c r="AC9" i="6"/>
  <c r="AD9" i="6"/>
  <c r="AD25" i="6"/>
  <c r="AB25" i="6"/>
  <c r="AC25" i="6"/>
  <c r="AC13" i="6"/>
  <c r="AD13" i="6"/>
  <c r="AB13" i="6"/>
  <c r="AB24" i="6"/>
  <c r="AC24" i="6"/>
  <c r="AD24" i="6"/>
  <c r="AB22" i="6"/>
  <c r="AC22" i="6"/>
  <c r="AD22" i="6"/>
  <c r="AD20" i="6"/>
  <c r="AC20" i="6"/>
  <c r="AB20" i="6"/>
  <c r="AD28" i="6"/>
  <c r="AB28" i="6"/>
  <c r="AC28" i="6"/>
  <c r="AB15" i="6"/>
  <c r="AD15" i="6"/>
  <c r="AC15" i="6"/>
  <c r="AB14" i="6"/>
  <c r="AC14" i="6"/>
  <c r="AD14" i="6"/>
  <c r="AB23" i="6"/>
  <c r="AC23" i="6"/>
  <c r="AD23" i="6"/>
  <c r="AB8" i="6"/>
  <c r="AC8" i="6"/>
  <c r="AD8" i="6"/>
  <c r="AC27" i="6"/>
  <c r="AD27" i="6"/>
  <c r="AB27" i="6"/>
  <c r="P31" i="6"/>
  <c r="Q31" i="6" s="1"/>
  <c r="V26" i="6"/>
  <c r="Y26" i="6" s="1"/>
  <c r="V21" i="6"/>
  <c r="V28" i="6"/>
  <c r="S15" i="6"/>
  <c r="T15" i="6"/>
  <c r="U15" i="6"/>
  <c r="U24" i="6"/>
  <c r="T24" i="6"/>
  <c r="S24" i="6"/>
  <c r="S22" i="6"/>
  <c r="T22" i="6"/>
  <c r="U22" i="6"/>
  <c r="S17" i="6"/>
  <c r="T17" i="6"/>
  <c r="U17" i="6"/>
  <c r="S31" i="6"/>
  <c r="T31" i="6"/>
  <c r="U31" i="6"/>
  <c r="S23" i="6"/>
  <c r="T23" i="6"/>
  <c r="U23" i="6"/>
  <c r="T19" i="6"/>
  <c r="U19" i="6"/>
  <c r="S19" i="6"/>
  <c r="S7" i="6"/>
  <c r="T7" i="6"/>
  <c r="U7" i="6"/>
  <c r="U8" i="6"/>
  <c r="T8" i="6"/>
  <c r="S8" i="6"/>
  <c r="T27" i="6"/>
  <c r="U27" i="6"/>
  <c r="S27" i="6"/>
  <c r="S9" i="6"/>
  <c r="T9" i="6"/>
  <c r="U9" i="6"/>
  <c r="U16" i="6"/>
  <c r="T16" i="6"/>
  <c r="S16" i="6"/>
  <c r="S25" i="6"/>
  <c r="T25" i="6"/>
  <c r="U25" i="6"/>
  <c r="P6" i="6"/>
  <c r="Q6" i="6" s="1"/>
  <c r="G7" i="5"/>
  <c r="I6" i="5"/>
  <c r="H8" i="5"/>
  <c r="H7" i="5"/>
  <c r="I8" i="5"/>
  <c r="G8" i="5"/>
  <c r="H6" i="5"/>
  <c r="B7" i="1"/>
  <c r="C7" i="1"/>
  <c r="D7" i="1"/>
  <c r="B8" i="1"/>
  <c r="C8" i="1"/>
  <c r="D8" i="1"/>
  <c r="D9" i="1"/>
  <c r="C9" i="1"/>
  <c r="B9" i="1"/>
  <c r="V13" i="6" l="1"/>
  <c r="W13" i="6" s="1"/>
  <c r="V20" i="6"/>
  <c r="X20" i="6" s="1"/>
  <c r="X26" i="6"/>
  <c r="T11" i="6"/>
  <c r="U11" i="6"/>
  <c r="S11" i="6"/>
  <c r="V14" i="6"/>
  <c r="W14" i="6" s="1"/>
  <c r="U12" i="6"/>
  <c r="S12" i="6"/>
  <c r="U10" i="6"/>
  <c r="T10" i="6"/>
  <c r="W26" i="6"/>
  <c r="V19" i="6"/>
  <c r="Y19" i="6" s="1"/>
  <c r="Y30" i="6"/>
  <c r="W30" i="6"/>
  <c r="X30" i="6"/>
  <c r="AB31" i="6"/>
  <c r="AD31" i="6"/>
  <c r="AC31" i="6"/>
  <c r="AC6" i="6"/>
  <c r="AB6" i="6"/>
  <c r="AD6" i="6"/>
  <c r="V31" i="6"/>
  <c r="V16" i="6"/>
  <c r="Y16" i="6" s="1"/>
  <c r="X13" i="6"/>
  <c r="V25" i="6"/>
  <c r="Y25" i="6" s="1"/>
  <c r="Y13" i="6"/>
  <c r="V23" i="6"/>
  <c r="W23" i="6" s="1"/>
  <c r="Y29" i="6"/>
  <c r="X29" i="6"/>
  <c r="W29" i="6"/>
  <c r="Y28" i="6"/>
  <c r="W28" i="6"/>
  <c r="X28" i="6"/>
  <c r="V8" i="6"/>
  <c r="V24" i="6"/>
  <c r="V17" i="6"/>
  <c r="X21" i="6"/>
  <c r="Y21" i="6"/>
  <c r="W21" i="6"/>
  <c r="V9" i="6"/>
  <c r="V22" i="6"/>
  <c r="V27" i="6"/>
  <c r="V15" i="6"/>
  <c r="Y18" i="6"/>
  <c r="X18" i="6"/>
  <c r="W18" i="6"/>
  <c r="V7" i="6"/>
  <c r="X7" i="6" s="1"/>
  <c r="U6" i="6"/>
  <c r="T6" i="6"/>
  <c r="S6" i="6"/>
  <c r="J8" i="5"/>
  <c r="K8" i="5" s="1"/>
  <c r="N8" i="5"/>
  <c r="J7" i="5"/>
  <c r="K7" i="5" s="1"/>
  <c r="N7" i="5"/>
  <c r="J6" i="5"/>
  <c r="N6" i="5"/>
  <c r="K2" i="1"/>
  <c r="L2" i="1"/>
  <c r="J2" i="1"/>
  <c r="P7" i="3"/>
  <c r="Y14" i="6" l="1"/>
  <c r="V12" i="6"/>
  <c r="Y12" i="6" s="1"/>
  <c r="W20" i="6"/>
  <c r="Y20" i="6"/>
  <c r="X14" i="6"/>
  <c r="V11" i="6"/>
  <c r="X11" i="6" s="1"/>
  <c r="V10" i="6"/>
  <c r="X16" i="6"/>
  <c r="X23" i="6"/>
  <c r="W25" i="6"/>
  <c r="W19" i="6"/>
  <c r="X19" i="6"/>
  <c r="Y23" i="6"/>
  <c r="X25" i="6"/>
  <c r="Y31" i="6"/>
  <c r="X31" i="6"/>
  <c r="W31" i="6"/>
  <c r="W16" i="6"/>
  <c r="X22" i="6"/>
  <c r="Y22" i="6"/>
  <c r="W22" i="6"/>
  <c r="X17" i="6"/>
  <c r="W17" i="6"/>
  <c r="Y17" i="6"/>
  <c r="Y24" i="6"/>
  <c r="X24" i="6"/>
  <c r="W24" i="6"/>
  <c r="Y8" i="6"/>
  <c r="X8" i="6"/>
  <c r="W8" i="6"/>
  <c r="Y9" i="6"/>
  <c r="W9" i="6"/>
  <c r="X9" i="6"/>
  <c r="Y15" i="6"/>
  <c r="W15" i="6"/>
  <c r="X15" i="6"/>
  <c r="X27" i="6"/>
  <c r="W27" i="6"/>
  <c r="Y27" i="6"/>
  <c r="Y7" i="6"/>
  <c r="W7" i="6"/>
  <c r="V6" i="6"/>
  <c r="Y6" i="6" s="1"/>
  <c r="L8" i="5"/>
  <c r="M8" i="5" s="1"/>
  <c r="O8" i="5"/>
  <c r="L6" i="5"/>
  <c r="I21" i="5" s="1"/>
  <c r="O6" i="5"/>
  <c r="L7" i="5"/>
  <c r="M7" i="5" s="1"/>
  <c r="O7" i="5"/>
  <c r="T9" i="1"/>
  <c r="Z9" i="1" s="1"/>
  <c r="S9" i="1"/>
  <c r="Y9" i="1" s="1"/>
  <c r="R9" i="1"/>
  <c r="X9" i="1" s="1"/>
  <c r="T8" i="1"/>
  <c r="Z8" i="1" s="1"/>
  <c r="S8" i="1"/>
  <c r="Y8" i="1" s="1"/>
  <c r="R8" i="1"/>
  <c r="X8" i="1" s="1"/>
  <c r="T7" i="1"/>
  <c r="Z7" i="1" s="1"/>
  <c r="S7" i="1"/>
  <c r="Y7" i="1" s="1"/>
  <c r="R7" i="1"/>
  <c r="X7" i="1" s="1"/>
  <c r="W11" i="6" l="1"/>
  <c r="Y11" i="6"/>
  <c r="X12" i="6"/>
  <c r="W12" i="6"/>
  <c r="Y10" i="6"/>
  <c r="W10" i="6"/>
  <c r="X10" i="6"/>
  <c r="X6" i="6"/>
  <c r="W6" i="6"/>
  <c r="Q8" i="5"/>
  <c r="R8" i="5" s="1"/>
  <c r="S8" i="5" s="1"/>
  <c r="Q7" i="5"/>
  <c r="R7" i="5" s="1"/>
  <c r="S7" i="5" s="1"/>
  <c r="I23" i="5"/>
  <c r="H23" i="5"/>
  <c r="H22" i="5"/>
  <c r="I22" i="5"/>
  <c r="G23" i="5"/>
  <c r="P7" i="5"/>
  <c r="G22" i="5"/>
  <c r="P6" i="5"/>
  <c r="H21" i="5"/>
  <c r="G21" i="5"/>
  <c r="P8" i="5"/>
  <c r="Y11" i="1"/>
  <c r="Z11" i="1"/>
  <c r="AB9" i="1"/>
  <c r="AD9" i="1" s="1"/>
  <c r="V15" i="1" s="1"/>
  <c r="X15" i="1" s="1"/>
  <c r="AB8" i="1"/>
  <c r="AD8" i="1" s="1"/>
  <c r="V14" i="1" s="1"/>
  <c r="X14" i="1" s="1"/>
  <c r="X11" i="1"/>
  <c r="AB7" i="1"/>
  <c r="AD7" i="1" s="1"/>
  <c r="V13" i="1" s="1"/>
  <c r="X13" i="1" s="1"/>
  <c r="D9" i="4"/>
  <c r="J9" i="4" s="1"/>
  <c r="C9" i="4"/>
  <c r="I9" i="4" s="1"/>
  <c r="B9" i="4"/>
  <c r="H9" i="4" s="1"/>
  <c r="D8" i="4"/>
  <c r="J8" i="4" s="1"/>
  <c r="C8" i="4"/>
  <c r="I8" i="4" s="1"/>
  <c r="B8" i="4"/>
  <c r="H8" i="4" s="1"/>
  <c r="D7" i="4"/>
  <c r="J7" i="4" s="1"/>
  <c r="C7" i="4"/>
  <c r="I7" i="4" s="1"/>
  <c r="B7" i="4"/>
  <c r="H7" i="4" s="1"/>
  <c r="D9" i="3"/>
  <c r="J9" i="3" s="1"/>
  <c r="C9" i="3"/>
  <c r="I9" i="3" s="1"/>
  <c r="B9" i="3"/>
  <c r="H9" i="3" s="1"/>
  <c r="D8" i="3"/>
  <c r="J8" i="3" s="1"/>
  <c r="C8" i="3"/>
  <c r="I8" i="3" s="1"/>
  <c r="B8" i="3"/>
  <c r="H8" i="3" s="1"/>
  <c r="D7" i="3"/>
  <c r="J7" i="3" s="1"/>
  <c r="C7" i="3"/>
  <c r="I7" i="3" s="1"/>
  <c r="B7" i="3"/>
  <c r="H7" i="3" s="1"/>
  <c r="Q23" i="5" l="1"/>
  <c r="O23" i="5"/>
  <c r="P23" i="5"/>
  <c r="P22" i="5"/>
  <c r="Q22" i="5"/>
  <c r="O22" i="5"/>
  <c r="O21" i="5"/>
  <c r="P21" i="5"/>
  <c r="Q21" i="5"/>
  <c r="H11" i="4"/>
  <c r="I11" i="4"/>
  <c r="L8" i="4"/>
  <c r="N8" i="4" s="1"/>
  <c r="F14" i="4" s="1"/>
  <c r="H14" i="4" s="1"/>
  <c r="J11" i="4"/>
  <c r="L9" i="4"/>
  <c r="N9" i="4" s="1"/>
  <c r="F15" i="4" s="1"/>
  <c r="H15" i="4" s="1"/>
  <c r="L7" i="4"/>
  <c r="N7" i="4" s="1"/>
  <c r="F13" i="4" s="1"/>
  <c r="H13" i="4" s="1"/>
  <c r="L9" i="3"/>
  <c r="N9" i="3" s="1"/>
  <c r="F15" i="3" s="1"/>
  <c r="H15" i="3" s="1"/>
  <c r="H11" i="3"/>
  <c r="L8" i="3"/>
  <c r="N8" i="3" s="1"/>
  <c r="F14" i="3" s="1"/>
  <c r="H14" i="3" s="1"/>
  <c r="I11" i="3"/>
  <c r="J11" i="3"/>
  <c r="L7" i="3"/>
  <c r="N7" i="3" l="1"/>
  <c r="F13" i="3" s="1"/>
  <c r="H13" i="3" s="1"/>
  <c r="H9" i="1"/>
  <c r="J9" i="1"/>
  <c r="I9" i="1"/>
  <c r="J8" i="1"/>
  <c r="I8" i="1"/>
  <c r="H8" i="1"/>
  <c r="J7" i="1"/>
  <c r="I7" i="1"/>
  <c r="H7" i="1"/>
  <c r="J11" i="1" l="1"/>
  <c r="I11" i="1"/>
  <c r="L8" i="1"/>
  <c r="P8" i="1" s="1"/>
  <c r="L9" i="1"/>
  <c r="P9" i="1" s="1"/>
  <c r="H11" i="1"/>
  <c r="L7" i="1"/>
  <c r="P7" i="1" s="1"/>
</calcChain>
</file>

<file path=xl/sharedStrings.xml><?xml version="1.0" encoding="utf-8"?>
<sst xmlns="http://schemas.openxmlformats.org/spreadsheetml/2006/main" count="56" uniqueCount="32">
  <si>
    <t>std</t>
  </si>
  <si>
    <t>sigend</t>
  </si>
  <si>
    <t>float</t>
  </si>
  <si>
    <t>YCBCR</t>
  </si>
  <si>
    <t>CC</t>
  </si>
  <si>
    <t>FFFF</t>
  </si>
  <si>
    <t>Red</t>
  </si>
  <si>
    <t>Green</t>
  </si>
  <si>
    <t>Blue</t>
  </si>
  <si>
    <t>x</t>
  </si>
  <si>
    <t>RGB Avg</t>
  </si>
  <si>
    <t>RGB Max</t>
  </si>
  <si>
    <t>RGB Min</t>
  </si>
  <si>
    <t>rgbDelta</t>
  </si>
  <si>
    <t>luminosity</t>
  </si>
  <si>
    <t>Lv</t>
  </si>
  <si>
    <t>rgbLum</t>
  </si>
  <si>
    <t>rgbDeltaSum</t>
  </si>
  <si>
    <t>RGB.AVG</t>
  </si>
  <si>
    <t>MAX</t>
  </si>
  <si>
    <t>MIN</t>
  </si>
  <si>
    <t>RGB.DARK</t>
  </si>
  <si>
    <t xml:space="preserve">RGB.DELTA </t>
  </si>
  <si>
    <t>RGB.DELTA.SUM</t>
  </si>
  <si>
    <t>LUM.V.DARK</t>
  </si>
  <si>
    <t>RGB.L.DARK</t>
  </si>
  <si>
    <t>RGB.L.BRIGHT</t>
  </si>
  <si>
    <t>LUM.V.BRIGHT</t>
  </si>
  <si>
    <t>RGB.BRIGHT</t>
  </si>
  <si>
    <t>INPUT</t>
  </si>
  <si>
    <t>DARK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</si>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</sst>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0C9B-8B66-4397-B4FA-23EA03C56047}">
  <dimension ref="B3:N31"/>
  <sheetViews>
    <sheetView topLeftCell="B1" zoomScale="85" zoomScaleNormal="85" workbookViewId="0">
      <selection activeCell="O7" sqref="O7"/>
    </sheetView>
  </sheetViews>
  <sheetFormatPr defaultRowHeight="15" x14ac:dyDescent="0.25"/>
  <cols>
    <col min="1" max="16384" width="9.140625" style="1"/>
  </cols>
  <sheetData>
    <row r="3" spans="2:14" ht="15.75" thickBot="1" x14ac:dyDescent="0.3"/>
    <row r="4" spans="2:14" ht="15.75" thickBot="1" x14ac:dyDescent="0.3">
      <c r="B4" s="35" t="s">
        <v>29</v>
      </c>
      <c r="C4" s="36"/>
      <c r="D4" s="37"/>
    </row>
    <row r="5" spans="2:14" ht="15.75" thickBot="1" x14ac:dyDescent="0.3">
      <c r="B5" s="19" t="s">
        <v>6</v>
      </c>
      <c r="C5" s="20" t="s">
        <v>7</v>
      </c>
      <c r="D5" s="21" t="s">
        <v>8</v>
      </c>
    </row>
    <row r="6" spans="2:14" x14ac:dyDescent="0.25">
      <c r="B6" s="1">
        <v>150</v>
      </c>
      <c r="C6" s="1">
        <v>245</v>
      </c>
      <c r="D6" s="1">
        <v>220</v>
      </c>
      <c r="H6" s="1">
        <f>SQRT(B6+B6)</f>
        <v>17.320508075688775</v>
      </c>
      <c r="M6" s="1">
        <f>ROUND(H6,0)</f>
        <v>17</v>
      </c>
      <c r="N6" s="1">
        <f>M6</f>
        <v>17</v>
      </c>
    </row>
    <row r="7" spans="2:14" x14ac:dyDescent="0.25">
      <c r="B7" s="1">
        <v>151</v>
      </c>
      <c r="C7" s="1">
        <v>230</v>
      </c>
      <c r="D7" s="1">
        <v>210</v>
      </c>
      <c r="H7" s="1">
        <f t="shared" ref="H7:H31" si="0">SQRT(B7+B7)</f>
        <v>17.378147196982766</v>
      </c>
      <c r="M7" s="1">
        <f t="shared" ref="M7:M31" si="1">ROUND(H7,0)</f>
        <v>17</v>
      </c>
      <c r="N7" s="1">
        <f t="shared" ref="N7:N31" si="2">M7*M7</f>
        <v>289</v>
      </c>
    </row>
    <row r="8" spans="2:14" x14ac:dyDescent="0.25">
      <c r="B8" s="1">
        <v>152</v>
      </c>
      <c r="C8" s="1">
        <v>215</v>
      </c>
      <c r="D8" s="1">
        <v>200</v>
      </c>
      <c r="H8" s="1">
        <f t="shared" si="0"/>
        <v>17.435595774162696</v>
      </c>
      <c r="M8" s="1">
        <f t="shared" si="1"/>
        <v>17</v>
      </c>
      <c r="N8" s="1">
        <f t="shared" si="2"/>
        <v>289</v>
      </c>
    </row>
    <row r="9" spans="2:14" x14ac:dyDescent="0.25">
      <c r="B9" s="1">
        <v>153</v>
      </c>
      <c r="C9" s="1">
        <v>200</v>
      </c>
      <c r="D9" s="1">
        <v>190</v>
      </c>
      <c r="H9" s="1">
        <f t="shared" si="0"/>
        <v>17.4928556845359</v>
      </c>
      <c r="M9" s="1">
        <f t="shared" si="1"/>
        <v>17</v>
      </c>
      <c r="N9" s="1">
        <f t="shared" si="2"/>
        <v>289</v>
      </c>
    </row>
    <row r="10" spans="2:14" x14ac:dyDescent="0.25">
      <c r="B10" s="1">
        <v>154</v>
      </c>
      <c r="C10" s="1">
        <v>185</v>
      </c>
      <c r="D10" s="1">
        <v>180</v>
      </c>
      <c r="H10" s="1">
        <f t="shared" si="0"/>
        <v>17.549928774784245</v>
      </c>
      <c r="M10" s="1">
        <f t="shared" si="1"/>
        <v>18</v>
      </c>
      <c r="N10" s="1">
        <f t="shared" si="2"/>
        <v>324</v>
      </c>
    </row>
    <row r="11" spans="2:14" x14ac:dyDescent="0.25">
      <c r="B11" s="1">
        <v>155</v>
      </c>
      <c r="C11" s="1">
        <v>170</v>
      </c>
      <c r="D11" s="1">
        <v>170</v>
      </c>
      <c r="H11" s="1">
        <f t="shared" si="0"/>
        <v>17.606816861659009</v>
      </c>
      <c r="M11" s="1">
        <f t="shared" si="1"/>
        <v>18</v>
      </c>
      <c r="N11" s="1">
        <f t="shared" si="2"/>
        <v>324</v>
      </c>
    </row>
    <row r="12" spans="2:14" x14ac:dyDescent="0.25">
      <c r="B12" s="1">
        <v>156</v>
      </c>
      <c r="C12" s="1">
        <v>155</v>
      </c>
      <c r="D12" s="1">
        <v>160</v>
      </c>
      <c r="H12" s="1">
        <f t="shared" si="0"/>
        <v>17.663521732655695</v>
      </c>
      <c r="M12" s="1">
        <f t="shared" si="1"/>
        <v>18</v>
      </c>
      <c r="N12" s="1">
        <f t="shared" si="2"/>
        <v>324</v>
      </c>
    </row>
    <row r="13" spans="2:14" x14ac:dyDescent="0.25">
      <c r="B13" s="1">
        <v>157</v>
      </c>
      <c r="C13" s="1">
        <v>140</v>
      </c>
      <c r="D13" s="1">
        <v>150</v>
      </c>
      <c r="H13" s="1">
        <f t="shared" si="0"/>
        <v>17.720045146669349</v>
      </c>
      <c r="M13" s="1">
        <f t="shared" si="1"/>
        <v>18</v>
      </c>
      <c r="N13" s="1">
        <f t="shared" si="2"/>
        <v>324</v>
      </c>
    </row>
    <row r="14" spans="2:14" x14ac:dyDescent="0.25">
      <c r="B14" s="1">
        <v>158</v>
      </c>
      <c r="C14" s="1">
        <v>125</v>
      </c>
      <c r="D14" s="1">
        <v>140</v>
      </c>
      <c r="H14" s="1">
        <f t="shared" si="0"/>
        <v>17.776388834631177</v>
      </c>
      <c r="M14" s="1">
        <f t="shared" si="1"/>
        <v>18</v>
      </c>
      <c r="N14" s="1">
        <f t="shared" si="2"/>
        <v>324</v>
      </c>
    </row>
    <row r="15" spans="2:14" x14ac:dyDescent="0.25">
      <c r="B15" s="1">
        <v>159</v>
      </c>
      <c r="C15" s="1">
        <v>110</v>
      </c>
      <c r="D15" s="1">
        <v>130</v>
      </c>
      <c r="H15" s="1">
        <f t="shared" si="0"/>
        <v>17.832554500127006</v>
      </c>
      <c r="M15" s="1">
        <f t="shared" si="1"/>
        <v>18</v>
      </c>
      <c r="N15" s="1">
        <f t="shared" si="2"/>
        <v>324</v>
      </c>
    </row>
    <row r="16" spans="2:14" x14ac:dyDescent="0.25">
      <c r="B16" s="1">
        <v>160</v>
      </c>
      <c r="C16" s="1">
        <v>95</v>
      </c>
      <c r="D16" s="1">
        <v>120</v>
      </c>
      <c r="H16" s="1">
        <f t="shared" si="0"/>
        <v>17.888543819998318</v>
      </c>
      <c r="M16" s="1">
        <f t="shared" si="1"/>
        <v>18</v>
      </c>
      <c r="N16" s="1">
        <f t="shared" si="2"/>
        <v>324</v>
      </c>
    </row>
    <row r="17" spans="2:14" x14ac:dyDescent="0.25">
      <c r="B17" s="1">
        <v>161</v>
      </c>
      <c r="C17" s="1">
        <v>80</v>
      </c>
      <c r="D17" s="1">
        <v>110</v>
      </c>
      <c r="H17" s="1">
        <f t="shared" si="0"/>
        <v>17.944358444926362</v>
      </c>
      <c r="M17" s="1">
        <f t="shared" si="1"/>
        <v>18</v>
      </c>
      <c r="N17" s="1">
        <f t="shared" si="2"/>
        <v>324</v>
      </c>
    </row>
    <row r="18" spans="2:14" x14ac:dyDescent="0.25">
      <c r="B18" s="1">
        <v>162</v>
      </c>
      <c r="C18" s="1">
        <v>65</v>
      </c>
      <c r="D18" s="1">
        <v>100</v>
      </c>
      <c r="H18" s="1">
        <f t="shared" si="0"/>
        <v>18</v>
      </c>
      <c r="M18" s="1">
        <f t="shared" si="1"/>
        <v>18</v>
      </c>
      <c r="N18" s="1">
        <f t="shared" si="2"/>
        <v>324</v>
      </c>
    </row>
    <row r="19" spans="2:14" x14ac:dyDescent="0.25">
      <c r="B19" s="1">
        <v>163</v>
      </c>
      <c r="C19" s="1">
        <v>50</v>
      </c>
      <c r="D19" s="1">
        <v>90</v>
      </c>
      <c r="H19" s="1">
        <f t="shared" si="0"/>
        <v>18.055470085267789</v>
      </c>
      <c r="M19" s="1">
        <f t="shared" si="1"/>
        <v>18</v>
      </c>
      <c r="N19" s="1">
        <f t="shared" si="2"/>
        <v>324</v>
      </c>
    </row>
    <row r="20" spans="2:14" x14ac:dyDescent="0.25">
      <c r="B20" s="1">
        <v>164</v>
      </c>
      <c r="C20" s="1">
        <v>150</v>
      </c>
      <c r="D20" s="1">
        <v>80</v>
      </c>
      <c r="H20" s="1">
        <f t="shared" si="0"/>
        <v>18.110770276274835</v>
      </c>
      <c r="M20" s="1">
        <f t="shared" si="1"/>
        <v>18</v>
      </c>
      <c r="N20" s="1">
        <f t="shared" si="2"/>
        <v>324</v>
      </c>
    </row>
    <row r="21" spans="2:14" x14ac:dyDescent="0.25">
      <c r="B21" s="1">
        <v>165</v>
      </c>
      <c r="C21" s="1">
        <v>160</v>
      </c>
      <c r="D21" s="1">
        <v>101</v>
      </c>
      <c r="H21" s="1">
        <f t="shared" si="0"/>
        <v>18.165902124584949</v>
      </c>
      <c r="M21" s="1">
        <f t="shared" si="1"/>
        <v>18</v>
      </c>
      <c r="N21" s="1">
        <f t="shared" si="2"/>
        <v>324</v>
      </c>
    </row>
    <row r="22" spans="2:14" x14ac:dyDescent="0.25">
      <c r="B22" s="1">
        <v>166</v>
      </c>
      <c r="C22" s="1">
        <v>170</v>
      </c>
      <c r="D22" s="1">
        <v>60</v>
      </c>
      <c r="H22" s="1">
        <f t="shared" si="0"/>
        <v>18.220867158288598</v>
      </c>
      <c r="M22" s="1">
        <f t="shared" si="1"/>
        <v>18</v>
      </c>
      <c r="N22" s="1">
        <f t="shared" si="2"/>
        <v>324</v>
      </c>
    </row>
    <row r="23" spans="2:14" x14ac:dyDescent="0.25">
      <c r="B23" s="1">
        <v>167</v>
      </c>
      <c r="C23" s="1">
        <v>180</v>
      </c>
      <c r="D23" s="1">
        <v>50</v>
      </c>
      <c r="H23" s="1">
        <f t="shared" si="0"/>
        <v>18.275666882497067</v>
      </c>
      <c r="M23" s="1">
        <f t="shared" si="1"/>
        <v>18</v>
      </c>
      <c r="N23" s="1">
        <f t="shared" si="2"/>
        <v>324</v>
      </c>
    </row>
    <row r="24" spans="2:14" x14ac:dyDescent="0.25">
      <c r="B24" s="1">
        <v>168</v>
      </c>
      <c r="C24" s="1">
        <v>190</v>
      </c>
      <c r="D24" s="1">
        <v>40</v>
      </c>
      <c r="H24" s="1">
        <f t="shared" si="0"/>
        <v>18.330302779823359</v>
      </c>
      <c r="M24" s="1">
        <f t="shared" si="1"/>
        <v>18</v>
      </c>
      <c r="N24" s="1">
        <f t="shared" si="2"/>
        <v>324</v>
      </c>
    </row>
    <row r="25" spans="2:14" x14ac:dyDescent="0.25">
      <c r="B25" s="1">
        <v>169</v>
      </c>
      <c r="C25" s="1">
        <v>200</v>
      </c>
      <c r="D25" s="1">
        <v>30</v>
      </c>
      <c r="H25" s="1">
        <f t="shared" si="0"/>
        <v>18.384776310850235</v>
      </c>
      <c r="M25" s="1">
        <f t="shared" si="1"/>
        <v>18</v>
      </c>
      <c r="N25" s="1">
        <f t="shared" si="2"/>
        <v>324</v>
      </c>
    </row>
    <row r="26" spans="2:14" x14ac:dyDescent="0.25">
      <c r="B26" s="1">
        <v>170</v>
      </c>
      <c r="C26" s="1">
        <v>210</v>
      </c>
      <c r="D26" s="1">
        <v>20</v>
      </c>
      <c r="H26" s="1">
        <f t="shared" si="0"/>
        <v>18.439088914585774</v>
      </c>
      <c r="M26" s="1">
        <f t="shared" si="1"/>
        <v>18</v>
      </c>
      <c r="N26" s="1">
        <f t="shared" si="2"/>
        <v>324</v>
      </c>
    </row>
    <row r="27" spans="2:14" x14ac:dyDescent="0.25">
      <c r="B27" s="1">
        <v>171</v>
      </c>
      <c r="C27" s="1">
        <v>220</v>
      </c>
      <c r="D27" s="1">
        <v>10</v>
      </c>
      <c r="H27" s="1">
        <f t="shared" si="0"/>
        <v>18.493242008906929</v>
      </c>
      <c r="M27" s="1">
        <f t="shared" si="1"/>
        <v>18</v>
      </c>
      <c r="N27" s="1">
        <f t="shared" si="2"/>
        <v>324</v>
      </c>
    </row>
    <row r="28" spans="2:14" x14ac:dyDescent="0.25">
      <c r="B28" s="1">
        <v>172</v>
      </c>
      <c r="C28" s="1">
        <v>230</v>
      </c>
      <c r="D28" s="1">
        <v>0</v>
      </c>
      <c r="H28" s="1">
        <f t="shared" si="0"/>
        <v>18.547236990991408</v>
      </c>
      <c r="M28" s="1">
        <f t="shared" si="1"/>
        <v>19</v>
      </c>
      <c r="N28" s="1">
        <f t="shared" si="2"/>
        <v>361</v>
      </c>
    </row>
    <row r="29" spans="2:14" x14ac:dyDescent="0.25">
      <c r="B29" s="1">
        <v>173</v>
      </c>
      <c r="C29" s="1">
        <v>240</v>
      </c>
      <c r="D29" s="1">
        <v>10</v>
      </c>
      <c r="H29" s="1">
        <f t="shared" si="0"/>
        <v>18.601075237738275</v>
      </c>
      <c r="M29" s="1">
        <f t="shared" si="1"/>
        <v>19</v>
      </c>
      <c r="N29" s="1">
        <f t="shared" si="2"/>
        <v>361</v>
      </c>
    </row>
    <row r="30" spans="2:14" x14ac:dyDescent="0.25">
      <c r="B30" s="1">
        <v>174</v>
      </c>
      <c r="C30" s="1">
        <v>255</v>
      </c>
      <c r="D30" s="1">
        <v>6</v>
      </c>
      <c r="H30" s="1">
        <f t="shared" si="0"/>
        <v>18.654758106177631</v>
      </c>
      <c r="M30" s="1">
        <f t="shared" si="1"/>
        <v>19</v>
      </c>
      <c r="N30" s="1">
        <f t="shared" si="2"/>
        <v>361</v>
      </c>
    </row>
    <row r="31" spans="2:14" x14ac:dyDescent="0.25">
      <c r="B31" s="1">
        <v>175</v>
      </c>
      <c r="C31" s="1">
        <v>255</v>
      </c>
      <c r="D31" s="1">
        <v>240</v>
      </c>
      <c r="H31" s="1">
        <f t="shared" si="0"/>
        <v>18.708286933869708</v>
      </c>
      <c r="M31" s="1">
        <f t="shared" si="1"/>
        <v>19</v>
      </c>
      <c r="N31" s="1">
        <f t="shared" si="2"/>
        <v>361</v>
      </c>
    </row>
  </sheetData>
  <mergeCells count="1">
    <mergeCell ref="B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FC0D-B48B-4FF5-A8CE-28F9F3B8166D}">
  <dimension ref="B3:AD31"/>
  <sheetViews>
    <sheetView tabSelected="1" topLeftCell="B1" zoomScale="85" zoomScaleNormal="85" workbookViewId="0">
      <selection activeCell="G40" sqref="G40"/>
    </sheetView>
  </sheetViews>
  <sheetFormatPr defaultRowHeight="15" x14ac:dyDescent="0.25"/>
  <cols>
    <col min="1" max="6" width="9.140625" style="1"/>
    <col min="7" max="7" width="12" style="1" bestFit="1" customWidth="1"/>
    <col min="8" max="8" width="4.7109375" style="1" bestFit="1" customWidth="1"/>
    <col min="9" max="9" width="4.28515625" style="1" bestFit="1" customWidth="1"/>
    <col min="10" max="10" width="9.85546875" style="1" bestFit="1" customWidth="1"/>
    <col min="11" max="11" width="13.5703125" style="1" bestFit="1" customWidth="1"/>
    <col min="12" max="17" width="12" style="1" bestFit="1" customWidth="1"/>
    <col min="18" max="16384" width="9.140625" style="1"/>
  </cols>
  <sheetData>
    <row r="3" spans="2:30" ht="15.75" thickBot="1" x14ac:dyDescent="0.3"/>
    <row r="4" spans="2:30" ht="15.75" thickBot="1" x14ac:dyDescent="0.3">
      <c r="B4" s="35" t="s">
        <v>29</v>
      </c>
      <c r="C4" s="36"/>
      <c r="D4" s="37"/>
      <c r="S4" s="41" t="s">
        <v>30</v>
      </c>
      <c r="T4" s="40"/>
      <c r="U4" s="42"/>
      <c r="AB4" s="45" t="s">
        <v>31</v>
      </c>
      <c r="AC4" s="38"/>
      <c r="AD4" s="39"/>
    </row>
    <row r="5" spans="2:30" ht="15.75" thickBot="1" x14ac:dyDescent="0.3">
      <c r="B5" s="19" t="s">
        <v>6</v>
      </c>
      <c r="C5" s="20" t="s">
        <v>7</v>
      </c>
      <c r="D5" s="21" t="s">
        <v>8</v>
      </c>
      <c r="G5" s="23" t="s">
        <v>18</v>
      </c>
      <c r="H5" s="24" t="s">
        <v>19</v>
      </c>
      <c r="I5" s="24" t="s">
        <v>20</v>
      </c>
      <c r="J5" s="24" t="s">
        <v>22</v>
      </c>
      <c r="K5" s="24" t="s">
        <v>23</v>
      </c>
      <c r="L5" s="30" t="s">
        <v>21</v>
      </c>
      <c r="M5" s="30" t="s">
        <v>24</v>
      </c>
      <c r="N5" s="28" t="s">
        <v>25</v>
      </c>
      <c r="O5" s="25" t="s">
        <v>28</v>
      </c>
      <c r="P5" s="25" t="s">
        <v>27</v>
      </c>
      <c r="Q5" s="33" t="s">
        <v>26</v>
      </c>
      <c r="S5" s="43" t="s">
        <v>6</v>
      </c>
      <c r="T5" s="28" t="s">
        <v>7</v>
      </c>
      <c r="U5" s="44" t="s">
        <v>8</v>
      </c>
      <c r="AB5" s="46" t="s">
        <v>6</v>
      </c>
      <c r="AC5" s="33" t="s">
        <v>7</v>
      </c>
      <c r="AD5" s="33" t="s">
        <v>8</v>
      </c>
    </row>
    <row r="6" spans="2:30" x14ac:dyDescent="0.25">
      <c r="B6" s="1">
        <v>250</v>
      </c>
      <c r="C6" s="1">
        <v>245</v>
      </c>
      <c r="D6" s="1">
        <v>220</v>
      </c>
      <c r="G6" s="22">
        <f>(B6+C6+D6)/3</f>
        <v>238.33333333333334</v>
      </c>
      <c r="H6" s="22">
        <f>MAX(B6,C6,D6)</f>
        <v>250</v>
      </c>
      <c r="I6" s="22">
        <f>MIN(B6,C6,D6)</f>
        <v>220</v>
      </c>
      <c r="J6" s="22">
        <f>H6-I6</f>
        <v>30</v>
      </c>
      <c r="K6" s="22">
        <f>H6+I6</f>
        <v>470</v>
      </c>
      <c r="L6" s="31">
        <f>K6/G6</f>
        <v>1.9720279720279719</v>
      </c>
      <c r="M6" s="31">
        <f>J6*L6/K6</f>
        <v>0.12587412587412586</v>
      </c>
      <c r="N6" s="29">
        <f>J6/H6</f>
        <v>0.12</v>
      </c>
      <c r="O6" s="26">
        <f>G6/K6</f>
        <v>0.50709219858156029</v>
      </c>
      <c r="P6" s="26">
        <f>O6*J6</f>
        <v>15.212765957446809</v>
      </c>
      <c r="Q6" s="34">
        <f>G6/P6</f>
        <v>15.666666666666666</v>
      </c>
      <c r="S6" s="1">
        <f>ROUND(B6*N6,0)</f>
        <v>30</v>
      </c>
      <c r="T6" s="1">
        <f>ROUND(C6*N6,0)</f>
        <v>29</v>
      </c>
      <c r="U6" s="1">
        <f>ROUND(D6*N6,0)</f>
        <v>26</v>
      </c>
      <c r="V6" s="1">
        <f>(MAX(S6,T6,U6)/MIN(S6,T6,U6))</f>
        <v>1.1538461538461537</v>
      </c>
      <c r="W6" s="1">
        <f>V6/S6</f>
        <v>3.8461538461538457E-2</v>
      </c>
      <c r="X6" s="1">
        <f>V6/T6</f>
        <v>3.9787798408488062E-2</v>
      </c>
      <c r="Y6" s="1">
        <f>V6/U6</f>
        <v>4.4378698224852069E-2</v>
      </c>
      <c r="AB6" s="1">
        <f>ROUND(B6*Q6,0)</f>
        <v>3917</v>
      </c>
      <c r="AC6" s="1">
        <f>ROUND(C6*Q6,0)</f>
        <v>3838</v>
      </c>
      <c r="AD6" s="1">
        <f>ROUND(D6*Q6,0)</f>
        <v>3447</v>
      </c>
    </row>
    <row r="7" spans="2:30" x14ac:dyDescent="0.25">
      <c r="B7" s="1">
        <v>240</v>
      </c>
      <c r="C7" s="1">
        <v>230</v>
      </c>
      <c r="D7" s="1">
        <v>210</v>
      </c>
      <c r="G7" s="2">
        <f t="shared" ref="G7:G9" si="0">(B7+C7+D7)/3</f>
        <v>226.66666666666666</v>
      </c>
      <c r="H7" s="2">
        <f t="shared" ref="H7:H9" si="1">MAX(B7,C7,D7)</f>
        <v>240</v>
      </c>
      <c r="I7" s="2">
        <f t="shared" ref="I7:I9" si="2">MIN(B7,C7,D7)</f>
        <v>210</v>
      </c>
      <c r="J7" s="2">
        <f t="shared" ref="J7:J9" si="3">H7-I7</f>
        <v>30</v>
      </c>
      <c r="K7" s="2">
        <f t="shared" ref="K7:K9" si="4">H7+I7</f>
        <v>450</v>
      </c>
      <c r="L7" s="32">
        <f t="shared" ref="L7:L9" si="5">K7/G7</f>
        <v>1.9852941176470589</v>
      </c>
      <c r="M7" s="31">
        <f t="shared" ref="M7:M31" si="6">J7*L7/K7</f>
        <v>0.13235294117647059</v>
      </c>
      <c r="N7" s="29">
        <f t="shared" ref="N7:N31" si="7">J7/H7</f>
        <v>0.125</v>
      </c>
      <c r="O7" s="27">
        <f t="shared" ref="O7:O9" si="8">G7/K7</f>
        <v>0.50370370370370365</v>
      </c>
      <c r="P7" s="26">
        <f t="shared" ref="P7:P9" si="9">O7*J7</f>
        <v>15.111111111111109</v>
      </c>
      <c r="Q7" s="34">
        <f t="shared" ref="Q7:Q9" si="10">G7/P7</f>
        <v>15.000000000000002</v>
      </c>
      <c r="S7" s="1">
        <f t="shared" ref="S7:S31" si="11">ROUND(B7*N7,0)</f>
        <v>30</v>
      </c>
      <c r="T7" s="1">
        <f t="shared" ref="T7:T31" si="12">ROUND(C7*N7,0)</f>
        <v>29</v>
      </c>
      <c r="U7" s="1">
        <f t="shared" ref="U7:U31" si="13">ROUND(D7*N7,0)</f>
        <v>26</v>
      </c>
      <c r="V7" s="1">
        <f t="shared" ref="V7:V31" si="14">(MAX(S7,T7,U7)/MIN(S7,T7,U7))</f>
        <v>1.1538461538461537</v>
      </c>
      <c r="W7" s="1">
        <f t="shared" ref="W7:W31" si="15">V7/S7</f>
        <v>3.8461538461538457E-2</v>
      </c>
      <c r="X7" s="1">
        <f t="shared" ref="X7:X31" si="16">V7/T7</f>
        <v>3.9787798408488062E-2</v>
      </c>
      <c r="Y7" s="1">
        <f t="shared" ref="Y7:Y31" si="17">V7/U7</f>
        <v>4.4378698224852069E-2</v>
      </c>
      <c r="AB7" s="1">
        <f t="shared" ref="AB7:AB31" si="18">ROUND(B7*Q7,0)</f>
        <v>3600</v>
      </c>
      <c r="AC7" s="1">
        <f t="shared" ref="AC7:AC31" si="19">ROUND(C7*Q7,0)</f>
        <v>3450</v>
      </c>
      <c r="AD7" s="1">
        <f t="shared" ref="AD7:AD31" si="20">ROUND(D7*Q7,0)</f>
        <v>3150</v>
      </c>
    </row>
    <row r="8" spans="2:30" x14ac:dyDescent="0.25">
      <c r="B8" s="1">
        <v>230</v>
      </c>
      <c r="C8" s="1">
        <v>215</v>
      </c>
      <c r="D8" s="1">
        <v>200</v>
      </c>
      <c r="G8" s="2">
        <f t="shared" si="0"/>
        <v>215</v>
      </c>
      <c r="H8" s="2">
        <f t="shared" si="1"/>
        <v>230</v>
      </c>
      <c r="I8" s="2">
        <f t="shared" si="2"/>
        <v>200</v>
      </c>
      <c r="J8" s="2">
        <f t="shared" si="3"/>
        <v>30</v>
      </c>
      <c r="K8" s="2">
        <f t="shared" si="4"/>
        <v>430</v>
      </c>
      <c r="L8" s="32">
        <f t="shared" si="5"/>
        <v>2</v>
      </c>
      <c r="M8" s="31">
        <f t="shared" si="6"/>
        <v>0.13953488372093023</v>
      </c>
      <c r="N8" s="29">
        <f t="shared" si="7"/>
        <v>0.13043478260869565</v>
      </c>
      <c r="O8" s="27">
        <f t="shared" si="8"/>
        <v>0.5</v>
      </c>
      <c r="P8" s="26">
        <f t="shared" si="9"/>
        <v>15</v>
      </c>
      <c r="Q8" s="34">
        <f t="shared" si="10"/>
        <v>14.333333333333334</v>
      </c>
      <c r="S8" s="1">
        <f t="shared" si="11"/>
        <v>30</v>
      </c>
      <c r="T8" s="1">
        <f t="shared" si="12"/>
        <v>28</v>
      </c>
      <c r="U8" s="1">
        <f t="shared" si="13"/>
        <v>26</v>
      </c>
      <c r="V8" s="1">
        <f t="shared" si="14"/>
        <v>1.1538461538461537</v>
      </c>
      <c r="W8" s="1">
        <f t="shared" si="15"/>
        <v>3.8461538461538457E-2</v>
      </c>
      <c r="X8" s="1">
        <f t="shared" si="16"/>
        <v>4.1208791208791208E-2</v>
      </c>
      <c r="Y8" s="1">
        <f t="shared" si="17"/>
        <v>4.4378698224852069E-2</v>
      </c>
      <c r="AB8" s="1">
        <f t="shared" si="18"/>
        <v>3297</v>
      </c>
      <c r="AC8" s="1">
        <f t="shared" si="19"/>
        <v>3082</v>
      </c>
      <c r="AD8" s="1">
        <f t="shared" si="20"/>
        <v>2867</v>
      </c>
    </row>
    <row r="9" spans="2:30" x14ac:dyDescent="0.25">
      <c r="B9" s="1">
        <v>220</v>
      </c>
      <c r="C9" s="1">
        <v>200</v>
      </c>
      <c r="D9" s="1">
        <v>190</v>
      </c>
      <c r="G9" s="22">
        <f t="shared" si="0"/>
        <v>203.33333333333334</v>
      </c>
      <c r="H9" s="22">
        <f t="shared" si="1"/>
        <v>220</v>
      </c>
      <c r="I9" s="22">
        <f t="shared" si="2"/>
        <v>190</v>
      </c>
      <c r="J9" s="22">
        <f t="shared" si="3"/>
        <v>30</v>
      </c>
      <c r="K9" s="22">
        <f t="shared" si="4"/>
        <v>410</v>
      </c>
      <c r="L9" s="31">
        <f t="shared" si="5"/>
        <v>2.0163934426229506</v>
      </c>
      <c r="M9" s="31">
        <f t="shared" si="6"/>
        <v>0.14754098360655737</v>
      </c>
      <c r="N9" s="29">
        <f t="shared" si="7"/>
        <v>0.13636363636363635</v>
      </c>
      <c r="O9" s="26">
        <f t="shared" si="8"/>
        <v>0.49593495934959353</v>
      </c>
      <c r="P9" s="26">
        <f t="shared" si="9"/>
        <v>14.878048780487806</v>
      </c>
      <c r="Q9" s="34">
        <f t="shared" si="10"/>
        <v>13.666666666666666</v>
      </c>
      <c r="S9" s="1">
        <f t="shared" si="11"/>
        <v>30</v>
      </c>
      <c r="T9" s="1">
        <f t="shared" si="12"/>
        <v>27</v>
      </c>
      <c r="U9" s="1">
        <f t="shared" si="13"/>
        <v>26</v>
      </c>
      <c r="V9" s="1">
        <f t="shared" si="14"/>
        <v>1.1538461538461537</v>
      </c>
      <c r="W9" s="1">
        <f t="shared" si="15"/>
        <v>3.8461538461538457E-2</v>
      </c>
      <c r="X9" s="1">
        <f t="shared" si="16"/>
        <v>4.2735042735042729E-2</v>
      </c>
      <c r="Y9" s="1">
        <f t="shared" si="17"/>
        <v>4.4378698224852069E-2</v>
      </c>
      <c r="AB9" s="1">
        <f t="shared" si="18"/>
        <v>3007</v>
      </c>
      <c r="AC9" s="1">
        <f t="shared" si="19"/>
        <v>2733</v>
      </c>
      <c r="AD9" s="1">
        <f t="shared" si="20"/>
        <v>2597</v>
      </c>
    </row>
    <row r="10" spans="2:30" x14ac:dyDescent="0.25">
      <c r="B10" s="1">
        <v>210</v>
      </c>
      <c r="C10" s="1">
        <v>185</v>
      </c>
      <c r="D10" s="1">
        <v>180</v>
      </c>
      <c r="G10" s="2">
        <f t="shared" ref="G10:G31" si="21">(B10+C10+D10)/3</f>
        <v>191.66666666666666</v>
      </c>
      <c r="H10" s="2">
        <f t="shared" ref="H10:H31" si="22">MAX(B10,C10,D10)</f>
        <v>210</v>
      </c>
      <c r="I10" s="2">
        <f t="shared" ref="I10:I31" si="23">MIN(B10,C10,D10)</f>
        <v>180</v>
      </c>
      <c r="J10" s="2">
        <f t="shared" ref="J10:J31" si="24">H10-I10</f>
        <v>30</v>
      </c>
      <c r="K10" s="2">
        <f t="shared" ref="K10:K31" si="25">H10+I10</f>
        <v>390</v>
      </c>
      <c r="L10" s="32">
        <f t="shared" ref="L10:L31" si="26">K10/G10</f>
        <v>2.0347826086956524</v>
      </c>
      <c r="M10" s="31">
        <f t="shared" si="6"/>
        <v>0.15652173913043479</v>
      </c>
      <c r="N10" s="29">
        <f t="shared" si="7"/>
        <v>0.14285714285714285</v>
      </c>
      <c r="O10" s="27">
        <f t="shared" ref="O10:O31" si="27">G10/K10</f>
        <v>0.49145299145299143</v>
      </c>
      <c r="P10" s="26">
        <f t="shared" ref="P10:P31" si="28">O10*J10</f>
        <v>14.743589743589743</v>
      </c>
      <c r="Q10" s="34">
        <f t="shared" ref="Q10:Q31" si="29">G10/P10</f>
        <v>13</v>
      </c>
      <c r="S10" s="1">
        <f t="shared" si="11"/>
        <v>30</v>
      </c>
      <c r="T10" s="1">
        <f t="shared" si="12"/>
        <v>26</v>
      </c>
      <c r="U10" s="1">
        <f t="shared" si="13"/>
        <v>26</v>
      </c>
      <c r="V10" s="1">
        <f t="shared" si="14"/>
        <v>1.1538461538461537</v>
      </c>
      <c r="W10" s="1">
        <f t="shared" si="15"/>
        <v>3.8461538461538457E-2</v>
      </c>
      <c r="X10" s="1">
        <f t="shared" si="16"/>
        <v>4.4378698224852069E-2</v>
      </c>
      <c r="Y10" s="1">
        <f t="shared" si="17"/>
        <v>4.4378698224852069E-2</v>
      </c>
      <c r="AB10" s="1">
        <f t="shared" si="18"/>
        <v>2730</v>
      </c>
      <c r="AC10" s="1">
        <f t="shared" si="19"/>
        <v>2405</v>
      </c>
      <c r="AD10" s="1">
        <f t="shared" si="20"/>
        <v>2340</v>
      </c>
    </row>
    <row r="11" spans="2:30" x14ac:dyDescent="0.25">
      <c r="B11" s="1">
        <v>200</v>
      </c>
      <c r="C11" s="1">
        <v>170</v>
      </c>
      <c r="D11" s="1">
        <v>170</v>
      </c>
      <c r="G11" s="2">
        <f t="shared" si="21"/>
        <v>180</v>
      </c>
      <c r="H11" s="2">
        <f t="shared" si="22"/>
        <v>200</v>
      </c>
      <c r="I11" s="2">
        <f t="shared" si="23"/>
        <v>170</v>
      </c>
      <c r="J11" s="2">
        <f t="shared" si="24"/>
        <v>30</v>
      </c>
      <c r="K11" s="2">
        <f t="shared" si="25"/>
        <v>370</v>
      </c>
      <c r="L11" s="32">
        <f t="shared" si="26"/>
        <v>2.0555555555555554</v>
      </c>
      <c r="M11" s="31">
        <f t="shared" si="6"/>
        <v>0.16666666666666663</v>
      </c>
      <c r="N11" s="29">
        <f t="shared" si="7"/>
        <v>0.15</v>
      </c>
      <c r="O11" s="27">
        <f t="shared" si="27"/>
        <v>0.48648648648648651</v>
      </c>
      <c r="P11" s="26">
        <f t="shared" si="28"/>
        <v>14.594594594594595</v>
      </c>
      <c r="Q11" s="34">
        <f t="shared" si="29"/>
        <v>12.333333333333334</v>
      </c>
      <c r="S11" s="1">
        <f t="shared" si="11"/>
        <v>30</v>
      </c>
      <c r="T11" s="1">
        <f t="shared" si="12"/>
        <v>26</v>
      </c>
      <c r="U11" s="1">
        <f t="shared" si="13"/>
        <v>26</v>
      </c>
      <c r="V11" s="1">
        <f t="shared" si="14"/>
        <v>1.1538461538461537</v>
      </c>
      <c r="W11" s="1">
        <f t="shared" si="15"/>
        <v>3.8461538461538457E-2</v>
      </c>
      <c r="X11" s="1">
        <f t="shared" si="16"/>
        <v>4.4378698224852069E-2</v>
      </c>
      <c r="Y11" s="1">
        <f t="shared" si="17"/>
        <v>4.4378698224852069E-2</v>
      </c>
      <c r="AB11" s="1">
        <f t="shared" si="18"/>
        <v>2467</v>
      </c>
      <c r="AC11" s="1">
        <f t="shared" si="19"/>
        <v>2097</v>
      </c>
      <c r="AD11" s="1">
        <f t="shared" si="20"/>
        <v>2097</v>
      </c>
    </row>
    <row r="12" spans="2:30" x14ac:dyDescent="0.25">
      <c r="B12" s="1">
        <v>190</v>
      </c>
      <c r="C12" s="1">
        <v>155</v>
      </c>
      <c r="D12" s="1">
        <v>160</v>
      </c>
      <c r="G12" s="22">
        <f t="shared" si="21"/>
        <v>168.33333333333334</v>
      </c>
      <c r="H12" s="22">
        <f t="shared" si="22"/>
        <v>190</v>
      </c>
      <c r="I12" s="22">
        <f t="shared" si="23"/>
        <v>155</v>
      </c>
      <c r="J12" s="22">
        <f t="shared" si="24"/>
        <v>35</v>
      </c>
      <c r="K12" s="22">
        <f t="shared" si="25"/>
        <v>345</v>
      </c>
      <c r="L12" s="31">
        <f t="shared" si="26"/>
        <v>2.0495049504950495</v>
      </c>
      <c r="M12" s="31">
        <f t="shared" si="6"/>
        <v>0.20792079207920791</v>
      </c>
      <c r="N12" s="29">
        <f t="shared" si="7"/>
        <v>0.18421052631578946</v>
      </c>
      <c r="O12" s="26">
        <f t="shared" si="27"/>
        <v>0.48792270531400966</v>
      </c>
      <c r="P12" s="26">
        <f t="shared" si="28"/>
        <v>17.077294685990339</v>
      </c>
      <c r="Q12" s="34">
        <f t="shared" si="29"/>
        <v>9.8571428571428577</v>
      </c>
      <c r="S12" s="1">
        <f t="shared" si="11"/>
        <v>35</v>
      </c>
      <c r="T12" s="1">
        <f t="shared" si="12"/>
        <v>29</v>
      </c>
      <c r="U12" s="1">
        <f t="shared" si="13"/>
        <v>29</v>
      </c>
      <c r="V12" s="1">
        <f t="shared" si="14"/>
        <v>1.2068965517241379</v>
      </c>
      <c r="W12" s="1">
        <f t="shared" si="15"/>
        <v>3.4482758620689655E-2</v>
      </c>
      <c r="X12" s="1">
        <f t="shared" si="16"/>
        <v>4.1617122473246136E-2</v>
      </c>
      <c r="Y12" s="1">
        <f t="shared" si="17"/>
        <v>4.1617122473246136E-2</v>
      </c>
      <c r="AB12" s="1">
        <f t="shared" si="18"/>
        <v>1873</v>
      </c>
      <c r="AC12" s="1">
        <f t="shared" si="19"/>
        <v>1528</v>
      </c>
      <c r="AD12" s="1">
        <f t="shared" si="20"/>
        <v>1577</v>
      </c>
    </row>
    <row r="13" spans="2:30" x14ac:dyDescent="0.25">
      <c r="B13" s="1">
        <v>180</v>
      </c>
      <c r="C13" s="1">
        <v>140</v>
      </c>
      <c r="D13" s="1">
        <v>150</v>
      </c>
      <c r="G13" s="2">
        <f t="shared" si="21"/>
        <v>156.66666666666666</v>
      </c>
      <c r="H13" s="2">
        <f t="shared" si="22"/>
        <v>180</v>
      </c>
      <c r="I13" s="2">
        <f t="shared" si="23"/>
        <v>140</v>
      </c>
      <c r="J13" s="2">
        <f t="shared" si="24"/>
        <v>40</v>
      </c>
      <c r="K13" s="2">
        <f t="shared" si="25"/>
        <v>320</v>
      </c>
      <c r="L13" s="32">
        <f t="shared" si="26"/>
        <v>2.042553191489362</v>
      </c>
      <c r="M13" s="31">
        <f t="shared" si="6"/>
        <v>0.25531914893617025</v>
      </c>
      <c r="N13" s="29">
        <f t="shared" si="7"/>
        <v>0.22222222222222221</v>
      </c>
      <c r="O13" s="27">
        <f t="shared" si="27"/>
        <v>0.48958333333333331</v>
      </c>
      <c r="P13" s="26">
        <f t="shared" si="28"/>
        <v>19.583333333333332</v>
      </c>
      <c r="Q13" s="34">
        <f t="shared" si="29"/>
        <v>8</v>
      </c>
      <c r="S13" s="1">
        <f t="shared" si="11"/>
        <v>40</v>
      </c>
      <c r="T13" s="1">
        <f t="shared" si="12"/>
        <v>31</v>
      </c>
      <c r="U13" s="1">
        <f t="shared" si="13"/>
        <v>33</v>
      </c>
      <c r="V13" s="1">
        <f t="shared" si="14"/>
        <v>1.2903225806451613</v>
      </c>
      <c r="W13" s="1">
        <f t="shared" si="15"/>
        <v>3.2258064516129031E-2</v>
      </c>
      <c r="X13" s="1">
        <f t="shared" si="16"/>
        <v>4.1623309053069719E-2</v>
      </c>
      <c r="Y13" s="1">
        <f t="shared" si="17"/>
        <v>3.9100684261974585E-2</v>
      </c>
      <c r="AB13" s="1">
        <f t="shared" si="18"/>
        <v>1440</v>
      </c>
      <c r="AC13" s="1">
        <f t="shared" si="19"/>
        <v>1120</v>
      </c>
      <c r="AD13" s="1">
        <f t="shared" si="20"/>
        <v>1200</v>
      </c>
    </row>
    <row r="14" spans="2:30" x14ac:dyDescent="0.25">
      <c r="B14" s="1">
        <v>170</v>
      </c>
      <c r="C14" s="1">
        <v>125</v>
      </c>
      <c r="D14" s="1">
        <v>140</v>
      </c>
      <c r="G14" s="2">
        <f t="shared" si="21"/>
        <v>145</v>
      </c>
      <c r="H14" s="2">
        <f t="shared" si="22"/>
        <v>170</v>
      </c>
      <c r="I14" s="2">
        <f t="shared" si="23"/>
        <v>125</v>
      </c>
      <c r="J14" s="2">
        <f t="shared" si="24"/>
        <v>45</v>
      </c>
      <c r="K14" s="2">
        <f t="shared" si="25"/>
        <v>295</v>
      </c>
      <c r="L14" s="32">
        <f t="shared" si="26"/>
        <v>2.0344827586206895</v>
      </c>
      <c r="M14" s="31">
        <f t="shared" si="6"/>
        <v>0.31034482758620691</v>
      </c>
      <c r="N14" s="29">
        <f t="shared" si="7"/>
        <v>0.26470588235294118</v>
      </c>
      <c r="O14" s="27">
        <f t="shared" si="27"/>
        <v>0.49152542372881358</v>
      </c>
      <c r="P14" s="26">
        <f t="shared" si="28"/>
        <v>22.118644067796613</v>
      </c>
      <c r="Q14" s="34">
        <f t="shared" si="29"/>
        <v>6.5555555555555545</v>
      </c>
      <c r="S14" s="1">
        <f t="shared" si="11"/>
        <v>45</v>
      </c>
      <c r="T14" s="1">
        <f t="shared" si="12"/>
        <v>33</v>
      </c>
      <c r="U14" s="1">
        <f t="shared" si="13"/>
        <v>37</v>
      </c>
      <c r="V14" s="1">
        <f t="shared" si="14"/>
        <v>1.3636363636363635</v>
      </c>
      <c r="W14" s="1">
        <f t="shared" si="15"/>
        <v>3.03030303030303E-2</v>
      </c>
      <c r="X14" s="1">
        <f t="shared" si="16"/>
        <v>4.1322314049586771E-2</v>
      </c>
      <c r="Y14" s="1">
        <f t="shared" si="17"/>
        <v>3.6855036855036855E-2</v>
      </c>
      <c r="AB14" s="1">
        <f t="shared" si="18"/>
        <v>1114</v>
      </c>
      <c r="AC14" s="1">
        <f t="shared" si="19"/>
        <v>819</v>
      </c>
      <c r="AD14" s="1">
        <f t="shared" si="20"/>
        <v>918</v>
      </c>
    </row>
    <row r="15" spans="2:30" x14ac:dyDescent="0.25">
      <c r="B15" s="1">
        <v>160</v>
      </c>
      <c r="C15" s="1">
        <v>110</v>
      </c>
      <c r="D15" s="1">
        <v>130</v>
      </c>
      <c r="G15" s="22">
        <f t="shared" si="21"/>
        <v>133.33333333333334</v>
      </c>
      <c r="H15" s="22">
        <f t="shared" si="22"/>
        <v>160</v>
      </c>
      <c r="I15" s="22">
        <f t="shared" si="23"/>
        <v>110</v>
      </c>
      <c r="J15" s="22">
        <f t="shared" si="24"/>
        <v>50</v>
      </c>
      <c r="K15" s="22">
        <f t="shared" si="25"/>
        <v>270</v>
      </c>
      <c r="L15" s="31">
        <f t="shared" si="26"/>
        <v>2.0249999999999999</v>
      </c>
      <c r="M15" s="31">
        <f t="shared" si="6"/>
        <v>0.375</v>
      </c>
      <c r="N15" s="29">
        <f t="shared" si="7"/>
        <v>0.3125</v>
      </c>
      <c r="O15" s="26">
        <f t="shared" si="27"/>
        <v>0.49382716049382719</v>
      </c>
      <c r="P15" s="26">
        <f t="shared" si="28"/>
        <v>24.691358024691361</v>
      </c>
      <c r="Q15" s="34">
        <f t="shared" si="29"/>
        <v>5.3999999999999995</v>
      </c>
      <c r="S15" s="1">
        <f t="shared" si="11"/>
        <v>50</v>
      </c>
      <c r="T15" s="1">
        <f t="shared" si="12"/>
        <v>34</v>
      </c>
      <c r="U15" s="1">
        <f t="shared" si="13"/>
        <v>41</v>
      </c>
      <c r="V15" s="1">
        <f t="shared" si="14"/>
        <v>1.4705882352941178</v>
      </c>
      <c r="W15" s="1">
        <f t="shared" si="15"/>
        <v>2.9411764705882356E-2</v>
      </c>
      <c r="X15" s="1">
        <f t="shared" si="16"/>
        <v>4.3252595155709346E-2</v>
      </c>
      <c r="Y15" s="1">
        <f t="shared" si="17"/>
        <v>3.5868005738880923E-2</v>
      </c>
      <c r="AB15" s="1">
        <f t="shared" si="18"/>
        <v>864</v>
      </c>
      <c r="AC15" s="1">
        <f t="shared" si="19"/>
        <v>594</v>
      </c>
      <c r="AD15" s="1">
        <f t="shared" si="20"/>
        <v>702</v>
      </c>
    </row>
    <row r="16" spans="2:30" x14ac:dyDescent="0.25">
      <c r="B16" s="1">
        <v>150</v>
      </c>
      <c r="C16" s="1">
        <v>95</v>
      </c>
      <c r="D16" s="1">
        <v>120</v>
      </c>
      <c r="G16" s="2">
        <f t="shared" si="21"/>
        <v>121.66666666666667</v>
      </c>
      <c r="H16" s="2">
        <f t="shared" si="22"/>
        <v>150</v>
      </c>
      <c r="I16" s="2">
        <f t="shared" si="23"/>
        <v>95</v>
      </c>
      <c r="J16" s="2">
        <f t="shared" si="24"/>
        <v>55</v>
      </c>
      <c r="K16" s="2">
        <f t="shared" si="25"/>
        <v>245</v>
      </c>
      <c r="L16" s="32">
        <f t="shared" si="26"/>
        <v>2.0136986301369864</v>
      </c>
      <c r="M16" s="31">
        <f t="shared" si="6"/>
        <v>0.45205479452054798</v>
      </c>
      <c r="N16" s="29">
        <f t="shared" si="7"/>
        <v>0.36666666666666664</v>
      </c>
      <c r="O16" s="27">
        <f t="shared" si="27"/>
        <v>0.49659863945578231</v>
      </c>
      <c r="P16" s="26">
        <f t="shared" si="28"/>
        <v>27.312925170068027</v>
      </c>
      <c r="Q16" s="34">
        <f t="shared" si="29"/>
        <v>4.454545454545455</v>
      </c>
      <c r="S16" s="1">
        <f t="shared" si="11"/>
        <v>55</v>
      </c>
      <c r="T16" s="1">
        <f t="shared" si="12"/>
        <v>35</v>
      </c>
      <c r="U16" s="1">
        <f t="shared" si="13"/>
        <v>44</v>
      </c>
      <c r="V16" s="1">
        <f t="shared" si="14"/>
        <v>1.5714285714285714</v>
      </c>
      <c r="W16" s="1">
        <f t="shared" si="15"/>
        <v>2.8571428571428571E-2</v>
      </c>
      <c r="X16" s="1">
        <f t="shared" si="16"/>
        <v>4.4897959183673466E-2</v>
      </c>
      <c r="Y16" s="1">
        <f t="shared" si="17"/>
        <v>3.5714285714285712E-2</v>
      </c>
      <c r="AB16" s="1">
        <f t="shared" si="18"/>
        <v>668</v>
      </c>
      <c r="AC16" s="1">
        <f t="shared" si="19"/>
        <v>423</v>
      </c>
      <c r="AD16" s="1">
        <f t="shared" si="20"/>
        <v>535</v>
      </c>
    </row>
    <row r="17" spans="2:30" x14ac:dyDescent="0.25">
      <c r="B17" s="1">
        <v>140</v>
      </c>
      <c r="C17" s="1">
        <v>80</v>
      </c>
      <c r="D17" s="1">
        <v>110</v>
      </c>
      <c r="G17" s="2">
        <f t="shared" si="21"/>
        <v>110</v>
      </c>
      <c r="H17" s="2">
        <f t="shared" si="22"/>
        <v>140</v>
      </c>
      <c r="I17" s="2">
        <f t="shared" si="23"/>
        <v>80</v>
      </c>
      <c r="J17" s="2">
        <f t="shared" si="24"/>
        <v>60</v>
      </c>
      <c r="K17" s="2">
        <f t="shared" si="25"/>
        <v>220</v>
      </c>
      <c r="L17" s="32">
        <f t="shared" si="26"/>
        <v>2</v>
      </c>
      <c r="M17" s="31">
        <f t="shared" si="6"/>
        <v>0.54545454545454541</v>
      </c>
      <c r="N17" s="29">
        <f t="shared" si="7"/>
        <v>0.42857142857142855</v>
      </c>
      <c r="O17" s="27">
        <f t="shared" si="27"/>
        <v>0.5</v>
      </c>
      <c r="P17" s="26">
        <f t="shared" si="28"/>
        <v>30</v>
      </c>
      <c r="Q17" s="34">
        <f t="shared" si="29"/>
        <v>3.6666666666666665</v>
      </c>
      <c r="S17" s="1">
        <f t="shared" si="11"/>
        <v>60</v>
      </c>
      <c r="T17" s="1">
        <f t="shared" si="12"/>
        <v>34</v>
      </c>
      <c r="U17" s="1">
        <f t="shared" si="13"/>
        <v>47</v>
      </c>
      <c r="V17" s="1">
        <f t="shared" si="14"/>
        <v>1.7647058823529411</v>
      </c>
      <c r="W17" s="1">
        <f t="shared" si="15"/>
        <v>2.9411764705882353E-2</v>
      </c>
      <c r="X17" s="1">
        <f t="shared" si="16"/>
        <v>5.1903114186851208E-2</v>
      </c>
      <c r="Y17" s="1">
        <f t="shared" si="17"/>
        <v>3.7546933667083851E-2</v>
      </c>
      <c r="AB17" s="1">
        <f t="shared" si="18"/>
        <v>513</v>
      </c>
      <c r="AC17" s="1">
        <f t="shared" si="19"/>
        <v>293</v>
      </c>
      <c r="AD17" s="1">
        <f t="shared" si="20"/>
        <v>403</v>
      </c>
    </row>
    <row r="18" spans="2:30" x14ac:dyDescent="0.25">
      <c r="B18" s="1">
        <v>130</v>
      </c>
      <c r="C18" s="1">
        <v>65</v>
      </c>
      <c r="D18" s="1">
        <v>100</v>
      </c>
      <c r="G18" s="22">
        <f t="shared" si="21"/>
        <v>98.333333333333329</v>
      </c>
      <c r="H18" s="22">
        <f t="shared" si="22"/>
        <v>130</v>
      </c>
      <c r="I18" s="22">
        <f t="shared" si="23"/>
        <v>65</v>
      </c>
      <c r="J18" s="22">
        <f t="shared" si="24"/>
        <v>65</v>
      </c>
      <c r="K18" s="22">
        <f t="shared" si="25"/>
        <v>195</v>
      </c>
      <c r="L18" s="31">
        <f t="shared" si="26"/>
        <v>1.9830508474576272</v>
      </c>
      <c r="M18" s="31">
        <f t="shared" si="6"/>
        <v>0.66101694915254239</v>
      </c>
      <c r="N18" s="29">
        <f t="shared" si="7"/>
        <v>0.5</v>
      </c>
      <c r="O18" s="26">
        <f t="shared" si="27"/>
        <v>0.50427350427350426</v>
      </c>
      <c r="P18" s="26">
        <f t="shared" si="28"/>
        <v>32.777777777777779</v>
      </c>
      <c r="Q18" s="34">
        <f t="shared" si="29"/>
        <v>3</v>
      </c>
      <c r="S18" s="1">
        <f t="shared" si="11"/>
        <v>65</v>
      </c>
      <c r="T18" s="1">
        <f t="shared" si="12"/>
        <v>33</v>
      </c>
      <c r="U18" s="1">
        <f t="shared" si="13"/>
        <v>50</v>
      </c>
      <c r="V18" s="1">
        <f t="shared" si="14"/>
        <v>1.9696969696969697</v>
      </c>
      <c r="W18" s="1">
        <f t="shared" si="15"/>
        <v>3.0303030303030304E-2</v>
      </c>
      <c r="X18" s="1">
        <f t="shared" si="16"/>
        <v>5.9687786960514237E-2</v>
      </c>
      <c r="Y18" s="1">
        <f t="shared" si="17"/>
        <v>3.9393939393939398E-2</v>
      </c>
      <c r="AB18" s="1">
        <f t="shared" si="18"/>
        <v>390</v>
      </c>
      <c r="AC18" s="1">
        <f t="shared" si="19"/>
        <v>195</v>
      </c>
      <c r="AD18" s="1">
        <f t="shared" si="20"/>
        <v>300</v>
      </c>
    </row>
    <row r="19" spans="2:30" x14ac:dyDescent="0.25">
      <c r="B19" s="1">
        <v>120</v>
      </c>
      <c r="C19" s="1">
        <v>50</v>
      </c>
      <c r="D19" s="1">
        <v>90</v>
      </c>
      <c r="G19" s="2">
        <f t="shared" si="21"/>
        <v>86.666666666666671</v>
      </c>
      <c r="H19" s="2">
        <f t="shared" si="22"/>
        <v>120</v>
      </c>
      <c r="I19" s="2">
        <f t="shared" si="23"/>
        <v>50</v>
      </c>
      <c r="J19" s="2">
        <f t="shared" si="24"/>
        <v>70</v>
      </c>
      <c r="K19" s="2">
        <f t="shared" si="25"/>
        <v>170</v>
      </c>
      <c r="L19" s="32">
        <f t="shared" si="26"/>
        <v>1.9615384615384615</v>
      </c>
      <c r="M19" s="31">
        <f t="shared" si="6"/>
        <v>0.8076923076923076</v>
      </c>
      <c r="N19" s="29">
        <f t="shared" si="7"/>
        <v>0.58333333333333337</v>
      </c>
      <c r="O19" s="27">
        <f t="shared" si="27"/>
        <v>0.50980392156862753</v>
      </c>
      <c r="P19" s="26">
        <f t="shared" si="28"/>
        <v>35.68627450980393</v>
      </c>
      <c r="Q19" s="34">
        <f t="shared" si="29"/>
        <v>2.4285714285714279</v>
      </c>
      <c r="S19" s="1">
        <f t="shared" si="11"/>
        <v>70</v>
      </c>
      <c r="T19" s="1">
        <f t="shared" si="12"/>
        <v>29</v>
      </c>
      <c r="U19" s="1">
        <f t="shared" si="13"/>
        <v>53</v>
      </c>
      <c r="V19" s="1">
        <f t="shared" si="14"/>
        <v>2.4137931034482758</v>
      </c>
      <c r="W19" s="1">
        <f t="shared" si="15"/>
        <v>3.4482758620689655E-2</v>
      </c>
      <c r="X19" s="1">
        <f t="shared" si="16"/>
        <v>8.3234244946492272E-2</v>
      </c>
      <c r="Y19" s="1">
        <f t="shared" si="17"/>
        <v>4.5543266102797658E-2</v>
      </c>
      <c r="AB19" s="1">
        <f t="shared" si="18"/>
        <v>291</v>
      </c>
      <c r="AC19" s="1">
        <f t="shared" si="19"/>
        <v>121</v>
      </c>
      <c r="AD19" s="1">
        <f t="shared" si="20"/>
        <v>219</v>
      </c>
    </row>
    <row r="20" spans="2:30" x14ac:dyDescent="0.25">
      <c r="B20" s="1">
        <v>110</v>
      </c>
      <c r="C20" s="1">
        <v>150</v>
      </c>
      <c r="D20" s="1">
        <v>80</v>
      </c>
      <c r="G20" s="2">
        <f t="shared" si="21"/>
        <v>113.33333333333333</v>
      </c>
      <c r="H20" s="2">
        <f t="shared" si="22"/>
        <v>150</v>
      </c>
      <c r="I20" s="2">
        <f t="shared" si="23"/>
        <v>80</v>
      </c>
      <c r="J20" s="2">
        <f t="shared" si="24"/>
        <v>70</v>
      </c>
      <c r="K20" s="2">
        <f t="shared" si="25"/>
        <v>230</v>
      </c>
      <c r="L20" s="32">
        <f t="shared" si="26"/>
        <v>2.0294117647058822</v>
      </c>
      <c r="M20" s="31">
        <f t="shared" si="6"/>
        <v>0.61764705882352944</v>
      </c>
      <c r="N20" s="29">
        <f t="shared" si="7"/>
        <v>0.46666666666666667</v>
      </c>
      <c r="O20" s="27">
        <f t="shared" si="27"/>
        <v>0.49275362318840576</v>
      </c>
      <c r="P20" s="26">
        <f t="shared" si="28"/>
        <v>34.492753623188406</v>
      </c>
      <c r="Q20" s="34">
        <f t="shared" si="29"/>
        <v>3.2857142857142856</v>
      </c>
      <c r="S20" s="1">
        <f t="shared" si="11"/>
        <v>51</v>
      </c>
      <c r="T20" s="1">
        <f t="shared" si="12"/>
        <v>70</v>
      </c>
      <c r="U20" s="1">
        <f t="shared" si="13"/>
        <v>37</v>
      </c>
      <c r="V20" s="1">
        <f t="shared" si="14"/>
        <v>1.8918918918918919</v>
      </c>
      <c r="W20" s="1">
        <f t="shared" si="15"/>
        <v>3.7095919448860627E-2</v>
      </c>
      <c r="X20" s="1">
        <f t="shared" si="16"/>
        <v>2.7027027027027029E-2</v>
      </c>
      <c r="Y20" s="1">
        <f t="shared" si="17"/>
        <v>5.1132213294375457E-2</v>
      </c>
      <c r="AB20" s="1">
        <f t="shared" si="18"/>
        <v>361</v>
      </c>
      <c r="AC20" s="1">
        <f t="shared" si="19"/>
        <v>493</v>
      </c>
      <c r="AD20" s="1">
        <f t="shared" si="20"/>
        <v>263</v>
      </c>
    </row>
    <row r="21" spans="2:30" x14ac:dyDescent="0.25">
      <c r="B21" s="1">
        <v>101</v>
      </c>
      <c r="C21" s="1">
        <v>160</v>
      </c>
      <c r="D21" s="1">
        <v>101</v>
      </c>
      <c r="G21" s="22">
        <f t="shared" si="21"/>
        <v>120.66666666666667</v>
      </c>
      <c r="H21" s="22">
        <f t="shared" si="22"/>
        <v>160</v>
      </c>
      <c r="I21" s="22">
        <f t="shared" si="23"/>
        <v>101</v>
      </c>
      <c r="J21" s="22">
        <f t="shared" si="24"/>
        <v>59</v>
      </c>
      <c r="K21" s="22">
        <f t="shared" si="25"/>
        <v>261</v>
      </c>
      <c r="L21" s="31">
        <f t="shared" si="26"/>
        <v>2.1629834254143647</v>
      </c>
      <c r="M21" s="31">
        <f t="shared" si="6"/>
        <v>0.48895027624309395</v>
      </c>
      <c r="N21" s="29">
        <f t="shared" si="7"/>
        <v>0.36875000000000002</v>
      </c>
      <c r="O21" s="26">
        <f t="shared" si="27"/>
        <v>0.46232439335887615</v>
      </c>
      <c r="P21" s="26">
        <f t="shared" si="28"/>
        <v>27.277139208173693</v>
      </c>
      <c r="Q21" s="34">
        <f t="shared" si="29"/>
        <v>4.4237288135593218</v>
      </c>
      <c r="S21" s="1">
        <f t="shared" si="11"/>
        <v>37</v>
      </c>
      <c r="T21" s="1">
        <f t="shared" si="12"/>
        <v>59</v>
      </c>
      <c r="U21" s="1">
        <f t="shared" si="13"/>
        <v>37</v>
      </c>
      <c r="V21" s="1">
        <f t="shared" si="14"/>
        <v>1.5945945945945945</v>
      </c>
      <c r="W21" s="1">
        <f t="shared" si="15"/>
        <v>4.309715120525931E-2</v>
      </c>
      <c r="X21" s="1">
        <f t="shared" si="16"/>
        <v>2.7027027027027025E-2</v>
      </c>
      <c r="Y21" s="1">
        <f t="shared" si="17"/>
        <v>4.309715120525931E-2</v>
      </c>
      <c r="AB21" s="1">
        <f t="shared" si="18"/>
        <v>447</v>
      </c>
      <c r="AC21" s="1">
        <f t="shared" si="19"/>
        <v>708</v>
      </c>
      <c r="AD21" s="1">
        <f t="shared" si="20"/>
        <v>447</v>
      </c>
    </row>
    <row r="22" spans="2:30" x14ac:dyDescent="0.25">
      <c r="B22" s="1">
        <v>90</v>
      </c>
      <c r="C22" s="1">
        <v>170</v>
      </c>
      <c r="D22" s="1">
        <v>60</v>
      </c>
      <c r="G22" s="2">
        <f t="shared" si="21"/>
        <v>106.66666666666667</v>
      </c>
      <c r="H22" s="2">
        <f t="shared" si="22"/>
        <v>170</v>
      </c>
      <c r="I22" s="2">
        <f t="shared" si="23"/>
        <v>60</v>
      </c>
      <c r="J22" s="2">
        <f t="shared" si="24"/>
        <v>110</v>
      </c>
      <c r="K22" s="2">
        <f t="shared" si="25"/>
        <v>230</v>
      </c>
      <c r="L22" s="32">
        <f t="shared" si="26"/>
        <v>2.15625</v>
      </c>
      <c r="M22" s="31">
        <f t="shared" si="6"/>
        <v>1.03125</v>
      </c>
      <c r="N22" s="29">
        <f t="shared" si="7"/>
        <v>0.6470588235294118</v>
      </c>
      <c r="O22" s="27">
        <f t="shared" si="27"/>
        <v>0.46376811594202899</v>
      </c>
      <c r="P22" s="26">
        <f t="shared" si="28"/>
        <v>51.014492753623188</v>
      </c>
      <c r="Q22" s="34">
        <f t="shared" si="29"/>
        <v>2.0909090909090908</v>
      </c>
      <c r="S22" s="1">
        <f t="shared" si="11"/>
        <v>58</v>
      </c>
      <c r="T22" s="1">
        <f t="shared" si="12"/>
        <v>110</v>
      </c>
      <c r="U22" s="1">
        <f t="shared" si="13"/>
        <v>39</v>
      </c>
      <c r="V22" s="1">
        <f t="shared" si="14"/>
        <v>2.8205128205128207</v>
      </c>
      <c r="W22" s="1">
        <f t="shared" si="15"/>
        <v>4.8629531388152084E-2</v>
      </c>
      <c r="X22" s="1">
        <f t="shared" si="16"/>
        <v>2.5641025641025644E-2</v>
      </c>
      <c r="Y22" s="1">
        <f t="shared" si="17"/>
        <v>7.2320841551610782E-2</v>
      </c>
      <c r="AB22" s="1">
        <f t="shared" si="18"/>
        <v>188</v>
      </c>
      <c r="AC22" s="1">
        <f t="shared" si="19"/>
        <v>355</v>
      </c>
      <c r="AD22" s="1">
        <f t="shared" si="20"/>
        <v>125</v>
      </c>
    </row>
    <row r="23" spans="2:30" x14ac:dyDescent="0.25">
      <c r="B23" s="1">
        <v>80</v>
      </c>
      <c r="C23" s="1">
        <v>180</v>
      </c>
      <c r="D23" s="1">
        <v>50</v>
      </c>
      <c r="G23" s="2">
        <f t="shared" si="21"/>
        <v>103.33333333333333</v>
      </c>
      <c r="H23" s="2">
        <f t="shared" si="22"/>
        <v>180</v>
      </c>
      <c r="I23" s="2">
        <f t="shared" si="23"/>
        <v>50</v>
      </c>
      <c r="J23" s="2">
        <f t="shared" si="24"/>
        <v>130</v>
      </c>
      <c r="K23" s="2">
        <f t="shared" si="25"/>
        <v>230</v>
      </c>
      <c r="L23" s="32">
        <f t="shared" si="26"/>
        <v>2.2258064516129035</v>
      </c>
      <c r="M23" s="31">
        <f t="shared" si="6"/>
        <v>1.2580645161290323</v>
      </c>
      <c r="N23" s="29">
        <f t="shared" si="7"/>
        <v>0.72222222222222221</v>
      </c>
      <c r="O23" s="27">
        <f t="shared" si="27"/>
        <v>0.44927536231884058</v>
      </c>
      <c r="P23" s="26">
        <f t="shared" si="28"/>
        <v>58.405797101449274</v>
      </c>
      <c r="Q23" s="34">
        <f t="shared" si="29"/>
        <v>1.7692307692307692</v>
      </c>
      <c r="S23" s="1">
        <f t="shared" si="11"/>
        <v>58</v>
      </c>
      <c r="T23" s="1">
        <f t="shared" si="12"/>
        <v>130</v>
      </c>
      <c r="U23" s="1">
        <f t="shared" si="13"/>
        <v>36</v>
      </c>
      <c r="V23" s="1">
        <f t="shared" si="14"/>
        <v>3.6111111111111112</v>
      </c>
      <c r="W23" s="1">
        <f t="shared" si="15"/>
        <v>6.2260536398467431E-2</v>
      </c>
      <c r="X23" s="1">
        <f t="shared" si="16"/>
        <v>2.777777777777778E-2</v>
      </c>
      <c r="Y23" s="1">
        <f t="shared" si="17"/>
        <v>0.10030864197530864</v>
      </c>
      <c r="AB23" s="1">
        <f t="shared" si="18"/>
        <v>142</v>
      </c>
      <c r="AC23" s="1">
        <f t="shared" si="19"/>
        <v>318</v>
      </c>
      <c r="AD23" s="1">
        <f t="shared" si="20"/>
        <v>88</v>
      </c>
    </row>
    <row r="24" spans="2:30" x14ac:dyDescent="0.25">
      <c r="B24" s="1">
        <v>70</v>
      </c>
      <c r="C24" s="1">
        <v>190</v>
      </c>
      <c r="D24" s="1">
        <v>40</v>
      </c>
      <c r="G24" s="22">
        <f t="shared" si="21"/>
        <v>100</v>
      </c>
      <c r="H24" s="22">
        <f t="shared" si="22"/>
        <v>190</v>
      </c>
      <c r="I24" s="22">
        <f t="shared" si="23"/>
        <v>40</v>
      </c>
      <c r="J24" s="22">
        <f t="shared" si="24"/>
        <v>150</v>
      </c>
      <c r="K24" s="22">
        <f t="shared" si="25"/>
        <v>230</v>
      </c>
      <c r="L24" s="31">
        <f t="shared" si="26"/>
        <v>2.2999999999999998</v>
      </c>
      <c r="M24" s="31">
        <f t="shared" si="6"/>
        <v>1.5</v>
      </c>
      <c r="N24" s="29">
        <f t="shared" si="7"/>
        <v>0.78947368421052633</v>
      </c>
      <c r="O24" s="26">
        <f t="shared" si="27"/>
        <v>0.43478260869565216</v>
      </c>
      <c r="P24" s="26">
        <f t="shared" si="28"/>
        <v>65.217391304347828</v>
      </c>
      <c r="Q24" s="34">
        <f t="shared" si="29"/>
        <v>1.5333333333333332</v>
      </c>
      <c r="S24" s="1">
        <f t="shared" si="11"/>
        <v>55</v>
      </c>
      <c r="T24" s="1">
        <f t="shared" si="12"/>
        <v>150</v>
      </c>
      <c r="U24" s="1">
        <f t="shared" si="13"/>
        <v>32</v>
      </c>
      <c r="V24" s="1">
        <f t="shared" si="14"/>
        <v>4.6875</v>
      </c>
      <c r="W24" s="1">
        <f t="shared" si="15"/>
        <v>8.5227272727272721E-2</v>
      </c>
      <c r="X24" s="1">
        <f t="shared" si="16"/>
        <v>3.125E-2</v>
      </c>
      <c r="Y24" s="1">
        <f t="shared" si="17"/>
        <v>0.146484375</v>
      </c>
      <c r="AB24" s="1">
        <f t="shared" si="18"/>
        <v>107</v>
      </c>
      <c r="AC24" s="1">
        <f t="shared" si="19"/>
        <v>291</v>
      </c>
      <c r="AD24" s="1">
        <f t="shared" si="20"/>
        <v>61</v>
      </c>
    </row>
    <row r="25" spans="2:30" x14ac:dyDescent="0.25">
      <c r="B25" s="1">
        <v>60</v>
      </c>
      <c r="C25" s="1">
        <v>200</v>
      </c>
      <c r="D25" s="1">
        <v>30</v>
      </c>
      <c r="G25" s="2">
        <f t="shared" si="21"/>
        <v>96.666666666666671</v>
      </c>
      <c r="H25" s="2">
        <f t="shared" si="22"/>
        <v>200</v>
      </c>
      <c r="I25" s="2">
        <f t="shared" si="23"/>
        <v>30</v>
      </c>
      <c r="J25" s="2">
        <f t="shared" si="24"/>
        <v>170</v>
      </c>
      <c r="K25" s="2">
        <f t="shared" si="25"/>
        <v>230</v>
      </c>
      <c r="L25" s="32">
        <f t="shared" si="26"/>
        <v>2.3793103448275863</v>
      </c>
      <c r="M25" s="31">
        <f t="shared" si="6"/>
        <v>1.7586206896551724</v>
      </c>
      <c r="N25" s="29">
        <f t="shared" si="7"/>
        <v>0.85</v>
      </c>
      <c r="O25" s="27">
        <f t="shared" si="27"/>
        <v>0.4202898550724638</v>
      </c>
      <c r="P25" s="26">
        <f t="shared" si="28"/>
        <v>71.449275362318843</v>
      </c>
      <c r="Q25" s="34">
        <f t="shared" si="29"/>
        <v>1.3529411764705883</v>
      </c>
      <c r="S25" s="1">
        <f t="shared" si="11"/>
        <v>51</v>
      </c>
      <c r="T25" s="1">
        <f t="shared" si="12"/>
        <v>170</v>
      </c>
      <c r="U25" s="1">
        <f t="shared" si="13"/>
        <v>26</v>
      </c>
      <c r="V25" s="1">
        <f t="shared" si="14"/>
        <v>6.5384615384615383</v>
      </c>
      <c r="W25" s="1">
        <f t="shared" si="15"/>
        <v>0.12820512820512819</v>
      </c>
      <c r="X25" s="1">
        <f t="shared" si="16"/>
        <v>3.8461538461538464E-2</v>
      </c>
      <c r="Y25" s="1">
        <f t="shared" si="17"/>
        <v>0.25147928994082841</v>
      </c>
      <c r="AB25" s="1">
        <f t="shared" si="18"/>
        <v>81</v>
      </c>
      <c r="AC25" s="1">
        <f t="shared" si="19"/>
        <v>271</v>
      </c>
      <c r="AD25" s="1">
        <f t="shared" si="20"/>
        <v>41</v>
      </c>
    </row>
    <row r="26" spans="2:30" x14ac:dyDescent="0.25">
      <c r="B26" s="1">
        <v>50</v>
      </c>
      <c r="C26" s="1">
        <v>210</v>
      </c>
      <c r="D26" s="1">
        <v>20</v>
      </c>
      <c r="G26" s="2">
        <f t="shared" si="21"/>
        <v>93.333333333333329</v>
      </c>
      <c r="H26" s="2">
        <f t="shared" si="22"/>
        <v>210</v>
      </c>
      <c r="I26" s="2">
        <f t="shared" si="23"/>
        <v>20</v>
      </c>
      <c r="J26" s="2">
        <f t="shared" si="24"/>
        <v>190</v>
      </c>
      <c r="K26" s="2">
        <f t="shared" si="25"/>
        <v>230</v>
      </c>
      <c r="L26" s="32">
        <f t="shared" si="26"/>
        <v>2.4642857142857144</v>
      </c>
      <c r="M26" s="31">
        <f t="shared" si="6"/>
        <v>2.0357142857142856</v>
      </c>
      <c r="N26" s="29">
        <f t="shared" si="7"/>
        <v>0.90476190476190477</v>
      </c>
      <c r="O26" s="27">
        <f t="shared" si="27"/>
        <v>0.40579710144927533</v>
      </c>
      <c r="P26" s="26">
        <f t="shared" si="28"/>
        <v>77.101449275362313</v>
      </c>
      <c r="Q26" s="34">
        <f t="shared" si="29"/>
        <v>1.2105263157894737</v>
      </c>
      <c r="S26" s="1">
        <f t="shared" si="11"/>
        <v>45</v>
      </c>
      <c r="T26" s="1">
        <f t="shared" si="12"/>
        <v>190</v>
      </c>
      <c r="U26" s="1">
        <f t="shared" si="13"/>
        <v>18</v>
      </c>
      <c r="V26" s="1">
        <f t="shared" si="14"/>
        <v>10.555555555555555</v>
      </c>
      <c r="W26" s="1">
        <f t="shared" si="15"/>
        <v>0.23456790123456789</v>
      </c>
      <c r="X26" s="1">
        <f t="shared" si="16"/>
        <v>5.5555555555555552E-2</v>
      </c>
      <c r="Y26" s="1">
        <f t="shared" si="17"/>
        <v>0.58641975308641969</v>
      </c>
      <c r="AB26" s="1">
        <f t="shared" si="18"/>
        <v>61</v>
      </c>
      <c r="AC26" s="1">
        <f t="shared" si="19"/>
        <v>254</v>
      </c>
      <c r="AD26" s="1">
        <f t="shared" si="20"/>
        <v>24</v>
      </c>
    </row>
    <row r="27" spans="2:30" x14ac:dyDescent="0.25">
      <c r="B27" s="1">
        <v>40</v>
      </c>
      <c r="C27" s="1">
        <v>220</v>
      </c>
      <c r="D27" s="1">
        <v>10</v>
      </c>
      <c r="G27" s="22">
        <f t="shared" si="21"/>
        <v>90</v>
      </c>
      <c r="H27" s="22">
        <f t="shared" si="22"/>
        <v>220</v>
      </c>
      <c r="I27" s="22">
        <f t="shared" si="23"/>
        <v>10</v>
      </c>
      <c r="J27" s="22">
        <f t="shared" si="24"/>
        <v>210</v>
      </c>
      <c r="K27" s="22">
        <f t="shared" si="25"/>
        <v>230</v>
      </c>
      <c r="L27" s="31">
        <f t="shared" si="26"/>
        <v>2.5555555555555554</v>
      </c>
      <c r="M27" s="31">
        <f t="shared" si="6"/>
        <v>2.333333333333333</v>
      </c>
      <c r="N27" s="29">
        <f t="shared" si="7"/>
        <v>0.95454545454545459</v>
      </c>
      <c r="O27" s="26">
        <f t="shared" si="27"/>
        <v>0.39130434782608697</v>
      </c>
      <c r="P27" s="26">
        <f t="shared" si="28"/>
        <v>82.173913043478265</v>
      </c>
      <c r="Q27" s="34">
        <f t="shared" si="29"/>
        <v>1.0952380952380951</v>
      </c>
      <c r="S27" s="1">
        <f t="shared" si="11"/>
        <v>38</v>
      </c>
      <c r="T27" s="1">
        <f t="shared" si="12"/>
        <v>210</v>
      </c>
      <c r="U27" s="1">
        <f t="shared" si="13"/>
        <v>10</v>
      </c>
      <c r="V27" s="1">
        <f t="shared" si="14"/>
        <v>21</v>
      </c>
      <c r="W27" s="1">
        <f t="shared" si="15"/>
        <v>0.55263157894736847</v>
      </c>
      <c r="X27" s="1">
        <f t="shared" si="16"/>
        <v>0.1</v>
      </c>
      <c r="Y27" s="1">
        <f t="shared" si="17"/>
        <v>2.1</v>
      </c>
      <c r="AB27" s="1">
        <f t="shared" si="18"/>
        <v>44</v>
      </c>
      <c r="AC27" s="1">
        <f t="shared" si="19"/>
        <v>241</v>
      </c>
      <c r="AD27" s="1">
        <f t="shared" si="20"/>
        <v>11</v>
      </c>
    </row>
    <row r="28" spans="2:30" x14ac:dyDescent="0.25">
      <c r="B28" s="1">
        <v>30</v>
      </c>
      <c r="C28" s="1">
        <v>230</v>
      </c>
      <c r="D28" s="1">
        <v>0</v>
      </c>
      <c r="G28" s="2">
        <f t="shared" si="21"/>
        <v>86.666666666666671</v>
      </c>
      <c r="H28" s="2">
        <f t="shared" si="22"/>
        <v>230</v>
      </c>
      <c r="I28" s="2">
        <f t="shared" si="23"/>
        <v>0</v>
      </c>
      <c r="J28" s="2">
        <f t="shared" si="24"/>
        <v>230</v>
      </c>
      <c r="K28" s="2">
        <f t="shared" si="25"/>
        <v>230</v>
      </c>
      <c r="L28" s="32">
        <f t="shared" si="26"/>
        <v>2.6538461538461537</v>
      </c>
      <c r="M28" s="31">
        <f t="shared" si="6"/>
        <v>2.6538461538461537</v>
      </c>
      <c r="N28" s="29">
        <f t="shared" si="7"/>
        <v>1</v>
      </c>
      <c r="O28" s="27">
        <f t="shared" si="27"/>
        <v>0.37681159420289856</v>
      </c>
      <c r="P28" s="26">
        <f t="shared" si="28"/>
        <v>86.666666666666671</v>
      </c>
      <c r="Q28" s="34">
        <f t="shared" si="29"/>
        <v>1</v>
      </c>
      <c r="S28" s="1">
        <f t="shared" si="11"/>
        <v>30</v>
      </c>
      <c r="T28" s="1">
        <f t="shared" si="12"/>
        <v>230</v>
      </c>
      <c r="U28" s="1">
        <f t="shared" si="13"/>
        <v>0</v>
      </c>
      <c r="V28" s="1" t="e">
        <f t="shared" si="14"/>
        <v>#DIV/0!</v>
      </c>
      <c r="W28" s="1" t="e">
        <f t="shared" si="15"/>
        <v>#DIV/0!</v>
      </c>
      <c r="X28" s="1" t="e">
        <f t="shared" si="16"/>
        <v>#DIV/0!</v>
      </c>
      <c r="Y28" s="1" t="e">
        <f t="shared" si="17"/>
        <v>#DIV/0!</v>
      </c>
      <c r="AB28" s="1">
        <f t="shared" si="18"/>
        <v>30</v>
      </c>
      <c r="AC28" s="1">
        <f t="shared" si="19"/>
        <v>230</v>
      </c>
      <c r="AD28" s="1">
        <f t="shared" si="20"/>
        <v>0</v>
      </c>
    </row>
    <row r="29" spans="2:30" x14ac:dyDescent="0.25">
      <c r="B29" s="1">
        <v>20</v>
      </c>
      <c r="C29" s="1">
        <v>240</v>
      </c>
      <c r="D29" s="1">
        <v>10</v>
      </c>
      <c r="G29" s="2">
        <f t="shared" si="21"/>
        <v>90</v>
      </c>
      <c r="H29" s="2">
        <f t="shared" si="22"/>
        <v>240</v>
      </c>
      <c r="I29" s="2">
        <f t="shared" si="23"/>
        <v>10</v>
      </c>
      <c r="J29" s="2">
        <f t="shared" si="24"/>
        <v>230</v>
      </c>
      <c r="K29" s="2">
        <f t="shared" si="25"/>
        <v>250</v>
      </c>
      <c r="L29" s="32">
        <f t="shared" si="26"/>
        <v>2.7777777777777777</v>
      </c>
      <c r="M29" s="31">
        <f t="shared" si="6"/>
        <v>2.5555555555555558</v>
      </c>
      <c r="N29" s="29">
        <f t="shared" si="7"/>
        <v>0.95833333333333337</v>
      </c>
      <c r="O29" s="27">
        <f t="shared" si="27"/>
        <v>0.36</v>
      </c>
      <c r="P29" s="26">
        <f t="shared" si="28"/>
        <v>82.8</v>
      </c>
      <c r="Q29" s="34">
        <f t="shared" si="29"/>
        <v>1.0869565217391304</v>
      </c>
      <c r="S29" s="1">
        <f t="shared" si="11"/>
        <v>19</v>
      </c>
      <c r="T29" s="1">
        <f t="shared" si="12"/>
        <v>230</v>
      </c>
      <c r="U29" s="1">
        <f t="shared" si="13"/>
        <v>10</v>
      </c>
      <c r="V29" s="1">
        <f t="shared" si="14"/>
        <v>23</v>
      </c>
      <c r="W29" s="1">
        <f t="shared" si="15"/>
        <v>1.2105263157894737</v>
      </c>
      <c r="X29" s="1">
        <f t="shared" si="16"/>
        <v>0.1</v>
      </c>
      <c r="Y29" s="1">
        <f t="shared" si="17"/>
        <v>2.2999999999999998</v>
      </c>
      <c r="AB29" s="1">
        <f t="shared" si="18"/>
        <v>22</v>
      </c>
      <c r="AC29" s="1">
        <f t="shared" si="19"/>
        <v>261</v>
      </c>
      <c r="AD29" s="1">
        <f t="shared" si="20"/>
        <v>11</v>
      </c>
    </row>
    <row r="30" spans="2:30" x14ac:dyDescent="0.25">
      <c r="B30" s="1">
        <v>5</v>
      </c>
      <c r="C30" s="1">
        <v>255</v>
      </c>
      <c r="D30" s="1">
        <v>6</v>
      </c>
      <c r="G30" s="22">
        <f t="shared" si="21"/>
        <v>88.666666666666671</v>
      </c>
      <c r="H30" s="22">
        <f t="shared" si="22"/>
        <v>255</v>
      </c>
      <c r="I30" s="22">
        <f t="shared" si="23"/>
        <v>5</v>
      </c>
      <c r="J30" s="22">
        <f t="shared" si="24"/>
        <v>250</v>
      </c>
      <c r="K30" s="22">
        <f t="shared" si="25"/>
        <v>260</v>
      </c>
      <c r="L30" s="31">
        <f t="shared" si="26"/>
        <v>2.9323308270676689</v>
      </c>
      <c r="M30" s="31">
        <f t="shared" si="6"/>
        <v>2.8195488721804507</v>
      </c>
      <c r="N30" s="29">
        <f t="shared" si="7"/>
        <v>0.98039215686274506</v>
      </c>
      <c r="O30" s="26">
        <f t="shared" si="27"/>
        <v>0.34102564102564104</v>
      </c>
      <c r="P30" s="26">
        <f t="shared" si="28"/>
        <v>85.256410256410263</v>
      </c>
      <c r="Q30" s="34">
        <f t="shared" si="29"/>
        <v>1.04</v>
      </c>
      <c r="S30" s="1">
        <f t="shared" si="11"/>
        <v>5</v>
      </c>
      <c r="T30" s="1">
        <f t="shared" si="12"/>
        <v>250</v>
      </c>
      <c r="U30" s="1">
        <f t="shared" si="13"/>
        <v>6</v>
      </c>
      <c r="V30" s="1">
        <f t="shared" si="14"/>
        <v>50</v>
      </c>
      <c r="W30" s="1">
        <f t="shared" si="15"/>
        <v>10</v>
      </c>
      <c r="X30" s="1">
        <f t="shared" si="16"/>
        <v>0.2</v>
      </c>
      <c r="Y30" s="1">
        <f t="shared" si="17"/>
        <v>8.3333333333333339</v>
      </c>
      <c r="AB30" s="1">
        <f t="shared" si="18"/>
        <v>5</v>
      </c>
      <c r="AC30" s="1">
        <f t="shared" si="19"/>
        <v>265</v>
      </c>
      <c r="AD30" s="1">
        <f t="shared" si="20"/>
        <v>6</v>
      </c>
    </row>
    <row r="31" spans="2:30" x14ac:dyDescent="0.25">
      <c r="B31" s="1">
        <v>250</v>
      </c>
      <c r="C31" s="1">
        <v>255</v>
      </c>
      <c r="D31" s="1">
        <v>240</v>
      </c>
      <c r="G31" s="2">
        <f t="shared" si="21"/>
        <v>248.33333333333334</v>
      </c>
      <c r="H31" s="2">
        <f t="shared" si="22"/>
        <v>255</v>
      </c>
      <c r="I31" s="2">
        <f t="shared" si="23"/>
        <v>240</v>
      </c>
      <c r="J31" s="2">
        <f t="shared" si="24"/>
        <v>15</v>
      </c>
      <c r="K31" s="2">
        <f t="shared" si="25"/>
        <v>495</v>
      </c>
      <c r="L31" s="32">
        <f t="shared" si="26"/>
        <v>1.9932885906040267</v>
      </c>
      <c r="M31" s="31">
        <f t="shared" si="6"/>
        <v>6.0402684563758385E-2</v>
      </c>
      <c r="N31" s="29">
        <f t="shared" si="7"/>
        <v>5.8823529411764705E-2</v>
      </c>
      <c r="O31" s="27">
        <f t="shared" si="27"/>
        <v>0.50168350168350173</v>
      </c>
      <c r="P31" s="26">
        <f t="shared" si="28"/>
        <v>7.525252525252526</v>
      </c>
      <c r="Q31" s="34">
        <f t="shared" si="29"/>
        <v>33</v>
      </c>
      <c r="S31" s="1">
        <f t="shared" si="11"/>
        <v>15</v>
      </c>
      <c r="T31" s="1">
        <f t="shared" si="12"/>
        <v>15</v>
      </c>
      <c r="U31" s="1">
        <f t="shared" si="13"/>
        <v>14</v>
      </c>
      <c r="V31" s="1">
        <f t="shared" si="14"/>
        <v>1.0714285714285714</v>
      </c>
      <c r="W31" s="1">
        <f t="shared" si="15"/>
        <v>7.1428571428571425E-2</v>
      </c>
      <c r="X31" s="1">
        <f t="shared" si="16"/>
        <v>7.1428571428571425E-2</v>
      </c>
      <c r="Y31" s="1">
        <f t="shared" si="17"/>
        <v>7.6530612244897961E-2</v>
      </c>
      <c r="AB31" s="1">
        <f t="shared" si="18"/>
        <v>8250</v>
      </c>
      <c r="AC31" s="1">
        <f t="shared" si="19"/>
        <v>8415</v>
      </c>
      <c r="AD31" s="1">
        <f t="shared" si="20"/>
        <v>7920</v>
      </c>
    </row>
  </sheetData>
  <mergeCells count="3">
    <mergeCell ref="B4:D4"/>
    <mergeCell ref="S4:U4"/>
    <mergeCell ref="AB4:A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665A-4F9E-487B-9CD0-7A32642FB84A}">
  <dimension ref="A1:N15"/>
  <sheetViews>
    <sheetView zoomScale="130" zoomScaleNormal="130" workbookViewId="0">
      <selection activeCell="E3" sqref="E3"/>
    </sheetView>
  </sheetViews>
  <sheetFormatPr defaultColWidth="6.7109375" defaultRowHeight="24.95" customHeight="1" x14ac:dyDescent="0.25"/>
  <sheetData>
    <row r="1" spans="1:14" ht="24.9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4.95" customHeight="1" x14ac:dyDescent="0.25">
      <c r="A2" s="7"/>
      <c r="B2" s="3">
        <v>111</v>
      </c>
      <c r="C2" s="3">
        <v>111</v>
      </c>
      <c r="D2" s="3">
        <v>111</v>
      </c>
      <c r="E2" s="5"/>
      <c r="F2" s="6"/>
      <c r="G2" s="5"/>
      <c r="H2" s="5"/>
      <c r="I2" s="5"/>
      <c r="J2" s="5"/>
      <c r="K2" s="5"/>
      <c r="L2" s="5"/>
      <c r="M2" s="5"/>
      <c r="N2" s="5"/>
    </row>
    <row r="3" spans="1:14" ht="24.95" customHeight="1" x14ac:dyDescent="0.25">
      <c r="A3" s="7"/>
      <c r="B3" s="3">
        <v>111</v>
      </c>
      <c r="C3" s="3">
        <v>111</v>
      </c>
      <c r="D3" s="3">
        <v>111</v>
      </c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ht="24.95" customHeight="1" x14ac:dyDescent="0.25">
      <c r="A4" s="7"/>
      <c r="B4" s="3">
        <v>111</v>
      </c>
      <c r="C4" s="3">
        <v>111</v>
      </c>
      <c r="D4" s="3">
        <v>111</v>
      </c>
      <c r="E4" s="5"/>
      <c r="F4" s="6"/>
      <c r="G4" s="5"/>
      <c r="H4" s="5"/>
      <c r="I4" s="5"/>
      <c r="J4" s="5"/>
      <c r="K4" s="5"/>
      <c r="L4" s="5"/>
      <c r="M4" s="5"/>
      <c r="N4" s="5"/>
    </row>
    <row r="5" spans="1:14" ht="24.95" customHeight="1" x14ac:dyDescent="0.25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24.9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ht="24.95" customHeight="1" x14ac:dyDescent="0.25">
      <c r="B7" s="3">
        <f t="shared" ref="B7:D9" si="0">B2*0.001</f>
        <v>0.111</v>
      </c>
      <c r="C7" s="3">
        <f t="shared" si="0"/>
        <v>0.111</v>
      </c>
      <c r="D7" s="3">
        <f t="shared" si="0"/>
        <v>0.111</v>
      </c>
      <c r="E7" s="1"/>
      <c r="F7" s="4">
        <v>66</v>
      </c>
      <c r="G7" s="1"/>
      <c r="H7" s="2">
        <f>B7*F7</f>
        <v>7.3260000000000005</v>
      </c>
      <c r="I7" s="2">
        <f>C7*F8</f>
        <v>8.5470000000000006</v>
      </c>
      <c r="J7" s="2">
        <f>D7*F9</f>
        <v>13.098000000000001</v>
      </c>
      <c r="K7" s="1"/>
      <c r="L7" s="2">
        <f>H7+I7+J7</f>
        <v>28.971000000000004</v>
      </c>
      <c r="N7" s="2">
        <f>ROUND(L7,0)</f>
        <v>29</v>
      </c>
    </row>
    <row r="8" spans="1:14" ht="24.95" customHeight="1" x14ac:dyDescent="0.25">
      <c r="B8" s="3">
        <f t="shared" si="0"/>
        <v>0.111</v>
      </c>
      <c r="C8" s="3">
        <f t="shared" si="0"/>
        <v>0.111</v>
      </c>
      <c r="D8" s="3">
        <f t="shared" si="0"/>
        <v>0.111</v>
      </c>
      <c r="E8" s="1"/>
      <c r="F8" s="4">
        <v>77</v>
      </c>
      <c r="G8" s="1"/>
      <c r="H8" s="2">
        <f>B8*F7</f>
        <v>7.3260000000000005</v>
      </c>
      <c r="I8" s="2">
        <f>C8*F8</f>
        <v>8.5470000000000006</v>
      </c>
      <c r="J8" s="2">
        <f>D8*F9</f>
        <v>13.098000000000001</v>
      </c>
      <c r="K8" s="1"/>
      <c r="L8" s="2">
        <f t="shared" ref="L8:L9" si="1">H8+I8+J8</f>
        <v>28.971000000000004</v>
      </c>
      <c r="N8" s="2">
        <f t="shared" ref="N8:N9" si="2">ROUND(L8,0)</f>
        <v>29</v>
      </c>
    </row>
    <row r="9" spans="1:14" ht="24.95" customHeight="1" x14ac:dyDescent="0.25">
      <c r="B9" s="3">
        <f t="shared" si="0"/>
        <v>0.111</v>
      </c>
      <c r="C9" s="3">
        <f t="shared" si="0"/>
        <v>0.111</v>
      </c>
      <c r="D9" s="3">
        <f t="shared" si="0"/>
        <v>0.111</v>
      </c>
      <c r="E9" s="1"/>
      <c r="F9" s="4">
        <v>118</v>
      </c>
      <c r="G9" s="1"/>
      <c r="H9" s="2">
        <f>B9*F7</f>
        <v>7.3260000000000005</v>
      </c>
      <c r="I9" s="2">
        <f>C9*F8</f>
        <v>8.5470000000000006</v>
      </c>
      <c r="J9" s="2">
        <f>D9*F9</f>
        <v>13.098000000000001</v>
      </c>
      <c r="K9" s="1"/>
      <c r="L9" s="2">
        <f t="shared" si="1"/>
        <v>28.971000000000004</v>
      </c>
      <c r="N9" s="2">
        <f t="shared" si="2"/>
        <v>29</v>
      </c>
    </row>
    <row r="10" spans="1:14" ht="24.95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ht="24.95" customHeight="1" x14ac:dyDescent="0.25">
      <c r="H11">
        <f>H7+H8+H9</f>
        <v>21.978000000000002</v>
      </c>
      <c r="I11">
        <f t="shared" ref="I11:J11" si="3">I7+I8+I9</f>
        <v>25.641000000000002</v>
      </c>
      <c r="J11">
        <f t="shared" si="3"/>
        <v>39.294000000000004</v>
      </c>
    </row>
    <row r="13" spans="1:14" ht="24.95" customHeight="1" x14ac:dyDescent="0.25">
      <c r="D13">
        <v>16</v>
      </c>
      <c r="F13">
        <f>N7</f>
        <v>29</v>
      </c>
      <c r="H13">
        <f>D13+F13</f>
        <v>45</v>
      </c>
    </row>
    <row r="14" spans="1:14" ht="24.95" customHeight="1" x14ac:dyDescent="0.25">
      <c r="D14">
        <v>128</v>
      </c>
      <c r="F14">
        <f t="shared" ref="F14:F15" si="4">N8</f>
        <v>29</v>
      </c>
      <c r="H14">
        <f t="shared" ref="H14:H15" si="5">D14+F14</f>
        <v>157</v>
      </c>
    </row>
    <row r="15" spans="1:14" ht="24.95" customHeight="1" x14ac:dyDescent="0.25">
      <c r="D15">
        <v>128</v>
      </c>
      <c r="F15">
        <f t="shared" si="4"/>
        <v>29</v>
      </c>
      <c r="H15">
        <f t="shared" si="5"/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3034-87C3-4C40-94C8-1B1ABB842075}">
  <dimension ref="A1:P15"/>
  <sheetViews>
    <sheetView zoomScale="145" zoomScaleNormal="145" workbookViewId="0">
      <selection activeCell="F7" sqref="F7"/>
    </sheetView>
  </sheetViews>
  <sheetFormatPr defaultColWidth="6.7109375" defaultRowHeight="24.95" customHeight="1" x14ac:dyDescent="0.25"/>
  <cols>
    <col min="16" max="16" width="8.42578125" bestFit="1" customWidth="1"/>
  </cols>
  <sheetData>
    <row r="1" spans="1:16" ht="24.9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6" ht="24.95" customHeight="1" x14ac:dyDescent="0.25">
      <c r="A2" s="7"/>
      <c r="B2" s="3">
        <v>257</v>
      </c>
      <c r="C2" s="3">
        <v>504</v>
      </c>
      <c r="D2" s="3">
        <v>98</v>
      </c>
      <c r="E2" s="5"/>
      <c r="F2" s="6"/>
      <c r="G2" s="5"/>
      <c r="H2" s="5"/>
      <c r="I2" s="5"/>
      <c r="J2" s="5"/>
      <c r="K2" s="5"/>
      <c r="L2" s="5"/>
      <c r="M2" s="5"/>
      <c r="N2" s="5"/>
    </row>
    <row r="3" spans="1:16" ht="24.95" customHeight="1" x14ac:dyDescent="0.25">
      <c r="A3" s="7"/>
      <c r="B3" s="3">
        <v>-148</v>
      </c>
      <c r="C3" s="3">
        <v>-291</v>
      </c>
      <c r="D3" s="3">
        <v>439</v>
      </c>
      <c r="E3" s="5"/>
      <c r="F3" s="6"/>
      <c r="G3" s="5"/>
      <c r="H3" s="5"/>
      <c r="I3" s="5"/>
      <c r="J3" s="5"/>
      <c r="K3" s="5"/>
      <c r="L3" s="5"/>
      <c r="M3" s="5"/>
      <c r="N3" s="5"/>
    </row>
    <row r="4" spans="1:16" ht="24.95" customHeight="1" x14ac:dyDescent="0.25">
      <c r="A4" s="7"/>
      <c r="B4" s="3">
        <v>439</v>
      </c>
      <c r="C4" s="3">
        <v>-368</v>
      </c>
      <c r="D4" s="3">
        <v>-71</v>
      </c>
      <c r="E4" s="5"/>
      <c r="F4" s="6"/>
      <c r="G4" s="5"/>
      <c r="H4" s="5"/>
      <c r="I4" s="5"/>
      <c r="J4" s="5"/>
      <c r="K4" s="5"/>
      <c r="L4" s="5"/>
      <c r="M4" s="5"/>
      <c r="N4" s="5"/>
    </row>
    <row r="5" spans="1:16" ht="24.95" customHeight="1" x14ac:dyDescent="0.25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6" ht="24.9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6" ht="24.95" customHeight="1" x14ac:dyDescent="0.25">
      <c r="B7" s="3">
        <f t="shared" ref="B7:D9" si="0">B2*0.001</f>
        <v>0.25700000000000001</v>
      </c>
      <c r="C7" s="3">
        <f t="shared" si="0"/>
        <v>0.504</v>
      </c>
      <c r="D7" s="3">
        <f t="shared" si="0"/>
        <v>9.8000000000000004E-2</v>
      </c>
      <c r="E7" s="1"/>
      <c r="F7" s="4">
        <v>66</v>
      </c>
      <c r="G7" s="1"/>
      <c r="H7" s="2">
        <f>B7*F7</f>
        <v>16.962</v>
      </c>
      <c r="I7" s="2">
        <f>C7*F8</f>
        <v>38.808</v>
      </c>
      <c r="J7" s="2">
        <f>D7*F9</f>
        <v>11.564</v>
      </c>
      <c r="K7" s="1"/>
      <c r="L7" s="2">
        <f>H7+I7+J7</f>
        <v>67.334000000000003</v>
      </c>
      <c r="N7" s="2">
        <f>ROUND(L7,10)</f>
        <v>67.334000000000003</v>
      </c>
      <c r="P7">
        <f>IF(F7,5)</f>
        <v>5</v>
      </c>
    </row>
    <row r="8" spans="1:16" ht="24.95" customHeight="1" x14ac:dyDescent="0.25">
      <c r="B8" s="3">
        <f t="shared" si="0"/>
        <v>-0.14799999999999999</v>
      </c>
      <c r="C8" s="3">
        <f t="shared" si="0"/>
        <v>-0.29099999999999998</v>
      </c>
      <c r="D8" s="3">
        <f t="shared" si="0"/>
        <v>0.439</v>
      </c>
      <c r="E8" s="1"/>
      <c r="F8" s="4">
        <v>77</v>
      </c>
      <c r="G8" s="1"/>
      <c r="H8" s="2">
        <f>B8*F7</f>
        <v>-9.7679999999999989</v>
      </c>
      <c r="I8" s="2">
        <f>C8*F8</f>
        <v>-22.407</v>
      </c>
      <c r="J8" s="2">
        <f>D8*F9</f>
        <v>51.802</v>
      </c>
      <c r="K8" s="1"/>
      <c r="L8" s="2">
        <f t="shared" ref="L8:L9" si="1">H8+I8+J8</f>
        <v>19.627000000000002</v>
      </c>
      <c r="N8" s="2">
        <f t="shared" ref="N8:N9" si="2">ROUND(L8,0)</f>
        <v>20</v>
      </c>
    </row>
    <row r="9" spans="1:16" ht="24.95" customHeight="1" x14ac:dyDescent="0.25">
      <c r="B9" s="3">
        <f t="shared" si="0"/>
        <v>0.439</v>
      </c>
      <c r="C9" s="3">
        <f t="shared" si="0"/>
        <v>-0.36799999999999999</v>
      </c>
      <c r="D9" s="3">
        <f t="shared" si="0"/>
        <v>-7.1000000000000008E-2</v>
      </c>
      <c r="E9" s="1"/>
      <c r="F9" s="4">
        <v>118</v>
      </c>
      <c r="G9" s="1"/>
      <c r="H9" s="2">
        <f>B9*F7</f>
        <v>28.974</v>
      </c>
      <c r="I9" s="2">
        <f>C9*F8</f>
        <v>-28.335999999999999</v>
      </c>
      <c r="J9" s="2">
        <f>D9*F9</f>
        <v>-8.3780000000000001</v>
      </c>
      <c r="K9" s="1"/>
      <c r="L9" s="2">
        <f t="shared" si="1"/>
        <v>-7.7399999999999984</v>
      </c>
      <c r="N9" s="2">
        <f t="shared" si="2"/>
        <v>-8</v>
      </c>
    </row>
    <row r="10" spans="1:16" ht="24.95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6" ht="24.95" customHeight="1" x14ac:dyDescent="0.25">
      <c r="H11">
        <f>H7+H8+H9</f>
        <v>36.167999999999999</v>
      </c>
      <c r="I11">
        <f t="shared" ref="I11:J11" si="3">I7+I8+I9</f>
        <v>-11.934999999999999</v>
      </c>
      <c r="J11">
        <f t="shared" si="3"/>
        <v>54.988</v>
      </c>
    </row>
    <row r="13" spans="1:16" ht="24.95" customHeight="1" x14ac:dyDescent="0.25">
      <c r="D13">
        <v>16</v>
      </c>
      <c r="F13">
        <f>N7</f>
        <v>67.334000000000003</v>
      </c>
      <c r="H13">
        <f>D13+F13</f>
        <v>83.334000000000003</v>
      </c>
    </row>
    <row r="14" spans="1:16" ht="24.95" customHeight="1" x14ac:dyDescent="0.25">
      <c r="D14">
        <v>128</v>
      </c>
      <c r="F14">
        <f t="shared" ref="F14:F15" si="4">N8</f>
        <v>20</v>
      </c>
      <c r="H14">
        <f t="shared" ref="H14:H15" si="5">D14+F14</f>
        <v>148</v>
      </c>
    </row>
    <row r="15" spans="1:16" ht="24.95" customHeight="1" x14ac:dyDescent="0.25">
      <c r="D15">
        <v>128</v>
      </c>
      <c r="F15">
        <f t="shared" si="4"/>
        <v>-8</v>
      </c>
      <c r="H15">
        <f t="shared" si="5"/>
        <v>120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13C0-FFE2-487B-B200-48B7FC7D3751}">
  <sheetPr codeName="Sheet1"/>
  <dimension ref="A1:AD15"/>
  <sheetViews>
    <sheetView zoomScale="130" zoomScaleNormal="130" workbookViewId="0">
      <selection activeCell="B2" sqref="B2"/>
    </sheetView>
  </sheetViews>
  <sheetFormatPr defaultColWidth="6.7109375" defaultRowHeight="24.95" customHeight="1" x14ac:dyDescent="0.25"/>
  <cols>
    <col min="10" max="10" width="8.42578125" bestFit="1" customWidth="1"/>
    <col min="11" max="11" width="11.140625" bestFit="1" customWidth="1"/>
  </cols>
  <sheetData>
    <row r="1" spans="1:30" ht="24.95" customHeight="1" x14ac:dyDescent="0.25">
      <c r="A1" s="7"/>
      <c r="B1" s="7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R1" t="s">
        <v>3</v>
      </c>
    </row>
    <row r="2" spans="1:30" ht="24.95" customHeight="1" x14ac:dyDescent="0.25">
      <c r="A2" s="7"/>
      <c r="B2" s="3">
        <v>1500</v>
      </c>
      <c r="C2" s="3">
        <v>-250</v>
      </c>
      <c r="D2" s="3">
        <v>-250</v>
      </c>
      <c r="E2" s="5"/>
      <c r="F2" s="4">
        <v>150</v>
      </c>
      <c r="G2" s="5"/>
      <c r="H2" s="5" t="s">
        <v>5</v>
      </c>
      <c r="I2" s="5"/>
      <c r="J2" s="5" t="str">
        <f>DEC2HEX(B2)</f>
        <v>5DC</v>
      </c>
      <c r="K2" s="5" t="str">
        <f>DEC2HEX(C2,8)</f>
        <v>FFFFFFFF06</v>
      </c>
      <c r="L2" s="5" t="str">
        <f t="shared" ref="L2" si="0">DEC2HEX(D2)</f>
        <v>FFFFFFFF06</v>
      </c>
      <c r="M2" s="5"/>
      <c r="N2" s="5"/>
      <c r="R2" s="3">
        <v>257</v>
      </c>
      <c r="S2" s="3">
        <v>504</v>
      </c>
      <c r="T2" s="3">
        <v>98</v>
      </c>
      <c r="U2" s="5"/>
      <c r="V2" s="6"/>
      <c r="W2" s="5"/>
      <c r="X2" s="5"/>
      <c r="Y2" s="5"/>
      <c r="Z2" s="5"/>
      <c r="AA2" s="5"/>
      <c r="AB2" s="5"/>
      <c r="AC2" s="5"/>
      <c r="AD2" s="5"/>
    </row>
    <row r="3" spans="1:30" ht="24.95" customHeight="1" x14ac:dyDescent="0.25">
      <c r="A3" s="7"/>
      <c r="B3" s="3">
        <v>-250</v>
      </c>
      <c r="C3" s="3">
        <v>1500</v>
      </c>
      <c r="D3" s="3">
        <v>-250</v>
      </c>
      <c r="E3" s="5"/>
      <c r="F3" s="4">
        <v>180</v>
      </c>
      <c r="G3" s="5"/>
      <c r="H3" s="5"/>
      <c r="I3" s="5"/>
      <c r="J3" s="5"/>
      <c r="K3" s="5"/>
      <c r="L3" s="5"/>
      <c r="M3" s="5"/>
      <c r="N3" s="5"/>
      <c r="R3" s="3">
        <v>-148</v>
      </c>
      <c r="S3" s="3">
        <v>-291</v>
      </c>
      <c r="T3" s="3">
        <v>439</v>
      </c>
      <c r="U3" s="5"/>
      <c r="V3" s="6"/>
      <c r="W3" s="5"/>
      <c r="X3" s="5"/>
      <c r="Y3" s="5"/>
      <c r="Z3" s="5"/>
      <c r="AA3" s="5"/>
      <c r="AB3" s="5"/>
      <c r="AC3" s="5"/>
      <c r="AD3" s="5"/>
    </row>
    <row r="4" spans="1:30" ht="24.95" customHeight="1" x14ac:dyDescent="0.25">
      <c r="A4" s="7"/>
      <c r="B4" s="3">
        <v>-250</v>
      </c>
      <c r="C4" s="3">
        <v>-250</v>
      </c>
      <c r="D4" s="3">
        <v>1400</v>
      </c>
      <c r="E4" s="5"/>
      <c r="F4" s="4">
        <v>190</v>
      </c>
      <c r="G4" s="5"/>
      <c r="H4" s="5"/>
      <c r="I4" s="5"/>
      <c r="J4" s="5"/>
      <c r="K4" s="5"/>
      <c r="L4" s="5"/>
      <c r="M4" s="5"/>
      <c r="N4" s="5"/>
      <c r="R4" s="3">
        <v>439</v>
      </c>
      <c r="S4" s="3">
        <v>-368</v>
      </c>
      <c r="T4" s="3">
        <v>-71</v>
      </c>
      <c r="U4" s="5"/>
      <c r="V4" s="6"/>
      <c r="W4" s="5"/>
      <c r="X4" s="5"/>
      <c r="Y4" s="5"/>
      <c r="Z4" s="5"/>
      <c r="AA4" s="5"/>
      <c r="AB4" s="5"/>
      <c r="AC4" s="5"/>
      <c r="AD4" s="5"/>
    </row>
    <row r="5" spans="1:30" ht="24.95" customHeight="1" x14ac:dyDescent="0.25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24.9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0" ht="24.95" customHeight="1" x14ac:dyDescent="0.25">
      <c r="B7" s="3">
        <f t="shared" ref="B7:D9" si="1">B2*0.001</f>
        <v>1.5</v>
      </c>
      <c r="C7" s="3">
        <f t="shared" si="1"/>
        <v>-0.25</v>
      </c>
      <c r="D7" s="3">
        <f t="shared" si="1"/>
        <v>-0.25</v>
      </c>
      <c r="E7" s="1"/>
      <c r="F7" s="4">
        <v>250</v>
      </c>
      <c r="G7" s="1"/>
      <c r="H7" s="2">
        <f>B7*F7</f>
        <v>375</v>
      </c>
      <c r="I7" s="2">
        <f>C7*F8</f>
        <v>-60</v>
      </c>
      <c r="J7" s="2">
        <f>D7*F9</f>
        <v>-60</v>
      </c>
      <c r="K7" s="1"/>
      <c r="L7" s="2">
        <f>H7+I7+J7</f>
        <v>255</v>
      </c>
      <c r="N7" s="2"/>
      <c r="P7" s="1">
        <f>F7-N7</f>
        <v>250</v>
      </c>
      <c r="R7" s="3">
        <f t="shared" ref="R7:T9" si="2">R2*0.001</f>
        <v>0.25700000000000001</v>
      </c>
      <c r="S7" s="3">
        <f t="shared" si="2"/>
        <v>0.504</v>
      </c>
      <c r="T7" s="3">
        <f t="shared" si="2"/>
        <v>9.8000000000000004E-2</v>
      </c>
      <c r="U7" s="1"/>
      <c r="V7" s="4">
        <v>241</v>
      </c>
      <c r="W7" s="1"/>
      <c r="X7" s="2">
        <f>R7*V7</f>
        <v>61.937000000000005</v>
      </c>
      <c r="Y7" s="2">
        <f>S7*V8</f>
        <v>91.727999999999994</v>
      </c>
      <c r="Z7" s="2">
        <f>T7*V9</f>
        <v>15.092000000000001</v>
      </c>
      <c r="AA7" s="1"/>
      <c r="AB7" s="2">
        <f>X7+Y7+Z7</f>
        <v>168.75700000000001</v>
      </c>
      <c r="AD7" s="2">
        <f>ROUND(AB7,0)</f>
        <v>169</v>
      </c>
    </row>
    <row r="8" spans="1:30" ht="24.95" customHeight="1" x14ac:dyDescent="0.25">
      <c r="B8" s="3">
        <f t="shared" si="1"/>
        <v>-0.25</v>
      </c>
      <c r="C8" s="3">
        <f t="shared" si="1"/>
        <v>1.5</v>
      </c>
      <c r="D8" s="3">
        <f t="shared" si="1"/>
        <v>-0.25</v>
      </c>
      <c r="E8" s="1"/>
      <c r="F8" s="4">
        <v>240</v>
      </c>
      <c r="G8" s="1">
        <v>0</v>
      </c>
      <c r="H8" s="2">
        <f>B8*F7</f>
        <v>-62.5</v>
      </c>
      <c r="I8" s="2">
        <f>C8*F8</f>
        <v>360</v>
      </c>
      <c r="J8" s="2">
        <f>D8*F9</f>
        <v>-60</v>
      </c>
      <c r="K8" s="1"/>
      <c r="L8" s="2">
        <f t="shared" ref="L8:L9" si="3">H8+I8+J8</f>
        <v>237.5</v>
      </c>
      <c r="N8" s="2"/>
      <c r="P8" s="1">
        <f t="shared" ref="P8:P9" si="4">F8-N8</f>
        <v>240</v>
      </c>
      <c r="R8" s="3">
        <f t="shared" si="2"/>
        <v>-0.14799999999999999</v>
      </c>
      <c r="S8" s="3">
        <f t="shared" si="2"/>
        <v>-0.29099999999999998</v>
      </c>
      <c r="T8" s="3">
        <f t="shared" si="2"/>
        <v>0.439</v>
      </c>
      <c r="U8" s="1"/>
      <c r="V8" s="4">
        <v>182</v>
      </c>
      <c r="W8" s="1"/>
      <c r="X8" s="2">
        <f>R8*V7</f>
        <v>-35.667999999999999</v>
      </c>
      <c r="Y8" s="2">
        <f>S8*V8</f>
        <v>-52.961999999999996</v>
      </c>
      <c r="Z8" s="2">
        <f>T8*V9</f>
        <v>67.605999999999995</v>
      </c>
      <c r="AA8" s="1"/>
      <c r="AB8" s="2">
        <f t="shared" ref="AB8:AB9" si="5">X8+Y8+Z8</f>
        <v>-21.024000000000001</v>
      </c>
      <c r="AD8" s="2">
        <f t="shared" ref="AD8:AD9" si="6">ROUND(AB8,0)</f>
        <v>-21</v>
      </c>
    </row>
    <row r="9" spans="1:30" ht="24.95" customHeight="1" x14ac:dyDescent="0.25">
      <c r="B9" s="3">
        <f t="shared" si="1"/>
        <v>-0.25</v>
      </c>
      <c r="C9" s="3">
        <f t="shared" si="1"/>
        <v>-0.25</v>
      </c>
      <c r="D9" s="3">
        <f t="shared" si="1"/>
        <v>1.4000000000000001</v>
      </c>
      <c r="E9" s="1"/>
      <c r="F9" s="4">
        <v>240</v>
      </c>
      <c r="G9" s="1"/>
      <c r="H9" s="2">
        <f>B9*F7</f>
        <v>-62.5</v>
      </c>
      <c r="I9" s="2">
        <f>C9*F8</f>
        <v>-60</v>
      </c>
      <c r="J9" s="2">
        <f>D9*F9</f>
        <v>336.00000000000006</v>
      </c>
      <c r="K9" s="1"/>
      <c r="L9" s="2">
        <f t="shared" si="3"/>
        <v>213.50000000000006</v>
      </c>
      <c r="N9" s="2"/>
      <c r="P9" s="1">
        <f t="shared" si="4"/>
        <v>240</v>
      </c>
      <c r="R9" s="3">
        <f t="shared" si="2"/>
        <v>0.439</v>
      </c>
      <c r="S9" s="3">
        <f t="shared" si="2"/>
        <v>-0.36799999999999999</v>
      </c>
      <c r="T9" s="3">
        <f t="shared" si="2"/>
        <v>-7.1000000000000008E-2</v>
      </c>
      <c r="U9" s="1"/>
      <c r="V9" s="4">
        <v>154</v>
      </c>
      <c r="W9" s="1"/>
      <c r="X9" s="2">
        <f>R9*V7</f>
        <v>105.79900000000001</v>
      </c>
      <c r="Y9" s="2">
        <f>S9*V8</f>
        <v>-66.975999999999999</v>
      </c>
      <c r="Z9" s="2">
        <f>T9*V9</f>
        <v>-10.934000000000001</v>
      </c>
      <c r="AA9" s="1"/>
      <c r="AB9" s="2">
        <f t="shared" si="5"/>
        <v>27.889000000000006</v>
      </c>
      <c r="AD9" s="2">
        <f t="shared" si="6"/>
        <v>28</v>
      </c>
    </row>
    <row r="10" spans="1:30" ht="24.95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0" ht="24.95" customHeight="1" x14ac:dyDescent="0.25">
      <c r="H11">
        <f>H7+H8+H9</f>
        <v>250</v>
      </c>
      <c r="I11">
        <f t="shared" ref="I11:J11" si="7">I7+I8+I9</f>
        <v>240</v>
      </c>
      <c r="J11">
        <f t="shared" si="7"/>
        <v>216.00000000000006</v>
      </c>
      <c r="X11">
        <f>X7+X8+X9</f>
        <v>132.06800000000001</v>
      </c>
      <c r="Y11">
        <f t="shared" ref="Y11:Z11" si="8">Y7+Y8+Y9</f>
        <v>-28.21</v>
      </c>
      <c r="Z11">
        <f t="shared" si="8"/>
        <v>71.763999999999996</v>
      </c>
    </row>
    <row r="13" spans="1:30" ht="24.95" customHeight="1" x14ac:dyDescent="0.25">
      <c r="T13">
        <v>16</v>
      </c>
      <c r="V13">
        <f>AD7</f>
        <v>169</v>
      </c>
      <c r="X13">
        <f>T13+V13</f>
        <v>185</v>
      </c>
    </row>
    <row r="14" spans="1:30" ht="24.95" customHeight="1" x14ac:dyDescent="0.25">
      <c r="T14">
        <v>128</v>
      </c>
      <c r="V14">
        <f t="shared" ref="V14:V15" si="9">AD8</f>
        <v>-21</v>
      </c>
      <c r="X14">
        <f t="shared" ref="X14:X15" si="10">T14+V14</f>
        <v>107</v>
      </c>
    </row>
    <row r="15" spans="1:30" ht="24.95" customHeight="1" x14ac:dyDescent="0.25">
      <c r="T15">
        <v>128</v>
      </c>
      <c r="V15">
        <f t="shared" si="9"/>
        <v>28</v>
      </c>
      <c r="X15">
        <f t="shared" si="10"/>
        <v>156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1121-9B4F-48F4-988D-9C0EA2CEDE7B}">
  <dimension ref="A2:S23"/>
  <sheetViews>
    <sheetView zoomScale="130" zoomScaleNormal="130" workbookViewId="0">
      <selection activeCell="G20" sqref="G20:Q24"/>
    </sheetView>
  </sheetViews>
  <sheetFormatPr defaultRowHeight="15" x14ac:dyDescent="0.25"/>
  <cols>
    <col min="1" max="10" width="9.140625" style="1"/>
    <col min="11" max="11" width="10.42578125" style="1" bestFit="1" customWidth="1"/>
    <col min="12" max="13" width="9.140625" style="1"/>
    <col min="14" max="14" width="12.42578125" style="1" bestFit="1" customWidth="1"/>
    <col min="15" max="16384" width="9.140625" style="1"/>
  </cols>
  <sheetData>
    <row r="2" spans="1:19" x14ac:dyDescent="0.25">
      <c r="A2" s="1" t="s">
        <v>9</v>
      </c>
      <c r="B2" s="1">
        <v>3</v>
      </c>
    </row>
    <row r="4" spans="1:19" ht="15.75" thickBot="1" x14ac:dyDescent="0.3"/>
    <row r="5" spans="1:19" x14ac:dyDescent="0.25">
      <c r="B5" s="1" t="s">
        <v>6</v>
      </c>
      <c r="C5" s="1" t="s">
        <v>7</v>
      </c>
      <c r="D5" s="1" t="s">
        <v>8</v>
      </c>
      <c r="G5" s="8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16" t="s">
        <v>16</v>
      </c>
      <c r="N5" s="8" t="s">
        <v>17</v>
      </c>
      <c r="O5" s="9" t="s">
        <v>15</v>
      </c>
      <c r="P5" s="10" t="s">
        <v>16</v>
      </c>
      <c r="Q5" s="8" t="s">
        <v>17</v>
      </c>
      <c r="R5" s="9" t="s">
        <v>15</v>
      </c>
      <c r="S5" s="10" t="s">
        <v>16</v>
      </c>
    </row>
    <row r="6" spans="1:19" x14ac:dyDescent="0.25">
      <c r="B6" s="1">
        <v>111</v>
      </c>
      <c r="C6" s="1">
        <v>77</v>
      </c>
      <c r="D6" s="1">
        <v>66</v>
      </c>
      <c r="G6" s="11">
        <f>(B6+C6+D6)/3</f>
        <v>84.666666666666671</v>
      </c>
      <c r="H6" s="2">
        <f>MAX(B6,C6,D6)</f>
        <v>111</v>
      </c>
      <c r="I6" s="2">
        <f>MIN(B6,C6,D6)</f>
        <v>66</v>
      </c>
      <c r="J6" s="2">
        <f>H6-I6</f>
        <v>45</v>
      </c>
      <c r="K6" s="2">
        <f>ROUND(G6/J6,1)</f>
        <v>1.9</v>
      </c>
      <c r="L6" s="2">
        <f>K6*I6</f>
        <v>125.39999999999999</v>
      </c>
      <c r="M6" s="17">
        <f>(L6/G6)/100</f>
        <v>1.4811023622047241E-2</v>
      </c>
      <c r="N6" s="11">
        <f>H6+I6</f>
        <v>177</v>
      </c>
      <c r="O6" s="2">
        <f>K6*N6</f>
        <v>336.3</v>
      </c>
      <c r="P6" s="12">
        <f>G6/O6</f>
        <v>0.25175934185746851</v>
      </c>
      <c r="Q6" s="11">
        <f>K6+L6</f>
        <v>127.3</v>
      </c>
      <c r="R6" s="2">
        <f>N6*Q6</f>
        <v>22532.1</v>
      </c>
      <c r="S6" s="12">
        <f>J6/R6</f>
        <v>1.9971507316228847E-3</v>
      </c>
    </row>
    <row r="7" spans="1:19" x14ac:dyDescent="0.25">
      <c r="B7" s="1">
        <v>14</v>
      </c>
      <c r="C7" s="1">
        <v>13</v>
      </c>
      <c r="D7" s="1">
        <v>9</v>
      </c>
      <c r="G7" s="11">
        <f t="shared" ref="G7" si="0">(B7+C7+D7)/3</f>
        <v>12</v>
      </c>
      <c r="H7" s="2">
        <f t="shared" ref="H7:H8" si="1">MAX(B7,C7,D7)</f>
        <v>14</v>
      </c>
      <c r="I7" s="2">
        <f t="shared" ref="I7:I8" si="2">MIN(B7,C7,D7)</f>
        <v>9</v>
      </c>
      <c r="J7" s="2">
        <f t="shared" ref="J7:J8" si="3">H7-I7</f>
        <v>5</v>
      </c>
      <c r="K7" s="2">
        <f t="shared" ref="K7" si="4">ROUND(G7/J7,1)</f>
        <v>2.4</v>
      </c>
      <c r="L7" s="2">
        <f t="shared" ref="L7:L8" si="5">K7*I7</f>
        <v>21.599999999999998</v>
      </c>
      <c r="M7" s="17">
        <f t="shared" ref="M7:M8" si="6">(L7/G7)/100</f>
        <v>1.7999999999999999E-2</v>
      </c>
      <c r="N7" s="11">
        <f t="shared" ref="N7:N8" si="7">H7+I7</f>
        <v>23</v>
      </c>
      <c r="O7" s="2">
        <f t="shared" ref="O7:O8" si="8">K7*N7</f>
        <v>55.199999999999996</v>
      </c>
      <c r="P7" s="12">
        <f t="shared" ref="P7:P8" si="9">G7/O7</f>
        <v>0.21739130434782611</v>
      </c>
      <c r="Q7" s="11">
        <f t="shared" ref="Q7:Q8" si="10">K7+L7</f>
        <v>23.999999999999996</v>
      </c>
      <c r="R7" s="2">
        <f t="shared" ref="R7:R8" si="11">N7*Q7</f>
        <v>551.99999999999989</v>
      </c>
      <c r="S7" s="12">
        <f t="shared" ref="S7:S8" si="12">J7/R7</f>
        <v>9.0579710144927557E-3</v>
      </c>
    </row>
    <row r="8" spans="1:19" ht="15.75" thickBot="1" x14ac:dyDescent="0.3">
      <c r="B8" s="1">
        <v>46</v>
      </c>
      <c r="C8" s="1">
        <v>46</v>
      </c>
      <c r="D8" s="1">
        <v>38</v>
      </c>
      <c r="G8" s="13">
        <f>ROUND((B8+C8+D8)/3,0)</f>
        <v>43</v>
      </c>
      <c r="H8" s="14">
        <f t="shared" si="1"/>
        <v>46</v>
      </c>
      <c r="I8" s="14">
        <f t="shared" si="2"/>
        <v>38</v>
      </c>
      <c r="J8" s="14">
        <f t="shared" si="3"/>
        <v>8</v>
      </c>
      <c r="K8" s="14">
        <f>ROUND(G8/J8,1)</f>
        <v>5.4</v>
      </c>
      <c r="L8" s="14">
        <f t="shared" si="5"/>
        <v>205.20000000000002</v>
      </c>
      <c r="M8" s="18">
        <f t="shared" si="6"/>
        <v>4.7720930232558141E-2</v>
      </c>
      <c r="N8" s="13">
        <f t="shared" si="7"/>
        <v>84</v>
      </c>
      <c r="O8" s="14">
        <f t="shared" si="8"/>
        <v>453.6</v>
      </c>
      <c r="P8" s="15">
        <f t="shared" si="9"/>
        <v>9.4797178130511459E-2</v>
      </c>
      <c r="Q8" s="13">
        <f t="shared" si="10"/>
        <v>210.60000000000002</v>
      </c>
      <c r="R8" s="14">
        <f t="shared" si="11"/>
        <v>17690.400000000001</v>
      </c>
      <c r="S8" s="15">
        <f t="shared" si="12"/>
        <v>4.5222267444489664E-4</v>
      </c>
    </row>
    <row r="20" spans="7:17" x14ac:dyDescent="0.25">
      <c r="G20" s="1" t="s">
        <v>6</v>
      </c>
      <c r="H20" s="1" t="s">
        <v>7</v>
      </c>
      <c r="I20" s="1" t="s">
        <v>8</v>
      </c>
      <c r="O20" s="1" t="s">
        <v>6</v>
      </c>
      <c r="P20" s="1" t="s">
        <v>7</v>
      </c>
      <c r="Q20" s="1" t="s">
        <v>8</v>
      </c>
    </row>
    <row r="21" spans="7:17" x14ac:dyDescent="0.25">
      <c r="G21" s="1">
        <f>ROUND(M6*B6,0)</f>
        <v>2</v>
      </c>
      <c r="H21" s="1">
        <f>ROUND(M6*C6,0)</f>
        <v>1</v>
      </c>
      <c r="I21" s="1">
        <f>ROUND(M6*D6,0)</f>
        <v>1</v>
      </c>
      <c r="O21" s="1">
        <f>ROUND(B6*P6,0)</f>
        <v>28</v>
      </c>
      <c r="P21" s="1">
        <f>ROUND(C6*P6,0)</f>
        <v>19</v>
      </c>
      <c r="Q21" s="1">
        <f>ROUND(D6*P6,0)</f>
        <v>17</v>
      </c>
    </row>
    <row r="22" spans="7:17" x14ac:dyDescent="0.25">
      <c r="G22" s="1">
        <f>ROUND(M7*B7,0)</f>
        <v>0</v>
      </c>
      <c r="H22" s="1">
        <f>ROUND(M7*C7,0)</f>
        <v>0</v>
      </c>
      <c r="I22" s="1">
        <f>ROUND(M7*D7,0)</f>
        <v>0</v>
      </c>
      <c r="O22" s="1">
        <f>ROUND(B7*P7,0)</f>
        <v>3</v>
      </c>
      <c r="P22" s="1">
        <f>ROUND(C7*P7,0)</f>
        <v>3</v>
      </c>
      <c r="Q22" s="1">
        <f>ROUND(D7*P7,0)</f>
        <v>2</v>
      </c>
    </row>
    <row r="23" spans="7:17" x14ac:dyDescent="0.25">
      <c r="G23" s="1">
        <f>ROUND(M8*B8,0)</f>
        <v>2</v>
      </c>
      <c r="H23" s="1">
        <f>ROUND(M8*C8,0)</f>
        <v>2</v>
      </c>
      <c r="I23" s="1">
        <f>ROUND(M8*D8,0)</f>
        <v>2</v>
      </c>
      <c r="O23" s="1">
        <f>ROUND(B8*P8,0)</f>
        <v>4</v>
      </c>
      <c r="P23" s="1">
        <f>ROUND(C8*P8,0)</f>
        <v>4</v>
      </c>
      <c r="Q23" s="1">
        <f>ROUND(D8*P8,0)</f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2D23-3E26-4087-B63E-1FE0907BF3A9}">
  <dimension ref="F10:H10"/>
  <sheetViews>
    <sheetView workbookViewId="0">
      <selection activeCell="G10" sqref="G10"/>
    </sheetView>
  </sheetViews>
  <sheetFormatPr defaultRowHeight="15" x14ac:dyDescent="0.25"/>
  <sheetData>
    <row r="10" spans="6:8" x14ac:dyDescent="0.25">
      <c r="F10" t="s">
        <v>0</v>
      </c>
      <c r="G10" t="s">
        <v>1</v>
      </c>
      <c r="H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 (3)</vt:lpstr>
      <vt:lpstr>Sheet1 (2)</vt:lpstr>
      <vt:lpstr>BLUR</vt:lpstr>
      <vt:lpstr>YCBCR</vt:lpstr>
      <vt:lpstr>CC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</dc:creator>
  <cp:lastModifiedBy>GATE</cp:lastModifiedBy>
  <dcterms:created xsi:type="dcterms:W3CDTF">2019-05-14T22:46:17Z</dcterms:created>
  <dcterms:modified xsi:type="dcterms:W3CDTF">2019-06-07T20:51:17Z</dcterms:modified>
</cp:coreProperties>
</file>