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ciza/Documents/Covid19SEIJAR/"/>
    </mc:Choice>
  </mc:AlternateContent>
  <xr:revisionPtr revIDLastSave="0" documentId="13_ncr:1_{E20A675E-B59C-EA47-9D7F-E2CA56566612}" xr6:coauthVersionLast="45" xr6:coauthVersionMax="45" xr10:uidLastSave="{00000000-0000-0000-0000-000000000000}"/>
  <bookViews>
    <workbookView xWindow="3120" yWindow="460" windowWidth="23880" windowHeight="15000" xr2:uid="{4116CF43-76B3-E04D-9CCD-26ADD00C7B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D3" i="2" s="1"/>
  <c r="C4" i="2"/>
  <c r="D4" i="2" s="1"/>
  <c r="C5" i="2"/>
  <c r="D5" i="2" s="1"/>
  <c r="C6" i="2"/>
  <c r="D6" i="2" s="1"/>
  <c r="C8" i="2"/>
  <c r="D8" i="2" s="1"/>
  <c r="C9" i="2"/>
  <c r="D9" i="2" s="1"/>
  <c r="C2" i="2"/>
  <c r="D2" i="2" s="1"/>
  <c r="I7" i="1"/>
  <c r="I3" i="1"/>
  <c r="I4" i="1"/>
  <c r="I5" i="1"/>
  <c r="I6" i="1"/>
  <c r="H7" i="1"/>
  <c r="H6" i="1"/>
  <c r="H5" i="1"/>
  <c r="H4" i="1"/>
  <c r="H3" i="1"/>
  <c r="F6" i="2" l="1"/>
  <c r="G6" i="2"/>
  <c r="G5" i="2"/>
  <c r="F5" i="2"/>
  <c r="G4" i="2"/>
  <c r="F4" i="2"/>
  <c r="F2" i="2"/>
  <c r="G2" i="2"/>
  <c r="G3" i="2"/>
  <c r="F3" i="2"/>
</calcChain>
</file>

<file path=xl/sharedStrings.xml><?xml version="1.0" encoding="utf-8"?>
<sst xmlns="http://schemas.openxmlformats.org/spreadsheetml/2006/main" count="44" uniqueCount="35">
  <si>
    <t>15-19</t>
  </si>
  <si>
    <t>20-24</t>
  </si>
  <si>
    <t>25-29</t>
  </si>
  <si>
    <t>30-34</t>
  </si>
  <si>
    <t>35-39</t>
  </si>
  <si>
    <t>40-44</t>
  </si>
  <si>
    <t>45-49</t>
  </si>
  <si>
    <t>50-54</t>
  </si>
  <si>
    <t>0-4</t>
  </si>
  <si>
    <t>5-9</t>
  </si>
  <si>
    <t>10-14</t>
  </si>
  <si>
    <t>55-59</t>
  </si>
  <si>
    <t>60-64</t>
  </si>
  <si>
    <t>65-69</t>
  </si>
  <si>
    <t>70-74</t>
  </si>
  <si>
    <t>75-79</t>
  </si>
  <si>
    <t>80-84</t>
  </si>
  <si>
    <t>85 and over</t>
  </si>
  <si>
    <t xml:space="preserve"> Male</t>
  </si>
  <si>
    <t>Female</t>
  </si>
  <si>
    <t>0_17</t>
  </si>
  <si>
    <t>45_64</t>
  </si>
  <si>
    <t>65_74</t>
  </si>
  <si>
    <t>75+</t>
  </si>
  <si>
    <t>2017 Death Rate</t>
  </si>
  <si>
    <t>Population Distribution</t>
  </si>
  <si>
    <t>https://www.statista.com/statistics/241488/population-of-the-us-by-sex-and-age/</t>
  </si>
  <si>
    <t>https://www.statista.com/statistics/241572/death-rate-by-age-and-sex-in-the-us/</t>
  </si>
  <si>
    <t>18_44</t>
  </si>
  <si>
    <t>M</t>
  </si>
  <si>
    <t>F</t>
  </si>
  <si>
    <t>https://www1.nyc.gov/site/doh/covid/covid-19-data.page</t>
  </si>
  <si>
    <t>Rate</t>
  </si>
  <si>
    <t>Dist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</si>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</sst>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"/>
    <numFmt numFmtId="166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696969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NumberFormat="1" applyFont="1" applyAlignment="1">
      <alignment horizontal="center" vertical="center"/>
    </xf>
    <xf numFmtId="2" fontId="2" fillId="0" borderId="0" xfId="0" quotePrefix="1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2"/>
    <xf numFmtId="10" fontId="2" fillId="0" borderId="0" xfId="1" quotePrefix="1" applyNumberFormat="1" applyFont="1" applyAlignment="1">
      <alignment horizontal="center" vertical="center"/>
    </xf>
    <xf numFmtId="165" fontId="0" fillId="0" borderId="0" xfId="1" applyNumberFormat="1" applyFont="1"/>
    <xf numFmtId="166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tista.com/statistics/241572/death-rate-by-age-and-sex-in-the-us/" TargetMode="External"/><Relationship Id="rId1" Type="http://schemas.openxmlformats.org/officeDocument/2006/relationships/hyperlink" Target="https://www.statista.com/statistics/241488/population-of-the-us-by-sex-and-ag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.nyc.gov/site/doh/covid/covid-19-data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89A0-6051-2447-AD8B-6F443303C8CC}">
  <dimension ref="A1:I23"/>
  <sheetViews>
    <sheetView tabSelected="1" workbookViewId="0">
      <selection activeCell="A23" sqref="A23"/>
    </sheetView>
  </sheetViews>
  <sheetFormatPr baseColWidth="10" defaultRowHeight="16" x14ac:dyDescent="0.2"/>
  <cols>
    <col min="1" max="1" width="16.83203125" style="1" bestFit="1" customWidth="1"/>
    <col min="2" max="3" width="16.83203125" style="1" customWidth="1"/>
    <col min="4" max="5" width="11.83203125" bestFit="1" customWidth="1"/>
    <col min="8" max="8" width="22.5" bestFit="1" customWidth="1"/>
  </cols>
  <sheetData>
    <row r="1" spans="1:9" x14ac:dyDescent="0.2">
      <c r="B1" s="15" t="s">
        <v>25</v>
      </c>
      <c r="C1" s="15"/>
      <c r="D1" s="15" t="s">
        <v>24</v>
      </c>
      <c r="E1" s="15"/>
    </row>
    <row r="2" spans="1:9" x14ac:dyDescent="0.2">
      <c r="A2" s="2"/>
      <c r="B2" s="3" t="s">
        <v>18</v>
      </c>
      <c r="C2" s="3" t="s">
        <v>19</v>
      </c>
      <c r="D2" s="3" t="s">
        <v>18</v>
      </c>
      <c r="E2" s="3" t="s">
        <v>19</v>
      </c>
      <c r="H2" s="3" t="s">
        <v>29</v>
      </c>
      <c r="I2" s="3" t="s">
        <v>30</v>
      </c>
    </row>
    <row r="3" spans="1:9" ht="18" x14ac:dyDescent="0.2">
      <c r="A3" s="4" t="s">
        <v>8</v>
      </c>
      <c r="B3" s="8">
        <v>3.0965335941798622E-2</v>
      </c>
      <c r="C3" s="8">
        <v>2.9589778076664425E-2</v>
      </c>
      <c r="D3" s="9">
        <v>2.7300000000000002E-4</v>
      </c>
      <c r="E3" s="9">
        <v>2.1100000000000001E-4</v>
      </c>
      <c r="G3" t="s">
        <v>20</v>
      </c>
      <c r="H3" s="13">
        <f>SUMPRODUCT(B3:B6,D3:D6)/SUM(B3:B6)</f>
        <v>3.311375358166189E-4</v>
      </c>
      <c r="I3" s="13">
        <f>SUMPRODUCT(C3:C6,E3:E6)/SUM(C3:C6)</f>
        <v>1.8406234413965089E-4</v>
      </c>
    </row>
    <row r="4" spans="1:9" ht="18" x14ac:dyDescent="0.2">
      <c r="A4" s="6" t="s">
        <v>9</v>
      </c>
      <c r="B4" s="11">
        <v>3.1546127040410835E-2</v>
      </c>
      <c r="C4" s="11">
        <v>3.0201137127835176E-2</v>
      </c>
      <c r="D4" s="9">
        <v>1.25E-4</v>
      </c>
      <c r="E4" s="9">
        <v>1.06E-4</v>
      </c>
      <c r="G4" t="s">
        <v>28</v>
      </c>
      <c r="H4" s="13">
        <f>SUMPRODUCT(B7:B11,D7:D11)/SUM(B7:B11)</f>
        <v>1.9875985454545454E-3</v>
      </c>
      <c r="I4" s="13">
        <f>SUMPRODUCT(C7:C11,E7:E11)/SUM(C7:C11)</f>
        <v>9.8135549777117383E-4</v>
      </c>
    </row>
    <row r="5" spans="1:9" ht="18" x14ac:dyDescent="0.2">
      <c r="A5" s="7" t="s">
        <v>10</v>
      </c>
      <c r="B5" s="11">
        <v>3.2585437427401116E-2</v>
      </c>
      <c r="C5" s="11">
        <v>3.1240447514825461E-2</v>
      </c>
      <c r="D5" s="9">
        <v>1.8600000000000002E-4</v>
      </c>
      <c r="E5" s="9">
        <v>1.2300000000000001E-4</v>
      </c>
      <c r="G5" t="s">
        <v>21</v>
      </c>
      <c r="H5" s="13">
        <f>SUMPRODUCT(B12:B15,D12:D15)/SUM(B12:B15)</f>
        <v>8.041610649731315E-3</v>
      </c>
      <c r="I5" s="13">
        <f>SUMPRODUCT(C12:C15,E12:E15)/SUM(C12:C15)</f>
        <v>4.9549117783985099E-3</v>
      </c>
    </row>
    <row r="6" spans="1:9" ht="18" x14ac:dyDescent="0.2">
      <c r="A6" s="4" t="s">
        <v>0</v>
      </c>
      <c r="B6" s="8">
        <v>3.2921684905545028E-2</v>
      </c>
      <c r="C6" s="8">
        <v>3.1546127040410835E-2</v>
      </c>
      <c r="D6" s="9">
        <v>7.27E-4</v>
      </c>
      <c r="E6" s="9">
        <v>2.9399999999999999E-4</v>
      </c>
      <c r="G6" t="s">
        <v>22</v>
      </c>
      <c r="H6" s="13">
        <f>SUMPRODUCT(B16:B17,D16:D17)/SUM(B16:B17)</f>
        <v>2.1964630617977529E-2</v>
      </c>
      <c r="I6" s="13">
        <f>SUMPRODUCT(C16:C17,E16:E17)/SUM(C16:C17)</f>
        <v>1.4444907635467982E-2</v>
      </c>
    </row>
    <row r="7" spans="1:9" ht="18" x14ac:dyDescent="0.2">
      <c r="A7" s="4" t="s">
        <v>1</v>
      </c>
      <c r="B7" s="8">
        <v>3.4236106865562152E-2</v>
      </c>
      <c r="C7" s="8">
        <v>3.2616005379959651E-2</v>
      </c>
      <c r="D7" s="9">
        <v>1.379E-3</v>
      </c>
      <c r="E7" s="9">
        <v>5.0900000000000001E-4</v>
      </c>
      <c r="G7" t="s">
        <v>23</v>
      </c>
      <c r="H7" s="13">
        <f>SUMPRODUCT(B18:B20,D18:D20)/SUM(B18:B20)</f>
        <v>7.6669865342163357E-2</v>
      </c>
      <c r="I7" s="13">
        <f>SUMPRODUCT(C18:C20,E18:E20)/SUM(C18:C20)</f>
        <v>6.8386698757763972E-2</v>
      </c>
    </row>
    <row r="8" spans="1:9" ht="18" x14ac:dyDescent="0.2">
      <c r="A8" s="4" t="s">
        <v>2</v>
      </c>
      <c r="B8" s="8">
        <v>3.6742678975362229E-2</v>
      </c>
      <c r="C8" s="8">
        <v>3.5275417252552427E-2</v>
      </c>
      <c r="D8" s="9">
        <v>1.7130000000000001E-3</v>
      </c>
      <c r="E8" s="9">
        <v>6.8799999999999992E-4</v>
      </c>
    </row>
    <row r="9" spans="1:9" ht="18" x14ac:dyDescent="0.2">
      <c r="A9" s="4" t="s">
        <v>3</v>
      </c>
      <c r="B9" s="8">
        <v>3.4205538913003604E-2</v>
      </c>
      <c r="C9" s="8">
        <v>3.3441340099040165E-2</v>
      </c>
      <c r="D9" s="9">
        <v>1.9629999999999999E-3</v>
      </c>
      <c r="E9" s="9">
        <v>9.3499999999999996E-4</v>
      </c>
    </row>
    <row r="10" spans="1:9" ht="18" x14ac:dyDescent="0.2">
      <c r="A10" s="4" t="s">
        <v>4</v>
      </c>
      <c r="B10" s="8">
        <v>3.2982820810662103E-2</v>
      </c>
      <c r="C10" s="8">
        <v>3.2921684905545028E-2</v>
      </c>
      <c r="D10" s="9">
        <v>2.271E-3</v>
      </c>
      <c r="E10" s="9">
        <v>1.2049999999999999E-3</v>
      </c>
    </row>
    <row r="11" spans="1:9" ht="18" x14ac:dyDescent="0.2">
      <c r="A11" s="4" t="s">
        <v>5</v>
      </c>
      <c r="B11" s="8">
        <v>2.9956593507366881E-2</v>
      </c>
      <c r="C11" s="8">
        <v>3.032340893806933E-2</v>
      </c>
      <c r="D11" s="9">
        <v>2.7360000000000002E-3</v>
      </c>
      <c r="E11" s="9">
        <v>1.639E-3</v>
      </c>
    </row>
    <row r="12" spans="1:9" ht="18" x14ac:dyDescent="0.2">
      <c r="A12" s="4" t="s">
        <v>6</v>
      </c>
      <c r="B12" s="8">
        <v>3.1362719325059608E-2</v>
      </c>
      <c r="C12" s="8">
        <v>3.2035214281347438E-2</v>
      </c>
      <c r="D12" s="9">
        <v>3.8730000000000001E-3</v>
      </c>
      <c r="E12" s="9">
        <v>2.4060000000000002E-3</v>
      </c>
    </row>
    <row r="13" spans="1:9" ht="18" x14ac:dyDescent="0.2">
      <c r="A13" s="4" t="s">
        <v>7</v>
      </c>
      <c r="B13" s="8">
        <v>3.1423855230176691E-2</v>
      </c>
      <c r="C13" s="8">
        <v>3.2432597664608424E-2</v>
      </c>
      <c r="D13" s="9">
        <v>6.0439999999999999E-3</v>
      </c>
      <c r="E13" s="9">
        <v>3.7550000000000001E-3</v>
      </c>
    </row>
    <row r="14" spans="1:9" ht="18" x14ac:dyDescent="0.2">
      <c r="A14" s="5" t="s">
        <v>11</v>
      </c>
      <c r="B14" s="8">
        <v>3.2616005379959651E-2</v>
      </c>
      <c r="C14" s="8">
        <v>3.4450082533471905E-2</v>
      </c>
      <c r="D14" s="9">
        <v>9.195E-3</v>
      </c>
      <c r="E14" s="9">
        <v>5.6340000000000001E-3</v>
      </c>
    </row>
    <row r="15" spans="1:9" ht="18" x14ac:dyDescent="0.2">
      <c r="A15" s="5" t="s">
        <v>12</v>
      </c>
      <c r="B15" s="8">
        <v>2.9742617839457117E-2</v>
      </c>
      <c r="C15" s="8">
        <v>3.240202971204989E-2</v>
      </c>
      <c r="D15" s="9">
        <v>1.3283E-2</v>
      </c>
      <c r="E15" s="9">
        <v>7.9539999999999993E-3</v>
      </c>
    </row>
    <row r="16" spans="1:9" ht="18" x14ac:dyDescent="0.2">
      <c r="A16" s="5" t="s">
        <v>13</v>
      </c>
      <c r="B16" s="8">
        <v>2.4546065904505716E-2</v>
      </c>
      <c r="C16" s="8">
        <v>2.7663997065476554E-2</v>
      </c>
      <c r="D16" s="9">
        <v>1.8318000000000001E-2</v>
      </c>
      <c r="E16" s="9">
        <v>1.1545E-2</v>
      </c>
    </row>
    <row r="17" spans="1:5" ht="18" x14ac:dyDescent="0.2">
      <c r="A17" s="5" t="s">
        <v>14</v>
      </c>
      <c r="B17" s="8">
        <v>1.8982698538851869E-2</v>
      </c>
      <c r="C17" s="8">
        <v>2.1978357889588556E-2</v>
      </c>
      <c r="D17" s="9">
        <v>2.6679999999999999E-2</v>
      </c>
      <c r="E17" s="9">
        <v>1.8095E-2</v>
      </c>
    </row>
    <row r="18" spans="1:5" ht="18" x14ac:dyDescent="0.2">
      <c r="A18" s="5" t="s">
        <v>15</v>
      </c>
      <c r="B18" s="8">
        <v>1.2655132359234577E-2</v>
      </c>
      <c r="C18" s="8">
        <v>1.5650791709971267E-2</v>
      </c>
      <c r="D18" s="9">
        <v>4.1936999999999995E-2</v>
      </c>
      <c r="E18" s="9">
        <v>2.9735999999999999E-2</v>
      </c>
    </row>
    <row r="19" spans="1:5" ht="18" x14ac:dyDescent="0.2">
      <c r="A19" s="5" t="s">
        <v>16</v>
      </c>
      <c r="B19" s="8">
        <v>7.9170997126612463E-3</v>
      </c>
      <c r="C19" s="8">
        <v>1.0821055205722321E-2</v>
      </c>
      <c r="D19" s="9">
        <v>6.9016000000000008E-2</v>
      </c>
      <c r="E19" s="9">
        <v>5.1239E-2</v>
      </c>
    </row>
    <row r="20" spans="1:5" ht="18" x14ac:dyDescent="0.2">
      <c r="A20" s="5" t="s">
        <v>17</v>
      </c>
      <c r="B20" s="8">
        <v>7.1223329461392679E-3</v>
      </c>
      <c r="C20" s="8">
        <v>1.2899675979702879E-2</v>
      </c>
      <c r="D20" s="9">
        <v>0.14689199999999999</v>
      </c>
      <c r="E20" s="9">
        <v>0.129665</v>
      </c>
    </row>
    <row r="22" spans="1:5" x14ac:dyDescent="0.2">
      <c r="A22" s="10" t="s">
        <v>26</v>
      </c>
    </row>
    <row r="23" spans="1:5" x14ac:dyDescent="0.2">
      <c r="A23" s="10" t="s">
        <v>27</v>
      </c>
    </row>
  </sheetData>
  <mergeCells count="2">
    <mergeCell ref="D1:E1"/>
    <mergeCell ref="B1:C1"/>
  </mergeCells>
  <hyperlinks>
    <hyperlink ref="A22" r:id="rId1" xr:uid="{AD952365-5024-1D4B-8850-EB3B4F66DE41}"/>
    <hyperlink ref="A23" r:id="rId2" xr:uid="{97868E4A-B965-F74F-A57C-1B51E80C25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BE70-50D7-E545-B534-AD9C31591F2D}">
  <dimension ref="A1:G20"/>
  <sheetViews>
    <sheetView workbookViewId="0">
      <selection activeCell="A20" sqref="A20"/>
    </sheetView>
  </sheetViews>
  <sheetFormatPr baseColWidth="10" defaultRowHeight="16" x14ac:dyDescent="0.2"/>
  <cols>
    <col min="4" max="4" width="10.83203125" style="14"/>
  </cols>
  <sheetData>
    <row r="1" spans="1:7" x14ac:dyDescent="0.2">
      <c r="B1" t="s">
        <v>32</v>
      </c>
      <c r="C1" t="s">
        <v>34</v>
      </c>
      <c r="D1" s="14" t="s">
        <v>33</v>
      </c>
    </row>
    <row r="2" spans="1:7" x14ac:dyDescent="0.2">
      <c r="A2" t="s">
        <v>20</v>
      </c>
      <c r="B2">
        <v>0</v>
      </c>
      <c r="C2">
        <f>B2*100000</f>
        <v>0</v>
      </c>
      <c r="D2" s="12">
        <f>C2/SUM($C$2:$C$6)</f>
        <v>0</v>
      </c>
      <c r="F2">
        <f>D2*$D$8</f>
        <v>0</v>
      </c>
      <c r="G2">
        <f>D2*$D$9</f>
        <v>0</v>
      </c>
    </row>
    <row r="3" spans="1:7" x14ac:dyDescent="0.2">
      <c r="A3" t="s">
        <v>28</v>
      </c>
      <c r="B3">
        <v>1.8100000000000001E-4</v>
      </c>
      <c r="C3">
        <f t="shared" ref="C3:C9" si="0">B3*100000</f>
        <v>18.100000000000001</v>
      </c>
      <c r="D3" s="12">
        <f t="shared" ref="D3:D6" si="1">C3/SUM($C$2:$C$6)</f>
        <v>8.5845052052455611E-3</v>
      </c>
      <c r="F3">
        <f t="shared" ref="F3:F6" si="2">D3*$D$8</f>
        <v>3.1813560782981034E-3</v>
      </c>
      <c r="G3">
        <f t="shared" ref="G3:G6" si="3">D3*$D$9</f>
        <v>5.4031491269474581E-3</v>
      </c>
    </row>
    <row r="4" spans="1:7" x14ac:dyDescent="0.2">
      <c r="A4" t="s">
        <v>21</v>
      </c>
      <c r="B4">
        <v>1.6775E-3</v>
      </c>
      <c r="C4">
        <f t="shared" si="0"/>
        <v>167.75</v>
      </c>
      <c r="D4" s="12">
        <f t="shared" si="1"/>
        <v>7.9560814816571415E-2</v>
      </c>
      <c r="F4">
        <f t="shared" si="2"/>
        <v>2.9484667521243468E-2</v>
      </c>
      <c r="G4">
        <f t="shared" si="3"/>
        <v>5.0076147295327951E-2</v>
      </c>
    </row>
    <row r="5" spans="1:7" x14ac:dyDescent="0.2">
      <c r="A5" t="s">
        <v>22</v>
      </c>
      <c r="B5">
        <v>5.4941E-3</v>
      </c>
      <c r="C5">
        <f t="shared" si="0"/>
        <v>549.41</v>
      </c>
      <c r="D5" s="12">
        <f t="shared" si="1"/>
        <v>0.2605753041333681</v>
      </c>
      <c r="F5">
        <f t="shared" si="2"/>
        <v>9.6567339391036497E-2</v>
      </c>
      <c r="G5">
        <f t="shared" si="3"/>
        <v>0.16400796474233162</v>
      </c>
    </row>
    <row r="6" spans="1:7" x14ac:dyDescent="0.2">
      <c r="A6" t="s">
        <v>23</v>
      </c>
      <c r="B6">
        <v>1.37319E-2</v>
      </c>
      <c r="C6">
        <f t="shared" si="0"/>
        <v>1373.19</v>
      </c>
      <c r="D6" s="12">
        <f t="shared" si="1"/>
        <v>0.65127937584481499</v>
      </c>
      <c r="F6">
        <f t="shared" si="2"/>
        <v>0.24135946702531338</v>
      </c>
      <c r="G6">
        <f t="shared" si="3"/>
        <v>0.40991990881950163</v>
      </c>
    </row>
    <row r="8" spans="1:7" x14ac:dyDescent="0.2">
      <c r="A8" t="s">
        <v>30</v>
      </c>
      <c r="B8">
        <v>1.3759E-3</v>
      </c>
      <c r="C8">
        <f t="shared" si="0"/>
        <v>137.59</v>
      </c>
      <c r="D8" s="12">
        <f>C8/SUM($C$8:$C$9)</f>
        <v>0.37059283001589144</v>
      </c>
    </row>
    <row r="9" spans="1:7" x14ac:dyDescent="0.2">
      <c r="A9" t="s">
        <v>29</v>
      </c>
      <c r="B9">
        <v>2.3368E-3</v>
      </c>
      <c r="C9">
        <f t="shared" si="0"/>
        <v>233.68</v>
      </c>
      <c r="D9" s="12">
        <f>C9/SUM($C$8:$C$9)</f>
        <v>0.62940716998410862</v>
      </c>
    </row>
    <row r="20" spans="1:1" x14ac:dyDescent="0.2">
      <c r="A20" s="10" t="s">
        <v>31</v>
      </c>
    </row>
  </sheetData>
  <hyperlinks>
    <hyperlink ref="A20" r:id="rId1" xr:uid="{599935ED-7FBE-3347-BAA9-48DD0B56E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2020-05-15T19:13:05Z</dcterms:created>
  <dcterms:modified xsi:type="dcterms:W3CDTF">2020-05-18T13:11:42Z</dcterms:modified>
</cp:coreProperties>
</file>