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fha\Pak Putra\Februari\Promo\"/>
    </mc:Choice>
  </mc:AlternateContent>
  <xr:revisionPtr revIDLastSave="0" documentId="13_ncr:1_{F2821FBA-5732-49A7-8055-8C9460EF3980}" xr6:coauthVersionLast="47" xr6:coauthVersionMax="47" xr10:uidLastSave="{00000000-0000-0000-0000-000000000000}"/>
  <bookViews>
    <workbookView xWindow="-120" yWindow="-120" windowWidth="20730" windowHeight="11040" xr2:uid="{D9F63863-621E-433F-9749-66D42E979B5B}"/>
  </bookViews>
  <sheets>
    <sheet name="Sales" sheetId="1" r:id="rId1"/>
    <sheet name="Visualisasi Sales" sheetId="3" r:id="rId2"/>
    <sheet name="Qty" sheetId="2" r:id="rId3"/>
    <sheet name="Visualisasi Qty" sheetId="4" r:id="rId4"/>
  </sheets>
  <definedNames>
    <definedName name="Sales_Summary">summary_sales_promo[]</definedName>
    <definedName name="Sales_Summary_Promo">summary_sales_promo[]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2" l="1"/>
  <c r="H12" i="2"/>
  <c r="J29" i="1"/>
  <c r="J30" i="1"/>
  <c r="J31" i="1"/>
  <c r="J32" i="1"/>
  <c r="J33" i="1"/>
  <c r="J28" i="1"/>
  <c r="G22" i="2"/>
  <c r="G23" i="2"/>
  <c r="G24" i="2"/>
  <c r="G25" i="2"/>
  <c r="F22" i="2"/>
  <c r="F23" i="2"/>
  <c r="F24" i="2"/>
  <c r="F25" i="2"/>
  <c r="G13" i="2"/>
  <c r="F28" i="1"/>
  <c r="F33" i="1"/>
  <c r="F32" i="1"/>
  <c r="F31" i="1"/>
  <c r="F30" i="1"/>
  <c r="F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9" i="2"/>
  <c r="H10" i="2"/>
  <c r="H11" i="2"/>
  <c r="H13" i="2"/>
  <c r="H14" i="2"/>
  <c r="H15" i="2"/>
  <c r="H16" i="2"/>
  <c r="H8" i="2"/>
  <c r="G9" i="2"/>
  <c r="G10" i="2"/>
  <c r="G11" i="2"/>
  <c r="G14" i="2"/>
  <c r="G15" i="2"/>
  <c r="G16" i="2"/>
  <c r="G8" i="2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</calcChain>
</file>

<file path=xl/sharedStrings.xml><?xml version="1.0" encoding="utf-8"?>
<sst xmlns="http://schemas.openxmlformats.org/spreadsheetml/2006/main" count="129" uniqueCount="48">
  <si>
    <t>Category</t>
  </si>
  <si>
    <t>Promo Name</t>
  </si>
  <si>
    <t>End of Period Promotion</t>
  </si>
  <si>
    <t>Total Count</t>
  </si>
  <si>
    <t>Total Claim</t>
  </si>
  <si>
    <t>NOC</t>
  </si>
  <si>
    <t>Conversion Rate (Claim/Count)</t>
  </si>
  <si>
    <t>Sales Amount</t>
  </si>
  <si>
    <t>Net Sales (by Category)</t>
  </si>
  <si>
    <t>Contribution Sales</t>
  </si>
  <si>
    <t>HALAMAN PRODUK SPONSOR</t>
  </si>
  <si>
    <t>January 2026</t>
  </si>
  <si>
    <t>14</t>
  </si>
  <si>
    <t>PB HOMECARE FAIR</t>
  </si>
  <si>
    <t>SOS FAIR</t>
  </si>
  <si>
    <t>WINGS HOMECARE FAIR</t>
  </si>
  <si>
    <t>GBH FAIR</t>
  </si>
  <si>
    <t>NICE FAIR</t>
  </si>
  <si>
    <t>SWALLOW FAIR</t>
  </si>
  <si>
    <t>17</t>
  </si>
  <si>
    <t>PROMO SPESIAL INDOMIE GORENG</t>
  </si>
  <si>
    <t>PROMO SPESIAL INDOMIE SOTO &amp; AYAM BAWANG</t>
  </si>
  <si>
    <t>PROMO SPESIAL SEDAAP GRG</t>
  </si>
  <si>
    <t>PROMO SPESIAL SEDAAP SOTO</t>
  </si>
  <si>
    <t>19</t>
  </si>
  <si>
    <t>PROMO MARINA FAIR</t>
  </si>
  <si>
    <t xml:space="preserve">WING FAIR </t>
  </si>
  <si>
    <t>26</t>
  </si>
  <si>
    <t>FRISIAN FLAG FAIR</t>
  </si>
  <si>
    <t>27</t>
  </si>
  <si>
    <t>PROMO ARTABOGA FAIR 23</t>
  </si>
  <si>
    <t>21</t>
  </si>
  <si>
    <t>PROMO SPESIAL SUPERMI &amp; SARIMI</t>
  </si>
  <si>
    <t>PROMO SARIMI ISI 2</t>
  </si>
  <si>
    <t>MAGGI SAUS TIRAM SCHT</t>
  </si>
  <si>
    <t>PROMO AJINOMOTO TERASI UDANG BUBUK</t>
  </si>
  <si>
    <t>PROMO KVI MASAKO AYAM/SAPI CAL RENCENG</t>
  </si>
  <si>
    <t>PROMO MASAKO AYAM/SAPI CALENDAR BANJARMASIN</t>
  </si>
  <si>
    <t>PROMO SAJIKU RENCENG (PULAU JAWA)</t>
  </si>
  <si>
    <t>PROMO LUWAK WHITE KOFFIE RCG 10X20G</t>
  </si>
  <si>
    <t>PROMO POCARI SWEAT PET 350ML</t>
  </si>
  <si>
    <t>Conversion Rate(Claim/Count)</t>
  </si>
  <si>
    <t>Conversion Rate (Count/NOC)</t>
  </si>
  <si>
    <t>Conversion Rate(Count/NOC)</t>
  </si>
  <si>
    <t>End of Periode Promotion</t>
  </si>
  <si>
    <t>Summary by Promo</t>
  </si>
  <si>
    <t>Summary by Category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</si>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</sst>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10" fontId="0" fillId="0" borderId="1" xfId="0" applyNumberForma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3" fontId="0" fillId="0" borderId="2" xfId="0" applyNumberFormat="1" applyBorder="1" applyAlignment="1">
      <alignment horizontal="left" vertical="top" wrapText="1"/>
    </xf>
    <xf numFmtId="10" fontId="0" fillId="0" borderId="2" xfId="0" applyNumberFormat="1" applyBorder="1" applyAlignment="1">
      <alignment horizontal="left" vertical="top" wrapText="1"/>
    </xf>
    <xf numFmtId="0" fontId="2" fillId="2" borderId="0" xfId="0" applyFont="1" applyFill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3" fontId="0" fillId="0" borderId="0" xfId="0" applyNumberFormat="1" applyFont="1" applyAlignment="1">
      <alignment horizontal="left" vertical="center"/>
    </xf>
    <xf numFmtId="0" fontId="1" fillId="0" borderId="6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3" xfId="0" applyBorder="1"/>
    <xf numFmtId="3" fontId="0" fillId="0" borderId="1" xfId="0" applyNumberFormat="1" applyBorder="1"/>
    <xf numFmtId="10" fontId="0" fillId="0" borderId="1" xfId="0" applyNumberFormat="1" applyBorder="1"/>
    <xf numFmtId="10" fontId="0" fillId="0" borderId="11" xfId="0" applyNumberFormat="1" applyBorder="1"/>
    <xf numFmtId="3" fontId="0" fillId="0" borderId="2" xfId="0" applyNumberFormat="1" applyBorder="1"/>
    <xf numFmtId="10" fontId="0" fillId="0" borderId="2" xfId="0" applyNumberFormat="1" applyBorder="1"/>
    <xf numFmtId="10" fontId="0" fillId="0" borderId="7" xfId="0" applyNumberFormat="1" applyBorder="1"/>
  </cellXfs>
  <cellStyles count="1">
    <cellStyle name="Normal" xfId="0" builtinId="0"/>
  </cellStyles>
  <dxfs count="4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3" formatCode="#,##0"/>
      <alignment horizontal="left" vertical="center" textRotation="0" wrapText="0" indent="0" justifyLastLine="0" shrinkToFit="0" readingOrder="0"/>
    </dxf>
    <dxf>
      <numFmt numFmtId="14" formatCode="0.00%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E14BF1-62B0-426E-8916-930D741A3843}"/>
            </a:ext>
          </a:extLst>
        </xdr:cNvPr>
        <xdr:cNvSpPr/>
      </xdr:nvSpPr>
      <xdr:spPr>
        <a:xfrm>
          <a:off x="0" y="0"/>
          <a:ext cx="18299206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896472</xdr:colOff>
      <xdr:row>0</xdr:row>
      <xdr:rowOff>112059</xdr:rowOff>
    </xdr:from>
    <xdr:to>
      <xdr:col>5</xdr:col>
      <xdr:colOff>2140323</xdr:colOff>
      <xdr:row>2</xdr:row>
      <xdr:rowOff>100853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92169D-9163-4BB0-8E15-76584F18F8E0}"/>
            </a:ext>
          </a:extLst>
        </xdr:cNvPr>
        <xdr:cNvSpPr txBox="1"/>
      </xdr:nvSpPr>
      <xdr:spPr>
        <a:xfrm>
          <a:off x="4863354" y="112059"/>
          <a:ext cx="4650440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+mn-lt"/>
            </a:rPr>
            <a:t>Event</a:t>
          </a:r>
          <a:r>
            <a:rPr lang="en-US" sz="1800" b="1" baseline="0">
              <a:solidFill>
                <a:schemeClr val="bg1"/>
              </a:solidFill>
              <a:latin typeface="+mn-lt"/>
            </a:rPr>
            <a:t> Promo Januari 2026 </a:t>
          </a:r>
          <a:r>
            <a:rPr lang="en-US" sz="1800" b="1" baseline="0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yang</a:t>
          </a:r>
          <a:r>
            <a:rPr lang="en-US" sz="1800" b="1" baseline="0">
              <a:solidFill>
                <a:schemeClr val="bg1"/>
              </a:solidFill>
              <a:latin typeface="+mn-lt"/>
            </a:rPr>
            <a:t> memiliki Sales</a:t>
          </a:r>
          <a:endParaRPr lang="en-US" sz="1800" b="1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187879</xdr:rowOff>
    </xdr:from>
    <xdr:to>
      <xdr:col>11</xdr:col>
      <xdr:colOff>95250</xdr:colOff>
      <xdr:row>28</xdr:row>
      <xdr:rowOff>188801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CA2B9B3-8639-4396-9B48-ECE9EC27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9379"/>
          <a:ext cx="6830786" cy="4763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272142</xdr:colOff>
      <xdr:row>3</xdr:row>
      <xdr:rowOff>186860</xdr:rowOff>
    </xdr:from>
    <xdr:to>
      <xdr:col>21</xdr:col>
      <xdr:colOff>353785</xdr:colOff>
      <xdr:row>28</xdr:row>
      <xdr:rowOff>187782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1E770C4-6BC9-4A27-B3E8-E769D47B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7678" y="758360"/>
          <a:ext cx="6204857" cy="47634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0</xdr:colOff>
      <xdr:row>0</xdr:row>
      <xdr:rowOff>22412</xdr:rowOff>
    </xdr:from>
    <xdr:to>
      <xdr:col>21</xdr:col>
      <xdr:colOff>367393</xdr:colOff>
      <xdr:row>3</xdr:row>
      <xdr:rowOff>22412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6D0DB0D5-F83D-41B5-9A6D-1515B9C06CC8}"/>
            </a:ext>
          </a:extLst>
        </xdr:cNvPr>
        <xdr:cNvSpPr/>
      </xdr:nvSpPr>
      <xdr:spPr>
        <a:xfrm>
          <a:off x="0" y="22412"/>
          <a:ext cx="13226143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352405</xdr:colOff>
      <xdr:row>0</xdr:row>
      <xdr:rowOff>54429</xdr:rowOff>
    </xdr:from>
    <xdr:to>
      <xdr:col>13</xdr:col>
      <xdr:colOff>465115</xdr:colOff>
      <xdr:row>2</xdr:row>
      <xdr:rowOff>190499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C59A581-3EBE-406F-8709-DB855C11F19D}"/>
            </a:ext>
          </a:extLst>
        </xdr:cNvPr>
        <xdr:cNvSpPr txBox="1"/>
      </xdr:nvSpPr>
      <xdr:spPr>
        <a:xfrm>
          <a:off x="5250976" y="54429"/>
          <a:ext cx="3174318" cy="517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Promo</a:t>
          </a:r>
        </a:p>
        <a:p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0</xdr:col>
      <xdr:colOff>0</xdr:colOff>
      <xdr:row>55</xdr:row>
      <xdr:rowOff>14989</xdr:rowOff>
    </xdr:from>
    <xdr:to>
      <xdr:col>21</xdr:col>
      <xdr:colOff>380999</xdr:colOff>
      <xdr:row>58</xdr:row>
      <xdr:rowOff>14989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2523574E-3027-42A9-A9E9-9550570CA85A}"/>
            </a:ext>
          </a:extLst>
        </xdr:cNvPr>
        <xdr:cNvSpPr/>
      </xdr:nvSpPr>
      <xdr:spPr>
        <a:xfrm>
          <a:off x="0" y="10492489"/>
          <a:ext cx="13109863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589911</xdr:colOff>
      <xdr:row>55</xdr:row>
      <xdr:rowOff>23795</xdr:rowOff>
    </xdr:from>
    <xdr:to>
      <xdr:col>13</xdr:col>
      <xdr:colOff>408215</xdr:colOff>
      <xdr:row>57</xdr:row>
      <xdr:rowOff>115041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F35806-D5CD-4E0B-B808-8211153CBC4B}"/>
            </a:ext>
          </a:extLst>
        </xdr:cNvPr>
        <xdr:cNvSpPr txBox="1"/>
      </xdr:nvSpPr>
      <xdr:spPr>
        <a:xfrm>
          <a:off x="4832866" y="10501295"/>
          <a:ext cx="3455122" cy="47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Category</a:t>
          </a:r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0</xdr:colOff>
      <xdr:row>58</xdr:row>
      <xdr:rowOff>149682</xdr:rowOff>
    </xdr:from>
    <xdr:to>
      <xdr:col>10</xdr:col>
      <xdr:colOff>484909</xdr:colOff>
      <xdr:row>81</xdr:row>
      <xdr:rowOff>170161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695EE4C-27C5-4834-987A-4BCEE1ED6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98682"/>
          <a:ext cx="6546273" cy="44019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596565</xdr:colOff>
      <xdr:row>58</xdr:row>
      <xdr:rowOff>145266</xdr:rowOff>
    </xdr:from>
    <xdr:to>
      <xdr:col>21</xdr:col>
      <xdr:colOff>383186</xdr:colOff>
      <xdr:row>81</xdr:row>
      <xdr:rowOff>173182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54A7051-04E6-42DD-AFC5-944F70C85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29" y="11194266"/>
          <a:ext cx="6454121" cy="44094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82</xdr:row>
      <xdr:rowOff>110519</xdr:rowOff>
    </xdr:from>
    <xdr:to>
      <xdr:col>10</xdr:col>
      <xdr:colOff>482614</xdr:colOff>
      <xdr:row>102</xdr:row>
      <xdr:rowOff>103908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DE8AF36-1E55-48C6-AF56-04AB9A94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31519"/>
          <a:ext cx="6543978" cy="38033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29</xdr:row>
      <xdr:rowOff>122985</xdr:rowOff>
    </xdr:from>
    <xdr:to>
      <xdr:col>11</xdr:col>
      <xdr:colOff>13607</xdr:colOff>
      <xdr:row>53</xdr:row>
      <xdr:rowOff>120395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1837519-2146-44EC-B09D-B14395CED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47485"/>
          <a:ext cx="6749143" cy="456941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146326</xdr:colOff>
      <xdr:row>29</xdr:row>
      <xdr:rowOff>128730</xdr:rowOff>
    </xdr:from>
    <xdr:to>
      <xdr:col>21</xdr:col>
      <xdr:colOff>350073</xdr:colOff>
      <xdr:row>53</xdr:row>
      <xdr:rowOff>122464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DDF1682-232C-46E5-8BF5-715AE6CD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1926" y="5653230"/>
          <a:ext cx="6299747" cy="456573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580879</xdr:colOff>
      <xdr:row>82</xdr:row>
      <xdr:rowOff>113799</xdr:rowOff>
    </xdr:from>
    <xdr:to>
      <xdr:col>21</xdr:col>
      <xdr:colOff>390047</xdr:colOff>
      <xdr:row>102</xdr:row>
      <xdr:rowOff>121227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1260D25-E59B-4FA4-A716-80FCBE47C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2243" y="15734799"/>
          <a:ext cx="6476668" cy="381742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532279</xdr:colOff>
      <xdr:row>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BE935D6-224E-4A89-85E5-36910DFA279E}"/>
            </a:ext>
          </a:extLst>
        </xdr:cNvPr>
        <xdr:cNvSpPr/>
      </xdr:nvSpPr>
      <xdr:spPr>
        <a:xfrm>
          <a:off x="0" y="0"/>
          <a:ext cx="18344029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1781176</xdr:colOff>
      <xdr:row>0</xdr:row>
      <xdr:rowOff>112059</xdr:rowOff>
    </xdr:from>
    <xdr:to>
      <xdr:col>7</xdr:col>
      <xdr:colOff>504826</xdr:colOff>
      <xdr:row>2</xdr:row>
      <xdr:rowOff>100853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E2354BD-4040-4BC4-BFB9-7A02B6020F43}"/>
            </a:ext>
          </a:extLst>
        </xdr:cNvPr>
        <xdr:cNvSpPr txBox="1"/>
      </xdr:nvSpPr>
      <xdr:spPr>
        <a:xfrm>
          <a:off x="2676526" y="112059"/>
          <a:ext cx="9696450" cy="369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+mn-lt"/>
            </a:rPr>
            <a:t>Event</a:t>
          </a:r>
          <a:r>
            <a:rPr lang="en-US" sz="1800" b="1" baseline="0">
              <a:solidFill>
                <a:schemeClr val="bg1"/>
              </a:solidFill>
              <a:latin typeface="+mn-lt"/>
            </a:rPr>
            <a:t> Promo Januari 2026 </a:t>
          </a:r>
          <a:r>
            <a:rPr lang="en-US" sz="1800" b="1" baseline="0">
              <a:solidFill>
                <a:schemeClr val="bg1"/>
              </a:solidFill>
              <a:latin typeface="+mn-lt"/>
              <a:cs typeface="Arial" panose="020B0604020202020204" pitchFamily="34" charset="0"/>
            </a:rPr>
            <a:t>yang</a:t>
          </a:r>
          <a:r>
            <a:rPr lang="en-US" sz="1800" b="1" baseline="0">
              <a:solidFill>
                <a:schemeClr val="bg1"/>
              </a:solidFill>
              <a:latin typeface="+mn-lt"/>
              <a:cs typeface="+mn-cs"/>
            </a:rPr>
            <a:t> tidak memiliki Sales (hanya berdasarkan Count dan Claim saja)</a:t>
          </a:r>
          <a:endParaRPr lang="en-US" sz="1800" b="1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25</xdr:col>
      <xdr:colOff>502227</xdr:colOff>
      <xdr:row>3</xdr:row>
      <xdr:rowOff>22412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FAC483F-836E-4C47-BE16-BD3CF0EEDA42}"/>
            </a:ext>
          </a:extLst>
        </xdr:cNvPr>
        <xdr:cNvSpPr/>
      </xdr:nvSpPr>
      <xdr:spPr>
        <a:xfrm>
          <a:off x="0" y="22412"/>
          <a:ext cx="15655636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92632</xdr:colOff>
      <xdr:row>0</xdr:row>
      <xdr:rowOff>2474</xdr:rowOff>
    </xdr:from>
    <xdr:to>
      <xdr:col>15</xdr:col>
      <xdr:colOff>205343</xdr:colOff>
      <xdr:row>2</xdr:row>
      <xdr:rowOff>138544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F985B-7055-4978-9287-62F59651A761}"/>
            </a:ext>
          </a:extLst>
        </xdr:cNvPr>
        <xdr:cNvSpPr txBox="1"/>
      </xdr:nvSpPr>
      <xdr:spPr>
        <a:xfrm>
          <a:off x="6153996" y="2474"/>
          <a:ext cx="3143392" cy="517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Promo</a:t>
          </a:r>
        </a:p>
        <a:p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0</xdr:col>
      <xdr:colOff>40820</xdr:colOff>
      <xdr:row>31</xdr:row>
      <xdr:rowOff>14989</xdr:rowOff>
    </xdr:from>
    <xdr:to>
      <xdr:col>26</xdr:col>
      <xdr:colOff>-1</xdr:colOff>
      <xdr:row>34</xdr:row>
      <xdr:rowOff>14989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B5627B5-279E-472A-AE21-428B13B8DFB2}"/>
            </a:ext>
          </a:extLst>
        </xdr:cNvPr>
        <xdr:cNvSpPr/>
      </xdr:nvSpPr>
      <xdr:spPr>
        <a:xfrm>
          <a:off x="40820" y="5920489"/>
          <a:ext cx="16056429" cy="57150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613724</xdr:colOff>
      <xdr:row>31</xdr:row>
      <xdr:rowOff>23795</xdr:rowOff>
    </xdr:from>
    <xdr:to>
      <xdr:col>15</xdr:col>
      <xdr:colOff>432028</xdr:colOff>
      <xdr:row>33</xdr:row>
      <xdr:rowOff>115041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4C3094-252A-4168-BC01-8BD7D9635190}"/>
            </a:ext>
          </a:extLst>
        </xdr:cNvPr>
        <xdr:cNvSpPr txBox="1"/>
      </xdr:nvSpPr>
      <xdr:spPr>
        <a:xfrm>
          <a:off x="6185849" y="5929295"/>
          <a:ext cx="3533054" cy="4722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tx1"/>
              </a:solidFill>
              <a:latin typeface="+mn-lt"/>
            </a:rPr>
            <a:t>Summary by</a:t>
          </a:r>
          <a:r>
            <a:rPr lang="en-US" sz="2800" b="1" baseline="0">
              <a:solidFill>
                <a:schemeClr val="tx1"/>
              </a:solidFill>
              <a:latin typeface="+mn-lt"/>
            </a:rPr>
            <a:t> Category</a:t>
          </a:r>
          <a:endParaRPr lang="en-US" sz="28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 editAs="oneCell">
    <xdr:from>
      <xdr:col>13</xdr:col>
      <xdr:colOff>24492</xdr:colOff>
      <xdr:row>3</xdr:row>
      <xdr:rowOff>155121</xdr:rowOff>
    </xdr:from>
    <xdr:to>
      <xdr:col>25</xdr:col>
      <xdr:colOff>450273</xdr:colOff>
      <xdr:row>29</xdr:row>
      <xdr:rowOff>12896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F946D8-AC76-4180-BC66-306CE746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265" y="726621"/>
          <a:ext cx="7699417" cy="48107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</xdr:row>
      <xdr:rowOff>140475</xdr:rowOff>
    </xdr:from>
    <xdr:to>
      <xdr:col>12</xdr:col>
      <xdr:colOff>466725</xdr:colOff>
      <xdr:row>29</xdr:row>
      <xdr:rowOff>9482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120EED-8AD9-4D9D-8902-60EED634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1975"/>
          <a:ext cx="7896225" cy="48220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35</xdr:row>
      <xdr:rowOff>41130</xdr:rowOff>
    </xdr:from>
    <xdr:to>
      <xdr:col>12</xdr:col>
      <xdr:colOff>470188</xdr:colOff>
      <xdr:row>58</xdr:row>
      <xdr:rowOff>164485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210A96-BF34-473A-A446-F1FF3BF9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08630"/>
          <a:ext cx="7899688" cy="45048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92850</xdr:colOff>
      <xdr:row>35</xdr:row>
      <xdr:rowOff>40462</xdr:rowOff>
    </xdr:from>
    <xdr:to>
      <xdr:col>25</xdr:col>
      <xdr:colOff>559575</xdr:colOff>
      <xdr:row>58</xdr:row>
      <xdr:rowOff>163817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4AFFC25-0FC4-499D-8808-EA4CCF6BD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1475" y="6707962"/>
          <a:ext cx="7896225" cy="45048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4E89F-4819-47B1-AB8E-B921873184B4}" name="summary_sales_promo" displayName="summary_sales_promo" ref="A7:K22" totalsRowShown="0" dataDxfId="23" headerRowCellStyle="Normal" dataCellStyle="Normal">
  <autoFilter ref="A7:K22" xr:uid="{38B4E89F-4819-47B1-AB8E-B921873184B4}"/>
  <tableColumns count="11">
    <tableColumn id="12" xr3:uid="{E6978778-392B-487F-9118-083701AAF7B1}" name="Category" dataDxfId="34"/>
    <tableColumn id="2" xr3:uid="{1190724D-5871-4FB7-B352-6C17D49B267C}" name="Promo Name" dataDxfId="33" dataCellStyle="Normal"/>
    <tableColumn id="3" xr3:uid="{3F9466F6-9E54-4E0B-90C5-E3A9851F7671}" name="End of Period Promotion" dataDxfId="32" dataCellStyle="Normal"/>
    <tableColumn id="4" xr3:uid="{58112A80-8638-4804-AFC0-2DCA1BCD31C4}" name="Total Count" dataDxfId="31" dataCellStyle="Normal"/>
    <tableColumn id="5" xr3:uid="{D2E77320-A8EA-4A9C-BF4F-7921525FE363}" name="Total Claim" dataDxfId="30" dataCellStyle="Normal"/>
    <tableColumn id="6" xr3:uid="{85F0E4D2-B0D5-4229-9D7A-3E61DDF5CA25}" name="NOC" dataDxfId="29" dataCellStyle="Normal"/>
    <tableColumn id="7" xr3:uid="{EB5CD7D7-05E2-4332-A4F5-B0A276430907}" name="Conversion Rate (Count/NOC)" dataDxfId="28" dataCellStyle="Normal">
      <calculatedColumnFormula>D8/F8</calculatedColumnFormula>
    </tableColumn>
    <tableColumn id="8" xr3:uid="{9703B32D-1836-4C79-9CC2-DB1F364695D4}" name="Conversion Rate (Claim/Count)" dataDxfId="27" dataCellStyle="Normal">
      <calculatedColumnFormula>E8/D8</calculatedColumnFormula>
    </tableColumn>
    <tableColumn id="9" xr3:uid="{2C8E1810-435A-44BE-AFFC-25818E10586D}" name="Sales Amount" dataDxfId="26" dataCellStyle="Normal"/>
    <tableColumn id="10" xr3:uid="{A723696F-820D-49AC-85D3-83218A33618A}" name="Net Sales (by Category)" dataDxfId="25" dataCellStyle="Normal"/>
    <tableColumn id="11" xr3:uid="{77F2E56E-7DC7-4C99-8E71-51AE779C644C}" name="Contribution Sales" dataDxfId="24" dataCellStyle="Normal">
      <calculatedColumnFormula>I8/J8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17B52A-1671-4BC3-92E8-9616E790DC8D}" name="summary_sales_category" displayName="summary_sales_category" ref="A27:J33" totalsRowShown="0" dataDxfId="12" headerRowCellStyle="Normal" dataCellStyle="Normal">
  <autoFilter ref="A27:J33" xr:uid="{7B17B52A-1671-4BC3-92E8-9616E790DC8D}"/>
  <tableColumns count="10">
    <tableColumn id="1" xr3:uid="{8CA605EA-277F-4319-A304-53E055EC22CF}" name="Category" dataDxfId="22" dataCellStyle="Normal"/>
    <tableColumn id="2" xr3:uid="{20F58A7B-96AB-48BD-9F6F-DFDDAA2C3C5A}" name="End of Periode Promotion" dataDxfId="21" dataCellStyle="Normal"/>
    <tableColumn id="3" xr3:uid="{64479DB6-AC3D-409A-923F-F2817E209096}" name="Total Count" dataDxfId="20" dataCellStyle="Normal"/>
    <tableColumn id="4" xr3:uid="{1B7B357D-D60F-4423-AF21-90DC3AE9D0E4}" name="Total Claim" dataDxfId="19" dataCellStyle="Normal"/>
    <tableColumn id="5" xr3:uid="{183745B7-1B9B-4621-BA11-87D34C98AFC0}" name="NOC" dataDxfId="18" dataCellStyle="Normal"/>
    <tableColumn id="6" xr3:uid="{EFF85D69-9F03-451C-ACD0-E341CE85CBD7}" name="Conversion Rate (Claim/Count)" dataDxfId="17" dataCellStyle="Normal">
      <calculatedColumnFormula>Sales!$D28/Sales!$C28</calculatedColumnFormula>
    </tableColumn>
    <tableColumn id="7" xr3:uid="{B4B0F9E4-BE95-434C-9732-61D13A0F81EF}" name="Conversion Rate (Count/NOC)" dataDxfId="16" dataCellStyle="Normal"/>
    <tableColumn id="8" xr3:uid="{EFC43BF2-AD79-4513-9745-5BCE20AA304F}" name="Sales Amount" dataDxfId="15" dataCellStyle="Normal"/>
    <tableColumn id="10" xr3:uid="{5973F79C-9225-46E7-9F03-331CA18F8B7E}" name="Net Sales (by Category)" dataDxfId="14"/>
    <tableColumn id="9" xr3:uid="{98C2CDA8-2FF9-4867-88F4-1B3E39DC8227}" name="Contribution Sales" dataDxfId="13" dataCellStyle="Normal">
      <calculatedColumnFormula>summary_sales_category[[#This Row],[Sales Amount]]/summary_sales_category[[#This Row],[Net Sales (by Category)]]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11B377-EC1A-4C79-83B6-73F6F2F5C8CE}" name="summary_qty_promo" displayName="summary_qty_promo" ref="A7:H16" totalsRowShown="0" headerRowDxfId="11" dataDxfId="44" tableBorderDxfId="43">
  <autoFilter ref="A7:H16" xr:uid="{1711B377-EC1A-4C79-83B6-73F6F2F5C8CE}"/>
  <tableColumns count="8">
    <tableColumn id="1" xr3:uid="{6001DC27-9751-4153-8758-15CB35C4CEE9}" name="Category" dataDxfId="42"/>
    <tableColumn id="2" xr3:uid="{83D8DDB8-D9DB-42D1-B15F-E3999D75E6CB}" name="Promo Name" dataDxfId="41"/>
    <tableColumn id="3" xr3:uid="{415AD7F0-4FA0-4D9A-A8BD-395C92C0D214}" name="End of Period Promotion" dataDxfId="40"/>
    <tableColumn id="4" xr3:uid="{6A3F8F35-AF20-4AD9-888E-D594A2219E73}" name="Total Count" dataDxfId="39"/>
    <tableColumn id="5" xr3:uid="{C43DECDE-DB17-4BD8-B9FD-58EBEEAAF6B0}" name="Total Claim" dataDxfId="38"/>
    <tableColumn id="6" xr3:uid="{0C3CB4A3-E780-4444-B7CE-49BEE8351E5A}" name="NOC" dataDxfId="37"/>
    <tableColumn id="7" xr3:uid="{7CC0F605-0A8C-4D9D-B2CE-CA5CFDFFF051}" name="Conversion Rate(Claim/Count)" dataDxfId="36">
      <calculatedColumnFormula>E8/D8</calculatedColumnFormula>
    </tableColumn>
    <tableColumn id="8" xr3:uid="{FAFC4C70-BCD0-482B-AB0B-0EA8963673CC}" name="Conversion Rate(Count/NOC)" dataDxfId="35">
      <calculatedColumnFormula>D8/F8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30A626-497A-46DF-B459-D44CCC12A9D1}" name="summary_qty_category" displayName="summary_qty_category" ref="A21:G25" totalsRowShown="0" headerRowDxfId="0" headerRowBorderDxfId="9" tableBorderDxfId="10" totalsRowBorderDxfId="8" headerRowCellStyle="Normal" dataCellStyle="Normal">
  <autoFilter ref="A21:G25" xr:uid="{4B30A626-497A-46DF-B459-D44CCC12A9D1}"/>
  <tableColumns count="7">
    <tableColumn id="1" xr3:uid="{F6256975-7FC1-418A-9112-DB47A783275D}" name="Category" dataDxfId="7" dataCellStyle="Normal"/>
    <tableColumn id="4" xr3:uid="{0057C8E1-9438-4E86-A968-26237474EC56}" name="End of Period Promotion" dataDxfId="6" dataCellStyle="Normal"/>
    <tableColumn id="2" xr3:uid="{2A2CF7E0-937D-4CA4-B114-0394B8145247}" name="Total Count" dataDxfId="5" dataCellStyle="Normal"/>
    <tableColumn id="3" xr3:uid="{137E2CBE-1553-458E-B64B-CDDC3E920B49}" name="Total Claim" dataDxfId="4" dataCellStyle="Normal"/>
    <tableColumn id="5" xr3:uid="{2AFAA868-0770-45BA-A3D7-1B84DEDE9DA9}" name="NOC" dataDxfId="3" dataCellStyle="Normal"/>
    <tableColumn id="6" xr3:uid="{086FD344-F631-47B2-93B3-4C0680601B7F}" name="Conversion Rate(Claim/Count)" dataDxfId="2" dataCellStyle="Normal">
      <calculatedColumnFormula>summary_qty_category[[#This Row],[Total Claim]]/summary_qty_category[[#This Row],[Total Count]]</calculatedColumnFormula>
    </tableColumn>
    <tableColumn id="7" xr3:uid="{D059ECCE-96CF-4A0B-AE09-39F666377B96}" name="Conversion Rate(Count/NOC)" dataDxfId="1" dataCellStyle="Normal">
      <calculatedColumnFormula>summary_qty_category[[#This Row],[Total Count]]/summary_qty_category[[#This Row],[NOC]]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B062-5B98-4C2C-8E98-CCAB11732FF4}">
  <dimension ref="A1:K33"/>
  <sheetViews>
    <sheetView tabSelected="1" topLeftCell="A25" zoomScale="85" zoomScaleNormal="85" workbookViewId="0">
      <selection activeCell="F7" sqref="F7"/>
    </sheetView>
  </sheetViews>
  <sheetFormatPr defaultRowHeight="15" x14ac:dyDescent="0.25"/>
  <cols>
    <col min="1" max="1" width="11.28515625" bestFit="1" customWidth="1"/>
    <col min="2" max="2" width="46.42578125" bestFit="1" customWidth="1"/>
    <col min="3" max="3" width="23.7109375" customWidth="1"/>
    <col min="4" max="4" width="13.42578125" customWidth="1"/>
    <col min="5" max="5" width="20" bestFit="1" customWidth="1"/>
    <col min="6" max="6" width="31.28515625" bestFit="1" customWidth="1"/>
    <col min="7" max="7" width="30.28515625" bestFit="1" customWidth="1"/>
    <col min="8" max="8" width="31.28515625" bestFit="1" customWidth="1"/>
    <col min="9" max="9" width="24.28515625" customWidth="1"/>
    <col min="10" max="10" width="23.7109375" customWidth="1"/>
    <col min="11" max="11" width="19.42578125" customWidth="1"/>
    <col min="13" max="13" width="12" bestFit="1" customWidth="1"/>
  </cols>
  <sheetData>
    <row r="1" spans="1:11" ht="15" customHeight="1" x14ac:dyDescent="0.25"/>
    <row r="2" spans="1:11" ht="15" customHeight="1" x14ac:dyDescent="0.25"/>
    <row r="3" spans="1:11" ht="15" customHeight="1" x14ac:dyDescent="0.25"/>
    <row r="4" spans="1:11" ht="15" customHeight="1" x14ac:dyDescent="0.25"/>
    <row r="5" spans="1:11" ht="18.75" x14ac:dyDescent="0.3">
      <c r="A5" s="11" t="s">
        <v>45</v>
      </c>
      <c r="B5" s="11"/>
    </row>
    <row r="7" spans="1:1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42</v>
      </c>
      <c r="H7" t="s">
        <v>6</v>
      </c>
      <c r="I7" t="s">
        <v>7</v>
      </c>
      <c r="J7" t="s">
        <v>8</v>
      </c>
      <c r="K7" t="s">
        <v>9</v>
      </c>
    </row>
    <row r="8" spans="1:11" x14ac:dyDescent="0.25">
      <c r="A8" s="15" t="s">
        <v>47</v>
      </c>
      <c r="B8" s="16" t="s">
        <v>10</v>
      </c>
      <c r="C8" s="16" t="s">
        <v>11</v>
      </c>
      <c r="D8" s="15">
        <v>23</v>
      </c>
      <c r="E8" s="15">
        <v>10</v>
      </c>
      <c r="F8" s="15">
        <v>242490</v>
      </c>
      <c r="G8" s="17">
        <f>D8/F8</f>
        <v>9.4849272134933402E-5</v>
      </c>
      <c r="H8" s="17">
        <f t="shared" ref="H8:H22" si="0">E8/D8</f>
        <v>0.43478260869565216</v>
      </c>
      <c r="I8" s="15">
        <v>18089850</v>
      </c>
      <c r="J8" s="15">
        <v>80730444700</v>
      </c>
      <c r="K8" s="17">
        <f>I8/J8</f>
        <v>2.2407717518741724E-4</v>
      </c>
    </row>
    <row r="9" spans="1:11" x14ac:dyDescent="0.25">
      <c r="A9" s="15" t="s">
        <v>12</v>
      </c>
      <c r="B9" s="16" t="s">
        <v>13</v>
      </c>
      <c r="C9" s="16" t="s">
        <v>11</v>
      </c>
      <c r="D9" s="15">
        <v>5654</v>
      </c>
      <c r="E9" s="15">
        <v>1915</v>
      </c>
      <c r="F9" s="15">
        <v>242490</v>
      </c>
      <c r="G9" s="17">
        <f t="shared" ref="G9:G22" si="1">D9/F9</f>
        <v>2.3316425419604932E-2</v>
      </c>
      <c r="H9" s="17">
        <f t="shared" si="0"/>
        <v>0.33869826671383091</v>
      </c>
      <c r="I9" s="15">
        <v>1760325420</v>
      </c>
      <c r="J9" s="15">
        <v>40121545420</v>
      </c>
      <c r="K9" s="17">
        <f t="shared" ref="K9:K22" si="2">I9/J9</f>
        <v>4.3874815926768958E-2</v>
      </c>
    </row>
    <row r="10" spans="1:11" x14ac:dyDescent="0.25">
      <c r="A10" s="15" t="s">
        <v>12</v>
      </c>
      <c r="B10" s="16" t="s">
        <v>14</v>
      </c>
      <c r="C10" s="16" t="s">
        <v>11</v>
      </c>
      <c r="D10" s="15">
        <v>1015</v>
      </c>
      <c r="E10" s="15">
        <v>370</v>
      </c>
      <c r="F10" s="15">
        <v>242490</v>
      </c>
      <c r="G10" s="17">
        <f t="shared" si="1"/>
        <v>4.185739618128583E-3</v>
      </c>
      <c r="H10" s="17">
        <f t="shared" si="0"/>
        <v>0.3645320197044335</v>
      </c>
      <c r="I10" s="15">
        <v>351177110</v>
      </c>
      <c r="J10" s="15">
        <v>40121545420</v>
      </c>
      <c r="K10" s="17">
        <f t="shared" si="2"/>
        <v>8.7528310867343462E-3</v>
      </c>
    </row>
    <row r="11" spans="1:11" x14ac:dyDescent="0.25">
      <c r="A11" s="15" t="s">
        <v>12</v>
      </c>
      <c r="B11" s="16" t="s">
        <v>15</v>
      </c>
      <c r="C11" s="16" t="s">
        <v>11</v>
      </c>
      <c r="D11" s="15">
        <v>8614</v>
      </c>
      <c r="E11" s="15">
        <v>3606</v>
      </c>
      <c r="F11" s="15">
        <v>242490</v>
      </c>
      <c r="G11" s="17">
        <f t="shared" si="1"/>
        <v>3.5523114355231145E-2</v>
      </c>
      <c r="H11" s="17">
        <f t="shared" si="0"/>
        <v>0.41862084977942882</v>
      </c>
      <c r="I11" s="15">
        <v>4717229608</v>
      </c>
      <c r="J11" s="15">
        <v>40121545420</v>
      </c>
      <c r="K11" s="17">
        <f t="shared" si="2"/>
        <v>0.11757347725814496</v>
      </c>
    </row>
    <row r="12" spans="1:11" x14ac:dyDescent="0.25">
      <c r="A12" s="15" t="s">
        <v>12</v>
      </c>
      <c r="B12" s="16" t="s">
        <v>16</v>
      </c>
      <c r="C12" s="16" t="s">
        <v>11</v>
      </c>
      <c r="D12" s="15">
        <v>2088</v>
      </c>
      <c r="E12" s="15">
        <v>1180</v>
      </c>
      <c r="F12" s="15">
        <v>242490</v>
      </c>
      <c r="G12" s="17">
        <f t="shared" si="1"/>
        <v>8.6106643572930845E-3</v>
      </c>
      <c r="H12" s="17">
        <f t="shared" si="0"/>
        <v>0.56513409961685823</v>
      </c>
      <c r="I12" s="15">
        <v>1267196369</v>
      </c>
      <c r="J12" s="15">
        <v>40121545420</v>
      </c>
      <c r="K12" s="17">
        <f t="shared" si="2"/>
        <v>3.1583937152339134E-2</v>
      </c>
    </row>
    <row r="13" spans="1:11" x14ac:dyDescent="0.25">
      <c r="A13" s="15" t="s">
        <v>12</v>
      </c>
      <c r="B13" s="16" t="s">
        <v>17</v>
      </c>
      <c r="C13" s="16" t="s">
        <v>11</v>
      </c>
      <c r="D13" s="15">
        <v>740</v>
      </c>
      <c r="E13" s="15">
        <v>251</v>
      </c>
      <c r="F13" s="15">
        <v>242490</v>
      </c>
      <c r="G13" s="17">
        <f t="shared" si="1"/>
        <v>3.051672233906553E-3</v>
      </c>
      <c r="H13" s="17">
        <f t="shared" si="0"/>
        <v>0.33918918918918917</v>
      </c>
      <c r="I13" s="15">
        <v>184498780</v>
      </c>
      <c r="J13" s="15">
        <v>40121545420</v>
      </c>
      <c r="K13" s="17">
        <f t="shared" si="2"/>
        <v>4.5984963457571621E-3</v>
      </c>
    </row>
    <row r="14" spans="1:11" x14ac:dyDescent="0.25">
      <c r="A14" s="15" t="s">
        <v>12</v>
      </c>
      <c r="B14" s="16" t="s">
        <v>18</v>
      </c>
      <c r="C14" s="16" t="s">
        <v>11</v>
      </c>
      <c r="D14" s="15">
        <v>5807</v>
      </c>
      <c r="E14" s="15">
        <v>2010</v>
      </c>
      <c r="F14" s="15">
        <v>242490</v>
      </c>
      <c r="G14" s="17">
        <f t="shared" si="1"/>
        <v>2.3947379273372097E-2</v>
      </c>
      <c r="H14" s="17">
        <f t="shared" si="0"/>
        <v>0.34613397623557773</v>
      </c>
      <c r="I14" s="15">
        <v>1238300490</v>
      </c>
      <c r="J14" s="15">
        <v>40121545420</v>
      </c>
      <c r="K14" s="17">
        <f t="shared" si="2"/>
        <v>3.0863728628526991E-2</v>
      </c>
    </row>
    <row r="15" spans="1:11" x14ac:dyDescent="0.25">
      <c r="A15" s="15" t="s">
        <v>19</v>
      </c>
      <c r="B15" s="16" t="s">
        <v>20</v>
      </c>
      <c r="C15" s="16" t="s">
        <v>11</v>
      </c>
      <c r="D15" s="15">
        <v>826</v>
      </c>
      <c r="E15" s="15">
        <v>619</v>
      </c>
      <c r="F15" s="15">
        <v>242490</v>
      </c>
      <c r="G15" s="17">
        <f t="shared" si="1"/>
        <v>3.4063260340632603E-3</v>
      </c>
      <c r="H15" s="17">
        <f t="shared" si="0"/>
        <v>0.74939467312348673</v>
      </c>
      <c r="I15" s="15">
        <v>715358780</v>
      </c>
      <c r="J15" s="15">
        <v>268274639435</v>
      </c>
      <c r="K15" s="17">
        <f t="shared" si="2"/>
        <v>2.6665166021901357E-3</v>
      </c>
    </row>
    <row r="16" spans="1:11" x14ac:dyDescent="0.25">
      <c r="A16" s="15" t="s">
        <v>19</v>
      </c>
      <c r="B16" s="16" t="s">
        <v>21</v>
      </c>
      <c r="C16" s="16" t="s">
        <v>11</v>
      </c>
      <c r="D16" s="15">
        <v>703</v>
      </c>
      <c r="E16" s="15">
        <v>427</v>
      </c>
      <c r="F16" s="15">
        <v>242490</v>
      </c>
      <c r="G16" s="17">
        <f t="shared" si="1"/>
        <v>2.899088622211225E-3</v>
      </c>
      <c r="H16" s="17">
        <f t="shared" si="0"/>
        <v>0.60739687055476532</v>
      </c>
      <c r="I16" s="15">
        <v>752054975</v>
      </c>
      <c r="J16" s="15">
        <v>268274639435</v>
      </c>
      <c r="K16" s="17">
        <f t="shared" si="2"/>
        <v>2.8033025282742565E-3</v>
      </c>
    </row>
    <row r="17" spans="1:11" x14ac:dyDescent="0.25">
      <c r="A17" s="15" t="s">
        <v>19</v>
      </c>
      <c r="B17" s="16" t="s">
        <v>22</v>
      </c>
      <c r="C17" s="16" t="s">
        <v>11</v>
      </c>
      <c r="D17" s="15">
        <v>1035</v>
      </c>
      <c r="E17" s="15">
        <v>858</v>
      </c>
      <c r="F17" s="15">
        <v>242490</v>
      </c>
      <c r="G17" s="17">
        <f t="shared" si="1"/>
        <v>4.2682172460720025E-3</v>
      </c>
      <c r="H17" s="17">
        <f t="shared" si="0"/>
        <v>0.82898550724637676</v>
      </c>
      <c r="I17" s="15">
        <v>875264046</v>
      </c>
      <c r="J17" s="15">
        <v>268274639435</v>
      </c>
      <c r="K17" s="17">
        <f t="shared" si="2"/>
        <v>3.2625672253007235E-3</v>
      </c>
    </row>
    <row r="18" spans="1:11" x14ac:dyDescent="0.25">
      <c r="A18" s="15" t="s">
        <v>19</v>
      </c>
      <c r="B18" s="16" t="s">
        <v>23</v>
      </c>
      <c r="C18" s="16" t="s">
        <v>11</v>
      </c>
      <c r="D18" s="15">
        <v>187</v>
      </c>
      <c r="E18" s="15">
        <v>156</v>
      </c>
      <c r="F18" s="15">
        <v>242490</v>
      </c>
      <c r="G18" s="17">
        <f t="shared" si="1"/>
        <v>7.7116582127098024E-4</v>
      </c>
      <c r="H18" s="17">
        <f t="shared" si="0"/>
        <v>0.83422459893048129</v>
      </c>
      <c r="I18" s="15">
        <v>422143245</v>
      </c>
      <c r="J18" s="15">
        <v>268274639435</v>
      </c>
      <c r="K18" s="17">
        <f t="shared" si="2"/>
        <v>1.5735488299939758E-3</v>
      </c>
    </row>
    <row r="19" spans="1:11" x14ac:dyDescent="0.25">
      <c r="A19" s="15" t="s">
        <v>24</v>
      </c>
      <c r="B19" s="16" t="s">
        <v>25</v>
      </c>
      <c r="C19" s="16" t="s">
        <v>11</v>
      </c>
      <c r="D19" s="15">
        <v>110</v>
      </c>
      <c r="E19" s="15">
        <v>0</v>
      </c>
      <c r="F19" s="15">
        <v>242490</v>
      </c>
      <c r="G19" s="17">
        <f t="shared" si="1"/>
        <v>4.5362695368881189E-4</v>
      </c>
      <c r="H19" s="17">
        <f t="shared" si="0"/>
        <v>0</v>
      </c>
      <c r="I19" s="15">
        <v>9331100</v>
      </c>
      <c r="J19" s="15">
        <v>13332983321</v>
      </c>
      <c r="K19" s="17">
        <f t="shared" si="2"/>
        <v>6.9985087173274503E-4</v>
      </c>
    </row>
    <row r="20" spans="1:11" x14ac:dyDescent="0.25">
      <c r="A20" s="15" t="s">
        <v>24</v>
      </c>
      <c r="B20" s="16" t="s">
        <v>26</v>
      </c>
      <c r="C20" s="16" t="s">
        <v>11</v>
      </c>
      <c r="D20" s="15">
        <v>3910</v>
      </c>
      <c r="E20" s="15">
        <v>790</v>
      </c>
      <c r="F20" s="15">
        <v>242490</v>
      </c>
      <c r="G20" s="17">
        <f t="shared" si="1"/>
        <v>1.6124376262938677E-2</v>
      </c>
      <c r="H20" s="17">
        <f t="shared" si="0"/>
        <v>0.20204603580562661</v>
      </c>
      <c r="I20" s="15">
        <v>528803180</v>
      </c>
      <c r="J20" s="15">
        <v>13332983321</v>
      </c>
      <c r="K20" s="17">
        <f t="shared" si="2"/>
        <v>3.9661279645277374E-2</v>
      </c>
    </row>
    <row r="21" spans="1:11" x14ac:dyDescent="0.25">
      <c r="A21" s="15" t="s">
        <v>27</v>
      </c>
      <c r="B21" s="16" t="s">
        <v>28</v>
      </c>
      <c r="C21" s="16" t="s">
        <v>11</v>
      </c>
      <c r="D21" s="15">
        <v>1998</v>
      </c>
      <c r="E21" s="15">
        <v>543</v>
      </c>
      <c r="F21" s="15">
        <v>242490</v>
      </c>
      <c r="G21" s="17">
        <f t="shared" si="1"/>
        <v>8.2395150315476926E-3</v>
      </c>
      <c r="H21" s="17">
        <f t="shared" si="0"/>
        <v>0.27177177177177175</v>
      </c>
      <c r="I21" s="15">
        <v>1931281685</v>
      </c>
      <c r="J21" s="15">
        <v>96545634995</v>
      </c>
      <c r="K21" s="17">
        <f t="shared" si="2"/>
        <v>2.0003821872423534E-2</v>
      </c>
    </row>
    <row r="22" spans="1:11" x14ac:dyDescent="0.25">
      <c r="A22" s="15" t="s">
        <v>29</v>
      </c>
      <c r="B22" s="16" t="s">
        <v>30</v>
      </c>
      <c r="C22" s="16" t="s">
        <v>11</v>
      </c>
      <c r="D22" s="15">
        <v>1066</v>
      </c>
      <c r="E22" s="15">
        <v>520</v>
      </c>
      <c r="F22" s="15">
        <v>242490</v>
      </c>
      <c r="G22" s="17">
        <f t="shared" si="1"/>
        <v>4.3960575693843046E-3</v>
      </c>
      <c r="H22" s="17">
        <f t="shared" si="0"/>
        <v>0.48780487804878048</v>
      </c>
      <c r="I22" s="15">
        <v>186550950</v>
      </c>
      <c r="J22" s="15">
        <v>73522238808</v>
      </c>
      <c r="K22" s="17">
        <f t="shared" si="2"/>
        <v>2.5373404431707986E-3</v>
      </c>
    </row>
    <row r="25" spans="1:11" ht="18.75" x14ac:dyDescent="0.3">
      <c r="A25" s="11" t="s">
        <v>46</v>
      </c>
      <c r="B25" s="11"/>
    </row>
    <row r="27" spans="1:11" x14ac:dyDescent="0.25">
      <c r="A27" t="s">
        <v>0</v>
      </c>
      <c r="B27" t="s">
        <v>44</v>
      </c>
      <c r="C27" t="s">
        <v>3</v>
      </c>
      <c r="D27" t="s">
        <v>4</v>
      </c>
      <c r="E27" t="s">
        <v>5</v>
      </c>
      <c r="F27" t="s">
        <v>6</v>
      </c>
      <c r="G27" t="s">
        <v>42</v>
      </c>
      <c r="H27" t="s">
        <v>7</v>
      </c>
      <c r="I27" t="s">
        <v>8</v>
      </c>
      <c r="J27" t="s">
        <v>9</v>
      </c>
    </row>
    <row r="28" spans="1:11" x14ac:dyDescent="0.25">
      <c r="A28" s="16">
        <v>11</v>
      </c>
      <c r="B28" s="16" t="s">
        <v>11</v>
      </c>
      <c r="C28" s="15">
        <v>23</v>
      </c>
      <c r="D28" s="15">
        <v>10</v>
      </c>
      <c r="E28" s="15">
        <v>242490</v>
      </c>
      <c r="F28" s="17">
        <f>Sales!$D28/Sales!$C28</f>
        <v>0.43478260869565216</v>
      </c>
      <c r="G28" s="17">
        <v>9.4849272134933402E-5</v>
      </c>
      <c r="H28" s="15">
        <v>18089850</v>
      </c>
      <c r="I28" s="18">
        <v>80730444700</v>
      </c>
      <c r="J28" s="17">
        <f>summary_sales_category[[#This Row],[Sales Amount]]/summary_sales_category[[#This Row],[Net Sales (by Category)]]</f>
        <v>2.2407717518741724E-4</v>
      </c>
    </row>
    <row r="29" spans="1:11" x14ac:dyDescent="0.25">
      <c r="A29" s="16" t="s">
        <v>12</v>
      </c>
      <c r="B29" s="16" t="s">
        <v>11</v>
      </c>
      <c r="C29" s="15">
        <v>23918</v>
      </c>
      <c r="D29" s="15">
        <v>9332</v>
      </c>
      <c r="E29" s="15">
        <v>242490</v>
      </c>
      <c r="F29" s="17">
        <f>Sales!$D29/Sales!$C29</f>
        <v>0.39016640187306634</v>
      </c>
      <c r="G29" s="17">
        <v>6.3111880902305253E-2</v>
      </c>
      <c r="H29" s="15">
        <v>9518727777</v>
      </c>
      <c r="I29" s="15">
        <v>40121545420</v>
      </c>
      <c r="J29" s="17">
        <f>summary_sales_category[[#This Row],[Sales Amount]]/summary_sales_category[[#This Row],[Net Sales (by Category)]]</f>
        <v>0.23724728639827156</v>
      </c>
    </row>
    <row r="30" spans="1:11" x14ac:dyDescent="0.25">
      <c r="A30" s="16" t="s">
        <v>19</v>
      </c>
      <c r="B30" s="16" t="s">
        <v>11</v>
      </c>
      <c r="C30" s="15">
        <v>2751</v>
      </c>
      <c r="D30" s="15">
        <v>2060</v>
      </c>
      <c r="E30" s="15">
        <v>242490</v>
      </c>
      <c r="F30" s="17">
        <f>Sales!$D30/Sales!$C30</f>
        <v>0.74881861141403128</v>
      </c>
      <c r="G30" s="17">
        <v>1.1344797723617468E-2</v>
      </c>
      <c r="H30" s="15">
        <v>2764821046</v>
      </c>
      <c r="I30" s="15">
        <v>268274639435</v>
      </c>
      <c r="J30" s="17">
        <f>summary_sales_category[[#This Row],[Sales Amount]]/summary_sales_category[[#This Row],[Net Sales (by Category)]]</f>
        <v>1.0305935185759091E-2</v>
      </c>
    </row>
    <row r="31" spans="1:11" x14ac:dyDescent="0.25">
      <c r="A31" s="16" t="s">
        <v>24</v>
      </c>
      <c r="B31" s="16" t="s">
        <v>11</v>
      </c>
      <c r="C31" s="15">
        <v>4020</v>
      </c>
      <c r="D31" s="15">
        <v>790</v>
      </c>
      <c r="E31" s="15">
        <v>242490</v>
      </c>
      <c r="F31" s="17">
        <f>Sales!$D31/Sales!$C31</f>
        <v>0.19651741293532338</v>
      </c>
      <c r="G31" s="17">
        <v>1.6578003216627488E-2</v>
      </c>
      <c r="H31" s="15">
        <v>538134280</v>
      </c>
      <c r="I31" s="15">
        <v>13332983321</v>
      </c>
      <c r="J31" s="17">
        <f>summary_sales_category[[#This Row],[Sales Amount]]/summary_sales_category[[#This Row],[Net Sales (by Category)]]</f>
        <v>4.0361130517010117E-2</v>
      </c>
    </row>
    <row r="32" spans="1:11" x14ac:dyDescent="0.25">
      <c r="A32" s="16" t="s">
        <v>27</v>
      </c>
      <c r="B32" s="16" t="s">
        <v>11</v>
      </c>
      <c r="C32" s="15">
        <v>1998</v>
      </c>
      <c r="D32" s="15">
        <v>543</v>
      </c>
      <c r="E32" s="15">
        <v>242490</v>
      </c>
      <c r="F32" s="17">
        <f>Sales!$D32/Sales!$C32</f>
        <v>0.27177177177177175</v>
      </c>
      <c r="G32" s="17">
        <v>8.2395150315476926E-3</v>
      </c>
      <c r="H32" s="15">
        <v>1931281685</v>
      </c>
      <c r="I32" s="15">
        <v>96545634995</v>
      </c>
      <c r="J32" s="17">
        <f>summary_sales_category[[#This Row],[Sales Amount]]/summary_sales_category[[#This Row],[Net Sales (by Category)]]</f>
        <v>2.0003821872423534E-2</v>
      </c>
    </row>
    <row r="33" spans="1:10" x14ac:dyDescent="0.25">
      <c r="A33" s="16" t="s">
        <v>29</v>
      </c>
      <c r="B33" s="16" t="s">
        <v>11</v>
      </c>
      <c r="C33" s="15">
        <v>1066</v>
      </c>
      <c r="D33" s="15">
        <v>520</v>
      </c>
      <c r="E33" s="15">
        <v>242490</v>
      </c>
      <c r="F33" s="17">
        <f>Sales!$D33/Sales!$C33</f>
        <v>0.48780487804878048</v>
      </c>
      <c r="G33" s="17">
        <v>4.3960575693843046E-3</v>
      </c>
      <c r="H33" s="15">
        <v>186550950</v>
      </c>
      <c r="I33" s="15">
        <v>73522238808</v>
      </c>
      <c r="J33" s="17">
        <f>summary_sales_category[[#This Row],[Sales Amount]]/summary_sales_category[[#This Row],[Net Sales (by Category)]]</f>
        <v>2.5373404431707986E-3</v>
      </c>
    </row>
  </sheetData>
  <mergeCells count="2">
    <mergeCell ref="A5:B5"/>
    <mergeCell ref="A25:B25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93B1-A889-4A7E-855D-F59981543A04}">
  <dimension ref="A1"/>
  <sheetViews>
    <sheetView topLeftCell="A19" zoomScale="55" zoomScaleNormal="55" workbookViewId="0">
      <selection activeCell="X55" sqref="X5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4B08-55C5-45CB-A372-B639104ACD6D}">
  <dimension ref="A5:H25"/>
  <sheetViews>
    <sheetView zoomScale="85" zoomScaleNormal="85" workbookViewId="0">
      <selection activeCell="C23" sqref="C23:C24"/>
    </sheetView>
  </sheetViews>
  <sheetFormatPr defaultRowHeight="15" x14ac:dyDescent="0.25"/>
  <cols>
    <col min="1" max="1" width="13.42578125" bestFit="1" customWidth="1"/>
    <col min="2" max="2" width="51.42578125" bestFit="1" customWidth="1"/>
    <col min="3" max="3" width="25.42578125" bestFit="1" customWidth="1"/>
    <col min="4" max="4" width="13.42578125" bestFit="1" customWidth="1"/>
    <col min="5" max="5" width="13.140625" bestFit="1" customWidth="1"/>
    <col min="6" max="6" width="30.85546875" bestFit="1" customWidth="1"/>
    <col min="7" max="7" width="33.28515625" customWidth="1"/>
    <col min="8" max="8" width="32.140625" bestFit="1" customWidth="1"/>
    <col min="9" max="9" width="13.28515625" bestFit="1" customWidth="1"/>
    <col min="10" max="11" width="12.7109375" bestFit="1" customWidth="1"/>
  </cols>
  <sheetData>
    <row r="5" spans="1:8" ht="18.75" x14ac:dyDescent="0.3">
      <c r="A5" s="11" t="s">
        <v>45</v>
      </c>
      <c r="B5" s="11"/>
    </row>
    <row r="7" spans="1:8" x14ac:dyDescent="0.25">
      <c r="A7" s="19" t="s">
        <v>0</v>
      </c>
      <c r="B7" s="20" t="s">
        <v>1</v>
      </c>
      <c r="C7" s="20" t="s">
        <v>2</v>
      </c>
      <c r="D7" s="20" t="s">
        <v>3</v>
      </c>
      <c r="E7" s="20" t="s">
        <v>4</v>
      </c>
      <c r="F7" s="20" t="s">
        <v>5</v>
      </c>
      <c r="G7" s="20" t="s">
        <v>41</v>
      </c>
      <c r="H7" s="20" t="s">
        <v>43</v>
      </c>
    </row>
    <row r="8" spans="1:8" x14ac:dyDescent="0.25">
      <c r="A8" s="5" t="s">
        <v>19</v>
      </c>
      <c r="B8" s="2" t="s">
        <v>33</v>
      </c>
      <c r="C8" s="1" t="s">
        <v>11</v>
      </c>
      <c r="D8" s="2">
        <v>57</v>
      </c>
      <c r="E8" s="2">
        <v>20</v>
      </c>
      <c r="F8" s="3">
        <v>242490</v>
      </c>
      <c r="G8" s="4">
        <f>E8/D8</f>
        <v>0.35087719298245612</v>
      </c>
      <c r="H8" s="4">
        <f>D8/F8</f>
        <v>2.3506123963874798E-4</v>
      </c>
    </row>
    <row r="9" spans="1:8" x14ac:dyDescent="0.25">
      <c r="A9" s="5" t="s">
        <v>19</v>
      </c>
      <c r="B9" s="2" t="s">
        <v>32</v>
      </c>
      <c r="C9" s="1" t="s">
        <v>11</v>
      </c>
      <c r="D9" s="2">
        <v>171</v>
      </c>
      <c r="E9" s="2">
        <v>60</v>
      </c>
      <c r="F9" s="3">
        <v>242490</v>
      </c>
      <c r="G9" s="4">
        <f t="shared" ref="G9:G16" si="0">E9/D9</f>
        <v>0.35087719298245612</v>
      </c>
      <c r="H9" s="4">
        <f t="shared" ref="H9:H16" si="1">D9/F9</f>
        <v>7.0518371891624399E-4</v>
      </c>
    </row>
    <row r="10" spans="1:8" x14ac:dyDescent="0.25">
      <c r="A10" s="5" t="s">
        <v>31</v>
      </c>
      <c r="B10" s="2" t="s">
        <v>34</v>
      </c>
      <c r="C10" s="1" t="s">
        <v>11</v>
      </c>
      <c r="D10" s="2">
        <v>5</v>
      </c>
      <c r="E10" s="2">
        <v>0</v>
      </c>
      <c r="F10" s="3">
        <v>242490</v>
      </c>
      <c r="G10" s="4">
        <f t="shared" si="0"/>
        <v>0</v>
      </c>
      <c r="H10" s="4">
        <f t="shared" si="1"/>
        <v>2.0619406985855085E-5</v>
      </c>
    </row>
    <row r="11" spans="1:8" ht="15.75" customHeight="1" x14ac:dyDescent="0.25">
      <c r="A11" s="5" t="s">
        <v>31</v>
      </c>
      <c r="B11" s="2" t="s">
        <v>35</v>
      </c>
      <c r="C11" s="1" t="s">
        <v>11</v>
      </c>
      <c r="D11" s="2">
        <v>105</v>
      </c>
      <c r="E11" s="2">
        <v>32</v>
      </c>
      <c r="F11" s="3">
        <v>242490</v>
      </c>
      <c r="G11" s="4">
        <f t="shared" si="0"/>
        <v>0.30476190476190479</v>
      </c>
      <c r="H11" s="4">
        <f t="shared" si="1"/>
        <v>4.3300754670295684E-4</v>
      </c>
    </row>
    <row r="12" spans="1:8" x14ac:dyDescent="0.25">
      <c r="A12" s="5">
        <v>21</v>
      </c>
      <c r="B12" s="2" t="s">
        <v>36</v>
      </c>
      <c r="C12" s="1" t="s">
        <v>11</v>
      </c>
      <c r="D12" s="2">
        <v>230</v>
      </c>
      <c r="E12" s="2">
        <v>127</v>
      </c>
      <c r="F12" s="3">
        <v>242490</v>
      </c>
      <c r="G12" s="4">
        <f>E12/D12</f>
        <v>0.55217391304347829</v>
      </c>
      <c r="H12" s="4">
        <f>D12/F12</f>
        <v>9.48492721349334E-4</v>
      </c>
    </row>
    <row r="13" spans="1:8" ht="15" customHeight="1" x14ac:dyDescent="0.25">
      <c r="A13" s="5">
        <v>21</v>
      </c>
      <c r="B13" s="2" t="s">
        <v>37</v>
      </c>
      <c r="C13" s="1" t="s">
        <v>11</v>
      </c>
      <c r="D13" s="2">
        <v>170</v>
      </c>
      <c r="E13" s="2">
        <v>162</v>
      </c>
      <c r="F13" s="3">
        <v>242490</v>
      </c>
      <c r="G13" s="4">
        <f>E13/D13</f>
        <v>0.95294117647058818</v>
      </c>
      <c r="H13" s="4">
        <f t="shared" si="1"/>
        <v>7.0105983751907294E-4</v>
      </c>
    </row>
    <row r="14" spans="1:8" x14ac:dyDescent="0.25">
      <c r="A14" s="5" t="s">
        <v>31</v>
      </c>
      <c r="B14" s="2" t="s">
        <v>38</v>
      </c>
      <c r="C14" s="1" t="s">
        <v>11</v>
      </c>
      <c r="D14" s="2">
        <v>51</v>
      </c>
      <c r="E14" s="2">
        <v>15</v>
      </c>
      <c r="F14" s="3">
        <v>242490</v>
      </c>
      <c r="G14" s="4">
        <f t="shared" si="0"/>
        <v>0.29411764705882354</v>
      </c>
      <c r="H14" s="4">
        <f t="shared" si="1"/>
        <v>2.1031795125572188E-4</v>
      </c>
    </row>
    <row r="15" spans="1:8" x14ac:dyDescent="0.25">
      <c r="A15" s="5" t="s">
        <v>27</v>
      </c>
      <c r="B15" s="2" t="s">
        <v>39</v>
      </c>
      <c r="C15" s="1" t="s">
        <v>11</v>
      </c>
      <c r="D15" s="2">
        <v>41</v>
      </c>
      <c r="E15" s="2">
        <v>40</v>
      </c>
      <c r="F15" s="3">
        <v>242490</v>
      </c>
      <c r="G15" s="4">
        <f t="shared" si="0"/>
        <v>0.97560975609756095</v>
      </c>
      <c r="H15" s="4">
        <f t="shared" si="1"/>
        <v>1.690791372840117E-4</v>
      </c>
    </row>
    <row r="16" spans="1:8" x14ac:dyDescent="0.25">
      <c r="A16" s="6" t="s">
        <v>29</v>
      </c>
      <c r="B16" s="7" t="s">
        <v>40</v>
      </c>
      <c r="C16" s="8" t="s">
        <v>11</v>
      </c>
      <c r="D16" s="7">
        <v>119</v>
      </c>
      <c r="E16" s="7">
        <v>39</v>
      </c>
      <c r="F16" s="9">
        <v>242490</v>
      </c>
      <c r="G16" s="10">
        <f t="shared" si="0"/>
        <v>0.32773109243697479</v>
      </c>
      <c r="H16" s="10">
        <f t="shared" si="1"/>
        <v>4.9074188626335106E-4</v>
      </c>
    </row>
    <row r="19" spans="1:7" ht="18.75" x14ac:dyDescent="0.3">
      <c r="A19" s="11" t="s">
        <v>46</v>
      </c>
      <c r="B19" s="11"/>
    </row>
    <row r="21" spans="1:7" x14ac:dyDescent="0.25">
      <c r="A21" s="14" t="s">
        <v>0</v>
      </c>
      <c r="B21" s="21" t="s">
        <v>2</v>
      </c>
      <c r="C21" s="21" t="s">
        <v>3</v>
      </c>
      <c r="D21" s="21" t="s">
        <v>4</v>
      </c>
      <c r="E21" s="21" t="s">
        <v>5</v>
      </c>
      <c r="F21" s="21" t="s">
        <v>41</v>
      </c>
      <c r="G21" s="13" t="s">
        <v>43</v>
      </c>
    </row>
    <row r="22" spans="1:7" x14ac:dyDescent="0.25">
      <c r="A22" s="22" t="s">
        <v>19</v>
      </c>
      <c r="B22" s="1" t="s">
        <v>11</v>
      </c>
      <c r="C22" s="23">
        <v>228</v>
      </c>
      <c r="D22" s="23">
        <v>80</v>
      </c>
      <c r="E22" s="23">
        <v>242490</v>
      </c>
      <c r="F22" s="24">
        <f>summary_qty_category[[#This Row],[Total Claim]]/summary_qty_category[[#This Row],[Total Count]]</f>
        <v>0.35087719298245612</v>
      </c>
      <c r="G22" s="25">
        <f>summary_qty_category[[#This Row],[Total Count]]/summary_qty_category[[#This Row],[NOC]]</f>
        <v>9.4024495855499191E-4</v>
      </c>
    </row>
    <row r="23" spans="1:7" x14ac:dyDescent="0.25">
      <c r="A23" s="22" t="s">
        <v>31</v>
      </c>
      <c r="B23" s="1" t="s">
        <v>11</v>
      </c>
      <c r="C23" s="23">
        <v>561</v>
      </c>
      <c r="D23" s="23">
        <v>336</v>
      </c>
      <c r="E23" s="23">
        <v>242490</v>
      </c>
      <c r="F23" s="24">
        <f>summary_qty_category[[#This Row],[Total Claim]]/summary_qty_category[[#This Row],[Total Count]]</f>
        <v>0.59893048128342241</v>
      </c>
      <c r="G23" s="25">
        <f>summary_qty_category[[#This Row],[Total Count]]/summary_qty_category[[#This Row],[NOC]]</f>
        <v>2.3134974638129406E-3</v>
      </c>
    </row>
    <row r="24" spans="1:7" x14ac:dyDescent="0.25">
      <c r="A24" s="22" t="s">
        <v>27</v>
      </c>
      <c r="B24" s="1" t="s">
        <v>11</v>
      </c>
      <c r="C24" s="23">
        <v>41</v>
      </c>
      <c r="D24" s="23">
        <v>40</v>
      </c>
      <c r="E24" s="23">
        <v>242490</v>
      </c>
      <c r="F24" s="24">
        <f>summary_qty_category[[#This Row],[Total Claim]]/summary_qty_category[[#This Row],[Total Count]]</f>
        <v>0.97560975609756095</v>
      </c>
      <c r="G24" s="25">
        <f>summary_qty_category[[#This Row],[Total Count]]/summary_qty_category[[#This Row],[NOC]]</f>
        <v>1.690791372840117E-4</v>
      </c>
    </row>
    <row r="25" spans="1:7" x14ac:dyDescent="0.25">
      <c r="A25" s="12" t="s">
        <v>29</v>
      </c>
      <c r="B25" s="8" t="s">
        <v>11</v>
      </c>
      <c r="C25" s="26">
        <v>119</v>
      </c>
      <c r="D25" s="26">
        <v>39</v>
      </c>
      <c r="E25" s="26">
        <v>242490</v>
      </c>
      <c r="F25" s="27">
        <f>summary_qty_category[[#This Row],[Total Claim]]/summary_qty_category[[#This Row],[Total Count]]</f>
        <v>0.32773109243697479</v>
      </c>
      <c r="G25" s="28">
        <f>summary_qty_category[[#This Row],[Total Count]]/summary_qty_category[[#This Row],[NOC]]</f>
        <v>4.9074188626335106E-4</v>
      </c>
    </row>
  </sheetData>
  <mergeCells count="2">
    <mergeCell ref="A5:B5"/>
    <mergeCell ref="A19:B19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3AEC-D95E-4225-B16B-4383D2BF800A}">
  <dimension ref="A1"/>
  <sheetViews>
    <sheetView topLeftCell="A13" zoomScale="55" zoomScaleNormal="55" workbookViewId="0">
      <selection activeCell="AD20" sqref="AD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</vt:lpstr>
      <vt:lpstr>Visualisasi Sales</vt:lpstr>
      <vt:lpstr>Qty</vt:lpstr>
      <vt:lpstr>Visualisasi Qty</vt:lpstr>
      <vt:lpstr>Sales_Summary</vt:lpstr>
      <vt:lpstr>Sales_Summary_Promo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Dafha Syahrizal</cp:lastModifiedBy>
  <dcterms:created xsi:type="dcterms:W3CDTF">2026-02-02T06:36:26Z</dcterms:created>
  <dcterms:modified xsi:type="dcterms:W3CDTF">2026-02-04T04:10:29Z</dcterms:modified>
</cp:coreProperties>
</file>