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2" documentId="8_{62F269A5-8BE3-4EA5-AE48-B90A5F66E3EA}" xr6:coauthVersionLast="45" xr6:coauthVersionMax="45" xr10:uidLastSave="{5D9945A4-045B-481F-8963-EB85CD1209E0}"/>
  <bookViews>
    <workbookView xWindow="-37815" yWindow="-15900" windowWidth="31230" windowHeight="20580" xr2:uid="{49164079-579C-4C5C-81DB-E704710EAE22}"/>
  </bookViews>
  <sheets>
    <sheet name="Yield summary" sheetId="1" r:id="rId1"/>
  </sheets>
  <externalReferences>
    <externalReference r:id="rId2"/>
  </externalReferences>
  <definedNames>
    <definedName name="_xlchart.v1.0" hidden="1">'Yield summary'!$F$19:$F$33</definedName>
    <definedName name="_xlchart.v1.1" hidden="1">'Yield summary'!$F$2</definedName>
    <definedName name="_xlchart.v1.10" hidden="1">'Yield summary'!$K$19:$K$33</definedName>
    <definedName name="_xlchart.v1.11" hidden="1">'Yield summary'!$K$2</definedName>
    <definedName name="_xlchart.v1.12" hidden="1">'Yield summary'!$L$19:$L$33</definedName>
    <definedName name="_xlchart.v1.13" hidden="1">'Yield summary'!$L$2</definedName>
    <definedName name="_xlchart.v1.14" hidden="1">'Yield summary'!$M$19:$M$33</definedName>
    <definedName name="_xlchart.v1.15" hidden="1">'Yield summary'!$M$2</definedName>
    <definedName name="_xlchart.v1.16" hidden="1">'Yield summary'!$N$19:$N$33</definedName>
    <definedName name="_xlchart.v1.17" hidden="1">'Yield summary'!$N$2</definedName>
    <definedName name="_xlchart.v1.18" hidden="1">'Yield summary'!$O$19:$O$33</definedName>
    <definedName name="_xlchart.v1.19" hidden="1">'Yield summary'!$O$2</definedName>
    <definedName name="_xlchart.v1.2" hidden="1">'Yield summary'!$G$19:$G$33</definedName>
    <definedName name="_xlchart.v1.20" hidden="1">[1]MAR!$I$2</definedName>
    <definedName name="_xlchart.v1.21" hidden="1">'Yield summary'!$F$2</definedName>
    <definedName name="_xlchart.v1.22" hidden="1">'Yield summary'!$F$4:$F$18</definedName>
    <definedName name="_xlchart.v1.23" hidden="1">'Yield summary'!$G$2</definedName>
    <definedName name="_xlchart.v1.24" hidden="1">'Yield summary'!$G$4:$G$18</definedName>
    <definedName name="_xlchart.v1.25" hidden="1">'Yield summary'!$H$2</definedName>
    <definedName name="_xlchart.v1.26" hidden="1">'Yield summary'!$H$4:$H$18</definedName>
    <definedName name="_xlchart.v1.27" hidden="1">'Yield summary'!$I$2</definedName>
    <definedName name="_xlchart.v1.28" hidden="1">'Yield summary'!$I$4:$I$18</definedName>
    <definedName name="_xlchart.v1.29" hidden="1">'Yield summary'!$J$2</definedName>
    <definedName name="_xlchart.v1.3" hidden="1">'Yield summary'!$G$2</definedName>
    <definedName name="_xlchart.v1.30" hidden="1">'Yield summary'!$J$4:$J$18</definedName>
    <definedName name="_xlchart.v1.31" hidden="1">'Yield summary'!$K$2</definedName>
    <definedName name="_xlchart.v1.32" hidden="1">'Yield summary'!$K$4:$K$18</definedName>
    <definedName name="_xlchart.v1.33" hidden="1">'Yield summary'!$L$2</definedName>
    <definedName name="_xlchart.v1.34" hidden="1">'Yield summary'!$L$4:$L$18</definedName>
    <definedName name="_xlchart.v1.35" hidden="1">'Yield summary'!$M$2</definedName>
    <definedName name="_xlchart.v1.36" hidden="1">'Yield summary'!$M$4:$M$18</definedName>
    <definedName name="_xlchart.v1.37" hidden="1">'Yield summary'!$N$2</definedName>
    <definedName name="_xlchart.v1.38" hidden="1">'Yield summary'!$N$4:$N$18</definedName>
    <definedName name="_xlchart.v1.39" hidden="1">'Yield summary'!$O$2</definedName>
    <definedName name="_xlchart.v1.4" hidden="1">'Yield summary'!$H$19:$H$33</definedName>
    <definedName name="_xlchart.v1.40" hidden="1">'Yield summary'!$O$4:$O$18</definedName>
    <definedName name="_xlchart.v1.41" hidden="1">[1]MAR!$I$2</definedName>
    <definedName name="_xlchart.v1.5" hidden="1">'Yield summary'!$H$2</definedName>
    <definedName name="_xlchart.v1.6" hidden="1">'Yield summary'!$I$19:$I$33</definedName>
    <definedName name="_xlchart.v1.7" hidden="1">'Yield summary'!$I$2</definedName>
    <definedName name="_xlchart.v1.8" hidden="1">'Yield summary'!$J$19:$J$33</definedName>
    <definedName name="_xlchart.v1.9" hidden="1">'Yield summary'!$J$2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Z3" i="1" l="1"/>
  <c r="S33" i="1" l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Q39" i="1" l="1"/>
  <c r="Q38" i="1"/>
  <c r="Z7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  <c r="V4" i="1" l="1"/>
  <c r="V19" i="1"/>
  <c r="AK3" i="1"/>
  <c r="AI4" i="1"/>
  <c r="AT4" i="1" s="1"/>
  <c r="AI3" i="1"/>
  <c r="AT3" i="1" s="1"/>
  <c r="AH4" i="1"/>
  <c r="AS4" i="1" s="1"/>
  <c r="AH3" i="1"/>
  <c r="AS3" i="1" s="1"/>
  <c r="AG4" i="1"/>
  <c r="AR4" i="1" s="1"/>
  <c r="AG3" i="1"/>
  <c r="AR3" i="1" s="1"/>
  <c r="AF4" i="1"/>
  <c r="AQ4" i="1" s="1"/>
  <c r="AF3" i="1"/>
  <c r="AQ3" i="1" s="1"/>
  <c r="AE3" i="1"/>
  <c r="AP3" i="1" s="1"/>
  <c r="AE4" i="1"/>
  <c r="AP4" i="1" s="1"/>
  <c r="AD4" i="1"/>
  <c r="AO4" i="1" s="1"/>
  <c r="AD3" i="1"/>
  <c r="AO3" i="1" s="1"/>
  <c r="AC4" i="1"/>
  <c r="AN4" i="1" s="1"/>
  <c r="AC3" i="1"/>
  <c r="AN3" i="1" s="1"/>
  <c r="AB4" i="1"/>
  <c r="AM4" i="1" s="1"/>
  <c r="AB3" i="1"/>
  <c r="AM3" i="1" s="1"/>
  <c r="AA4" i="1"/>
  <c r="AL4" i="1" s="1"/>
  <c r="AA3" i="1"/>
  <c r="AL3" i="1" s="1"/>
  <c r="AU3" i="1" l="1"/>
  <c r="AA8" i="1"/>
  <c r="AA7" i="1"/>
  <c r="AB8" i="1"/>
  <c r="AB7" i="1"/>
  <c r="Z8" i="1"/>
  <c r="Z4" i="1"/>
  <c r="AK4" i="1" s="1"/>
  <c r="AU4" i="1" s="1"/>
  <c r="AE8" i="1" l="1"/>
  <c r="AD8" i="1"/>
  <c r="AC8" i="1" l="1"/>
  <c r="AC7" i="1"/>
  <c r="AD7" i="1"/>
  <c r="AE7" i="1"/>
</calcChain>
</file>

<file path=xl/sharedStrings.xml><?xml version="1.0" encoding="utf-8"?>
<sst xmlns="http://schemas.openxmlformats.org/spreadsheetml/2006/main" count="110" uniqueCount="37">
  <si>
    <t>Averages</t>
  </si>
  <si>
    <t>KA5</t>
  </si>
  <si>
    <t>EU1</t>
  </si>
  <si>
    <t>B25</t>
  </si>
  <si>
    <t>B17</t>
  </si>
  <si>
    <t>RAW</t>
  </si>
  <si>
    <t>EU2</t>
  </si>
  <si>
    <t>plot</t>
  </si>
  <si>
    <t>year</t>
  </si>
  <si>
    <t>PTF_0</t>
  </si>
  <si>
    <t>PTF_1</t>
  </si>
  <si>
    <t>PTF_2</t>
  </si>
  <si>
    <t>PTF_3</t>
  </si>
  <si>
    <t>PTF_4</t>
  </si>
  <si>
    <t>PTF_EU</t>
  </si>
  <si>
    <t>SD</t>
  </si>
  <si>
    <t>MEASUR</t>
  </si>
  <si>
    <t>ROS</t>
  </si>
  <si>
    <t>MEA</t>
  </si>
  <si>
    <t>MED</t>
  </si>
  <si>
    <t>Biomass/yield</t>
  </si>
  <si>
    <t>St Dev</t>
  </si>
  <si>
    <t>Glo</t>
  </si>
  <si>
    <t>Mat</t>
  </si>
  <si>
    <t>Dan</t>
  </si>
  <si>
    <t>original</t>
  </si>
  <si>
    <t>w. rye</t>
  </si>
  <si>
    <t>Corn</t>
  </si>
  <si>
    <t>W Rye</t>
  </si>
  <si>
    <t>MEAS</t>
  </si>
  <si>
    <t>SD of measured yield</t>
  </si>
  <si>
    <t>Measu tons</t>
  </si>
  <si>
    <t>CV</t>
  </si>
  <si>
    <t>CV ave</t>
  </si>
  <si>
    <t>CO</t>
  </si>
  <si>
    <t>WR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</si>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</sst>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val>
            <c:numRef>
              <c:f>'Yield summary'!$Z$3:$AE$3</c:f>
              <c:numCache>
                <c:formatCode>General</c:formatCode>
                <c:ptCount val="6"/>
                <c:pt idx="0">
                  <c:v>7624.4</c:v>
                </c:pt>
                <c:pt idx="1">
                  <c:v>9310.8666666666668</c:v>
                </c:pt>
                <c:pt idx="2">
                  <c:v>8589.6</c:v>
                </c:pt>
                <c:pt idx="3">
                  <c:v>9319.6666666666661</c:v>
                </c:pt>
                <c:pt idx="4">
                  <c:v>8390.4</c:v>
                </c:pt>
                <c:pt idx="5">
                  <c:v>7749.2666666666664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'Yield summary'!#REF!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05C-474F-B759-74EF5623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14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8204203350534"/>
          <c:y val="7.2644721906923948E-2"/>
          <c:w val="0.80991795796649468"/>
          <c:h val="0.8447297720021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19050" cap="flat" cmpd="sng" algn="ctr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errBars>
          <c:val>
            <c:numRef>
              <c:f>'Yield summary'!$Z$4:$AE$4</c:f>
              <c:numCache>
                <c:formatCode>General</c:formatCode>
                <c:ptCount val="6"/>
                <c:pt idx="0">
                  <c:v>8327.7333333333336</c:v>
                </c:pt>
                <c:pt idx="1">
                  <c:v>6575.2</c:v>
                </c:pt>
                <c:pt idx="2">
                  <c:v>4541.9333333333334</c:v>
                </c:pt>
                <c:pt idx="3">
                  <c:v>4746.7333333333336</c:v>
                </c:pt>
                <c:pt idx="4">
                  <c:v>6472.0666666666666</c:v>
                </c:pt>
                <c:pt idx="5">
                  <c:v>8302.1333333333332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'Yield summary'!#REF!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864-4699-ADE2-9C62EA33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6"/>
        <c:axId val="765210447"/>
        <c:axId val="765230607"/>
      </c:barChart>
      <c:catAx>
        <c:axId val="7652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30607"/>
        <c:crosses val="autoZero"/>
        <c:auto val="1"/>
        <c:lblAlgn val="ctr"/>
        <c:lblOffset val="100"/>
        <c:noMultiLvlLbl val="0"/>
      </c:catAx>
      <c:valAx>
        <c:axId val="765230607"/>
        <c:scaling>
          <c:orientation val="minMax"/>
          <c:max val="12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04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33912571273411E-2"/>
          <c:y val="0.11818537952440325"/>
          <c:w val="0.89649113280077741"/>
          <c:h val="0.58122629939962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summary'!$G$2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summary'!$G$4:$G$18</c:f>
              <c:numCache>
                <c:formatCode>General</c:formatCode>
                <c:ptCount val="15"/>
                <c:pt idx="0">
                  <c:v>12001</c:v>
                </c:pt>
                <c:pt idx="1">
                  <c:v>4374</c:v>
                </c:pt>
                <c:pt idx="2">
                  <c:v>5365</c:v>
                </c:pt>
                <c:pt idx="3">
                  <c:v>11203</c:v>
                </c:pt>
                <c:pt idx="4">
                  <c:v>6005</c:v>
                </c:pt>
                <c:pt idx="5">
                  <c:v>11142</c:v>
                </c:pt>
                <c:pt idx="6">
                  <c:v>7442</c:v>
                </c:pt>
                <c:pt idx="7">
                  <c:v>336</c:v>
                </c:pt>
                <c:pt idx="8">
                  <c:v>9475</c:v>
                </c:pt>
                <c:pt idx="9">
                  <c:v>10923</c:v>
                </c:pt>
                <c:pt idx="10">
                  <c:v>8015</c:v>
                </c:pt>
                <c:pt idx="11">
                  <c:v>3949</c:v>
                </c:pt>
                <c:pt idx="12">
                  <c:v>13468</c:v>
                </c:pt>
                <c:pt idx="13">
                  <c:v>7691</c:v>
                </c:pt>
                <c:pt idx="14">
                  <c:v>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965-B02F-660FE6F82D29}"/>
            </c:ext>
          </c:extLst>
        </c:ser>
        <c:ser>
          <c:idx val="1"/>
          <c:order val="1"/>
          <c:tx>
            <c:strRef>
              <c:f>'Yield summary'!$H$2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summary'!$H$4:$H$18</c:f>
              <c:numCache>
                <c:formatCode>General</c:formatCode>
                <c:ptCount val="15"/>
                <c:pt idx="0">
                  <c:v>12081</c:v>
                </c:pt>
                <c:pt idx="1">
                  <c:v>9631</c:v>
                </c:pt>
                <c:pt idx="2">
                  <c:v>13269</c:v>
                </c:pt>
                <c:pt idx="3">
                  <c:v>12993</c:v>
                </c:pt>
                <c:pt idx="4">
                  <c:v>11708</c:v>
                </c:pt>
                <c:pt idx="5">
                  <c:v>12870</c:v>
                </c:pt>
                <c:pt idx="6">
                  <c:v>10224</c:v>
                </c:pt>
                <c:pt idx="7">
                  <c:v>461</c:v>
                </c:pt>
                <c:pt idx="8">
                  <c:v>5341</c:v>
                </c:pt>
                <c:pt idx="9">
                  <c:v>7810</c:v>
                </c:pt>
                <c:pt idx="10">
                  <c:v>5625</c:v>
                </c:pt>
                <c:pt idx="11">
                  <c:v>7791</c:v>
                </c:pt>
                <c:pt idx="12">
                  <c:v>12945</c:v>
                </c:pt>
                <c:pt idx="13">
                  <c:v>12505</c:v>
                </c:pt>
                <c:pt idx="14">
                  <c:v>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4965-B02F-660FE6F82D29}"/>
            </c:ext>
          </c:extLst>
        </c:ser>
        <c:ser>
          <c:idx val="2"/>
          <c:order val="2"/>
          <c:tx>
            <c:strRef>
              <c:f>'Yield summary'!$I$2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summary'!$I$4:$I$18</c:f>
              <c:numCache>
                <c:formatCode>General</c:formatCode>
                <c:ptCount val="15"/>
                <c:pt idx="0">
                  <c:v>12290</c:v>
                </c:pt>
                <c:pt idx="1">
                  <c:v>9269</c:v>
                </c:pt>
                <c:pt idx="2">
                  <c:v>12316</c:v>
                </c:pt>
                <c:pt idx="3">
                  <c:v>10964</c:v>
                </c:pt>
                <c:pt idx="4">
                  <c:v>11150</c:v>
                </c:pt>
                <c:pt idx="5">
                  <c:v>12371</c:v>
                </c:pt>
                <c:pt idx="6">
                  <c:v>10841</c:v>
                </c:pt>
                <c:pt idx="7">
                  <c:v>2081</c:v>
                </c:pt>
                <c:pt idx="8">
                  <c:v>7974</c:v>
                </c:pt>
                <c:pt idx="9">
                  <c:v>7626</c:v>
                </c:pt>
                <c:pt idx="10">
                  <c:v>7236</c:v>
                </c:pt>
                <c:pt idx="11">
                  <c:v>4655</c:v>
                </c:pt>
                <c:pt idx="12">
                  <c:v>6168</c:v>
                </c:pt>
                <c:pt idx="13">
                  <c:v>9485</c:v>
                </c:pt>
                <c:pt idx="14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2-4965-B02F-660FE6F82D29}"/>
            </c:ext>
          </c:extLst>
        </c:ser>
        <c:ser>
          <c:idx val="3"/>
          <c:order val="3"/>
          <c:tx>
            <c:strRef>
              <c:f>'Yield summary'!$J$2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summary'!$J$4:$J$18</c:f>
              <c:numCache>
                <c:formatCode>General</c:formatCode>
                <c:ptCount val="15"/>
                <c:pt idx="0">
                  <c:v>11990</c:v>
                </c:pt>
                <c:pt idx="1">
                  <c:v>9451</c:v>
                </c:pt>
                <c:pt idx="2">
                  <c:v>12540</c:v>
                </c:pt>
                <c:pt idx="3">
                  <c:v>12447</c:v>
                </c:pt>
                <c:pt idx="4">
                  <c:v>11617</c:v>
                </c:pt>
                <c:pt idx="5">
                  <c:v>12370</c:v>
                </c:pt>
                <c:pt idx="6">
                  <c:v>11126</c:v>
                </c:pt>
                <c:pt idx="7">
                  <c:v>2180</c:v>
                </c:pt>
                <c:pt idx="8">
                  <c:v>8995</c:v>
                </c:pt>
                <c:pt idx="9">
                  <c:v>8330</c:v>
                </c:pt>
                <c:pt idx="10">
                  <c:v>7611</c:v>
                </c:pt>
                <c:pt idx="11">
                  <c:v>7510</c:v>
                </c:pt>
                <c:pt idx="12">
                  <c:v>8908</c:v>
                </c:pt>
                <c:pt idx="13">
                  <c:v>10241</c:v>
                </c:pt>
                <c:pt idx="14">
                  <c:v>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2-4965-B02F-660FE6F82D29}"/>
            </c:ext>
          </c:extLst>
        </c:ser>
        <c:ser>
          <c:idx val="4"/>
          <c:order val="4"/>
          <c:tx>
            <c:strRef>
              <c:f>'Yield summary'!$K$2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summary'!$K$4:$K$18</c:f>
              <c:numCache>
                <c:formatCode>General</c:formatCode>
                <c:ptCount val="15"/>
                <c:pt idx="0">
                  <c:v>10623</c:v>
                </c:pt>
                <c:pt idx="1">
                  <c:v>8935</c:v>
                </c:pt>
                <c:pt idx="2">
                  <c:v>12216</c:v>
                </c:pt>
                <c:pt idx="3">
                  <c:v>11999</c:v>
                </c:pt>
                <c:pt idx="4">
                  <c:v>10517</c:v>
                </c:pt>
                <c:pt idx="5">
                  <c:v>11183</c:v>
                </c:pt>
                <c:pt idx="6">
                  <c:v>13326</c:v>
                </c:pt>
                <c:pt idx="7">
                  <c:v>148</c:v>
                </c:pt>
                <c:pt idx="8">
                  <c:v>2218</c:v>
                </c:pt>
                <c:pt idx="9">
                  <c:v>4693</c:v>
                </c:pt>
                <c:pt idx="10">
                  <c:v>1888</c:v>
                </c:pt>
                <c:pt idx="11">
                  <c:v>11130</c:v>
                </c:pt>
                <c:pt idx="12">
                  <c:v>11458</c:v>
                </c:pt>
                <c:pt idx="13">
                  <c:v>11105</c:v>
                </c:pt>
                <c:pt idx="14">
                  <c:v>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2-4965-B02F-660FE6F82D29}"/>
            </c:ext>
          </c:extLst>
        </c:ser>
        <c:ser>
          <c:idx val="5"/>
          <c:order val="5"/>
          <c:tx>
            <c:strRef>
              <c:f>'Yield summary'!$L$2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summary'!$L$4:$L$18</c:f>
              <c:numCache>
                <c:formatCode>General</c:formatCode>
                <c:ptCount val="15"/>
                <c:pt idx="0">
                  <c:v>12539</c:v>
                </c:pt>
                <c:pt idx="1">
                  <c:v>4359</c:v>
                </c:pt>
                <c:pt idx="2">
                  <c:v>5245</c:v>
                </c:pt>
                <c:pt idx="3">
                  <c:v>11243</c:v>
                </c:pt>
                <c:pt idx="4">
                  <c:v>6117</c:v>
                </c:pt>
                <c:pt idx="5">
                  <c:v>10936</c:v>
                </c:pt>
                <c:pt idx="6">
                  <c:v>7758</c:v>
                </c:pt>
                <c:pt idx="7">
                  <c:v>2524</c:v>
                </c:pt>
                <c:pt idx="8">
                  <c:v>9751</c:v>
                </c:pt>
                <c:pt idx="9">
                  <c:v>9774</c:v>
                </c:pt>
                <c:pt idx="10">
                  <c:v>8911</c:v>
                </c:pt>
                <c:pt idx="11">
                  <c:v>3921</c:v>
                </c:pt>
                <c:pt idx="12">
                  <c:v>12688</c:v>
                </c:pt>
                <c:pt idx="13">
                  <c:v>7370</c:v>
                </c:pt>
                <c:pt idx="14">
                  <c:v>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2-4965-B02F-660FE6F82D29}"/>
            </c:ext>
          </c:extLst>
        </c:ser>
        <c:ser>
          <c:idx val="6"/>
          <c:order val="6"/>
          <c:tx>
            <c:strRef>
              <c:f>'Yield summary'!$M$2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summary'!$M$4:$M$18</c:f>
              <c:numCache>
                <c:formatCode>General</c:formatCode>
                <c:ptCount val="15"/>
                <c:pt idx="0">
                  <c:v>10586</c:v>
                </c:pt>
                <c:pt idx="1">
                  <c:v>4464</c:v>
                </c:pt>
                <c:pt idx="2">
                  <c:v>5555</c:v>
                </c:pt>
                <c:pt idx="3">
                  <c:v>11251</c:v>
                </c:pt>
                <c:pt idx="4">
                  <c:v>6460</c:v>
                </c:pt>
                <c:pt idx="5">
                  <c:v>10414</c:v>
                </c:pt>
                <c:pt idx="6">
                  <c:v>3006</c:v>
                </c:pt>
                <c:pt idx="7">
                  <c:v>428</c:v>
                </c:pt>
                <c:pt idx="8">
                  <c:v>4036</c:v>
                </c:pt>
                <c:pt idx="9">
                  <c:v>6104</c:v>
                </c:pt>
                <c:pt idx="10">
                  <c:v>3954</c:v>
                </c:pt>
                <c:pt idx="11">
                  <c:v>3815</c:v>
                </c:pt>
                <c:pt idx="12">
                  <c:v>12559</c:v>
                </c:pt>
                <c:pt idx="13">
                  <c:v>8431</c:v>
                </c:pt>
                <c:pt idx="14">
                  <c:v>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2-4965-B02F-660FE6F82D29}"/>
            </c:ext>
          </c:extLst>
        </c:ser>
        <c:ser>
          <c:idx val="7"/>
          <c:order val="7"/>
          <c:tx>
            <c:strRef>
              <c:f>'Yield summary'!$N$2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summary'!$N$4:$N$18</c:f>
              <c:numCache>
                <c:formatCode>General</c:formatCode>
                <c:ptCount val="15"/>
                <c:pt idx="0">
                  <c:v>11290</c:v>
                </c:pt>
                <c:pt idx="1">
                  <c:v>4420</c:v>
                </c:pt>
                <c:pt idx="2">
                  <c:v>5301</c:v>
                </c:pt>
                <c:pt idx="3">
                  <c:v>11013</c:v>
                </c:pt>
                <c:pt idx="4">
                  <c:v>6171</c:v>
                </c:pt>
                <c:pt idx="5">
                  <c:v>10536</c:v>
                </c:pt>
                <c:pt idx="6">
                  <c:v>6952</c:v>
                </c:pt>
                <c:pt idx="7">
                  <c:v>635</c:v>
                </c:pt>
                <c:pt idx="8">
                  <c:v>5091</c:v>
                </c:pt>
                <c:pt idx="9">
                  <c:v>6078</c:v>
                </c:pt>
                <c:pt idx="10">
                  <c:v>7706</c:v>
                </c:pt>
                <c:pt idx="11">
                  <c:v>4095</c:v>
                </c:pt>
                <c:pt idx="12">
                  <c:v>12382</c:v>
                </c:pt>
                <c:pt idx="13">
                  <c:v>8049</c:v>
                </c:pt>
                <c:pt idx="14">
                  <c:v>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2-4965-B02F-660FE6F82D29}"/>
            </c:ext>
          </c:extLst>
        </c:ser>
        <c:ser>
          <c:idx val="8"/>
          <c:order val="8"/>
          <c:tx>
            <c:strRef>
              <c:f>'Yield summary'!$O$2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summary'!$O$4:$O$18</c:f>
              <c:numCache>
                <c:formatCode>General</c:formatCode>
                <c:ptCount val="15"/>
                <c:pt idx="0">
                  <c:v>11290</c:v>
                </c:pt>
                <c:pt idx="1">
                  <c:v>4492</c:v>
                </c:pt>
                <c:pt idx="2">
                  <c:v>5385</c:v>
                </c:pt>
                <c:pt idx="3">
                  <c:v>11101</c:v>
                </c:pt>
                <c:pt idx="4">
                  <c:v>6309</c:v>
                </c:pt>
                <c:pt idx="5">
                  <c:v>10773</c:v>
                </c:pt>
                <c:pt idx="6">
                  <c:v>7605</c:v>
                </c:pt>
                <c:pt idx="7">
                  <c:v>337</c:v>
                </c:pt>
                <c:pt idx="8">
                  <c:v>4474</c:v>
                </c:pt>
                <c:pt idx="9">
                  <c:v>7639</c:v>
                </c:pt>
                <c:pt idx="10">
                  <c:v>7453</c:v>
                </c:pt>
                <c:pt idx="11">
                  <c:v>3563</c:v>
                </c:pt>
                <c:pt idx="12">
                  <c:v>11865</c:v>
                </c:pt>
                <c:pt idx="13">
                  <c:v>8049</c:v>
                </c:pt>
                <c:pt idx="14">
                  <c:v>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2-4965-B02F-660FE6F82D29}"/>
            </c:ext>
          </c:extLst>
        </c:ser>
        <c:ser>
          <c:idx val="9"/>
          <c:order val="9"/>
          <c:tx>
            <c:strRef>
              <c:f>'Yield summary'!$F$2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summary'!$B$4:$D$33</c:f>
              <c:multiLvlStrCache>
                <c:ptCount val="30"/>
                <c:lvl>
                  <c:pt idx="0">
                    <c:v>CO</c:v>
                  </c:pt>
                  <c:pt idx="1">
                    <c:v>CO</c:v>
                  </c:pt>
                  <c:pt idx="2">
                    <c:v>CO</c:v>
                  </c:pt>
                  <c:pt idx="3">
                    <c:v>CO</c:v>
                  </c:pt>
                  <c:pt idx="4">
                    <c:v>CO</c:v>
                  </c:pt>
                  <c:pt idx="5">
                    <c:v>CO</c:v>
                  </c:pt>
                  <c:pt idx="6">
                    <c:v>CO</c:v>
                  </c:pt>
                  <c:pt idx="7">
                    <c:v>CO</c:v>
                  </c:pt>
                  <c:pt idx="8">
                    <c:v>CO</c:v>
                  </c:pt>
                  <c:pt idx="9">
                    <c:v>CO</c:v>
                  </c:pt>
                  <c:pt idx="10">
                    <c:v>CO</c:v>
                  </c:pt>
                  <c:pt idx="11">
                    <c:v>CO</c:v>
                  </c:pt>
                  <c:pt idx="12">
                    <c:v>CO</c:v>
                  </c:pt>
                  <c:pt idx="13">
                    <c:v>CO</c:v>
                  </c:pt>
                  <c:pt idx="14">
                    <c:v>CO</c:v>
                  </c:pt>
                  <c:pt idx="15">
                    <c:v>WR</c:v>
                  </c:pt>
                  <c:pt idx="16">
                    <c:v>WR</c:v>
                  </c:pt>
                  <c:pt idx="17">
                    <c:v>WR</c:v>
                  </c:pt>
                  <c:pt idx="18">
                    <c:v>WR</c:v>
                  </c:pt>
                  <c:pt idx="19">
                    <c:v>WR</c:v>
                  </c:pt>
                  <c:pt idx="20">
                    <c:v>WR</c:v>
                  </c:pt>
                  <c:pt idx="21">
                    <c:v>WR</c:v>
                  </c:pt>
                  <c:pt idx="22">
                    <c:v>WR</c:v>
                  </c:pt>
                  <c:pt idx="23">
                    <c:v>WR</c:v>
                  </c:pt>
                  <c:pt idx="24">
                    <c:v>WR</c:v>
                  </c:pt>
                  <c:pt idx="25">
                    <c:v>WR</c:v>
                  </c:pt>
                  <c:pt idx="26">
                    <c:v>WR</c:v>
                  </c:pt>
                  <c:pt idx="27">
                    <c:v>WR</c:v>
                  </c:pt>
                  <c:pt idx="28">
                    <c:v>WR</c:v>
                  </c:pt>
                  <c:pt idx="29">
                    <c:v>WR</c:v>
                  </c:pt>
                </c:lvl>
                <c:lvl>
                  <c:pt idx="0">
                    <c:v>2020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2020</c:v>
                  </c:pt>
                  <c:pt idx="5">
                    <c:v>2020</c:v>
                  </c:pt>
                  <c:pt idx="6">
                    <c:v>2020</c:v>
                  </c:pt>
                  <c:pt idx="7">
                    <c:v>2020</c:v>
                  </c:pt>
                  <c:pt idx="8">
                    <c:v>2020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  <c:pt idx="15">
                    <c:v>2</c:v>
                  </c:pt>
                  <c:pt idx="16">
                    <c:v>5</c:v>
                  </c:pt>
                  <c:pt idx="17">
                    <c:v>9</c:v>
                  </c:pt>
                  <c:pt idx="18">
                    <c:v>13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26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42</c:v>
                  </c:pt>
                  <c:pt idx="27">
                    <c:v>43</c:v>
                  </c:pt>
                  <c:pt idx="28">
                    <c:v>45</c:v>
                  </c:pt>
                  <c:pt idx="29">
                    <c:v>46</c:v>
                  </c:pt>
                </c:lvl>
              </c:multiLvlStrCache>
            </c:multiLvlStrRef>
          </c:cat>
          <c:val>
            <c:numRef>
              <c:f>'Yield summary'!$F$4:$F$18</c:f>
              <c:numCache>
                <c:formatCode>General</c:formatCode>
                <c:ptCount val="15"/>
                <c:pt idx="0">
                  <c:v>12050</c:v>
                </c:pt>
                <c:pt idx="1">
                  <c:v>9060</c:v>
                </c:pt>
                <c:pt idx="2">
                  <c:v>10124</c:v>
                </c:pt>
                <c:pt idx="3">
                  <c:v>10239</c:v>
                </c:pt>
                <c:pt idx="4">
                  <c:v>10591.145</c:v>
                </c:pt>
                <c:pt idx="5">
                  <c:v>13354.14249</c:v>
                </c:pt>
                <c:pt idx="6">
                  <c:v>5825.5312130000002</c:v>
                </c:pt>
                <c:pt idx="7">
                  <c:v>2102</c:v>
                </c:pt>
                <c:pt idx="8">
                  <c:v>8783.5669969999999</c:v>
                </c:pt>
                <c:pt idx="9">
                  <c:v>10600</c:v>
                </c:pt>
                <c:pt idx="10">
                  <c:v>10743.94074</c:v>
                </c:pt>
                <c:pt idx="11">
                  <c:v>9037.9824659999995</c:v>
                </c:pt>
                <c:pt idx="12">
                  <c:v>13003.816559999999</c:v>
                </c:pt>
                <c:pt idx="13">
                  <c:v>11725.127860000001</c:v>
                </c:pt>
                <c:pt idx="14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2-4965-B02F-660FE6F8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1341902564272316E-2"/>
              <c:y val="0.79465363441857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7003699927686"/>
          <c:y val="4.1707124736411791E-2"/>
          <c:w val="0.67479666358579571"/>
          <c:h val="8.619338202219574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33912571273411E-2"/>
          <c:y val="4.3010752688172046E-2"/>
          <c:w val="0.89649113280077741"/>
          <c:h val="0.65640097023024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summary'!$G$2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summary'!$G$19:$G$33</c:f>
              <c:numCache>
                <c:formatCode>General</c:formatCode>
                <c:ptCount val="15"/>
                <c:pt idx="0">
                  <c:v>8659</c:v>
                </c:pt>
                <c:pt idx="1">
                  <c:v>8291</c:v>
                </c:pt>
                <c:pt idx="2">
                  <c:v>9770</c:v>
                </c:pt>
                <c:pt idx="3">
                  <c:v>9911</c:v>
                </c:pt>
                <c:pt idx="4">
                  <c:v>8287</c:v>
                </c:pt>
                <c:pt idx="5">
                  <c:v>8079</c:v>
                </c:pt>
                <c:pt idx="6">
                  <c:v>4825</c:v>
                </c:pt>
                <c:pt idx="7">
                  <c:v>5353</c:v>
                </c:pt>
                <c:pt idx="8">
                  <c:v>8500</c:v>
                </c:pt>
                <c:pt idx="9">
                  <c:v>9147</c:v>
                </c:pt>
                <c:pt idx="10">
                  <c:v>8029</c:v>
                </c:pt>
                <c:pt idx="11">
                  <c:v>7243</c:v>
                </c:pt>
                <c:pt idx="12">
                  <c:v>10352</c:v>
                </c:pt>
                <c:pt idx="13">
                  <c:v>9469</c:v>
                </c:pt>
                <c:pt idx="14">
                  <c:v>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A-40E0-9C13-CB0D79A63A7E}"/>
            </c:ext>
          </c:extLst>
        </c:ser>
        <c:ser>
          <c:idx val="1"/>
          <c:order val="1"/>
          <c:tx>
            <c:strRef>
              <c:f>'Yield summary'!$H$2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summary'!$H$19:$H$33</c:f>
              <c:numCache>
                <c:formatCode>General</c:formatCode>
                <c:ptCount val="15"/>
                <c:pt idx="0">
                  <c:v>6238</c:v>
                </c:pt>
                <c:pt idx="1">
                  <c:v>5587</c:v>
                </c:pt>
                <c:pt idx="2">
                  <c:v>7460</c:v>
                </c:pt>
                <c:pt idx="3">
                  <c:v>8664</c:v>
                </c:pt>
                <c:pt idx="4">
                  <c:v>5852</c:v>
                </c:pt>
                <c:pt idx="5">
                  <c:v>6540</c:v>
                </c:pt>
                <c:pt idx="6">
                  <c:v>4358</c:v>
                </c:pt>
                <c:pt idx="7">
                  <c:v>5763</c:v>
                </c:pt>
                <c:pt idx="8">
                  <c:v>6108</c:v>
                </c:pt>
                <c:pt idx="9">
                  <c:v>7874</c:v>
                </c:pt>
                <c:pt idx="10">
                  <c:v>6698</c:v>
                </c:pt>
                <c:pt idx="11">
                  <c:v>4937</c:v>
                </c:pt>
                <c:pt idx="12">
                  <c:v>8395</c:v>
                </c:pt>
                <c:pt idx="13">
                  <c:v>7464</c:v>
                </c:pt>
                <c:pt idx="14">
                  <c:v>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A-40E0-9C13-CB0D79A63A7E}"/>
            </c:ext>
          </c:extLst>
        </c:ser>
        <c:ser>
          <c:idx val="2"/>
          <c:order val="2"/>
          <c:tx>
            <c:strRef>
              <c:f>'Yield summary'!$I$2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summary'!$I$19:$I$33</c:f>
              <c:numCache>
                <c:formatCode>General</c:formatCode>
                <c:ptCount val="15"/>
                <c:pt idx="0">
                  <c:v>4422</c:v>
                </c:pt>
                <c:pt idx="1">
                  <c:v>3967</c:v>
                </c:pt>
                <c:pt idx="2">
                  <c:v>5345</c:v>
                </c:pt>
                <c:pt idx="3">
                  <c:v>6196</c:v>
                </c:pt>
                <c:pt idx="4">
                  <c:v>4050</c:v>
                </c:pt>
                <c:pt idx="5">
                  <c:v>4216</c:v>
                </c:pt>
                <c:pt idx="6">
                  <c:v>3275</c:v>
                </c:pt>
                <c:pt idx="7">
                  <c:v>3946</c:v>
                </c:pt>
                <c:pt idx="8">
                  <c:v>4043</c:v>
                </c:pt>
                <c:pt idx="9">
                  <c:v>5859</c:v>
                </c:pt>
                <c:pt idx="10">
                  <c:v>4117</c:v>
                </c:pt>
                <c:pt idx="11">
                  <c:v>3868</c:v>
                </c:pt>
                <c:pt idx="12">
                  <c:v>6421</c:v>
                </c:pt>
                <c:pt idx="13">
                  <c:v>4880</c:v>
                </c:pt>
                <c:pt idx="14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A-40E0-9C13-CB0D79A63A7E}"/>
            </c:ext>
          </c:extLst>
        </c:ser>
        <c:ser>
          <c:idx val="3"/>
          <c:order val="3"/>
          <c:tx>
            <c:strRef>
              <c:f>'Yield summary'!$J$2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summary'!$J$19:$J$33</c:f>
              <c:numCache>
                <c:formatCode>General</c:formatCode>
                <c:ptCount val="15"/>
                <c:pt idx="0">
                  <c:v>4706</c:v>
                </c:pt>
                <c:pt idx="1">
                  <c:v>4434</c:v>
                </c:pt>
                <c:pt idx="2">
                  <c:v>5476</c:v>
                </c:pt>
                <c:pt idx="3">
                  <c:v>6534</c:v>
                </c:pt>
                <c:pt idx="4">
                  <c:v>4388</c:v>
                </c:pt>
                <c:pt idx="5">
                  <c:v>4132</c:v>
                </c:pt>
                <c:pt idx="6">
                  <c:v>3296</c:v>
                </c:pt>
                <c:pt idx="7">
                  <c:v>4014</c:v>
                </c:pt>
                <c:pt idx="8">
                  <c:v>4062</c:v>
                </c:pt>
                <c:pt idx="9">
                  <c:v>6968</c:v>
                </c:pt>
                <c:pt idx="10">
                  <c:v>4098</c:v>
                </c:pt>
                <c:pt idx="11">
                  <c:v>4007</c:v>
                </c:pt>
                <c:pt idx="12">
                  <c:v>6566</c:v>
                </c:pt>
                <c:pt idx="13">
                  <c:v>5002</c:v>
                </c:pt>
                <c:pt idx="14">
                  <c:v>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A-40E0-9C13-CB0D79A63A7E}"/>
            </c:ext>
          </c:extLst>
        </c:ser>
        <c:ser>
          <c:idx val="4"/>
          <c:order val="4"/>
          <c:tx>
            <c:strRef>
              <c:f>'Yield summary'!$K$2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summary'!$K$19:$K$33</c:f>
              <c:numCache>
                <c:formatCode>General</c:formatCode>
                <c:ptCount val="15"/>
                <c:pt idx="0">
                  <c:v>5620</c:v>
                </c:pt>
                <c:pt idx="1">
                  <c:v>5015</c:v>
                </c:pt>
                <c:pt idx="2">
                  <c:v>6794</c:v>
                </c:pt>
                <c:pt idx="3">
                  <c:v>7938</c:v>
                </c:pt>
                <c:pt idx="4">
                  <c:v>5110</c:v>
                </c:pt>
                <c:pt idx="5">
                  <c:v>5506</c:v>
                </c:pt>
                <c:pt idx="6">
                  <c:v>8948</c:v>
                </c:pt>
                <c:pt idx="7">
                  <c:v>4838</c:v>
                </c:pt>
                <c:pt idx="8">
                  <c:v>5615</c:v>
                </c:pt>
                <c:pt idx="9">
                  <c:v>7821</c:v>
                </c:pt>
                <c:pt idx="10">
                  <c:v>5194</c:v>
                </c:pt>
                <c:pt idx="11">
                  <c:v>9738</c:v>
                </c:pt>
                <c:pt idx="12">
                  <c:v>7280</c:v>
                </c:pt>
                <c:pt idx="13">
                  <c:v>6337</c:v>
                </c:pt>
                <c:pt idx="14">
                  <c:v>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A-40E0-9C13-CB0D79A63A7E}"/>
            </c:ext>
          </c:extLst>
        </c:ser>
        <c:ser>
          <c:idx val="5"/>
          <c:order val="5"/>
          <c:tx>
            <c:strRef>
              <c:f>'Yield summary'!$L$2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summary'!$L$19:$L$33</c:f>
              <c:numCache>
                <c:formatCode>General</c:formatCode>
                <c:ptCount val="15"/>
                <c:pt idx="0">
                  <c:v>8605</c:v>
                </c:pt>
                <c:pt idx="1">
                  <c:v>7981</c:v>
                </c:pt>
                <c:pt idx="2">
                  <c:v>9223</c:v>
                </c:pt>
                <c:pt idx="3">
                  <c:v>9791</c:v>
                </c:pt>
                <c:pt idx="4">
                  <c:v>8503</c:v>
                </c:pt>
                <c:pt idx="5">
                  <c:v>9431</c:v>
                </c:pt>
                <c:pt idx="6">
                  <c:v>4963</c:v>
                </c:pt>
                <c:pt idx="7">
                  <c:v>8349</c:v>
                </c:pt>
                <c:pt idx="8">
                  <c:v>7557</c:v>
                </c:pt>
                <c:pt idx="9">
                  <c:v>7437</c:v>
                </c:pt>
                <c:pt idx="10">
                  <c:v>7596</c:v>
                </c:pt>
                <c:pt idx="11">
                  <c:v>7504</c:v>
                </c:pt>
                <c:pt idx="12">
                  <c:v>8633</c:v>
                </c:pt>
                <c:pt idx="13">
                  <c:v>9675</c:v>
                </c:pt>
                <c:pt idx="14">
                  <c:v>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A-40E0-9C13-CB0D79A63A7E}"/>
            </c:ext>
          </c:extLst>
        </c:ser>
        <c:ser>
          <c:idx val="6"/>
          <c:order val="6"/>
          <c:tx>
            <c:strRef>
              <c:f>'Yield summary'!$M$2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summary'!$M$19:$M$33</c:f>
              <c:numCache>
                <c:formatCode>General</c:formatCode>
                <c:ptCount val="15"/>
                <c:pt idx="0">
                  <c:v>5914</c:v>
                </c:pt>
                <c:pt idx="1">
                  <c:v>5470</c:v>
                </c:pt>
                <c:pt idx="2">
                  <c:v>6690</c:v>
                </c:pt>
                <c:pt idx="3">
                  <c:v>7564</c:v>
                </c:pt>
                <c:pt idx="4">
                  <c:v>4992</c:v>
                </c:pt>
                <c:pt idx="5">
                  <c:v>4492</c:v>
                </c:pt>
                <c:pt idx="6">
                  <c:v>2640</c:v>
                </c:pt>
                <c:pt idx="7">
                  <c:v>3297</c:v>
                </c:pt>
                <c:pt idx="8">
                  <c:v>4862</c:v>
                </c:pt>
                <c:pt idx="9">
                  <c:v>7564</c:v>
                </c:pt>
                <c:pt idx="10">
                  <c:v>3919</c:v>
                </c:pt>
                <c:pt idx="11">
                  <c:v>3937</c:v>
                </c:pt>
                <c:pt idx="12">
                  <c:v>7523</c:v>
                </c:pt>
                <c:pt idx="13">
                  <c:v>6127</c:v>
                </c:pt>
                <c:pt idx="14">
                  <c:v>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A-40E0-9C13-CB0D79A63A7E}"/>
            </c:ext>
          </c:extLst>
        </c:ser>
        <c:ser>
          <c:idx val="7"/>
          <c:order val="7"/>
          <c:tx>
            <c:strRef>
              <c:f>'Yield summary'!$N$2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summary'!$N$19:$N$33</c:f>
              <c:numCache>
                <c:formatCode>General</c:formatCode>
                <c:ptCount val="15"/>
                <c:pt idx="0">
                  <c:v>5885</c:v>
                </c:pt>
                <c:pt idx="1">
                  <c:v>5543</c:v>
                </c:pt>
                <c:pt idx="2">
                  <c:v>6996</c:v>
                </c:pt>
                <c:pt idx="3">
                  <c:v>8046</c:v>
                </c:pt>
                <c:pt idx="4">
                  <c:v>5274</c:v>
                </c:pt>
                <c:pt idx="5">
                  <c:v>5575</c:v>
                </c:pt>
                <c:pt idx="6">
                  <c:v>3717</c:v>
                </c:pt>
                <c:pt idx="7">
                  <c:v>4719</c:v>
                </c:pt>
                <c:pt idx="8">
                  <c:v>5315</c:v>
                </c:pt>
                <c:pt idx="9">
                  <c:v>7380</c:v>
                </c:pt>
                <c:pt idx="10">
                  <c:v>4873</c:v>
                </c:pt>
                <c:pt idx="11">
                  <c:v>4429</c:v>
                </c:pt>
                <c:pt idx="12">
                  <c:v>7704</c:v>
                </c:pt>
                <c:pt idx="13">
                  <c:v>6690</c:v>
                </c:pt>
                <c:pt idx="14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A-40E0-9C13-CB0D79A63A7E}"/>
            </c:ext>
          </c:extLst>
        </c:ser>
        <c:ser>
          <c:idx val="8"/>
          <c:order val="8"/>
          <c:tx>
            <c:strRef>
              <c:f>'Yield summary'!$O$2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summary'!$O$19:$O$33</c:f>
              <c:numCache>
                <c:formatCode>General</c:formatCode>
                <c:ptCount val="15"/>
                <c:pt idx="0">
                  <c:v>5885</c:v>
                </c:pt>
                <c:pt idx="1">
                  <c:v>5261</c:v>
                </c:pt>
                <c:pt idx="2">
                  <c:v>6701</c:v>
                </c:pt>
                <c:pt idx="3">
                  <c:v>8087</c:v>
                </c:pt>
                <c:pt idx="4">
                  <c:v>5178</c:v>
                </c:pt>
                <c:pt idx="5">
                  <c:v>5777</c:v>
                </c:pt>
                <c:pt idx="6">
                  <c:v>3574</c:v>
                </c:pt>
                <c:pt idx="7">
                  <c:v>4494</c:v>
                </c:pt>
                <c:pt idx="8">
                  <c:v>5032</c:v>
                </c:pt>
                <c:pt idx="9">
                  <c:v>7460</c:v>
                </c:pt>
                <c:pt idx="10">
                  <c:v>5088</c:v>
                </c:pt>
                <c:pt idx="11">
                  <c:v>4004</c:v>
                </c:pt>
                <c:pt idx="12">
                  <c:v>7676</c:v>
                </c:pt>
                <c:pt idx="13">
                  <c:v>6690</c:v>
                </c:pt>
                <c:pt idx="14">
                  <c:v>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4A-40E0-9C13-CB0D79A63A7E}"/>
            </c:ext>
          </c:extLst>
        </c:ser>
        <c:ser>
          <c:idx val="9"/>
          <c:order val="9"/>
          <c:tx>
            <c:strRef>
              <c:f>'Yield summary'!$F$2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summary'!$F$19:$F$33</c:f>
              <c:numCache>
                <c:formatCode>General</c:formatCode>
                <c:ptCount val="15"/>
                <c:pt idx="0">
                  <c:v>6790</c:v>
                </c:pt>
                <c:pt idx="1">
                  <c:v>4590</c:v>
                </c:pt>
                <c:pt idx="2">
                  <c:v>6480</c:v>
                </c:pt>
                <c:pt idx="3">
                  <c:v>6690</c:v>
                </c:pt>
                <c:pt idx="4">
                  <c:v>7440</c:v>
                </c:pt>
                <c:pt idx="5">
                  <c:v>7530</c:v>
                </c:pt>
                <c:pt idx="6">
                  <c:v>2810</c:v>
                </c:pt>
                <c:pt idx="7">
                  <c:v>3640</c:v>
                </c:pt>
                <c:pt idx="8">
                  <c:v>6310</c:v>
                </c:pt>
                <c:pt idx="9">
                  <c:v>7950</c:v>
                </c:pt>
                <c:pt idx="10">
                  <c:v>6800</c:v>
                </c:pt>
                <c:pt idx="11">
                  <c:v>5630</c:v>
                </c:pt>
                <c:pt idx="12">
                  <c:v>6550</c:v>
                </c:pt>
                <c:pt idx="13">
                  <c:v>8760</c:v>
                </c:pt>
                <c:pt idx="14">
                  <c:v>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4A-40E0-9C13-CB0D79A6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7055603984166227E-3"/>
              <c:y val="0.745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7003699927686"/>
          <c:y val="4.1707124736411791E-2"/>
          <c:w val="0.67479666358579571"/>
          <c:h val="8.619338202219574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33912571273411E-2"/>
          <c:y val="0.10817687922496309"/>
          <c:w val="0.89649113280077741"/>
          <c:h val="0.5912348970777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'Yield summary'!$G$2</c:f>
              <c:strCache>
                <c:ptCount val="1"/>
                <c:pt idx="0">
                  <c:v>KA5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summary'!$G$19:$G$33</c:f>
              <c:numCache>
                <c:formatCode>General</c:formatCode>
                <c:ptCount val="15"/>
                <c:pt idx="0">
                  <c:v>8659</c:v>
                </c:pt>
                <c:pt idx="1">
                  <c:v>8291</c:v>
                </c:pt>
                <c:pt idx="2">
                  <c:v>9770</c:v>
                </c:pt>
                <c:pt idx="3">
                  <c:v>9911</c:v>
                </c:pt>
                <c:pt idx="4">
                  <c:v>8287</c:v>
                </c:pt>
                <c:pt idx="5">
                  <c:v>8079</c:v>
                </c:pt>
                <c:pt idx="6">
                  <c:v>4825</c:v>
                </c:pt>
                <c:pt idx="7">
                  <c:v>5353</c:v>
                </c:pt>
                <c:pt idx="8">
                  <c:v>8500</c:v>
                </c:pt>
                <c:pt idx="9">
                  <c:v>9147</c:v>
                </c:pt>
                <c:pt idx="10">
                  <c:v>8029</c:v>
                </c:pt>
                <c:pt idx="11">
                  <c:v>7243</c:v>
                </c:pt>
                <c:pt idx="12">
                  <c:v>10352</c:v>
                </c:pt>
                <c:pt idx="13">
                  <c:v>9469</c:v>
                </c:pt>
                <c:pt idx="14">
                  <c:v>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A-4C7F-8037-51396E64032D}"/>
            </c:ext>
          </c:extLst>
        </c:ser>
        <c:ser>
          <c:idx val="1"/>
          <c:order val="1"/>
          <c:tx>
            <c:strRef>
              <c:f>'Yield summary'!$H$2</c:f>
              <c:strCache>
                <c:ptCount val="1"/>
                <c:pt idx="0">
                  <c:v>EU1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summary'!$H$19:$H$33</c:f>
              <c:numCache>
                <c:formatCode>General</c:formatCode>
                <c:ptCount val="15"/>
                <c:pt idx="0">
                  <c:v>6238</c:v>
                </c:pt>
                <c:pt idx="1">
                  <c:v>5587</c:v>
                </c:pt>
                <c:pt idx="2">
                  <c:v>7460</c:v>
                </c:pt>
                <c:pt idx="3">
                  <c:v>8664</c:v>
                </c:pt>
                <c:pt idx="4">
                  <c:v>5852</c:v>
                </c:pt>
                <c:pt idx="5">
                  <c:v>6540</c:v>
                </c:pt>
                <c:pt idx="6">
                  <c:v>4358</c:v>
                </c:pt>
                <c:pt idx="7">
                  <c:v>5763</c:v>
                </c:pt>
                <c:pt idx="8">
                  <c:v>6108</c:v>
                </c:pt>
                <c:pt idx="9">
                  <c:v>7874</c:v>
                </c:pt>
                <c:pt idx="10">
                  <c:v>6698</c:v>
                </c:pt>
                <c:pt idx="11">
                  <c:v>4937</c:v>
                </c:pt>
                <c:pt idx="12">
                  <c:v>8395</c:v>
                </c:pt>
                <c:pt idx="13">
                  <c:v>7464</c:v>
                </c:pt>
                <c:pt idx="14">
                  <c:v>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A-4C7F-8037-51396E64032D}"/>
            </c:ext>
          </c:extLst>
        </c:ser>
        <c:ser>
          <c:idx val="2"/>
          <c:order val="2"/>
          <c:tx>
            <c:strRef>
              <c:f>'Yield summary'!$I$2</c:f>
              <c:strCache>
                <c:ptCount val="1"/>
                <c:pt idx="0">
                  <c:v>B25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summary'!$I$19:$I$33</c:f>
              <c:numCache>
                <c:formatCode>General</c:formatCode>
                <c:ptCount val="15"/>
                <c:pt idx="0">
                  <c:v>4422</c:v>
                </c:pt>
                <c:pt idx="1">
                  <c:v>3967</c:v>
                </c:pt>
                <c:pt idx="2">
                  <c:v>5345</c:v>
                </c:pt>
                <c:pt idx="3">
                  <c:v>6196</c:v>
                </c:pt>
                <c:pt idx="4">
                  <c:v>4050</c:v>
                </c:pt>
                <c:pt idx="5">
                  <c:v>4216</c:v>
                </c:pt>
                <c:pt idx="6">
                  <c:v>3275</c:v>
                </c:pt>
                <c:pt idx="7">
                  <c:v>3946</c:v>
                </c:pt>
                <c:pt idx="8">
                  <c:v>4043</c:v>
                </c:pt>
                <c:pt idx="9">
                  <c:v>5859</c:v>
                </c:pt>
                <c:pt idx="10">
                  <c:v>4117</c:v>
                </c:pt>
                <c:pt idx="11">
                  <c:v>3868</c:v>
                </c:pt>
                <c:pt idx="12">
                  <c:v>6421</c:v>
                </c:pt>
                <c:pt idx="13">
                  <c:v>4880</c:v>
                </c:pt>
                <c:pt idx="14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A-4C7F-8037-51396E64032D}"/>
            </c:ext>
          </c:extLst>
        </c:ser>
        <c:ser>
          <c:idx val="3"/>
          <c:order val="3"/>
          <c:tx>
            <c:strRef>
              <c:f>'Yield summary'!$J$2</c:f>
              <c:strCache>
                <c:ptCount val="1"/>
                <c:pt idx="0">
                  <c:v>B17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summary'!$J$19:$J$33</c:f>
              <c:numCache>
                <c:formatCode>General</c:formatCode>
                <c:ptCount val="15"/>
                <c:pt idx="0">
                  <c:v>4706</c:v>
                </c:pt>
                <c:pt idx="1">
                  <c:v>4434</c:v>
                </c:pt>
                <c:pt idx="2">
                  <c:v>5476</c:v>
                </c:pt>
                <c:pt idx="3">
                  <c:v>6534</c:v>
                </c:pt>
                <c:pt idx="4">
                  <c:v>4388</c:v>
                </c:pt>
                <c:pt idx="5">
                  <c:v>4132</c:v>
                </c:pt>
                <c:pt idx="6">
                  <c:v>3296</c:v>
                </c:pt>
                <c:pt idx="7">
                  <c:v>4014</c:v>
                </c:pt>
                <c:pt idx="8">
                  <c:v>4062</c:v>
                </c:pt>
                <c:pt idx="9">
                  <c:v>6968</c:v>
                </c:pt>
                <c:pt idx="10">
                  <c:v>4098</c:v>
                </c:pt>
                <c:pt idx="11">
                  <c:v>4007</c:v>
                </c:pt>
                <c:pt idx="12">
                  <c:v>6566</c:v>
                </c:pt>
                <c:pt idx="13">
                  <c:v>5002</c:v>
                </c:pt>
                <c:pt idx="14">
                  <c:v>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A-4C7F-8037-51396E64032D}"/>
            </c:ext>
          </c:extLst>
        </c:ser>
        <c:ser>
          <c:idx val="4"/>
          <c:order val="4"/>
          <c:tx>
            <c:strRef>
              <c:f>'Yield summary'!$K$2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summary'!$K$19:$K$33</c:f>
              <c:numCache>
                <c:formatCode>General</c:formatCode>
                <c:ptCount val="15"/>
                <c:pt idx="0">
                  <c:v>5620</c:v>
                </c:pt>
                <c:pt idx="1">
                  <c:v>5015</c:v>
                </c:pt>
                <c:pt idx="2">
                  <c:v>6794</c:v>
                </c:pt>
                <c:pt idx="3">
                  <c:v>7938</c:v>
                </c:pt>
                <c:pt idx="4">
                  <c:v>5110</c:v>
                </c:pt>
                <c:pt idx="5">
                  <c:v>5506</c:v>
                </c:pt>
                <c:pt idx="6">
                  <c:v>8948</c:v>
                </c:pt>
                <c:pt idx="7">
                  <c:v>4838</c:v>
                </c:pt>
                <c:pt idx="8">
                  <c:v>5615</c:v>
                </c:pt>
                <c:pt idx="9">
                  <c:v>7821</c:v>
                </c:pt>
                <c:pt idx="10">
                  <c:v>5194</c:v>
                </c:pt>
                <c:pt idx="11">
                  <c:v>9738</c:v>
                </c:pt>
                <c:pt idx="12">
                  <c:v>7280</c:v>
                </c:pt>
                <c:pt idx="13">
                  <c:v>6337</c:v>
                </c:pt>
                <c:pt idx="14">
                  <c:v>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A-4C7F-8037-51396E64032D}"/>
            </c:ext>
          </c:extLst>
        </c:ser>
        <c:ser>
          <c:idx val="5"/>
          <c:order val="5"/>
          <c:tx>
            <c:strRef>
              <c:f>'Yield summary'!$L$2</c:f>
              <c:strCache>
                <c:ptCount val="1"/>
                <c:pt idx="0">
                  <c:v>EU2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summary'!$L$19:$L$33</c:f>
              <c:numCache>
                <c:formatCode>General</c:formatCode>
                <c:ptCount val="15"/>
                <c:pt idx="0">
                  <c:v>8605</c:v>
                </c:pt>
                <c:pt idx="1">
                  <c:v>7981</c:v>
                </c:pt>
                <c:pt idx="2">
                  <c:v>9223</c:v>
                </c:pt>
                <c:pt idx="3">
                  <c:v>9791</c:v>
                </c:pt>
                <c:pt idx="4">
                  <c:v>8503</c:v>
                </c:pt>
                <c:pt idx="5">
                  <c:v>9431</c:v>
                </c:pt>
                <c:pt idx="6">
                  <c:v>4963</c:v>
                </c:pt>
                <c:pt idx="7">
                  <c:v>8349</c:v>
                </c:pt>
                <c:pt idx="8">
                  <c:v>7557</c:v>
                </c:pt>
                <c:pt idx="9">
                  <c:v>7437</c:v>
                </c:pt>
                <c:pt idx="10">
                  <c:v>7596</c:v>
                </c:pt>
                <c:pt idx="11">
                  <c:v>7504</c:v>
                </c:pt>
                <c:pt idx="12">
                  <c:v>8633</c:v>
                </c:pt>
                <c:pt idx="13">
                  <c:v>9675</c:v>
                </c:pt>
                <c:pt idx="14">
                  <c:v>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A-4C7F-8037-51396E64032D}"/>
            </c:ext>
          </c:extLst>
        </c:ser>
        <c:ser>
          <c:idx val="6"/>
          <c:order val="6"/>
          <c:tx>
            <c:strRef>
              <c:f>'Yield summary'!$M$2</c:f>
              <c:strCache>
                <c:ptCount val="1"/>
                <c:pt idx="0">
                  <c:v>ROS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summary'!$M$19:$M$33</c:f>
              <c:numCache>
                <c:formatCode>General</c:formatCode>
                <c:ptCount val="15"/>
                <c:pt idx="0">
                  <c:v>5914</c:v>
                </c:pt>
                <c:pt idx="1">
                  <c:v>5470</c:v>
                </c:pt>
                <c:pt idx="2">
                  <c:v>6690</c:v>
                </c:pt>
                <c:pt idx="3">
                  <c:v>7564</c:v>
                </c:pt>
                <c:pt idx="4">
                  <c:v>4992</c:v>
                </c:pt>
                <c:pt idx="5">
                  <c:v>4492</c:v>
                </c:pt>
                <c:pt idx="6">
                  <c:v>2640</c:v>
                </c:pt>
                <c:pt idx="7">
                  <c:v>3297</c:v>
                </c:pt>
                <c:pt idx="8">
                  <c:v>4862</c:v>
                </c:pt>
                <c:pt idx="9">
                  <c:v>7564</c:v>
                </c:pt>
                <c:pt idx="10">
                  <c:v>3919</c:v>
                </c:pt>
                <c:pt idx="11">
                  <c:v>3937</c:v>
                </c:pt>
                <c:pt idx="12">
                  <c:v>7523</c:v>
                </c:pt>
                <c:pt idx="13">
                  <c:v>6127</c:v>
                </c:pt>
                <c:pt idx="14">
                  <c:v>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A-4C7F-8037-51396E64032D}"/>
            </c:ext>
          </c:extLst>
        </c:ser>
        <c:ser>
          <c:idx val="7"/>
          <c:order val="7"/>
          <c:tx>
            <c:strRef>
              <c:f>'Yield summary'!$N$2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summary'!$N$19:$N$33</c:f>
              <c:numCache>
                <c:formatCode>General</c:formatCode>
                <c:ptCount val="15"/>
                <c:pt idx="0">
                  <c:v>5885</c:v>
                </c:pt>
                <c:pt idx="1">
                  <c:v>5543</c:v>
                </c:pt>
                <c:pt idx="2">
                  <c:v>6996</c:v>
                </c:pt>
                <c:pt idx="3">
                  <c:v>8046</c:v>
                </c:pt>
                <c:pt idx="4">
                  <c:v>5274</c:v>
                </c:pt>
                <c:pt idx="5">
                  <c:v>5575</c:v>
                </c:pt>
                <c:pt idx="6">
                  <c:v>3717</c:v>
                </c:pt>
                <c:pt idx="7">
                  <c:v>4719</c:v>
                </c:pt>
                <c:pt idx="8">
                  <c:v>5315</c:v>
                </c:pt>
                <c:pt idx="9">
                  <c:v>7380</c:v>
                </c:pt>
                <c:pt idx="10">
                  <c:v>4873</c:v>
                </c:pt>
                <c:pt idx="11">
                  <c:v>4429</c:v>
                </c:pt>
                <c:pt idx="12">
                  <c:v>7704</c:v>
                </c:pt>
                <c:pt idx="13">
                  <c:v>6690</c:v>
                </c:pt>
                <c:pt idx="14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A-4C7F-8037-51396E64032D}"/>
            </c:ext>
          </c:extLst>
        </c:ser>
        <c:ser>
          <c:idx val="8"/>
          <c:order val="8"/>
          <c:tx>
            <c:strRef>
              <c:f>'Yield summary'!$O$2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summary'!$O$19:$O$33</c:f>
              <c:numCache>
                <c:formatCode>General</c:formatCode>
                <c:ptCount val="15"/>
                <c:pt idx="0">
                  <c:v>5885</c:v>
                </c:pt>
                <c:pt idx="1">
                  <c:v>5261</c:v>
                </c:pt>
                <c:pt idx="2">
                  <c:v>6701</c:v>
                </c:pt>
                <c:pt idx="3">
                  <c:v>8087</c:v>
                </c:pt>
                <c:pt idx="4">
                  <c:v>5178</c:v>
                </c:pt>
                <c:pt idx="5">
                  <c:v>5777</c:v>
                </c:pt>
                <c:pt idx="6">
                  <c:v>3574</c:v>
                </c:pt>
                <c:pt idx="7">
                  <c:v>4494</c:v>
                </c:pt>
                <c:pt idx="8">
                  <c:v>5032</c:v>
                </c:pt>
                <c:pt idx="9">
                  <c:v>7460</c:v>
                </c:pt>
                <c:pt idx="10">
                  <c:v>5088</c:v>
                </c:pt>
                <c:pt idx="11">
                  <c:v>4004</c:v>
                </c:pt>
                <c:pt idx="12">
                  <c:v>7676</c:v>
                </c:pt>
                <c:pt idx="13">
                  <c:v>6690</c:v>
                </c:pt>
                <c:pt idx="14">
                  <c:v>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A-4C7F-8037-51396E64032D}"/>
            </c:ext>
          </c:extLst>
        </c:ser>
        <c:ser>
          <c:idx val="9"/>
          <c:order val="9"/>
          <c:tx>
            <c:strRef>
              <c:f>'Yield summary'!$F$2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'Yield summary'!$B$19:$D$33</c:f>
              <c:multiLvlStrCache>
                <c:ptCount val="15"/>
                <c:lvl>
                  <c:pt idx="0">
                    <c:v>WR</c:v>
                  </c:pt>
                  <c:pt idx="1">
                    <c:v>WR</c:v>
                  </c:pt>
                  <c:pt idx="2">
                    <c:v>WR</c:v>
                  </c:pt>
                  <c:pt idx="3">
                    <c:v>WR</c:v>
                  </c:pt>
                  <c:pt idx="4">
                    <c:v>WR</c:v>
                  </c:pt>
                  <c:pt idx="5">
                    <c:v>WR</c:v>
                  </c:pt>
                  <c:pt idx="6">
                    <c:v>WR</c:v>
                  </c:pt>
                  <c:pt idx="7">
                    <c:v>WR</c:v>
                  </c:pt>
                  <c:pt idx="8">
                    <c:v>WR</c:v>
                  </c:pt>
                  <c:pt idx="9">
                    <c:v>WR</c:v>
                  </c:pt>
                  <c:pt idx="10">
                    <c:v>WR</c:v>
                  </c:pt>
                  <c:pt idx="11">
                    <c:v>WR</c:v>
                  </c:pt>
                  <c:pt idx="12">
                    <c:v>WR</c:v>
                  </c:pt>
                  <c:pt idx="13">
                    <c:v>WR</c:v>
                  </c:pt>
                  <c:pt idx="14">
                    <c:v>WR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9</c:v>
                  </c:pt>
                  <c:pt idx="3">
                    <c:v>13</c:v>
                  </c:pt>
                  <c:pt idx="4">
                    <c:v>18</c:v>
                  </c:pt>
                  <c:pt idx="5">
                    <c:v>20</c:v>
                  </c:pt>
                  <c:pt idx="6">
                    <c:v>26</c:v>
                  </c:pt>
                  <c:pt idx="7">
                    <c:v>28</c:v>
                  </c:pt>
                  <c:pt idx="8">
                    <c:v>29</c:v>
                  </c:pt>
                  <c:pt idx="9">
                    <c:v>31</c:v>
                  </c:pt>
                  <c:pt idx="10">
                    <c:v>41</c:v>
                  </c:pt>
                  <c:pt idx="11">
                    <c:v>42</c:v>
                  </c:pt>
                  <c:pt idx="12">
                    <c:v>43</c:v>
                  </c:pt>
                  <c:pt idx="13">
                    <c:v>45</c:v>
                  </c:pt>
                  <c:pt idx="14">
                    <c:v>46</c:v>
                  </c:pt>
                </c:lvl>
              </c:multiLvlStrCache>
            </c:multiLvlStrRef>
          </c:cat>
          <c:val>
            <c:numRef>
              <c:f>'Yield summary'!$F$19:$F$33</c:f>
              <c:numCache>
                <c:formatCode>General</c:formatCode>
                <c:ptCount val="15"/>
                <c:pt idx="0">
                  <c:v>6790</c:v>
                </c:pt>
                <c:pt idx="1">
                  <c:v>4590</c:v>
                </c:pt>
                <c:pt idx="2">
                  <c:v>6480</c:v>
                </c:pt>
                <c:pt idx="3">
                  <c:v>6690</c:v>
                </c:pt>
                <c:pt idx="4">
                  <c:v>7440</c:v>
                </c:pt>
                <c:pt idx="5">
                  <c:v>7530</c:v>
                </c:pt>
                <c:pt idx="6">
                  <c:v>2810</c:v>
                </c:pt>
                <c:pt idx="7">
                  <c:v>3640</c:v>
                </c:pt>
                <c:pt idx="8">
                  <c:v>6310</c:v>
                </c:pt>
                <c:pt idx="9">
                  <c:v>7950</c:v>
                </c:pt>
                <c:pt idx="10">
                  <c:v>6800</c:v>
                </c:pt>
                <c:pt idx="11">
                  <c:v>5630</c:v>
                </c:pt>
                <c:pt idx="12">
                  <c:v>6550</c:v>
                </c:pt>
                <c:pt idx="13">
                  <c:v>8760</c:v>
                </c:pt>
                <c:pt idx="14">
                  <c:v>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A-4C7F-8037-51396E64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606364304"/>
        <c:axId val="606365264"/>
      </c:barChart>
      <c:catAx>
        <c:axId val="6063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5264"/>
        <c:crosses val="autoZero"/>
        <c:auto val="1"/>
        <c:lblAlgn val="ctr"/>
        <c:lblOffset val="100"/>
        <c:noMultiLvlLbl val="0"/>
      </c:catAx>
      <c:valAx>
        <c:axId val="606365264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Yield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(kg/ha)</a:t>
                </a:r>
              </a:p>
            </c:rich>
          </c:tx>
          <c:layout>
            <c:manualLayout>
              <c:xMode val="edge"/>
              <c:yMode val="edge"/>
              <c:x val="1.3750996952495599E-2"/>
              <c:y val="0.77324774504347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_xlchart.v1.24</cx:f>
      </cx:numDim>
    </cx:data>
    <cx:data id="1">
      <cx:numDim type="val">
        <cx:f>_xlchart.v1.26</cx:f>
      </cx:numDim>
    </cx:data>
    <cx:data id="2">
      <cx:numDim type="val">
        <cx:f>_xlchart.v1.28</cx:f>
      </cx:numDim>
    </cx:data>
    <cx:data id="3">
      <cx:numDim type="val">
        <cx:f>_xlchart.v1.30</cx:f>
      </cx:numDim>
    </cx:data>
    <cx:data id="4">
      <cx:numDim type="val">
        <cx:f>_xlchart.v1.32</cx:f>
      </cx:numDim>
    </cx:data>
    <cx:data id="5">
      <cx:numDim type="val">
        <cx:f>_xlchart.v1.34</cx:f>
      </cx:numDim>
    </cx:data>
    <cx:data id="6">
      <cx:numDim type="val">
        <cx:f>_xlchart.v1.36</cx:f>
      </cx:numDim>
    </cx:data>
    <cx:data id="7">
      <cx:numDim type="val">
        <cx:f>_xlchart.v1.38</cx:f>
      </cx:numDim>
    </cx:data>
    <cx:data id="8">
      <cx:numDim type="val">
        <cx:f>_xlchart.v1.40</cx:f>
      </cx:numDim>
    </cx:data>
    <cx:data id="9">
      <cx:numDim type="val">
        <cx:f>_xlchart.v1.22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_xlchart.v1.23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_xlchart.v1.25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_xlchart.v1.27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_xlchart.v1.29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_xlchart.v1.31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_xlchart.v1.33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_xlchart.v1.35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_xlchart.v1.37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_xlchart.v1.39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_xlchart.v1.21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  <cx:data id="4">
      <cx:numDim type="val">
        <cx:f>_xlchart.v1.10</cx:f>
      </cx:numDim>
    </cx:data>
    <cx:data id="5">
      <cx:numDim type="val">
        <cx:f>_xlchart.v1.12</cx:f>
      </cx:numDim>
    </cx:data>
    <cx:data id="6">
      <cx:numDim type="val">
        <cx:f>_xlchart.v1.14</cx:f>
      </cx:numDim>
    </cx:data>
    <cx:data id="7">
      <cx:numDim type="val">
        <cx:f>_xlchart.v1.16</cx:f>
      </cx:numDim>
    </cx:data>
    <cx:data id="8">
      <cx:numDim type="val">
        <cx:f>_xlchart.v1.18</cx:f>
      </cx:numDim>
    </cx:data>
    <cx:data id="9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_xlchart.v1.3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_xlchart.v1.5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_xlchart.v1.7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_xlchart.v1.9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_xlchart.v1.11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_xlchart.v1.13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_xlchart.v1.15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_xlchart.v1.17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_xlchart.v1.19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  <cx:series layoutId="boxWhisker" uniqueId="{0000000A-3C31-4D62-8167-B3704DB793D3}">
          <cx:tx>
            <cx:txData>
              <cx:f>_xlchart.v1.1</cx:f>
              <cx:v>Measured</cx:v>
            </cx:txData>
          </cx:tx>
          <cx:spPr>
            <a:noFill/>
            <a:ln w="12700">
              <a:solidFill>
                <a:srgbClr val="0000CC"/>
              </a:solidFill>
            </a:ln>
          </cx:spPr>
          <cx:dataId val="9"/>
          <cx:layoutPr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264317</xdr:colOff>
      <xdr:row>12</xdr:row>
      <xdr:rowOff>11906</xdr:rowOff>
    </xdr:from>
    <xdr:to>
      <xdr:col>33</xdr:col>
      <xdr:colOff>473076</xdr:colOff>
      <xdr:row>27</xdr:row>
      <xdr:rowOff>67468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FD24B-016F-4AA8-95DE-791B9AAC6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329404</xdr:colOff>
      <xdr:row>11</xdr:row>
      <xdr:rowOff>130176</xdr:rowOff>
    </xdr:from>
    <xdr:to>
      <xdr:col>39</xdr:col>
      <xdr:colOff>528637</xdr:colOff>
      <xdr:row>26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C28BF5-E040-4341-A1F0-27E759612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11</xdr:col>
      <xdr:colOff>345281</xdr:colOff>
      <xdr:row>55</xdr:row>
      <xdr:rowOff>88412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4D4CA0C-1666-46D3-A37D-9E16AC1EF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69100" y="6334125"/>
              <a:ext cx="5222081" cy="3723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26986</xdr:colOff>
      <xdr:row>55</xdr:row>
      <xdr:rowOff>163513</xdr:rowOff>
    </xdr:from>
    <xdr:to>
      <xdr:col>11</xdr:col>
      <xdr:colOff>357187</xdr:colOff>
      <xdr:row>76</xdr:row>
      <xdr:rowOff>124131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7E7FBC9-8061-46AD-83B2-86D67AAF6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99261" y="10133013"/>
              <a:ext cx="5200651" cy="379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681832</xdr:colOff>
      <xdr:row>34</xdr:row>
      <xdr:rowOff>115887</xdr:rowOff>
    </xdr:from>
    <xdr:to>
      <xdr:col>36</xdr:col>
      <xdr:colOff>161132</xdr:colOff>
      <xdr:row>55</xdr:row>
      <xdr:rowOff>58284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8574F5-CFD2-4BAA-9778-30FC47448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258762</xdr:colOff>
      <xdr:row>56</xdr:row>
      <xdr:rowOff>110331</xdr:rowOff>
    </xdr:from>
    <xdr:to>
      <xdr:col>32</xdr:col>
      <xdr:colOff>354805</xdr:colOff>
      <xdr:row>75</xdr:row>
      <xdr:rowOff>82097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885F49-22BA-464E-BCD9-CA955212B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312737</xdr:colOff>
      <xdr:row>34</xdr:row>
      <xdr:rowOff>115888</xdr:rowOff>
    </xdr:from>
    <xdr:to>
      <xdr:col>53</xdr:col>
      <xdr:colOff>536574</xdr:colOff>
      <xdr:row>55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424576-F0F4-4B28-8B67-2AEC5B563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c6f0d52e708de12/ZALF-One/I4S_to-me/z_Soil-param_Prediction/02_PTF/PTF_testing/1_Wat_Retention_Params/00_SoilHydrParams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"/>
      <sheetName val="DED"/>
      <sheetName val="DUE"/>
      <sheetName val="MA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F808-B89A-49AB-846E-55C88132F540}">
  <dimension ref="A1:AU58"/>
  <sheetViews>
    <sheetView tabSelected="1" topLeftCell="C1" zoomScale="80" zoomScaleNormal="80" workbookViewId="0">
      <selection activeCell="AT25" sqref="AT25"/>
    </sheetView>
  </sheetViews>
  <sheetFormatPr defaultRowHeight="14.5" x14ac:dyDescent="0.35"/>
  <cols>
    <col min="19" max="19" width="10.6328125" customWidth="1"/>
  </cols>
  <sheetData>
    <row r="1" spans="1:47" x14ac:dyDescent="0.35">
      <c r="F1" t="s">
        <v>20</v>
      </c>
      <c r="X1" t="s">
        <v>0</v>
      </c>
    </row>
    <row r="2" spans="1:47" x14ac:dyDescent="0.35">
      <c r="F2" t="s">
        <v>36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17</v>
      </c>
      <c r="N2" t="s">
        <v>18</v>
      </c>
      <c r="O2" t="s">
        <v>19</v>
      </c>
      <c r="Q2" t="s">
        <v>16</v>
      </c>
      <c r="U2" s="6" t="s">
        <v>31</v>
      </c>
      <c r="V2" s="6" t="s">
        <v>30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17</v>
      </c>
      <c r="AG2" t="s">
        <v>18</v>
      </c>
      <c r="AH2" t="s">
        <v>19</v>
      </c>
      <c r="AI2" t="s">
        <v>29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P2" t="s">
        <v>6</v>
      </c>
      <c r="AQ2" t="s">
        <v>17</v>
      </c>
      <c r="AR2" t="s">
        <v>18</v>
      </c>
      <c r="AS2" t="s">
        <v>19</v>
      </c>
      <c r="AT2" t="s">
        <v>29</v>
      </c>
      <c r="AU2" t="s">
        <v>15</v>
      </c>
    </row>
    <row r="3" spans="1:47" x14ac:dyDescent="0.35">
      <c r="B3" t="s">
        <v>7</v>
      </c>
      <c r="C3" t="s">
        <v>8</v>
      </c>
      <c r="F3" s="4"/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Q3" t="s">
        <v>25</v>
      </c>
      <c r="S3" t="s">
        <v>32</v>
      </c>
      <c r="U3" s="6"/>
      <c r="V3" s="6"/>
      <c r="Y3">
        <v>2020</v>
      </c>
      <c r="Z3">
        <f>AVERAGE(G4:G18)</f>
        <v>7624.4</v>
      </c>
      <c r="AA3">
        <f t="shared" ref="AA3:AH3" si="0">AVERAGE(H4:H18)</f>
        <v>9310.8666666666668</v>
      </c>
      <c r="AB3">
        <f t="shared" si="0"/>
        <v>8589.6</v>
      </c>
      <c r="AC3">
        <f t="shared" si="0"/>
        <v>9319.6666666666661</v>
      </c>
      <c r="AD3">
        <f t="shared" si="0"/>
        <v>8390.4</v>
      </c>
      <c r="AE3">
        <f t="shared" si="0"/>
        <v>7749.2666666666664</v>
      </c>
      <c r="AF3">
        <f t="shared" si="0"/>
        <v>6273.2</v>
      </c>
      <c r="AG3">
        <f t="shared" si="0"/>
        <v>6852</v>
      </c>
      <c r="AH3">
        <f t="shared" si="0"/>
        <v>6893.5333333333338</v>
      </c>
      <c r="AI3">
        <f>AVERAGE(F4:F18)</f>
        <v>9418.2835550666678</v>
      </c>
      <c r="AK3" s="2">
        <f>Z3/1000</f>
        <v>7.6243999999999996</v>
      </c>
      <c r="AL3" s="2">
        <f t="shared" ref="AL3:AT4" si="1">AA3/1000</f>
        <v>9.3108666666666675</v>
      </c>
      <c r="AM3" s="2">
        <f t="shared" si="1"/>
        <v>8.5896000000000008</v>
      </c>
      <c r="AN3" s="2">
        <f t="shared" si="1"/>
        <v>9.3196666666666665</v>
      </c>
      <c r="AO3" s="2">
        <f t="shared" si="1"/>
        <v>8.3903999999999996</v>
      </c>
      <c r="AP3" s="2">
        <f t="shared" si="1"/>
        <v>7.7492666666666663</v>
      </c>
      <c r="AQ3" s="2">
        <f t="shared" si="1"/>
        <v>6.2732000000000001</v>
      </c>
      <c r="AR3" s="2">
        <f t="shared" si="1"/>
        <v>6.8520000000000003</v>
      </c>
      <c r="AS3" s="2">
        <f t="shared" si="1"/>
        <v>6.893533333333334</v>
      </c>
      <c r="AT3" s="2">
        <f t="shared" si="1"/>
        <v>9.418283555066667</v>
      </c>
      <c r="AU3" s="5">
        <f>_xlfn.STDEV.P(AK3:AT3)</f>
        <v>1.0808177928607146</v>
      </c>
    </row>
    <row r="4" spans="1:47" x14ac:dyDescent="0.35">
      <c r="A4">
        <v>1</v>
      </c>
      <c r="B4" s="1">
        <v>2</v>
      </c>
      <c r="C4">
        <v>2020</v>
      </c>
      <c r="D4" t="s">
        <v>34</v>
      </c>
      <c r="E4" t="s">
        <v>22</v>
      </c>
      <c r="F4" s="4">
        <v>12050</v>
      </c>
      <c r="G4">
        <v>12001</v>
      </c>
      <c r="H4">
        <v>12081</v>
      </c>
      <c r="I4">
        <v>12290</v>
      </c>
      <c r="J4" s="3">
        <v>11990</v>
      </c>
      <c r="K4">
        <v>10623</v>
      </c>
      <c r="L4" s="3">
        <v>12539</v>
      </c>
      <c r="M4">
        <v>10586</v>
      </c>
      <c r="N4">
        <v>11290</v>
      </c>
      <c r="O4" s="3">
        <v>11290</v>
      </c>
      <c r="P4" s="4"/>
      <c r="Q4">
        <v>20397.364570000002</v>
      </c>
      <c r="S4" s="8">
        <f>STDEV(G4:O4)/AVERAGE(G4:O4)</f>
        <v>6.1300614537176355E-2</v>
      </c>
      <c r="U4" s="7">
        <f>F4/1000</f>
        <v>12.05</v>
      </c>
      <c r="V4" s="6">
        <f>STDEV(U4:U18)</f>
        <v>3.1892428058342648</v>
      </c>
      <c r="Y4">
        <v>2021</v>
      </c>
      <c r="Z4">
        <f t="shared" ref="Z4:AH4" si="2">AVERAGE(G19:G33)</f>
        <v>8327.7333333333336</v>
      </c>
      <c r="AA4">
        <f t="shared" si="2"/>
        <v>6575.2</v>
      </c>
      <c r="AB4">
        <f t="shared" si="2"/>
        <v>4541.9333333333334</v>
      </c>
      <c r="AC4">
        <f t="shared" si="2"/>
        <v>4746.7333333333336</v>
      </c>
      <c r="AD4">
        <f t="shared" si="2"/>
        <v>6472.0666666666666</v>
      </c>
      <c r="AE4">
        <f t="shared" si="2"/>
        <v>8302.1333333333332</v>
      </c>
      <c r="AF4">
        <f t="shared" si="2"/>
        <v>5332.8666666666668</v>
      </c>
      <c r="AG4">
        <f t="shared" si="2"/>
        <v>5917.1333333333332</v>
      </c>
      <c r="AH4">
        <f t="shared" si="2"/>
        <v>5811.0666666666666</v>
      </c>
      <c r="AI4">
        <f>AVERAGE(F19:F33)</f>
        <v>6434</v>
      </c>
      <c r="AK4" s="2">
        <f>Z4/1000</f>
        <v>8.3277333333333328</v>
      </c>
      <c r="AL4" s="2">
        <f t="shared" si="1"/>
        <v>6.5751999999999997</v>
      </c>
      <c r="AM4" s="2">
        <f t="shared" si="1"/>
        <v>4.5419333333333336</v>
      </c>
      <c r="AN4" s="2">
        <f t="shared" si="1"/>
        <v>4.7467333333333332</v>
      </c>
      <c r="AO4" s="2">
        <f t="shared" si="1"/>
        <v>6.4720666666666666</v>
      </c>
      <c r="AP4" s="2">
        <f t="shared" si="1"/>
        <v>8.3021333333333338</v>
      </c>
      <c r="AQ4" s="2">
        <f t="shared" si="1"/>
        <v>5.3328666666666669</v>
      </c>
      <c r="AR4" s="2">
        <f t="shared" si="1"/>
        <v>5.9171333333333331</v>
      </c>
      <c r="AS4" s="2">
        <f t="shared" si="1"/>
        <v>5.811066666666667</v>
      </c>
      <c r="AT4" s="2">
        <f t="shared" si="1"/>
        <v>6.4340000000000002</v>
      </c>
      <c r="AU4" s="5">
        <f>_xlfn.STDEV.P(AK4:AT4)</f>
        <v>1.2263318137346773</v>
      </c>
    </row>
    <row r="5" spans="1:47" x14ac:dyDescent="0.35">
      <c r="A5">
        <v>3</v>
      </c>
      <c r="B5" s="1">
        <v>5</v>
      </c>
      <c r="C5">
        <v>2020</v>
      </c>
      <c r="D5" t="s">
        <v>34</v>
      </c>
      <c r="E5" t="s">
        <v>22</v>
      </c>
      <c r="F5" s="4">
        <v>9060</v>
      </c>
      <c r="G5">
        <v>4374</v>
      </c>
      <c r="H5">
        <v>9631</v>
      </c>
      <c r="I5">
        <v>9269</v>
      </c>
      <c r="J5" s="3">
        <v>9451</v>
      </c>
      <c r="K5">
        <v>8935</v>
      </c>
      <c r="L5" s="3">
        <v>4359</v>
      </c>
      <c r="M5">
        <v>4464</v>
      </c>
      <c r="N5">
        <v>4420</v>
      </c>
      <c r="O5" s="3">
        <v>4492</v>
      </c>
      <c r="P5" s="4"/>
      <c r="Q5">
        <v>15253.93878</v>
      </c>
      <c r="S5" s="8">
        <f t="shared" ref="S5:S33" si="3">STDEV(G5:O5)/AVERAGE(G5:O5)</f>
        <v>0.39231779963571922</v>
      </c>
      <c r="U5" s="7">
        <f t="shared" ref="U5:U33" si="4">F5/1000</f>
        <v>9.06</v>
      </c>
      <c r="V5" s="6"/>
    </row>
    <row r="6" spans="1:47" x14ac:dyDescent="0.35">
      <c r="A6">
        <v>5</v>
      </c>
      <c r="B6" s="1">
        <v>9</v>
      </c>
      <c r="C6">
        <v>2020</v>
      </c>
      <c r="D6" t="s">
        <v>34</v>
      </c>
      <c r="E6" t="s">
        <v>22</v>
      </c>
      <c r="F6" s="4">
        <v>10124</v>
      </c>
      <c r="G6">
        <v>5365</v>
      </c>
      <c r="H6">
        <v>13269</v>
      </c>
      <c r="I6">
        <v>12316</v>
      </c>
      <c r="J6" s="3">
        <v>12540</v>
      </c>
      <c r="K6">
        <v>12216</v>
      </c>
      <c r="L6" s="3">
        <v>5245</v>
      </c>
      <c r="M6">
        <v>5555</v>
      </c>
      <c r="N6">
        <v>5301</v>
      </c>
      <c r="O6" s="3">
        <v>5385</v>
      </c>
      <c r="P6" s="4"/>
      <c r="Q6">
        <v>16052.6607</v>
      </c>
      <c r="S6" s="8">
        <f t="shared" si="3"/>
        <v>0.44476476882681953</v>
      </c>
      <c r="U6" s="7">
        <f t="shared" si="4"/>
        <v>10.124000000000001</v>
      </c>
      <c r="V6" s="6"/>
      <c r="Y6" t="s">
        <v>21</v>
      </c>
    </row>
    <row r="7" spans="1:47" x14ac:dyDescent="0.35">
      <c r="A7">
        <v>7</v>
      </c>
      <c r="B7" s="1">
        <v>13</v>
      </c>
      <c r="C7">
        <v>2020</v>
      </c>
      <c r="D7" t="s">
        <v>34</v>
      </c>
      <c r="E7" t="s">
        <v>22</v>
      </c>
      <c r="F7" s="4">
        <v>10239</v>
      </c>
      <c r="G7">
        <v>11203</v>
      </c>
      <c r="H7">
        <v>12993</v>
      </c>
      <c r="I7">
        <v>10964</v>
      </c>
      <c r="J7" s="3">
        <v>12447</v>
      </c>
      <c r="K7">
        <v>11999</v>
      </c>
      <c r="L7" s="3">
        <v>11243</v>
      </c>
      <c r="M7">
        <v>11251</v>
      </c>
      <c r="N7">
        <v>11013</v>
      </c>
      <c r="O7" s="3">
        <v>11101</v>
      </c>
      <c r="P7" s="4"/>
      <c r="Q7">
        <v>15114.19123</v>
      </c>
      <c r="S7" s="8">
        <f t="shared" si="3"/>
        <v>6.2709298901063193E-2</v>
      </c>
      <c r="U7" s="7">
        <f t="shared" si="4"/>
        <v>10.239000000000001</v>
      </c>
      <c r="V7" s="6"/>
      <c r="Z7">
        <f>_xlfn.STDEV.P(G4:G18)</f>
        <v>3646.898623945192</v>
      </c>
      <c r="AA7">
        <f>_xlfn.STDEV.P(H4:H18)</f>
        <v>3793.9815474277443</v>
      </c>
      <c r="AB7">
        <f>_xlfn.STDEV.P(I4:I18)</f>
        <v>3105.3998089349675</v>
      </c>
      <c r="AC7">
        <f t="shared" ref="AC7:AE7" si="5">_xlfn.STDEV.P(K4:K18)</f>
        <v>4255.8170512057177</v>
      </c>
      <c r="AD7">
        <f t="shared" si="5"/>
        <v>3299.1967197418762</v>
      </c>
      <c r="AE7">
        <f t="shared" si="5"/>
        <v>3466.9706315456438</v>
      </c>
    </row>
    <row r="8" spans="1:47" x14ac:dyDescent="0.35">
      <c r="A8">
        <v>9</v>
      </c>
      <c r="B8" s="1">
        <v>18</v>
      </c>
      <c r="C8">
        <v>2020</v>
      </c>
      <c r="D8" t="s">
        <v>34</v>
      </c>
      <c r="E8" t="s">
        <v>22</v>
      </c>
      <c r="F8">
        <v>10591.145</v>
      </c>
      <c r="G8">
        <v>6005</v>
      </c>
      <c r="H8">
        <v>11708</v>
      </c>
      <c r="I8">
        <v>11150</v>
      </c>
      <c r="J8" s="3">
        <v>11617</v>
      </c>
      <c r="K8">
        <v>10517</v>
      </c>
      <c r="L8" s="3">
        <v>6117</v>
      </c>
      <c r="M8">
        <v>6460</v>
      </c>
      <c r="N8">
        <v>6171</v>
      </c>
      <c r="O8" s="3">
        <v>6309</v>
      </c>
      <c r="Q8">
        <v>10591.145</v>
      </c>
      <c r="S8" s="8">
        <f t="shared" si="3"/>
        <v>0.31688487760951206</v>
      </c>
      <c r="U8" s="7">
        <f t="shared" si="4"/>
        <v>10.591145000000001</v>
      </c>
      <c r="V8" s="6"/>
      <c r="Z8">
        <f>_xlfn.STDEV.P(G19:G33)</f>
        <v>1498.8852509633803</v>
      </c>
      <c r="AA8">
        <f>_xlfn.STDEV.P(H19:H33)</f>
        <v>1184.7602964313076</v>
      </c>
      <c r="AB8">
        <f>_xlfn.STDEV.P(J19:J33)</f>
        <v>1102.4018908224391</v>
      </c>
      <c r="AC8">
        <f t="shared" ref="AC8:AE8" si="6">_xlfn.STDEV.P(K19:K33)</f>
        <v>1495.0301877294057</v>
      </c>
      <c r="AD8">
        <f t="shared" si="6"/>
        <v>1186.7009657964479</v>
      </c>
      <c r="AE8">
        <f t="shared" si="6"/>
        <v>1507.3101369289896</v>
      </c>
    </row>
    <row r="9" spans="1:47" x14ac:dyDescent="0.35">
      <c r="A9">
        <v>11</v>
      </c>
      <c r="B9" s="1">
        <v>20</v>
      </c>
      <c r="C9">
        <v>2020</v>
      </c>
      <c r="D9" t="s">
        <v>34</v>
      </c>
      <c r="E9" t="s">
        <v>22</v>
      </c>
      <c r="F9">
        <v>13354.14249</v>
      </c>
      <c r="G9">
        <v>11142</v>
      </c>
      <c r="H9">
        <v>12870</v>
      </c>
      <c r="I9">
        <v>12371</v>
      </c>
      <c r="J9" s="3">
        <v>12370</v>
      </c>
      <c r="K9">
        <v>11183</v>
      </c>
      <c r="L9" s="3">
        <v>10936</v>
      </c>
      <c r="M9">
        <v>10414</v>
      </c>
      <c r="N9">
        <v>10536</v>
      </c>
      <c r="O9" s="3">
        <v>10773</v>
      </c>
      <c r="Q9">
        <v>13354.14249</v>
      </c>
      <c r="S9" s="8">
        <f t="shared" si="3"/>
        <v>7.8984155503827772E-2</v>
      </c>
      <c r="U9" s="7">
        <f t="shared" si="4"/>
        <v>13.354142490000001</v>
      </c>
      <c r="V9" s="6"/>
    </row>
    <row r="10" spans="1:47" x14ac:dyDescent="0.35">
      <c r="A10">
        <v>13</v>
      </c>
      <c r="B10" s="1">
        <v>26</v>
      </c>
      <c r="C10">
        <v>2020</v>
      </c>
      <c r="D10" t="s">
        <v>34</v>
      </c>
      <c r="E10" t="s">
        <v>22</v>
      </c>
      <c r="F10">
        <v>5825.5312130000002</v>
      </c>
      <c r="G10">
        <v>7442</v>
      </c>
      <c r="H10">
        <v>10224</v>
      </c>
      <c r="I10">
        <v>10841</v>
      </c>
      <c r="J10" s="3">
        <v>11126</v>
      </c>
      <c r="K10">
        <v>13326</v>
      </c>
      <c r="L10" s="3">
        <v>7758</v>
      </c>
      <c r="M10">
        <v>3006</v>
      </c>
      <c r="N10">
        <v>6952</v>
      </c>
      <c r="O10" s="3">
        <v>7605</v>
      </c>
      <c r="Q10">
        <v>5825.5312130000002</v>
      </c>
      <c r="S10" s="8">
        <f t="shared" si="3"/>
        <v>0.34810543840651809</v>
      </c>
      <c r="U10" s="7">
        <f t="shared" si="4"/>
        <v>5.8255312130000005</v>
      </c>
      <c r="V10" s="6"/>
    </row>
    <row r="11" spans="1:47" x14ac:dyDescent="0.35">
      <c r="A11">
        <v>15</v>
      </c>
      <c r="B11" s="1">
        <v>28</v>
      </c>
      <c r="C11">
        <v>2020</v>
      </c>
      <c r="D11" t="s">
        <v>34</v>
      </c>
      <c r="E11" t="s">
        <v>23</v>
      </c>
      <c r="F11" s="4">
        <v>2102</v>
      </c>
      <c r="G11">
        <v>336</v>
      </c>
      <c r="H11">
        <v>461</v>
      </c>
      <c r="I11">
        <v>2081</v>
      </c>
      <c r="J11" s="3">
        <v>2180</v>
      </c>
      <c r="K11">
        <v>148</v>
      </c>
      <c r="L11" s="3">
        <v>2524</v>
      </c>
      <c r="M11">
        <v>428</v>
      </c>
      <c r="N11">
        <v>635</v>
      </c>
      <c r="O11" s="3">
        <v>337</v>
      </c>
      <c r="P11" s="4"/>
      <c r="Q11">
        <v>4571.4451099999997</v>
      </c>
      <c r="S11" s="8">
        <f t="shared" si="3"/>
        <v>0.93770185148011209</v>
      </c>
      <c r="U11" s="7">
        <f t="shared" si="4"/>
        <v>2.1019999999999999</v>
      </c>
      <c r="V11" s="6"/>
    </row>
    <row r="12" spans="1:47" x14ac:dyDescent="0.35">
      <c r="A12">
        <v>17</v>
      </c>
      <c r="B12" s="1">
        <v>29</v>
      </c>
      <c r="C12">
        <v>2020</v>
      </c>
      <c r="D12" t="s">
        <v>34</v>
      </c>
      <c r="E12" t="s">
        <v>24</v>
      </c>
      <c r="F12">
        <v>8783.5669969999999</v>
      </c>
      <c r="G12">
        <v>9475</v>
      </c>
      <c r="H12">
        <v>5341</v>
      </c>
      <c r="I12">
        <v>7974</v>
      </c>
      <c r="J12" s="3">
        <v>8995</v>
      </c>
      <c r="K12">
        <v>2218</v>
      </c>
      <c r="L12" s="3">
        <v>9751</v>
      </c>
      <c r="M12">
        <v>4036</v>
      </c>
      <c r="N12">
        <v>5091</v>
      </c>
      <c r="O12" s="3">
        <v>4474</v>
      </c>
      <c r="Q12">
        <v>8783.5669969999999</v>
      </c>
      <c r="S12" s="8">
        <f t="shared" si="3"/>
        <v>0.42798393437768367</v>
      </c>
      <c r="U12" s="7">
        <f t="shared" si="4"/>
        <v>8.7835669969999994</v>
      </c>
      <c r="V12" s="6"/>
    </row>
    <row r="13" spans="1:47" x14ac:dyDescent="0.35">
      <c r="A13">
        <v>19</v>
      </c>
      <c r="B13" s="1">
        <v>31</v>
      </c>
      <c r="C13">
        <v>2020</v>
      </c>
      <c r="D13" t="s">
        <v>34</v>
      </c>
      <c r="E13" t="s">
        <v>24</v>
      </c>
      <c r="F13" s="4">
        <v>10600</v>
      </c>
      <c r="G13">
        <v>10923</v>
      </c>
      <c r="H13">
        <v>7810</v>
      </c>
      <c r="I13">
        <v>7626</v>
      </c>
      <c r="J13" s="3">
        <v>8330</v>
      </c>
      <c r="K13">
        <v>4693</v>
      </c>
      <c r="L13" s="3">
        <v>9774</v>
      </c>
      <c r="M13">
        <v>6104</v>
      </c>
      <c r="N13">
        <v>6078</v>
      </c>
      <c r="O13" s="3">
        <v>7639</v>
      </c>
      <c r="P13" s="4"/>
      <c r="Q13">
        <v>15949.36002</v>
      </c>
      <c r="S13" s="8">
        <f t="shared" si="3"/>
        <v>0.24977287118242686</v>
      </c>
      <c r="U13" s="7">
        <f t="shared" si="4"/>
        <v>10.6</v>
      </c>
      <c r="V13" s="6"/>
    </row>
    <row r="14" spans="1:47" x14ac:dyDescent="0.35">
      <c r="A14">
        <v>21</v>
      </c>
      <c r="B14" s="1">
        <v>41</v>
      </c>
      <c r="C14">
        <v>2020</v>
      </c>
      <c r="D14" t="s">
        <v>34</v>
      </c>
      <c r="E14" t="s">
        <v>24</v>
      </c>
      <c r="F14">
        <v>10743.94074</v>
      </c>
      <c r="G14">
        <v>8015</v>
      </c>
      <c r="H14">
        <v>5625</v>
      </c>
      <c r="I14">
        <v>7236</v>
      </c>
      <c r="J14" s="3">
        <v>7611</v>
      </c>
      <c r="K14">
        <v>1888</v>
      </c>
      <c r="L14" s="3">
        <v>8911</v>
      </c>
      <c r="M14">
        <v>3954</v>
      </c>
      <c r="N14">
        <v>7706</v>
      </c>
      <c r="O14" s="3">
        <v>7453</v>
      </c>
      <c r="Q14">
        <v>10743.94074</v>
      </c>
      <c r="S14" s="8">
        <f t="shared" si="3"/>
        <v>0.34788066088897213</v>
      </c>
      <c r="U14" s="7">
        <f t="shared" si="4"/>
        <v>10.743940739999999</v>
      </c>
      <c r="V14" s="6"/>
    </row>
    <row r="15" spans="1:47" x14ac:dyDescent="0.35">
      <c r="A15">
        <v>23</v>
      </c>
      <c r="B15" s="1">
        <v>42</v>
      </c>
      <c r="C15">
        <v>2020</v>
      </c>
      <c r="D15" t="s">
        <v>34</v>
      </c>
      <c r="E15" t="s">
        <v>24</v>
      </c>
      <c r="F15">
        <v>9037.9824659999995</v>
      </c>
      <c r="G15">
        <v>3949</v>
      </c>
      <c r="H15">
        <v>7791</v>
      </c>
      <c r="I15">
        <v>4655</v>
      </c>
      <c r="J15" s="3">
        <v>7510</v>
      </c>
      <c r="K15">
        <v>11130</v>
      </c>
      <c r="L15" s="3">
        <v>3921</v>
      </c>
      <c r="M15">
        <v>3815</v>
      </c>
      <c r="N15">
        <v>4095</v>
      </c>
      <c r="O15" s="3">
        <v>3563</v>
      </c>
      <c r="Q15">
        <v>9037.9824659999995</v>
      </c>
      <c r="S15" s="8">
        <f t="shared" si="3"/>
        <v>0.46823763005304275</v>
      </c>
      <c r="U15" s="7">
        <f t="shared" si="4"/>
        <v>9.037982465999999</v>
      </c>
      <c r="V15" s="6"/>
    </row>
    <row r="16" spans="1:47" x14ac:dyDescent="0.35">
      <c r="A16">
        <v>25</v>
      </c>
      <c r="B16" s="1">
        <v>43</v>
      </c>
      <c r="C16">
        <v>2020</v>
      </c>
      <c r="D16" t="s">
        <v>34</v>
      </c>
      <c r="E16" t="s">
        <v>24</v>
      </c>
      <c r="F16">
        <v>13003.816559999999</v>
      </c>
      <c r="G16">
        <v>13468</v>
      </c>
      <c r="H16">
        <v>12945</v>
      </c>
      <c r="I16">
        <v>6168</v>
      </c>
      <c r="J16" s="3">
        <v>8908</v>
      </c>
      <c r="K16">
        <v>11458</v>
      </c>
      <c r="L16" s="3">
        <v>12688</v>
      </c>
      <c r="M16">
        <v>12559</v>
      </c>
      <c r="N16">
        <v>12382</v>
      </c>
      <c r="O16" s="3">
        <v>11865</v>
      </c>
      <c r="Q16">
        <v>13003.816559999999</v>
      </c>
      <c r="S16" s="8">
        <f t="shared" si="3"/>
        <v>0.20704564297626238</v>
      </c>
      <c r="U16" s="7">
        <f t="shared" si="4"/>
        <v>13.003816559999999</v>
      </c>
      <c r="V16" s="6"/>
    </row>
    <row r="17" spans="1:22" x14ac:dyDescent="0.35">
      <c r="A17">
        <v>27</v>
      </c>
      <c r="B17" s="1">
        <v>45</v>
      </c>
      <c r="C17">
        <v>2020</v>
      </c>
      <c r="D17" t="s">
        <v>34</v>
      </c>
      <c r="E17" t="s">
        <v>24</v>
      </c>
      <c r="F17">
        <v>11725.127860000001</v>
      </c>
      <c r="G17">
        <v>7691</v>
      </c>
      <c r="H17">
        <v>12505</v>
      </c>
      <c r="I17">
        <v>9485</v>
      </c>
      <c r="J17" s="3">
        <v>10241</v>
      </c>
      <c r="K17">
        <v>11105</v>
      </c>
      <c r="L17" s="3">
        <v>7370</v>
      </c>
      <c r="M17">
        <v>8431</v>
      </c>
      <c r="N17">
        <v>8049</v>
      </c>
      <c r="O17" s="3">
        <v>8049</v>
      </c>
      <c r="Q17">
        <v>11725.127860000001</v>
      </c>
      <c r="S17" s="8">
        <f t="shared" si="3"/>
        <v>0.19024646994916919</v>
      </c>
      <c r="U17" s="7">
        <f t="shared" si="4"/>
        <v>11.725127860000001</v>
      </c>
      <c r="V17" s="6"/>
    </row>
    <row r="18" spans="1:22" x14ac:dyDescent="0.35">
      <c r="A18">
        <v>29</v>
      </c>
      <c r="B18" s="1">
        <v>46</v>
      </c>
      <c r="C18">
        <v>2020</v>
      </c>
      <c r="D18" t="s">
        <v>34</v>
      </c>
      <c r="E18" t="s">
        <v>24</v>
      </c>
      <c r="F18" s="4">
        <v>4034</v>
      </c>
      <c r="G18">
        <v>2977</v>
      </c>
      <c r="H18">
        <v>4409</v>
      </c>
      <c r="I18">
        <v>4418</v>
      </c>
      <c r="J18" s="3">
        <v>4479</v>
      </c>
      <c r="K18">
        <v>4417</v>
      </c>
      <c r="L18" s="3">
        <v>3103</v>
      </c>
      <c r="M18">
        <v>3035</v>
      </c>
      <c r="N18">
        <v>3061</v>
      </c>
      <c r="O18" s="3">
        <v>3068</v>
      </c>
      <c r="P18" s="4"/>
      <c r="Q18">
        <v>13203.311960000001</v>
      </c>
      <c r="S18" s="8">
        <f t="shared" si="3"/>
        <v>0.19912001566836932</v>
      </c>
      <c r="U18" s="7">
        <f t="shared" si="4"/>
        <v>4.0339999999999998</v>
      </c>
      <c r="V18" s="6"/>
    </row>
    <row r="19" spans="1:22" x14ac:dyDescent="0.35">
      <c r="A19">
        <v>2</v>
      </c>
      <c r="B19" s="1">
        <v>2</v>
      </c>
      <c r="C19">
        <v>2021</v>
      </c>
      <c r="D19" t="s">
        <v>35</v>
      </c>
      <c r="E19" t="s">
        <v>26</v>
      </c>
      <c r="F19">
        <v>6790</v>
      </c>
      <c r="G19">
        <v>8659</v>
      </c>
      <c r="H19">
        <v>6238</v>
      </c>
      <c r="I19">
        <v>4422</v>
      </c>
      <c r="J19" s="3">
        <v>4706</v>
      </c>
      <c r="K19">
        <v>5620</v>
      </c>
      <c r="L19" s="3">
        <v>8605</v>
      </c>
      <c r="M19">
        <v>5914</v>
      </c>
      <c r="N19">
        <v>5885</v>
      </c>
      <c r="O19" s="3">
        <v>5885</v>
      </c>
      <c r="S19" s="8">
        <f t="shared" si="3"/>
        <v>0.24028161059198672</v>
      </c>
      <c r="U19" s="7">
        <f t="shared" si="4"/>
        <v>6.79</v>
      </c>
      <c r="V19" s="6">
        <f>STDEV(U19:U33)</f>
        <v>1.6839740411979489</v>
      </c>
    </row>
    <row r="20" spans="1:22" x14ac:dyDescent="0.35">
      <c r="A20">
        <v>4</v>
      </c>
      <c r="B20" s="1">
        <v>5</v>
      </c>
      <c r="C20">
        <v>2021</v>
      </c>
      <c r="D20" t="s">
        <v>35</v>
      </c>
      <c r="E20" t="s">
        <v>26</v>
      </c>
      <c r="F20">
        <v>4590</v>
      </c>
      <c r="G20">
        <v>8291</v>
      </c>
      <c r="H20">
        <v>5587</v>
      </c>
      <c r="I20">
        <v>3967</v>
      </c>
      <c r="J20" s="3">
        <v>4434</v>
      </c>
      <c r="K20">
        <v>5015</v>
      </c>
      <c r="L20" s="3">
        <v>7981</v>
      </c>
      <c r="M20">
        <v>5470</v>
      </c>
      <c r="N20">
        <v>5543</v>
      </c>
      <c r="O20" s="3">
        <v>5261</v>
      </c>
      <c r="S20" s="8">
        <f t="shared" si="3"/>
        <v>0.25650394015156192</v>
      </c>
      <c r="U20" s="7">
        <f t="shared" si="4"/>
        <v>4.59</v>
      </c>
      <c r="V20" s="6"/>
    </row>
    <row r="21" spans="1:22" x14ac:dyDescent="0.35">
      <c r="A21">
        <v>6</v>
      </c>
      <c r="B21" s="1">
        <v>9</v>
      </c>
      <c r="C21">
        <v>2021</v>
      </c>
      <c r="D21" t="s">
        <v>35</v>
      </c>
      <c r="E21" t="s">
        <v>26</v>
      </c>
      <c r="F21">
        <v>6480</v>
      </c>
      <c r="G21">
        <v>9770</v>
      </c>
      <c r="H21">
        <v>7460</v>
      </c>
      <c r="I21">
        <v>5345</v>
      </c>
      <c r="J21" s="3">
        <v>5476</v>
      </c>
      <c r="K21">
        <v>6794</v>
      </c>
      <c r="L21" s="3">
        <v>9223</v>
      </c>
      <c r="M21">
        <v>6690</v>
      </c>
      <c r="N21">
        <v>6996</v>
      </c>
      <c r="O21" s="3">
        <v>6701</v>
      </c>
      <c r="S21" s="8">
        <f t="shared" si="3"/>
        <v>0.20875238070471525</v>
      </c>
      <c r="U21" s="7">
        <f t="shared" si="4"/>
        <v>6.48</v>
      </c>
      <c r="V21" s="6"/>
    </row>
    <row r="22" spans="1:22" x14ac:dyDescent="0.35">
      <c r="A22">
        <v>8</v>
      </c>
      <c r="B22" s="1">
        <v>13</v>
      </c>
      <c r="C22">
        <v>2021</v>
      </c>
      <c r="D22" t="s">
        <v>35</v>
      </c>
      <c r="E22" t="s">
        <v>26</v>
      </c>
      <c r="F22">
        <v>6690</v>
      </c>
      <c r="G22">
        <v>9911</v>
      </c>
      <c r="H22">
        <v>8664</v>
      </c>
      <c r="I22">
        <v>6196</v>
      </c>
      <c r="J22" s="3">
        <v>6534</v>
      </c>
      <c r="K22">
        <v>7938</v>
      </c>
      <c r="L22" s="3">
        <v>9791</v>
      </c>
      <c r="M22">
        <v>7564</v>
      </c>
      <c r="N22">
        <v>8046</v>
      </c>
      <c r="O22" s="3">
        <v>8087</v>
      </c>
      <c r="S22" s="8">
        <f t="shared" si="3"/>
        <v>0.15681989389593012</v>
      </c>
      <c r="U22" s="7">
        <f t="shared" si="4"/>
        <v>6.69</v>
      </c>
      <c r="V22" s="6"/>
    </row>
    <row r="23" spans="1:22" x14ac:dyDescent="0.35">
      <c r="A23">
        <v>10</v>
      </c>
      <c r="B23" s="1">
        <v>18</v>
      </c>
      <c r="C23">
        <v>2021</v>
      </c>
      <c r="D23" t="s">
        <v>35</v>
      </c>
      <c r="E23" t="s">
        <v>26</v>
      </c>
      <c r="F23">
        <v>7440</v>
      </c>
      <c r="G23">
        <v>8287</v>
      </c>
      <c r="H23">
        <v>5852</v>
      </c>
      <c r="I23">
        <v>4050</v>
      </c>
      <c r="J23" s="3">
        <v>4388</v>
      </c>
      <c r="K23">
        <v>5110</v>
      </c>
      <c r="L23" s="3">
        <v>8503</v>
      </c>
      <c r="M23">
        <v>4992</v>
      </c>
      <c r="N23">
        <v>5274</v>
      </c>
      <c r="O23" s="3">
        <v>5178</v>
      </c>
      <c r="S23" s="8">
        <f t="shared" si="3"/>
        <v>0.27770733800946285</v>
      </c>
      <c r="U23" s="7">
        <f t="shared" si="4"/>
        <v>7.44</v>
      </c>
      <c r="V23" s="6"/>
    </row>
    <row r="24" spans="1:22" x14ac:dyDescent="0.35">
      <c r="A24">
        <v>12</v>
      </c>
      <c r="B24" s="1">
        <v>20</v>
      </c>
      <c r="C24">
        <v>2021</v>
      </c>
      <c r="D24" t="s">
        <v>35</v>
      </c>
      <c r="E24" t="s">
        <v>26</v>
      </c>
      <c r="F24">
        <v>7530</v>
      </c>
      <c r="G24">
        <v>8079</v>
      </c>
      <c r="H24">
        <v>6540</v>
      </c>
      <c r="I24">
        <v>4216</v>
      </c>
      <c r="J24" s="3">
        <v>4132</v>
      </c>
      <c r="K24">
        <v>5506</v>
      </c>
      <c r="L24" s="3">
        <v>9431</v>
      </c>
      <c r="M24">
        <v>4492</v>
      </c>
      <c r="N24">
        <v>5575</v>
      </c>
      <c r="O24" s="3">
        <v>5777</v>
      </c>
      <c r="S24" s="8">
        <f t="shared" si="3"/>
        <v>0.30070269267811234</v>
      </c>
      <c r="U24" s="7">
        <f t="shared" si="4"/>
        <v>7.53</v>
      </c>
      <c r="V24" s="6"/>
    </row>
    <row r="25" spans="1:22" x14ac:dyDescent="0.35">
      <c r="A25">
        <v>14</v>
      </c>
      <c r="B25" s="1">
        <v>26</v>
      </c>
      <c r="C25">
        <v>2021</v>
      </c>
      <c r="D25" t="s">
        <v>35</v>
      </c>
      <c r="E25" t="s">
        <v>26</v>
      </c>
      <c r="F25">
        <v>2810</v>
      </c>
      <c r="G25">
        <v>4825</v>
      </c>
      <c r="H25">
        <v>4358</v>
      </c>
      <c r="I25">
        <v>3275</v>
      </c>
      <c r="J25" s="3">
        <v>3296</v>
      </c>
      <c r="K25">
        <v>8948</v>
      </c>
      <c r="L25" s="3">
        <v>4963</v>
      </c>
      <c r="M25">
        <v>2640</v>
      </c>
      <c r="N25">
        <v>3717</v>
      </c>
      <c r="O25" s="3">
        <v>3574</v>
      </c>
      <c r="S25" s="8">
        <f t="shared" si="3"/>
        <v>0.42458130173751707</v>
      </c>
      <c r="U25" s="7">
        <f t="shared" si="4"/>
        <v>2.81</v>
      </c>
      <c r="V25" s="6"/>
    </row>
    <row r="26" spans="1:22" x14ac:dyDescent="0.35">
      <c r="A26">
        <v>16</v>
      </c>
      <c r="B26" s="1">
        <v>28</v>
      </c>
      <c r="C26">
        <v>2021</v>
      </c>
      <c r="D26" t="s">
        <v>35</v>
      </c>
      <c r="E26" t="s">
        <v>26</v>
      </c>
      <c r="F26">
        <v>3640</v>
      </c>
      <c r="G26">
        <v>5353</v>
      </c>
      <c r="H26">
        <v>5763</v>
      </c>
      <c r="I26">
        <v>3946</v>
      </c>
      <c r="J26" s="3">
        <v>4014</v>
      </c>
      <c r="K26">
        <v>4838</v>
      </c>
      <c r="L26" s="3">
        <v>8349</v>
      </c>
      <c r="M26">
        <v>3297</v>
      </c>
      <c r="N26">
        <v>4719</v>
      </c>
      <c r="O26" s="3">
        <v>4494</v>
      </c>
      <c r="S26" s="8">
        <f t="shared" si="3"/>
        <v>0.29527013650194539</v>
      </c>
      <c r="U26" s="7">
        <f t="shared" si="4"/>
        <v>3.64</v>
      </c>
      <c r="V26" s="6"/>
    </row>
    <row r="27" spans="1:22" x14ac:dyDescent="0.35">
      <c r="A27">
        <v>18</v>
      </c>
      <c r="B27" s="1">
        <v>29</v>
      </c>
      <c r="C27">
        <v>2021</v>
      </c>
      <c r="D27" t="s">
        <v>35</v>
      </c>
      <c r="E27" t="s">
        <v>26</v>
      </c>
      <c r="F27">
        <v>6310</v>
      </c>
      <c r="G27">
        <v>8500</v>
      </c>
      <c r="H27">
        <v>6108</v>
      </c>
      <c r="I27">
        <v>4043</v>
      </c>
      <c r="J27" s="3">
        <v>4062</v>
      </c>
      <c r="K27">
        <v>5615</v>
      </c>
      <c r="L27" s="3">
        <v>7557</v>
      </c>
      <c r="M27">
        <v>4862</v>
      </c>
      <c r="N27">
        <v>5315</v>
      </c>
      <c r="O27" s="3">
        <v>5032</v>
      </c>
      <c r="S27" s="8">
        <f t="shared" si="3"/>
        <v>0.2655572112943293</v>
      </c>
      <c r="U27" s="7">
        <f t="shared" si="4"/>
        <v>6.31</v>
      </c>
      <c r="V27" s="6"/>
    </row>
    <row r="28" spans="1:22" x14ac:dyDescent="0.35">
      <c r="A28">
        <v>20</v>
      </c>
      <c r="B28" s="1">
        <v>31</v>
      </c>
      <c r="C28">
        <v>2021</v>
      </c>
      <c r="D28" t="s">
        <v>35</v>
      </c>
      <c r="E28" t="s">
        <v>26</v>
      </c>
      <c r="F28">
        <v>7950</v>
      </c>
      <c r="G28">
        <v>9147</v>
      </c>
      <c r="H28">
        <v>7874</v>
      </c>
      <c r="I28">
        <v>5859</v>
      </c>
      <c r="J28" s="3">
        <v>6968</v>
      </c>
      <c r="K28">
        <v>7821</v>
      </c>
      <c r="L28" s="3">
        <v>7437</v>
      </c>
      <c r="M28">
        <v>7564</v>
      </c>
      <c r="N28">
        <v>7380</v>
      </c>
      <c r="O28" s="3">
        <v>7460</v>
      </c>
      <c r="S28" s="8">
        <f t="shared" si="3"/>
        <v>0.11502386895120621</v>
      </c>
      <c r="U28" s="7">
        <f t="shared" si="4"/>
        <v>7.95</v>
      </c>
      <c r="V28" s="6"/>
    </row>
    <row r="29" spans="1:22" x14ac:dyDescent="0.35">
      <c r="A29">
        <v>22</v>
      </c>
      <c r="B29" s="1">
        <v>41</v>
      </c>
      <c r="C29">
        <v>2021</v>
      </c>
      <c r="D29" t="s">
        <v>35</v>
      </c>
      <c r="E29" t="s">
        <v>26</v>
      </c>
      <c r="F29">
        <v>6800</v>
      </c>
      <c r="G29">
        <v>8029</v>
      </c>
      <c r="H29">
        <v>6698</v>
      </c>
      <c r="I29">
        <v>4117</v>
      </c>
      <c r="J29" s="3">
        <v>4098</v>
      </c>
      <c r="K29">
        <v>5194</v>
      </c>
      <c r="L29" s="3">
        <v>7596</v>
      </c>
      <c r="M29">
        <v>3919</v>
      </c>
      <c r="N29">
        <v>4873</v>
      </c>
      <c r="O29" s="3">
        <v>5088</v>
      </c>
      <c r="S29" s="8">
        <f t="shared" si="3"/>
        <v>0.28145417300642811</v>
      </c>
      <c r="U29" s="7">
        <f t="shared" si="4"/>
        <v>6.8</v>
      </c>
      <c r="V29" s="6"/>
    </row>
    <row r="30" spans="1:22" x14ac:dyDescent="0.35">
      <c r="A30">
        <v>24</v>
      </c>
      <c r="B30" s="1">
        <v>42</v>
      </c>
      <c r="C30">
        <v>2021</v>
      </c>
      <c r="D30" t="s">
        <v>35</v>
      </c>
      <c r="E30" t="s">
        <v>26</v>
      </c>
      <c r="F30">
        <v>5630</v>
      </c>
      <c r="G30">
        <v>7243</v>
      </c>
      <c r="H30">
        <v>4937</v>
      </c>
      <c r="I30">
        <v>3868</v>
      </c>
      <c r="J30" s="3">
        <v>4007</v>
      </c>
      <c r="K30">
        <v>9738</v>
      </c>
      <c r="L30" s="3">
        <v>7504</v>
      </c>
      <c r="M30">
        <v>3937</v>
      </c>
      <c r="N30">
        <v>4429</v>
      </c>
      <c r="O30" s="3">
        <v>4004</v>
      </c>
      <c r="S30" s="8">
        <f t="shared" si="3"/>
        <v>0.38465968326202005</v>
      </c>
      <c r="U30" s="7">
        <f t="shared" si="4"/>
        <v>5.63</v>
      </c>
      <c r="V30" s="6"/>
    </row>
    <row r="31" spans="1:22" x14ac:dyDescent="0.35">
      <c r="A31">
        <v>26</v>
      </c>
      <c r="B31" s="1">
        <v>43</v>
      </c>
      <c r="C31">
        <v>2021</v>
      </c>
      <c r="D31" t="s">
        <v>35</v>
      </c>
      <c r="E31" t="s">
        <v>26</v>
      </c>
      <c r="F31">
        <v>6550</v>
      </c>
      <c r="G31">
        <v>10352</v>
      </c>
      <c r="H31">
        <v>8395</v>
      </c>
      <c r="I31">
        <v>6421</v>
      </c>
      <c r="J31" s="3">
        <v>6566</v>
      </c>
      <c r="K31">
        <v>7280</v>
      </c>
      <c r="L31" s="3">
        <v>8633</v>
      </c>
      <c r="M31">
        <v>7523</v>
      </c>
      <c r="N31">
        <v>7704</v>
      </c>
      <c r="O31" s="3">
        <v>7676</v>
      </c>
      <c r="S31" s="8">
        <f t="shared" si="3"/>
        <v>0.15190317617781343</v>
      </c>
      <c r="U31" s="7">
        <f t="shared" si="4"/>
        <v>6.55</v>
      </c>
      <c r="V31" s="6"/>
    </row>
    <row r="32" spans="1:22" x14ac:dyDescent="0.35">
      <c r="A32">
        <v>28</v>
      </c>
      <c r="B32" s="1">
        <v>45</v>
      </c>
      <c r="C32">
        <v>2021</v>
      </c>
      <c r="D32" t="s">
        <v>35</v>
      </c>
      <c r="E32" t="s">
        <v>26</v>
      </c>
      <c r="F32">
        <v>8760</v>
      </c>
      <c r="G32">
        <v>9469</v>
      </c>
      <c r="H32">
        <v>7464</v>
      </c>
      <c r="I32">
        <v>4880</v>
      </c>
      <c r="J32" s="3">
        <v>5002</v>
      </c>
      <c r="K32">
        <v>6337</v>
      </c>
      <c r="L32" s="3">
        <v>9675</v>
      </c>
      <c r="M32">
        <v>6127</v>
      </c>
      <c r="N32">
        <v>6690</v>
      </c>
      <c r="O32" s="3">
        <v>6690</v>
      </c>
      <c r="S32" s="8">
        <f t="shared" si="3"/>
        <v>0.24639444235787306</v>
      </c>
      <c r="U32" s="7">
        <f t="shared" si="4"/>
        <v>8.76</v>
      </c>
      <c r="V32" s="6"/>
    </row>
    <row r="33" spans="1:22" x14ac:dyDescent="0.35">
      <c r="A33">
        <v>30</v>
      </c>
      <c r="B33" s="1">
        <v>46</v>
      </c>
      <c r="C33">
        <v>2021</v>
      </c>
      <c r="D33" t="s">
        <v>35</v>
      </c>
      <c r="E33" t="s">
        <v>26</v>
      </c>
      <c r="F33">
        <v>8540</v>
      </c>
      <c r="G33">
        <v>9001</v>
      </c>
      <c r="H33">
        <v>6690</v>
      </c>
      <c r="I33">
        <v>3524</v>
      </c>
      <c r="J33" s="3">
        <v>3518</v>
      </c>
      <c r="K33">
        <v>5327</v>
      </c>
      <c r="L33" s="3">
        <v>9284</v>
      </c>
      <c r="M33">
        <v>5002</v>
      </c>
      <c r="N33">
        <v>6611</v>
      </c>
      <c r="O33" s="3">
        <v>6259</v>
      </c>
      <c r="S33" s="8">
        <f t="shared" si="3"/>
        <v>0.33741941135383091</v>
      </c>
      <c r="U33" s="7">
        <f t="shared" si="4"/>
        <v>8.5399999999999991</v>
      </c>
      <c r="V33" s="6"/>
    </row>
    <row r="35" spans="1:22" x14ac:dyDescent="0.35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2" x14ac:dyDescent="0.3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2" x14ac:dyDescent="0.35">
      <c r="C37" t="s">
        <v>27</v>
      </c>
      <c r="P37" s="8"/>
      <c r="Q37" s="8" t="s">
        <v>33</v>
      </c>
    </row>
    <row r="38" spans="1:22" x14ac:dyDescent="0.35">
      <c r="P38" s="8">
        <v>2020</v>
      </c>
      <c r="Q38" s="8">
        <f>AVERAGE(S4:S18)</f>
        <v>0.31553706866644499</v>
      </c>
    </row>
    <row r="39" spans="1:22" x14ac:dyDescent="0.35">
      <c r="P39" s="8">
        <v>2021</v>
      </c>
      <c r="Q39" s="8">
        <f>AVERAGE(S19:S33)</f>
        <v>0.26286875071164884</v>
      </c>
    </row>
    <row r="58" spans="3:3" x14ac:dyDescent="0.35">
      <c r="C58" t="s">
        <v>28</v>
      </c>
    </row>
  </sheetData>
  <pageMargins left="0.7" right="0.7" top="0.75" bottom="0.75" header="0.3" footer="0.3"/>
  <pageSetup orientation="portrait" horizontalDpi="4294967293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2024-04-17T06:13:56Z</dcterms:created>
  <dcterms:modified xsi:type="dcterms:W3CDTF">2024-11-07T18:59:09Z</dcterms:modified>
</cp:coreProperties>
</file>