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nendel\Documents\Nendel\Veröffentlichungen\Peer-reviewed Journals\PubN108-Soybean future in Europe\Soybean - MONICA\"/>
    </mc:Choice>
  </mc:AlternateContent>
  <bookViews>
    <workbookView xWindow="0" yWindow="0" windowWidth="24000" windowHeight="9930"/>
  </bookViews>
  <sheets>
    <sheet name="parame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" i="1" l="1"/>
  <c r="O23" i="1"/>
  <c r="N23" i="1" s="1"/>
  <c r="M23" i="1" l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P15" i="1" l="1"/>
  <c r="P18" i="1"/>
  <c r="P17" i="1"/>
  <c r="P16" i="1"/>
  <c r="N3" i="1" l="1"/>
  <c r="L3" i="1"/>
  <c r="M3" i="1" s="1"/>
  <c r="M4" i="1"/>
  <c r="L4" i="1"/>
  <c r="N4" i="1" s="1"/>
  <c r="N5" i="1"/>
  <c r="L5" i="1"/>
  <c r="M5" i="1" s="1"/>
  <c r="M6" i="1"/>
  <c r="L6" i="1"/>
  <c r="M7" i="1"/>
  <c r="L7" i="1"/>
  <c r="L8" i="1"/>
  <c r="N8" i="1" s="1"/>
  <c r="N9" i="1"/>
  <c r="L9" i="1"/>
  <c r="O27" i="1"/>
  <c r="P27" i="1" s="1"/>
  <c r="L27" i="1"/>
  <c r="N27" i="1" s="1"/>
  <c r="O26" i="1"/>
  <c r="L26" i="1"/>
  <c r="P26" i="1" s="1"/>
  <c r="O25" i="1"/>
  <c r="L25" i="1"/>
  <c r="P25" i="1" s="1"/>
  <c r="O24" i="1"/>
  <c r="P24" i="1" s="1"/>
  <c r="L24" i="1"/>
  <c r="N24" i="1" s="1"/>
  <c r="P23" i="1"/>
  <c r="P22" i="1"/>
  <c r="O22" i="1"/>
  <c r="L22" i="1"/>
  <c r="N22" i="1" s="1"/>
  <c r="P21" i="1"/>
  <c r="O21" i="1"/>
  <c r="N21" i="1" s="1"/>
  <c r="L21" i="1"/>
  <c r="O18" i="1"/>
  <c r="L18" i="1"/>
  <c r="O17" i="1"/>
  <c r="L17" i="1"/>
  <c r="N17" i="1" s="1"/>
  <c r="O16" i="1"/>
  <c r="N16" i="1" s="1"/>
  <c r="L16" i="1"/>
  <c r="O15" i="1"/>
  <c r="N15" i="1" s="1"/>
  <c r="L15" i="1"/>
  <c r="O13" i="1"/>
  <c r="N13" i="1" s="1"/>
  <c r="L13" i="1"/>
  <c r="O12" i="1"/>
  <c r="P12" i="1" s="1"/>
  <c r="M12" i="1"/>
  <c r="L12" i="1"/>
  <c r="O11" i="1"/>
  <c r="P11" i="1" s="1"/>
  <c r="L11" i="1"/>
  <c r="N11" i="1" s="1"/>
  <c r="P10" i="1"/>
  <c r="O10" i="1"/>
  <c r="M10" i="1" s="1"/>
  <c r="L10" i="1"/>
  <c r="N6" i="1" l="1"/>
  <c r="N7" i="1"/>
  <c r="M8" i="1"/>
  <c r="M9" i="1"/>
  <c r="M27" i="1"/>
  <c r="N26" i="1"/>
  <c r="M26" i="1"/>
  <c r="M25" i="1"/>
  <c r="N25" i="1"/>
  <c r="M24" i="1"/>
  <c r="M22" i="1"/>
  <c r="M21" i="1"/>
  <c r="M18" i="1"/>
  <c r="N18" i="1"/>
  <c r="M17" i="1"/>
  <c r="M16" i="1"/>
  <c r="M15" i="1"/>
  <c r="P13" i="1"/>
  <c r="M13" i="1"/>
  <c r="N12" i="1"/>
  <c r="M11" i="1"/>
  <c r="N10" i="1"/>
</calcChain>
</file>

<file path=xl/sharedStrings.xml><?xml version="1.0" encoding="utf-8"?>
<sst xmlns="http://schemas.openxmlformats.org/spreadsheetml/2006/main" count="117" uniqueCount="44">
  <si>
    <t>Trait¹</t>
  </si>
  <si>
    <t>stage_temperature_sum</t>
  </si>
  <si>
    <t>day_length_requirement¹</t>
  </si>
  <si>
    <t>base_day_lenght¹</t>
  </si>
  <si>
    <t>max_assimilation_rate</t>
  </si>
  <si>
    <t>crop_specific_max_rooting_depth</t>
  </si>
  <si>
    <t>Default MG 000</t>
  </si>
  <si>
    <t>Sultana</t>
  </si>
  <si>
    <t>¹These coefficients were considered the same for all crop phases and in the MONICA are input as negative due to soybean to be a plant with sensibility to short day length. ²Obtained in the experimental conditions.</t>
  </si>
  <si>
    <t>Assimilate partitioning coeff</t>
  </si>
  <si>
    <t>Sowing to Emergence (1)</t>
  </si>
  <si>
    <t>Emergence to End of Juvenile Phase (2)</t>
  </si>
  <si>
    <t>End of Juvenile Phase to Flower Appearance (3)</t>
  </si>
  <si>
    <t>Flower Appearance to First Pod (4)</t>
  </si>
  <si>
    <t>First Pod to Last Pod (5)</t>
  </si>
  <si>
    <t>Last Pod to Harvest Maturity (6)</t>
  </si>
  <si>
    <t>Senescence (7)</t>
  </si>
  <si>
    <t>Root</t>
  </si>
  <si>
    <t>Leaf</t>
  </si>
  <si>
    <t>shoot</t>
  </si>
  <si>
    <t>ears</t>
  </si>
  <si>
    <t>Organ Senescence Rate</t>
  </si>
  <si>
    <t>Phase 5</t>
  </si>
  <si>
    <t>Phase 5;6;7</t>
  </si>
  <si>
    <t>0;0;0</t>
  </si>
  <si>
    <t>0.03;0.05;0.05</t>
  </si>
  <si>
    <t>Specific Leaf Area</t>
  </si>
  <si>
    <r>
      <rPr>
        <i/>
        <sz val="12"/>
        <color rgb="FF000000"/>
        <rFont val="Times New Roman"/>
        <family val="1"/>
      </rPr>
      <t>yield percentege</t>
    </r>
    <r>
      <rPr>
        <sz val="12"/>
        <color rgb="FF000000"/>
        <rFont val="Times New Roman"/>
        <family val="1"/>
      </rPr>
      <t xml:space="preserve"> (from ears)</t>
    </r>
  </si>
  <si>
    <t>0;0.05;0.05</t>
  </si>
  <si>
    <t>0.05;0.075;0.075</t>
  </si>
  <si>
    <t>0;0.075;0.075</t>
  </si>
  <si>
    <t>Ecudor</t>
  </si>
  <si>
    <t>Isidor</t>
  </si>
  <si>
    <t>MG 000</t>
  </si>
  <si>
    <t>MG 00</t>
  </si>
  <si>
    <t>MG 0</t>
  </si>
  <si>
    <t>MG I</t>
  </si>
  <si>
    <t>MG II</t>
  </si>
  <si>
    <t>Default MG II</t>
  </si>
  <si>
    <t>Default MG I</t>
  </si>
  <si>
    <t>MG 0000</t>
  </si>
  <si>
    <t>Augusta</t>
  </si>
  <si>
    <t>0.075;0.10;0.10</t>
  </si>
  <si>
    <t>Default MG 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</si>
</sst>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2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C1" workbookViewId="0">
      <selection activeCell="O14" sqref="O14"/>
    </sheetView>
  </sheetViews>
  <sheetFormatPr baseColWidth="10" defaultColWidth="8.85546875" defaultRowHeight="15.75" x14ac:dyDescent="0.25"/>
  <cols>
    <col min="1" max="1" width="44.28515625" style="6" customWidth="1"/>
    <col min="2" max="2" width="20.28515625" style="6" customWidth="1"/>
    <col min="3" max="3" width="17.140625" style="6" customWidth="1"/>
    <col min="4" max="4" width="18.7109375" style="3" bestFit="1" customWidth="1"/>
    <col min="5" max="5" width="16.140625" style="3" customWidth="1"/>
    <col min="6" max="7" width="16" style="4" customWidth="1"/>
    <col min="8" max="8" width="15.28515625" style="4" customWidth="1"/>
    <col min="9" max="9" width="16.28515625" style="4" customWidth="1"/>
    <col min="10" max="10" width="8.85546875" style="4"/>
    <col min="11" max="11" width="19.42578125" style="27" customWidth="1"/>
    <col min="12" max="16" width="18.28515625" style="4" customWidth="1"/>
    <col min="17" max="16384" width="8.85546875" style="4"/>
  </cols>
  <sheetData>
    <row r="1" spans="1:16" x14ac:dyDescent="0.25">
      <c r="A1" s="12" t="s">
        <v>0</v>
      </c>
      <c r="B1" s="31" t="s">
        <v>43</v>
      </c>
      <c r="C1" s="32" t="s">
        <v>41</v>
      </c>
      <c r="D1" s="13" t="s">
        <v>6</v>
      </c>
      <c r="E1" s="14" t="s">
        <v>7</v>
      </c>
      <c r="F1" s="31" t="s">
        <v>38</v>
      </c>
      <c r="G1" s="32" t="s">
        <v>31</v>
      </c>
      <c r="H1" s="31" t="s">
        <v>39</v>
      </c>
      <c r="I1" s="32" t="s">
        <v>32</v>
      </c>
      <c r="K1" s="31" t="s">
        <v>40</v>
      </c>
      <c r="L1" s="31" t="s">
        <v>33</v>
      </c>
      <c r="M1" s="31" t="s">
        <v>34</v>
      </c>
      <c r="N1" s="31" t="s">
        <v>35</v>
      </c>
      <c r="O1" s="31" t="s">
        <v>36</v>
      </c>
      <c r="P1" s="31" t="s">
        <v>37</v>
      </c>
    </row>
    <row r="2" spans="1:16" x14ac:dyDescent="0.25">
      <c r="A2" s="15" t="s">
        <v>1</v>
      </c>
      <c r="B2" s="33"/>
      <c r="C2" s="28"/>
      <c r="D2" s="16"/>
      <c r="E2" s="7"/>
      <c r="F2" s="33"/>
      <c r="G2" s="28"/>
      <c r="H2" s="33"/>
      <c r="I2" s="28"/>
      <c r="K2" s="28"/>
      <c r="L2" s="28"/>
      <c r="M2" s="28"/>
      <c r="N2" s="28"/>
      <c r="O2" s="28"/>
      <c r="P2" s="28"/>
    </row>
    <row r="3" spans="1:16" x14ac:dyDescent="0.25">
      <c r="A3" s="5" t="s">
        <v>10</v>
      </c>
      <c r="B3" s="25">
        <v>148</v>
      </c>
      <c r="C3" s="26">
        <v>100</v>
      </c>
      <c r="D3" s="1">
        <v>148</v>
      </c>
      <c r="E3" s="3">
        <v>100</v>
      </c>
      <c r="F3" s="25">
        <v>148</v>
      </c>
      <c r="G3" s="26">
        <v>110</v>
      </c>
      <c r="H3" s="25">
        <v>148</v>
      </c>
      <c r="I3" s="26">
        <v>125</v>
      </c>
      <c r="K3" s="25">
        <v>100</v>
      </c>
      <c r="L3" s="27">
        <f t="shared" ref="L3:L13" si="0">E3</f>
        <v>100</v>
      </c>
      <c r="M3" s="27">
        <f t="shared" ref="M3:M9" si="1">ROUND(L3+((O3-L3)*0.33),0)</f>
        <v>108</v>
      </c>
      <c r="N3" s="27">
        <f t="shared" ref="N3:N9" si="2">ROUND(L3+((O3-L3)*0.66),0)</f>
        <v>117</v>
      </c>
      <c r="O3" s="27">
        <f t="shared" ref="O3:O9" si="3">I3</f>
        <v>125</v>
      </c>
      <c r="P3" s="27">
        <f t="shared" ref="P3:P9" si="4">G3</f>
        <v>110</v>
      </c>
    </row>
    <row r="4" spans="1:16" x14ac:dyDescent="0.25">
      <c r="A4" s="5" t="s">
        <v>11</v>
      </c>
      <c r="B4" s="25">
        <v>50</v>
      </c>
      <c r="C4" s="26">
        <v>50</v>
      </c>
      <c r="D4" s="1">
        <v>50</v>
      </c>
      <c r="E4" s="3">
        <v>50</v>
      </c>
      <c r="F4" s="25">
        <v>50</v>
      </c>
      <c r="G4" s="26">
        <v>50</v>
      </c>
      <c r="H4" s="25">
        <v>50</v>
      </c>
      <c r="I4" s="26">
        <v>50</v>
      </c>
      <c r="K4" s="25">
        <v>50</v>
      </c>
      <c r="L4" s="27">
        <f t="shared" si="0"/>
        <v>50</v>
      </c>
      <c r="M4" s="27">
        <f t="shared" si="1"/>
        <v>50</v>
      </c>
      <c r="N4" s="27">
        <f t="shared" si="2"/>
        <v>50</v>
      </c>
      <c r="O4" s="27">
        <f t="shared" si="3"/>
        <v>50</v>
      </c>
      <c r="P4" s="27">
        <f t="shared" si="4"/>
        <v>50</v>
      </c>
    </row>
    <row r="5" spans="1:16" x14ac:dyDescent="0.25">
      <c r="A5" s="5" t="s">
        <v>12</v>
      </c>
      <c r="B5" s="25">
        <v>257</v>
      </c>
      <c r="C5" s="26">
        <v>300</v>
      </c>
      <c r="D5" s="1">
        <v>257</v>
      </c>
      <c r="E5" s="3">
        <v>350</v>
      </c>
      <c r="F5" s="25">
        <v>519</v>
      </c>
      <c r="G5" s="26">
        <v>400</v>
      </c>
      <c r="H5" s="25">
        <v>506</v>
      </c>
      <c r="I5" s="26">
        <v>420</v>
      </c>
      <c r="K5" s="25">
        <v>300</v>
      </c>
      <c r="L5" s="27">
        <f t="shared" si="0"/>
        <v>350</v>
      </c>
      <c r="M5" s="27">
        <f t="shared" si="1"/>
        <v>373</v>
      </c>
      <c r="N5" s="27">
        <f t="shared" si="2"/>
        <v>396</v>
      </c>
      <c r="O5" s="27">
        <f t="shared" si="3"/>
        <v>420</v>
      </c>
      <c r="P5" s="27">
        <f t="shared" si="4"/>
        <v>400</v>
      </c>
    </row>
    <row r="6" spans="1:16" x14ac:dyDescent="0.25">
      <c r="A6" s="5" t="s">
        <v>13</v>
      </c>
      <c r="B6" s="25">
        <v>223</v>
      </c>
      <c r="C6" s="26">
        <v>220</v>
      </c>
      <c r="D6" s="1">
        <v>223</v>
      </c>
      <c r="E6" s="3">
        <v>220</v>
      </c>
      <c r="F6" s="25">
        <v>363</v>
      </c>
      <c r="G6" s="26">
        <v>280</v>
      </c>
      <c r="H6" s="25">
        <v>350</v>
      </c>
      <c r="I6" s="26">
        <v>250</v>
      </c>
      <c r="K6" s="25">
        <v>220</v>
      </c>
      <c r="L6" s="27">
        <f t="shared" si="0"/>
        <v>220</v>
      </c>
      <c r="M6" s="27">
        <f t="shared" si="1"/>
        <v>230</v>
      </c>
      <c r="N6" s="27">
        <f t="shared" si="2"/>
        <v>240</v>
      </c>
      <c r="O6" s="27">
        <f t="shared" si="3"/>
        <v>250</v>
      </c>
      <c r="P6" s="27">
        <f t="shared" si="4"/>
        <v>280</v>
      </c>
    </row>
    <row r="7" spans="1:16" x14ac:dyDescent="0.25">
      <c r="A7" s="5" t="s">
        <v>14</v>
      </c>
      <c r="B7" s="25">
        <v>400</v>
      </c>
      <c r="C7" s="26">
        <v>280</v>
      </c>
      <c r="D7" s="1">
        <v>400</v>
      </c>
      <c r="E7" s="3">
        <v>320</v>
      </c>
      <c r="F7" s="25">
        <v>500</v>
      </c>
      <c r="G7" s="26">
        <v>430</v>
      </c>
      <c r="H7" s="25">
        <v>500</v>
      </c>
      <c r="I7" s="26">
        <v>460</v>
      </c>
      <c r="K7" s="25">
        <v>280</v>
      </c>
      <c r="L7" s="27">
        <f t="shared" si="0"/>
        <v>320</v>
      </c>
      <c r="M7" s="27">
        <f t="shared" si="1"/>
        <v>366</v>
      </c>
      <c r="N7" s="27">
        <f t="shared" si="2"/>
        <v>412</v>
      </c>
      <c r="O7" s="27">
        <f t="shared" si="3"/>
        <v>460</v>
      </c>
      <c r="P7" s="27">
        <f t="shared" si="4"/>
        <v>430</v>
      </c>
    </row>
    <row r="8" spans="1:16" x14ac:dyDescent="0.25">
      <c r="A8" s="5" t="s">
        <v>15</v>
      </c>
      <c r="B8" s="25">
        <v>300</v>
      </c>
      <c r="C8" s="26">
        <v>740</v>
      </c>
      <c r="D8" s="1">
        <v>300</v>
      </c>
      <c r="E8" s="3">
        <v>820</v>
      </c>
      <c r="F8" s="25">
        <v>846</v>
      </c>
      <c r="G8" s="26">
        <v>1170</v>
      </c>
      <c r="H8" s="25">
        <v>825</v>
      </c>
      <c r="I8" s="26">
        <v>1180</v>
      </c>
      <c r="K8" s="25">
        <v>740</v>
      </c>
      <c r="L8" s="27">
        <f t="shared" si="0"/>
        <v>820</v>
      </c>
      <c r="M8" s="27">
        <f t="shared" si="1"/>
        <v>939</v>
      </c>
      <c r="N8" s="27">
        <f t="shared" si="2"/>
        <v>1058</v>
      </c>
      <c r="O8" s="27">
        <f t="shared" si="3"/>
        <v>1180</v>
      </c>
      <c r="P8" s="27">
        <f t="shared" si="4"/>
        <v>1170</v>
      </c>
    </row>
    <row r="9" spans="1:16" x14ac:dyDescent="0.25">
      <c r="A9" s="8" t="s">
        <v>16</v>
      </c>
      <c r="B9" s="29">
        <v>25</v>
      </c>
      <c r="C9" s="30">
        <v>25</v>
      </c>
      <c r="D9" s="9">
        <v>25</v>
      </c>
      <c r="E9" s="10">
        <v>25</v>
      </c>
      <c r="F9" s="29">
        <v>25</v>
      </c>
      <c r="G9" s="30">
        <v>25</v>
      </c>
      <c r="H9" s="29">
        <v>25</v>
      </c>
      <c r="I9" s="30">
        <v>25</v>
      </c>
      <c r="K9" s="25">
        <v>25</v>
      </c>
      <c r="L9" s="27">
        <f t="shared" si="0"/>
        <v>25</v>
      </c>
      <c r="M9" s="27">
        <f t="shared" si="1"/>
        <v>25</v>
      </c>
      <c r="N9" s="27">
        <f t="shared" si="2"/>
        <v>25</v>
      </c>
      <c r="O9" s="27">
        <f t="shared" si="3"/>
        <v>25</v>
      </c>
      <c r="P9" s="27">
        <f t="shared" si="4"/>
        <v>25</v>
      </c>
    </row>
    <row r="10" spans="1:16" x14ac:dyDescent="0.25">
      <c r="A10" s="17" t="s">
        <v>2</v>
      </c>
      <c r="B10" s="34">
        <v>-14.9</v>
      </c>
      <c r="C10" s="35">
        <v>-14</v>
      </c>
      <c r="D10" s="18">
        <v>-14.6</v>
      </c>
      <c r="E10" s="19">
        <v>-13.7</v>
      </c>
      <c r="F10" s="34">
        <v>-13.59</v>
      </c>
      <c r="G10" s="35">
        <v>-12.6</v>
      </c>
      <c r="H10" s="34">
        <v>-13.84</v>
      </c>
      <c r="I10" s="35">
        <v>-12.9</v>
      </c>
      <c r="K10" s="39">
        <v>-14</v>
      </c>
      <c r="L10" s="4">
        <f t="shared" si="0"/>
        <v>-13.7</v>
      </c>
      <c r="M10" s="27">
        <f>ROUND(L10+((O10-L10)*0.33),1)</f>
        <v>-13.4</v>
      </c>
      <c r="N10" s="27">
        <f>ROUND(L10+((O10-L10)*0.66),1)</f>
        <v>-13.1</v>
      </c>
      <c r="O10" s="4">
        <f>ROUND((G10+I10)/2,1)</f>
        <v>-12.8</v>
      </c>
      <c r="P10" s="27">
        <f>ROUND(L10+((O10-L10)*1.33),1)</f>
        <v>-12.5</v>
      </c>
    </row>
    <row r="11" spans="1:16" x14ac:dyDescent="0.25">
      <c r="A11" s="17" t="s">
        <v>3</v>
      </c>
      <c r="B11" s="34">
        <v>-22.65</v>
      </c>
      <c r="C11" s="35">
        <v>-22</v>
      </c>
      <c r="D11" s="18">
        <v>-22.35</v>
      </c>
      <c r="E11" s="19">
        <v>-21.7</v>
      </c>
      <c r="F11" s="34">
        <v>-17.600000000000001</v>
      </c>
      <c r="G11" s="35">
        <v>-17</v>
      </c>
      <c r="H11" s="34">
        <v>-18.75</v>
      </c>
      <c r="I11" s="35">
        <v>-18.100000000000001</v>
      </c>
      <c r="K11" s="39">
        <v>-22</v>
      </c>
      <c r="L11" s="27">
        <f t="shared" si="0"/>
        <v>-21.7</v>
      </c>
      <c r="M11" s="27">
        <f>ROUND(L11+((O11-L11)*0.33),1)</f>
        <v>-20.3</v>
      </c>
      <c r="N11" s="27">
        <f>ROUND(L11+((O11-L11)*0.66),1)</f>
        <v>-19</v>
      </c>
      <c r="O11" s="27">
        <f>ROUND((G11+I11)/2,1)</f>
        <v>-17.600000000000001</v>
      </c>
      <c r="P11" s="27">
        <f>ROUND(L11+((O11-L11)*1.33),1)</f>
        <v>-16.2</v>
      </c>
    </row>
    <row r="12" spans="1:16" x14ac:dyDescent="0.25">
      <c r="A12" s="17" t="s">
        <v>4</v>
      </c>
      <c r="B12" s="34">
        <v>30</v>
      </c>
      <c r="C12" s="35">
        <v>28</v>
      </c>
      <c r="D12" s="18">
        <v>30</v>
      </c>
      <c r="E12" s="19">
        <v>28</v>
      </c>
      <c r="F12" s="34">
        <v>30</v>
      </c>
      <c r="G12" s="35">
        <v>30</v>
      </c>
      <c r="H12" s="34">
        <v>30</v>
      </c>
      <c r="I12" s="35">
        <v>30</v>
      </c>
      <c r="K12" s="39">
        <v>28</v>
      </c>
      <c r="L12" s="27">
        <f t="shared" si="0"/>
        <v>28</v>
      </c>
      <c r="M12" s="27">
        <f>ROUND(L12+((O12-L12)*0.33),1)</f>
        <v>28.7</v>
      </c>
      <c r="N12" s="27">
        <f>ROUND(L12+((O12-L12)*0.66),1)</f>
        <v>29.3</v>
      </c>
      <c r="O12" s="27">
        <f>ROUND((G12+I12)/2,1)</f>
        <v>30</v>
      </c>
      <c r="P12" s="27">
        <f>ROUND(L12+((O12-L12)*1.33),1)</f>
        <v>30.7</v>
      </c>
    </row>
    <row r="13" spans="1:16" x14ac:dyDescent="0.25">
      <c r="A13" s="17" t="s">
        <v>5</v>
      </c>
      <c r="B13" s="34">
        <v>1.4</v>
      </c>
      <c r="C13" s="35">
        <v>0.6</v>
      </c>
      <c r="D13" s="18">
        <v>1.4</v>
      </c>
      <c r="E13" s="19">
        <v>1</v>
      </c>
      <c r="F13" s="34">
        <v>1.4</v>
      </c>
      <c r="G13" s="35">
        <v>1.3</v>
      </c>
      <c r="H13" s="34">
        <v>1.4</v>
      </c>
      <c r="I13" s="35">
        <v>1</v>
      </c>
      <c r="K13" s="39">
        <v>0.6</v>
      </c>
      <c r="L13" s="27">
        <f t="shared" si="0"/>
        <v>1</v>
      </c>
      <c r="M13" s="27">
        <f>ROUND(L13+((O13-L13)*0.33),1)</f>
        <v>1.1000000000000001</v>
      </c>
      <c r="N13" s="27">
        <f>ROUND(L13+((O13-L13)*0.66),1)</f>
        <v>1.1000000000000001</v>
      </c>
      <c r="O13" s="27">
        <f>ROUND((G13+I13)/2,1)</f>
        <v>1.2</v>
      </c>
      <c r="P13" s="27">
        <f>ROUND(L13+((O13-L13)*1.33),1)</f>
        <v>1.3</v>
      </c>
    </row>
    <row r="14" spans="1:16" x14ac:dyDescent="0.25">
      <c r="A14" s="20" t="s">
        <v>9</v>
      </c>
      <c r="B14" s="36" t="s">
        <v>22</v>
      </c>
      <c r="C14" s="37"/>
      <c r="D14" s="21" t="s">
        <v>22</v>
      </c>
      <c r="E14" s="22"/>
      <c r="F14" s="36" t="s">
        <v>22</v>
      </c>
      <c r="G14" s="37"/>
      <c r="H14" s="36" t="s">
        <v>22</v>
      </c>
      <c r="I14" s="37"/>
      <c r="K14" s="39" t="s">
        <v>22</v>
      </c>
      <c r="L14" s="39" t="s">
        <v>22</v>
      </c>
      <c r="M14" s="39" t="s">
        <v>22</v>
      </c>
      <c r="N14" s="39" t="s">
        <v>22</v>
      </c>
      <c r="O14" s="39" t="s">
        <v>22</v>
      </c>
      <c r="P14" s="39" t="s">
        <v>22</v>
      </c>
    </row>
    <row r="15" spans="1:16" x14ac:dyDescent="0.25">
      <c r="A15" s="2" t="s">
        <v>17</v>
      </c>
      <c r="B15" s="25">
        <v>0</v>
      </c>
      <c r="C15" s="26">
        <v>0</v>
      </c>
      <c r="D15" s="1">
        <v>0</v>
      </c>
      <c r="E15" s="3">
        <v>0</v>
      </c>
      <c r="F15" s="25">
        <v>0</v>
      </c>
      <c r="G15" s="26">
        <v>0</v>
      </c>
      <c r="H15" s="25">
        <v>0</v>
      </c>
      <c r="I15" s="26">
        <v>0</v>
      </c>
      <c r="K15" s="39">
        <v>0</v>
      </c>
      <c r="L15" s="27">
        <f>E15</f>
        <v>0</v>
      </c>
      <c r="M15" s="27">
        <f>ROUND(L15+((O15-L15)*0.33),1)</f>
        <v>0</v>
      </c>
      <c r="N15" s="27">
        <f>ROUND(L15+((O15-L15)*0.66),1)</f>
        <v>0</v>
      </c>
      <c r="O15" s="27">
        <f>ROUND((G15+I15)/2,1)</f>
        <v>0</v>
      </c>
      <c r="P15" s="27">
        <f>O15</f>
        <v>0</v>
      </c>
    </row>
    <row r="16" spans="1:16" x14ac:dyDescent="0.25">
      <c r="A16" s="2" t="s">
        <v>18</v>
      </c>
      <c r="B16" s="25">
        <v>0</v>
      </c>
      <c r="C16" s="26">
        <v>0.25</v>
      </c>
      <c r="D16" s="1">
        <v>0</v>
      </c>
      <c r="E16" s="3">
        <v>0.25</v>
      </c>
      <c r="F16" s="25">
        <v>0</v>
      </c>
      <c r="G16" s="38">
        <v>0.1</v>
      </c>
      <c r="H16" s="39">
        <v>0</v>
      </c>
      <c r="I16" s="38">
        <v>0.1</v>
      </c>
      <c r="K16" s="39">
        <v>0.25</v>
      </c>
      <c r="L16" s="27">
        <f>E16</f>
        <v>0.25</v>
      </c>
      <c r="M16" s="27">
        <f>ROUND(L16+((O16-L16)*0.33),2)</f>
        <v>0.2</v>
      </c>
      <c r="N16" s="27">
        <f>ROUND(L16+((O16-L16)*0.66),2)</f>
        <v>0.15</v>
      </c>
      <c r="O16" s="27">
        <f>ROUND((G16+I16)/2,2)</f>
        <v>0.1</v>
      </c>
      <c r="P16" s="27">
        <f>O16</f>
        <v>0.1</v>
      </c>
    </row>
    <row r="17" spans="1:16" x14ac:dyDescent="0.25">
      <c r="A17" s="2" t="s">
        <v>19</v>
      </c>
      <c r="B17" s="25">
        <v>0</v>
      </c>
      <c r="C17" s="26">
        <v>0.25</v>
      </c>
      <c r="D17" s="1">
        <v>0</v>
      </c>
      <c r="E17" s="3">
        <v>0.25</v>
      </c>
      <c r="F17" s="25">
        <v>0</v>
      </c>
      <c r="G17" s="38">
        <v>0.15</v>
      </c>
      <c r="H17" s="39">
        <v>0</v>
      </c>
      <c r="I17" s="38">
        <v>0.15</v>
      </c>
      <c r="K17" s="39">
        <v>0.25</v>
      </c>
      <c r="L17" s="27">
        <f>E17</f>
        <v>0.25</v>
      </c>
      <c r="M17" s="27">
        <f>ROUND(L17+((O17-L17)*0.33),2)</f>
        <v>0.22</v>
      </c>
      <c r="N17" s="27">
        <f>ROUND(L17+((O17-L17)*0.66),2)</f>
        <v>0.18</v>
      </c>
      <c r="O17" s="27">
        <f>ROUND((G17+I17)/2,2)</f>
        <v>0.15</v>
      </c>
      <c r="P17" s="27">
        <f>O17</f>
        <v>0.15</v>
      </c>
    </row>
    <row r="18" spans="1:16" x14ac:dyDescent="0.25">
      <c r="A18" s="11" t="s">
        <v>20</v>
      </c>
      <c r="B18" s="29">
        <v>1</v>
      </c>
      <c r="C18" s="30">
        <v>0.5</v>
      </c>
      <c r="D18" s="9">
        <v>1</v>
      </c>
      <c r="E18" s="10">
        <v>0.5</v>
      </c>
      <c r="F18" s="29">
        <v>1</v>
      </c>
      <c r="G18" s="30">
        <v>0.75</v>
      </c>
      <c r="H18" s="29">
        <v>1</v>
      </c>
      <c r="I18" s="30">
        <v>0.75</v>
      </c>
      <c r="K18" s="39">
        <v>0.5</v>
      </c>
      <c r="L18" s="27">
        <f>E18</f>
        <v>0.5</v>
      </c>
      <c r="M18" s="27">
        <f>ROUND(L18+((O18-L18)*0.33),2)</f>
        <v>0.57999999999999996</v>
      </c>
      <c r="N18" s="27">
        <f>ROUND(L18+((O18-L18)*0.66),2)</f>
        <v>0.67</v>
      </c>
      <c r="O18" s="27">
        <f>ROUND((G18+I18)/2,2)</f>
        <v>0.75</v>
      </c>
      <c r="P18" s="27">
        <f>O18</f>
        <v>0.75</v>
      </c>
    </row>
    <row r="19" spans="1:16" x14ac:dyDescent="0.25">
      <c r="A19" s="23" t="s">
        <v>27</v>
      </c>
      <c r="B19" s="34">
        <v>0.79</v>
      </c>
      <c r="C19" s="35">
        <v>0.74</v>
      </c>
      <c r="D19" s="18">
        <v>0.79</v>
      </c>
      <c r="E19" s="19">
        <v>0.74</v>
      </c>
      <c r="F19" s="34">
        <v>0.79</v>
      </c>
      <c r="G19" s="35">
        <v>0.72</v>
      </c>
      <c r="H19" s="34">
        <v>0.79</v>
      </c>
      <c r="I19" s="35">
        <v>0.72</v>
      </c>
      <c r="K19" s="39">
        <v>0.79</v>
      </c>
      <c r="L19" s="4">
        <v>0.79</v>
      </c>
      <c r="M19" s="4">
        <v>0.77</v>
      </c>
      <c r="N19" s="4">
        <v>0.75</v>
      </c>
      <c r="O19" s="4">
        <v>0.72</v>
      </c>
      <c r="P19" s="4">
        <v>0.72</v>
      </c>
    </row>
    <row r="20" spans="1:16" x14ac:dyDescent="0.25">
      <c r="A20" s="24" t="s">
        <v>26</v>
      </c>
      <c r="B20" s="36"/>
      <c r="C20" s="37"/>
      <c r="D20" s="21"/>
      <c r="E20" s="22"/>
      <c r="F20" s="36"/>
      <c r="G20" s="37"/>
      <c r="H20" s="36"/>
      <c r="I20" s="37"/>
      <c r="K20" s="39"/>
    </row>
    <row r="21" spans="1:16" x14ac:dyDescent="0.25">
      <c r="A21" s="5" t="s">
        <v>10</v>
      </c>
      <c r="B21" s="25">
        <v>3.5000000000000001E-3</v>
      </c>
      <c r="C21" s="26">
        <v>2.8E-3</v>
      </c>
      <c r="D21" s="1">
        <v>3.5000000000000001E-3</v>
      </c>
      <c r="E21" s="3">
        <v>2.8E-3</v>
      </c>
      <c r="F21" s="25">
        <v>3.5000000000000001E-3</v>
      </c>
      <c r="G21" s="26">
        <v>2.8E-3</v>
      </c>
      <c r="H21" s="25">
        <v>3.5000000000000001E-3</v>
      </c>
      <c r="I21" s="26">
        <v>2.8E-3</v>
      </c>
      <c r="K21" s="39">
        <v>2.8E-3</v>
      </c>
      <c r="L21" s="27">
        <f t="shared" ref="K21:L27" si="5">E21</f>
        <v>2.8E-3</v>
      </c>
      <c r="M21" s="27">
        <f t="shared" ref="M21:M27" si="6">ROUND(L21+((O21-L21)*0.33),4)</f>
        <v>2.8E-3</v>
      </c>
      <c r="N21" s="27">
        <f t="shared" ref="N21:N27" si="7">ROUND(L21+((O21-L21)*0.66),4)</f>
        <v>2.8E-3</v>
      </c>
      <c r="O21" s="27">
        <f t="shared" ref="O21:O27" si="8">ROUND((G21+I21)/2,4)</f>
        <v>2.8E-3</v>
      </c>
      <c r="P21" s="27">
        <f t="shared" ref="P21:P27" si="9">ROUND(L21+((O21-L21)*1.33),4)</f>
        <v>2.8E-3</v>
      </c>
    </row>
    <row r="22" spans="1:16" x14ac:dyDescent="0.25">
      <c r="A22" s="5" t="s">
        <v>11</v>
      </c>
      <c r="B22" s="25">
        <v>3.2000000000000002E-3</v>
      </c>
      <c r="C22" s="26">
        <v>2.8E-3</v>
      </c>
      <c r="D22" s="1">
        <v>3.2000000000000002E-3</v>
      </c>
      <c r="E22" s="3">
        <v>2.8E-3</v>
      </c>
      <c r="F22" s="25">
        <v>3.2000000000000002E-3</v>
      </c>
      <c r="G22" s="26">
        <v>2.8E-3</v>
      </c>
      <c r="H22" s="25">
        <v>3.2000000000000002E-3</v>
      </c>
      <c r="I22" s="26">
        <v>2.8E-3</v>
      </c>
      <c r="K22" s="39">
        <v>2.8E-3</v>
      </c>
      <c r="L22" s="27">
        <f t="shared" si="5"/>
        <v>2.8E-3</v>
      </c>
      <c r="M22" s="27">
        <f t="shared" si="6"/>
        <v>2.8E-3</v>
      </c>
      <c r="N22" s="27">
        <f t="shared" si="7"/>
        <v>2.8E-3</v>
      </c>
      <c r="O22" s="27">
        <f t="shared" si="8"/>
        <v>2.8E-3</v>
      </c>
      <c r="P22" s="27">
        <f t="shared" si="9"/>
        <v>2.8E-3</v>
      </c>
    </row>
    <row r="23" spans="1:16" x14ac:dyDescent="0.25">
      <c r="A23" s="5" t="s">
        <v>12</v>
      </c>
      <c r="B23" s="25">
        <v>3.0000000000000001E-3</v>
      </c>
      <c r="C23" s="26">
        <v>2.5999999999999999E-2</v>
      </c>
      <c r="D23" s="1">
        <v>3.0000000000000001E-3</v>
      </c>
      <c r="E23" s="3">
        <v>2.5999999999999999E-3</v>
      </c>
      <c r="F23" s="25">
        <v>3.0000000000000001E-3</v>
      </c>
      <c r="G23" s="26">
        <v>2.5999999999999999E-3</v>
      </c>
      <c r="H23" s="25">
        <v>3.0000000000000001E-3</v>
      </c>
      <c r="I23" s="26">
        <v>2.5999999999999999E-3</v>
      </c>
      <c r="K23" s="26">
        <v>2.5999999999999999E-3</v>
      </c>
      <c r="L23" s="27">
        <f t="shared" si="5"/>
        <v>2.5999999999999999E-3</v>
      </c>
      <c r="M23" s="27">
        <f t="shared" si="6"/>
        <v>2.5999999999999999E-3</v>
      </c>
      <c r="N23" s="27">
        <f t="shared" si="7"/>
        <v>2.5999999999999999E-3</v>
      </c>
      <c r="O23" s="27">
        <f t="shared" si="8"/>
        <v>2.5999999999999999E-3</v>
      </c>
      <c r="P23" s="27">
        <f t="shared" si="9"/>
        <v>2.5999999999999999E-3</v>
      </c>
    </row>
    <row r="24" spans="1:16" x14ac:dyDescent="0.25">
      <c r="A24" s="5" t="s">
        <v>13</v>
      </c>
      <c r="B24" s="25">
        <v>2.5000000000000001E-3</v>
      </c>
      <c r="C24" s="26">
        <v>1.8E-3</v>
      </c>
      <c r="D24" s="1">
        <v>2.5000000000000001E-3</v>
      </c>
      <c r="E24" s="3">
        <v>2E-3</v>
      </c>
      <c r="F24" s="25">
        <v>2.5000000000000001E-3</v>
      </c>
      <c r="G24" s="26">
        <v>2E-3</v>
      </c>
      <c r="H24" s="25">
        <v>2.5000000000000001E-3</v>
      </c>
      <c r="I24" s="26">
        <v>2E-3</v>
      </c>
      <c r="K24" s="26">
        <v>1.8E-3</v>
      </c>
      <c r="L24" s="27">
        <f t="shared" si="5"/>
        <v>2E-3</v>
      </c>
      <c r="M24" s="27">
        <f t="shared" si="6"/>
        <v>2E-3</v>
      </c>
      <c r="N24" s="27">
        <f t="shared" si="7"/>
        <v>2E-3</v>
      </c>
      <c r="O24" s="27">
        <f t="shared" si="8"/>
        <v>2E-3</v>
      </c>
      <c r="P24" s="27">
        <f t="shared" si="9"/>
        <v>2E-3</v>
      </c>
    </row>
    <row r="25" spans="1:16" x14ac:dyDescent="0.25">
      <c r="A25" s="5" t="s">
        <v>14</v>
      </c>
      <c r="B25" s="25">
        <v>2E-3</v>
      </c>
      <c r="C25" s="26">
        <v>1.6000000000000001E-3</v>
      </c>
      <c r="D25" s="1">
        <v>2E-3</v>
      </c>
      <c r="E25" s="3">
        <v>1.8E-3</v>
      </c>
      <c r="F25" s="25">
        <v>2E-3</v>
      </c>
      <c r="G25" s="26">
        <v>1.8E-3</v>
      </c>
      <c r="H25" s="25">
        <v>2E-3</v>
      </c>
      <c r="I25" s="26">
        <v>1.8E-3</v>
      </c>
      <c r="K25" s="26">
        <v>1.6000000000000001E-3</v>
      </c>
      <c r="L25" s="27">
        <f t="shared" si="5"/>
        <v>1.8E-3</v>
      </c>
      <c r="M25" s="27">
        <f t="shared" si="6"/>
        <v>1.8E-3</v>
      </c>
      <c r="N25" s="27">
        <f t="shared" si="7"/>
        <v>1.8E-3</v>
      </c>
      <c r="O25" s="27">
        <f t="shared" si="8"/>
        <v>1.8E-3</v>
      </c>
      <c r="P25" s="27">
        <f t="shared" si="9"/>
        <v>1.8E-3</v>
      </c>
    </row>
    <row r="26" spans="1:16" x14ac:dyDescent="0.25">
      <c r="A26" s="5" t="s">
        <v>15</v>
      </c>
      <c r="B26" s="25">
        <v>2E-3</v>
      </c>
      <c r="C26" s="26">
        <v>1.6000000000000001E-3</v>
      </c>
      <c r="D26" s="1">
        <v>2E-3</v>
      </c>
      <c r="E26" s="3">
        <v>1.8E-3</v>
      </c>
      <c r="F26" s="25">
        <v>2E-3</v>
      </c>
      <c r="G26" s="26">
        <v>1.8E-3</v>
      </c>
      <c r="H26" s="25">
        <v>2E-3</v>
      </c>
      <c r="I26" s="26">
        <v>1.8E-3</v>
      </c>
      <c r="K26" s="26">
        <v>1.6000000000000001E-3</v>
      </c>
      <c r="L26" s="27">
        <f t="shared" si="5"/>
        <v>1.8E-3</v>
      </c>
      <c r="M26" s="27">
        <f t="shared" si="6"/>
        <v>1.8E-3</v>
      </c>
      <c r="N26" s="27">
        <f t="shared" si="7"/>
        <v>1.8E-3</v>
      </c>
      <c r="O26" s="27">
        <f t="shared" si="8"/>
        <v>1.8E-3</v>
      </c>
      <c r="P26" s="27">
        <f t="shared" si="9"/>
        <v>1.8E-3</v>
      </c>
    </row>
    <row r="27" spans="1:16" x14ac:dyDescent="0.25">
      <c r="A27" s="8" t="s">
        <v>16</v>
      </c>
      <c r="B27" s="29">
        <v>2E-3</v>
      </c>
      <c r="C27" s="26">
        <v>1.6000000000000001E-3</v>
      </c>
      <c r="D27" s="9">
        <v>2E-3</v>
      </c>
      <c r="E27" s="10">
        <v>1.8E-3</v>
      </c>
      <c r="F27" s="29">
        <v>2E-3</v>
      </c>
      <c r="G27" s="30">
        <v>1.8E-3</v>
      </c>
      <c r="H27" s="29">
        <v>2E-3</v>
      </c>
      <c r="I27" s="30">
        <v>1.8E-3</v>
      </c>
      <c r="K27" s="26">
        <v>1.6000000000000001E-3</v>
      </c>
      <c r="L27" s="27">
        <f t="shared" si="5"/>
        <v>1.8E-3</v>
      </c>
      <c r="M27" s="27">
        <f t="shared" si="6"/>
        <v>1.8E-3</v>
      </c>
      <c r="N27" s="27">
        <f t="shared" si="7"/>
        <v>1.8E-3</v>
      </c>
      <c r="O27" s="27">
        <f t="shared" si="8"/>
        <v>1.8E-3</v>
      </c>
      <c r="P27" s="27">
        <f t="shared" si="9"/>
        <v>1.8E-3</v>
      </c>
    </row>
    <row r="28" spans="1:16" x14ac:dyDescent="0.25">
      <c r="A28" s="20" t="s">
        <v>21</v>
      </c>
      <c r="B28" s="36" t="s">
        <v>23</v>
      </c>
      <c r="C28" s="36"/>
      <c r="D28" s="21" t="s">
        <v>23</v>
      </c>
      <c r="E28" s="21"/>
      <c r="F28" s="36" t="s">
        <v>23</v>
      </c>
      <c r="G28" s="36"/>
      <c r="H28" s="36" t="s">
        <v>23</v>
      </c>
      <c r="I28" s="36"/>
      <c r="K28" s="39"/>
    </row>
    <row r="29" spans="1:16" x14ac:dyDescent="0.25">
      <c r="A29" s="2" t="s">
        <v>17</v>
      </c>
      <c r="B29" s="25" t="s">
        <v>24</v>
      </c>
      <c r="C29" s="25" t="s">
        <v>24</v>
      </c>
      <c r="D29" s="1" t="s">
        <v>24</v>
      </c>
      <c r="E29" s="1" t="s">
        <v>24</v>
      </c>
      <c r="F29" s="25" t="s">
        <v>24</v>
      </c>
      <c r="G29" s="25" t="s">
        <v>24</v>
      </c>
      <c r="H29" s="25" t="s">
        <v>24</v>
      </c>
      <c r="I29" s="25" t="s">
        <v>24</v>
      </c>
      <c r="K29" s="25" t="s">
        <v>24</v>
      </c>
      <c r="L29" s="25" t="s">
        <v>24</v>
      </c>
      <c r="M29" s="25" t="s">
        <v>24</v>
      </c>
      <c r="N29" s="25" t="s">
        <v>24</v>
      </c>
      <c r="O29" s="25" t="s">
        <v>24</v>
      </c>
      <c r="P29" s="25" t="s">
        <v>24</v>
      </c>
    </row>
    <row r="30" spans="1:16" x14ac:dyDescent="0.25">
      <c r="A30" s="2" t="s">
        <v>18</v>
      </c>
      <c r="B30" s="25" t="s">
        <v>25</v>
      </c>
      <c r="C30" s="25" t="s">
        <v>42</v>
      </c>
      <c r="D30" s="1" t="s">
        <v>25</v>
      </c>
      <c r="E30" s="1" t="s">
        <v>29</v>
      </c>
      <c r="F30" s="25" t="s">
        <v>25</v>
      </c>
      <c r="G30" s="25" t="s">
        <v>29</v>
      </c>
      <c r="H30" s="25" t="s">
        <v>25</v>
      </c>
      <c r="I30" s="25" t="s">
        <v>29</v>
      </c>
      <c r="K30" s="25" t="s">
        <v>25</v>
      </c>
      <c r="L30" s="25" t="s">
        <v>29</v>
      </c>
      <c r="M30" s="25" t="s">
        <v>29</v>
      </c>
      <c r="N30" s="25" t="s">
        <v>29</v>
      </c>
      <c r="O30" s="25" t="s">
        <v>29</v>
      </c>
      <c r="P30" s="25" t="s">
        <v>29</v>
      </c>
    </row>
    <row r="31" spans="1:16" x14ac:dyDescent="0.25">
      <c r="A31" s="2" t="s">
        <v>19</v>
      </c>
      <c r="B31" s="25" t="s">
        <v>28</v>
      </c>
      <c r="C31" s="25" t="s">
        <v>30</v>
      </c>
      <c r="D31" s="1" t="s">
        <v>28</v>
      </c>
      <c r="E31" s="1" t="s">
        <v>30</v>
      </c>
      <c r="F31" s="25" t="s">
        <v>28</v>
      </c>
      <c r="G31" s="25" t="s">
        <v>30</v>
      </c>
      <c r="H31" s="25" t="s">
        <v>28</v>
      </c>
      <c r="I31" s="25" t="s">
        <v>30</v>
      </c>
      <c r="K31" s="25" t="s">
        <v>28</v>
      </c>
      <c r="L31" s="25" t="s">
        <v>30</v>
      </c>
      <c r="M31" s="25" t="s">
        <v>30</v>
      </c>
      <c r="N31" s="25" t="s">
        <v>30</v>
      </c>
      <c r="O31" s="25" t="s">
        <v>30</v>
      </c>
      <c r="P31" s="25" t="s">
        <v>30</v>
      </c>
    </row>
    <row r="32" spans="1:16" x14ac:dyDescent="0.25">
      <c r="A32" s="11" t="s">
        <v>20</v>
      </c>
      <c r="B32" s="29" t="s">
        <v>24</v>
      </c>
      <c r="C32" s="29" t="s">
        <v>24</v>
      </c>
      <c r="D32" s="9" t="s">
        <v>24</v>
      </c>
      <c r="E32" s="9" t="s">
        <v>24</v>
      </c>
      <c r="F32" s="29" t="s">
        <v>24</v>
      </c>
      <c r="G32" s="29" t="s">
        <v>24</v>
      </c>
      <c r="H32" s="29" t="s">
        <v>24</v>
      </c>
      <c r="I32" s="29" t="s">
        <v>24</v>
      </c>
      <c r="K32" s="29" t="s">
        <v>24</v>
      </c>
      <c r="L32" s="29" t="s">
        <v>24</v>
      </c>
      <c r="M32" s="29" t="s">
        <v>24</v>
      </c>
      <c r="N32" s="29" t="s">
        <v>24</v>
      </c>
      <c r="O32" s="29" t="s">
        <v>24</v>
      </c>
      <c r="P32" s="29" t="s">
        <v>24</v>
      </c>
    </row>
    <row r="33" spans="1:7" x14ac:dyDescent="0.25">
      <c r="A33" s="40" t="s">
        <v>8</v>
      </c>
      <c r="B33" s="40"/>
      <c r="C33" s="40"/>
      <c r="D33" s="40"/>
      <c r="E33" s="40"/>
      <c r="F33" s="40"/>
      <c r="G33" s="40"/>
    </row>
    <row r="34" spans="1:7" x14ac:dyDescent="0.25">
      <c r="A34" s="41"/>
      <c r="B34" s="41"/>
      <c r="C34" s="41"/>
      <c r="D34" s="41"/>
      <c r="E34" s="41"/>
      <c r="F34" s="41"/>
      <c r="G34" s="41"/>
    </row>
    <row r="35" spans="1:7" x14ac:dyDescent="0.25">
      <c r="A35" s="41"/>
      <c r="B35" s="41"/>
      <c r="C35" s="41"/>
      <c r="D35" s="41"/>
      <c r="E35" s="41"/>
      <c r="F35" s="41"/>
      <c r="G35" s="41"/>
    </row>
    <row r="36" spans="1:7" x14ac:dyDescent="0.25">
      <c r="A36" s="41"/>
      <c r="B36" s="41"/>
      <c r="C36" s="41"/>
      <c r="D36" s="41"/>
      <c r="E36" s="41"/>
      <c r="F36" s="41"/>
      <c r="G36" s="41"/>
    </row>
  </sheetData>
  <mergeCells count="2">
    <mergeCell ref="A33:E36"/>
    <mergeCell ref="F33:G3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nendel</cp:lastModifiedBy>
  <dcterms:created xsi:type="dcterms:W3CDTF">2019-03-20T11:31:03Z</dcterms:created>
  <dcterms:modified xsi:type="dcterms:W3CDTF">2019-06-11T08:46:47Z</dcterms:modified>
</cp:coreProperties>
</file>