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D60" i="1"/>
  <c r="E60" i="1"/>
  <c r="D59" i="1"/>
  <c r="E59" i="1"/>
  <c r="D58" i="1"/>
  <c r="E58" i="1"/>
  <c r="D61" i="1"/>
  <c r="E61" i="1"/>
  <c r="C61" i="1"/>
  <c r="E50" i="1"/>
  <c r="E49" i="1"/>
  <c r="E47" i="1"/>
  <c r="E46" i="1"/>
  <c r="F4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E4" i="1"/>
  <c r="E5" i="1"/>
  <c r="E6" i="1"/>
  <c r="E7" i="1"/>
  <c r="E8" i="1"/>
  <c r="E9" i="1"/>
  <c r="E10" i="1"/>
  <c r="E11" i="1"/>
  <c r="E12" i="1"/>
  <c r="E3" i="1"/>
  <c r="G4" i="1"/>
  <c r="G5" i="1"/>
  <c r="G6" i="1"/>
  <c r="G7" i="1"/>
  <c r="G8" i="1"/>
  <c r="G9" i="1"/>
  <c r="G10" i="1"/>
  <c r="G11" i="1"/>
  <c r="G12" i="1"/>
  <c r="G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<sst xmlns="http://schemas.openxmlformats.org/spreadsheetml/2006/main" count="41" uniqueCount="36">
  <si>
    <t>x</t>
  </si>
  <si>
    <t>Function 2</t>
  </si>
  <si>
    <t>Function 3</t>
  </si>
  <si>
    <t>Function 1</t>
  </si>
  <si>
    <t>NUMBER</t>
  </si>
  <si>
    <t>LOGARITHM</t>
  </si>
  <si>
    <t>x-3</t>
  </si>
  <si>
    <t>2*sqrt(x)</t>
  </si>
  <si>
    <t>Honor Code:</t>
  </si>
  <si>
    <t>Kg</t>
  </si>
  <si>
    <t>Lb</t>
  </si>
  <si>
    <t>3)</t>
  </si>
  <si>
    <t>a)</t>
  </si>
  <si>
    <t>b)</t>
  </si>
  <si>
    <t>c)</t>
  </si>
  <si>
    <t>d)</t>
  </si>
  <si>
    <t>time</t>
  </si>
  <si>
    <t>interest</t>
  </si>
  <si>
    <t>principle</t>
  </si>
  <si>
    <t>future amount</t>
  </si>
  <si>
    <t>additional amount:</t>
  </si>
  <si>
    <t>4)</t>
  </si>
  <si>
    <t xml:space="preserve">Source Voltage = </t>
  </si>
  <si>
    <t>Current =</t>
  </si>
  <si>
    <t>R1=</t>
  </si>
  <si>
    <t>R2=</t>
  </si>
  <si>
    <t>R3=</t>
  </si>
  <si>
    <t>Totals =</t>
  </si>
  <si>
    <t>V</t>
  </si>
  <si>
    <t>Drop (V)</t>
  </si>
  <si>
    <t>Res. (Ω)</t>
  </si>
  <si>
    <t>Pow. Cons. (w)</t>
  </si>
  <si>
    <t xml:space="preserve">If source voltage is increased, current, voltage drop, and power consumed </t>
  </si>
  <si>
    <t>increase.</t>
  </si>
  <si>
    <t>Current and power cosumed will decrease with a resistance increase.</t>
  </si>
  <si>
    <t>Current and power consumed will decrease while total voltage drop increases.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</si>
</sst>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right"/>
    </xf>
    <xf numFmtId="44" fontId="0" fillId="0" borderId="0" xfId="1" applyFont="1"/>
    <xf numFmtId="44" fontId="0" fillId="2" borderId="0" xfId="1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Several Functions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"2*Sqrt(x)"</c:v>
          </c:tx>
          <c:xVal>
            <c:numRef>
              <c:f>Sheet1!$D$3:$D$12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2.0</c:v>
                </c:pt>
                <c:pt idx="1">
                  <c:v>3.464101615137754</c:v>
                </c:pt>
                <c:pt idx="2">
                  <c:v>4.47213595499958</c:v>
                </c:pt>
                <c:pt idx="3">
                  <c:v>5.291502622129181</c:v>
                </c:pt>
                <c:pt idx="4">
                  <c:v>6.0</c:v>
                </c:pt>
                <c:pt idx="5">
                  <c:v>6.6332495807108</c:v>
                </c:pt>
                <c:pt idx="6">
                  <c:v>7.211102550927978</c:v>
                </c:pt>
                <c:pt idx="7">
                  <c:v>7.745966692414833</c:v>
                </c:pt>
                <c:pt idx="8">
                  <c:v>8.246211251235321</c:v>
                </c:pt>
                <c:pt idx="9">
                  <c:v>8.717797887081347</c:v>
                </c:pt>
              </c:numCache>
            </c:numRef>
          </c:yVal>
          <c:smooth val="1"/>
        </c:ser>
        <c:ser>
          <c:idx val="1"/>
          <c:order val="1"/>
          <c:tx>
            <c:v>ln(x)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0.0</c:v>
                </c:pt>
                <c:pt idx="1">
                  <c:v>0.693147180559945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</c:v>
                </c:pt>
                <c:pt idx="8">
                  <c:v>2.19722457733622</c:v>
                </c:pt>
                <c:pt idx="9">
                  <c:v>2.302585092994046</c:v>
                </c:pt>
              </c:numCache>
            </c:numRef>
          </c:yVal>
          <c:smooth val="1"/>
        </c:ser>
        <c:ser>
          <c:idx val="2"/>
          <c:order val="2"/>
          <c:tx>
            <c:v>"x-3"</c:v>
          </c:tx>
          <c:xVal>
            <c:numRef>
              <c:f>Sheet1!$F$3:$F$12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-1.0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67624"/>
        <c:axId val="2109571016"/>
      </c:scatterChart>
      <c:valAx>
        <c:axId val="210956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755130819870719"/>
              <c:y val="0.877712031558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71016"/>
        <c:crosses val="autoZero"/>
        <c:crossBetween val="midCat"/>
      </c:valAx>
      <c:valAx>
        <c:axId val="2109571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0630517023959647"/>
              <c:y val="0.06725838264299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67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Pounds</a:t>
            </a:r>
            <a:r>
              <a:rPr lang="en-US" baseline="0"/>
              <a:t> vs. Kilograms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Lb</c:v>
                </c:pt>
              </c:strCache>
            </c:strRef>
          </c:tx>
          <c:xVal>
            <c:numRef>
              <c:f>Sheet1!$H$3:$H$28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Sheet1!$I$3:$I$28</c:f>
              <c:numCache>
                <c:formatCode>General</c:formatCode>
                <c:ptCount val="26"/>
                <c:pt idx="0">
                  <c:v>0.0</c:v>
                </c:pt>
                <c:pt idx="1">
                  <c:v>2.20462</c:v>
                </c:pt>
                <c:pt idx="2">
                  <c:v>4.40924</c:v>
                </c:pt>
                <c:pt idx="3">
                  <c:v>6.613859999999999</c:v>
                </c:pt>
                <c:pt idx="4">
                  <c:v>8.81848</c:v>
                </c:pt>
                <c:pt idx="5">
                  <c:v>11.0231</c:v>
                </c:pt>
                <c:pt idx="6">
                  <c:v>13.22772</c:v>
                </c:pt>
                <c:pt idx="7">
                  <c:v>15.43234</c:v>
                </c:pt>
                <c:pt idx="8">
                  <c:v>17.63696</c:v>
                </c:pt>
                <c:pt idx="9">
                  <c:v>19.84158</c:v>
                </c:pt>
                <c:pt idx="10">
                  <c:v>22.0462</c:v>
                </c:pt>
                <c:pt idx="11">
                  <c:v>24.25082</c:v>
                </c:pt>
                <c:pt idx="12">
                  <c:v>26.45544</c:v>
                </c:pt>
                <c:pt idx="13">
                  <c:v>28.66006</c:v>
                </c:pt>
                <c:pt idx="14">
                  <c:v>30.86468</c:v>
                </c:pt>
                <c:pt idx="15">
                  <c:v>33.0693</c:v>
                </c:pt>
                <c:pt idx="16">
                  <c:v>35.27392</c:v>
                </c:pt>
                <c:pt idx="17">
                  <c:v>37.47854</c:v>
                </c:pt>
                <c:pt idx="18">
                  <c:v>39.68316</c:v>
                </c:pt>
                <c:pt idx="19">
                  <c:v>41.88778</c:v>
                </c:pt>
                <c:pt idx="20">
                  <c:v>44.0924</c:v>
                </c:pt>
                <c:pt idx="21">
                  <c:v>46.29702</c:v>
                </c:pt>
                <c:pt idx="22">
                  <c:v>48.50164</c:v>
                </c:pt>
                <c:pt idx="23">
                  <c:v>50.70626</c:v>
                </c:pt>
                <c:pt idx="24">
                  <c:v>52.91088</c:v>
                </c:pt>
                <c:pt idx="25">
                  <c:v>55.1155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43096"/>
        <c:axId val="2110146104"/>
      </c:scatterChart>
      <c:valAx>
        <c:axId val="211014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146104"/>
        <c:crosses val="autoZero"/>
        <c:crossBetween val="midCat"/>
      </c:valAx>
      <c:valAx>
        <c:axId val="211014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43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15</xdr:row>
      <xdr:rowOff>158750</xdr:rowOff>
    </xdr:from>
    <xdr:to>
      <xdr:col>6</xdr:col>
      <xdr:colOff>482600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1</xdr:row>
      <xdr:rowOff>19050</xdr:rowOff>
    </xdr:from>
    <xdr:to>
      <xdr:col>14</xdr:col>
      <xdr:colOff>762000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29</xdr:row>
      <xdr:rowOff>25400</xdr:rowOff>
    </xdr:from>
    <xdr:to>
      <xdr:col>14</xdr:col>
      <xdr:colOff>635000</xdr:colOff>
      <xdr:row>38</xdr:row>
      <xdr:rowOff>114300</xdr:rowOff>
    </xdr:to>
    <xdr:sp macro="" textlink="">
      <xdr:nvSpPr>
        <xdr:cNvPr id="2" name="TextBox 1"/>
        <xdr:cNvSpPr txBox="1"/>
      </xdr:nvSpPr>
      <xdr:spPr>
        <a:xfrm>
          <a:off x="6286500" y="5549900"/>
          <a:ext cx="58547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a) According to the linear plot, there are </a:t>
          </a:r>
          <a:r>
            <a:rPr lang="en-US" sz="1400" u="sng"/>
            <a:t>2.2 pounds per kilogram</a:t>
          </a:r>
          <a:r>
            <a:rPr lang="en-US" sz="1400"/>
            <a:t>, using</a:t>
          </a:r>
          <a:r>
            <a:rPr lang="en-US" sz="1400" baseline="0"/>
            <a:t> </a:t>
          </a:r>
          <a:r>
            <a:rPr lang="en-US" sz="1400"/>
            <a:t>slope of the line as a conversion.</a:t>
          </a:r>
        </a:p>
        <a:p>
          <a:endParaRPr lang="en-US" sz="1400"/>
        </a:p>
        <a:p>
          <a:r>
            <a:rPr lang="en-US" sz="1400"/>
            <a:t>b) 2.2</a:t>
          </a:r>
          <a:r>
            <a:rPr lang="en-US" sz="1400" baseline="0"/>
            <a:t> lb/kg * 20 kg = </a:t>
          </a:r>
          <a:r>
            <a:rPr lang="en-US" sz="1400" u="sng" baseline="0"/>
            <a:t>44 kg</a:t>
          </a:r>
          <a:endParaRPr lang="en-US" sz="14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view="pageLayout" topLeftCell="A60" workbookViewId="0">
      <selection activeCell="G82" sqref="A73:G82"/>
    </sheetView>
  </sheetViews>
  <sheetFormatPr baseColWidth="10" defaultRowHeight="15" x14ac:dyDescent="0"/>
  <cols>
    <col min="2" max="2" width="14.1640625" customWidth="1"/>
    <col min="3" max="3" width="9.83203125" customWidth="1"/>
    <col min="4" max="4" width="11.5" customWidth="1"/>
    <col min="5" max="5" width="11.5" bestFit="1" customWidth="1"/>
    <col min="7" max="7" width="10" customWidth="1"/>
    <col min="8" max="8" width="5.1640625" customWidth="1"/>
  </cols>
  <sheetData>
    <row r="1" spans="1:9">
      <c r="A1" t="s">
        <v>3</v>
      </c>
      <c r="D1" t="s">
        <v>1</v>
      </c>
      <c r="F1" t="s">
        <v>2</v>
      </c>
    </row>
    <row r="2" spans="1:9">
      <c r="A2" t="s">
        <v>4</v>
      </c>
      <c r="B2" t="s">
        <v>5</v>
      </c>
      <c r="D2" s="1" t="s">
        <v>0</v>
      </c>
      <c r="E2" s="1" t="s">
        <v>7</v>
      </c>
      <c r="F2" s="1" t="s">
        <v>0</v>
      </c>
      <c r="G2" s="1" t="s">
        <v>6</v>
      </c>
      <c r="H2" s="8" t="s">
        <v>9</v>
      </c>
      <c r="I2" s="8" t="s">
        <v>10</v>
      </c>
    </row>
    <row r="3" spans="1:9">
      <c r="A3">
        <v>1</v>
      </c>
      <c r="B3">
        <f>LN(A3)</f>
        <v>0</v>
      </c>
      <c r="D3" s="2">
        <v>1</v>
      </c>
      <c r="E3" s="3">
        <f>2*SQRT(D3)</f>
        <v>2</v>
      </c>
      <c r="F3" s="3">
        <v>2</v>
      </c>
      <c r="G3" s="4">
        <f>F3-3</f>
        <v>-1</v>
      </c>
      <c r="H3">
        <v>0</v>
      </c>
      <c r="I3">
        <f>2.20462*H3</f>
        <v>0</v>
      </c>
    </row>
    <row r="4" spans="1:9">
      <c r="A4">
        <v>2</v>
      </c>
      <c r="B4">
        <f t="shared" ref="B4:B12" si="0">LN(A4)</f>
        <v>0.69314718055994529</v>
      </c>
      <c r="D4" s="2">
        <v>3</v>
      </c>
      <c r="E4" s="3">
        <f t="shared" ref="E4:E12" si="1">2*SQRT(D4)</f>
        <v>3.4641016151377544</v>
      </c>
      <c r="F4" s="3">
        <v>4</v>
      </c>
      <c r="G4" s="4">
        <f t="shared" ref="G4:G12" si="2">F4-3</f>
        <v>1</v>
      </c>
      <c r="H4">
        <v>1</v>
      </c>
      <c r="I4">
        <f t="shared" ref="I4:I28" si="3">2.20462*H4</f>
        <v>2.2046199999999998</v>
      </c>
    </row>
    <row r="5" spans="1:9">
      <c r="A5">
        <v>3</v>
      </c>
      <c r="B5">
        <f t="shared" si="0"/>
        <v>1.0986122886681098</v>
      </c>
      <c r="D5" s="2">
        <v>5</v>
      </c>
      <c r="E5" s="3">
        <f t="shared" si="1"/>
        <v>4.4721359549995796</v>
      </c>
      <c r="F5" s="3">
        <v>6</v>
      </c>
      <c r="G5" s="4">
        <f t="shared" si="2"/>
        <v>3</v>
      </c>
      <c r="H5">
        <v>2</v>
      </c>
      <c r="I5">
        <f t="shared" si="3"/>
        <v>4.4092399999999996</v>
      </c>
    </row>
    <row r="6" spans="1:9">
      <c r="A6">
        <v>4</v>
      </c>
      <c r="B6">
        <f t="shared" si="0"/>
        <v>1.3862943611198906</v>
      </c>
      <c r="D6" s="2">
        <v>7</v>
      </c>
      <c r="E6" s="3">
        <f t="shared" si="1"/>
        <v>5.2915026221291814</v>
      </c>
      <c r="F6" s="3">
        <v>8</v>
      </c>
      <c r="G6" s="4">
        <f t="shared" si="2"/>
        <v>5</v>
      </c>
      <c r="H6">
        <v>3</v>
      </c>
      <c r="I6">
        <f t="shared" si="3"/>
        <v>6.613859999999999</v>
      </c>
    </row>
    <row r="7" spans="1:9">
      <c r="A7">
        <v>5</v>
      </c>
      <c r="B7">
        <f t="shared" si="0"/>
        <v>1.6094379124341003</v>
      </c>
      <c r="D7" s="2">
        <v>9</v>
      </c>
      <c r="E7" s="3">
        <f t="shared" si="1"/>
        <v>6</v>
      </c>
      <c r="F7" s="3">
        <v>10</v>
      </c>
      <c r="G7" s="4">
        <f t="shared" si="2"/>
        <v>7</v>
      </c>
      <c r="H7">
        <v>4</v>
      </c>
      <c r="I7">
        <f t="shared" si="3"/>
        <v>8.8184799999999992</v>
      </c>
    </row>
    <row r="8" spans="1:9">
      <c r="A8">
        <v>6</v>
      </c>
      <c r="B8">
        <f t="shared" si="0"/>
        <v>1.791759469228055</v>
      </c>
      <c r="D8" s="2">
        <v>11</v>
      </c>
      <c r="E8" s="3">
        <f t="shared" si="1"/>
        <v>6.6332495807107996</v>
      </c>
      <c r="F8" s="3">
        <v>12</v>
      </c>
      <c r="G8" s="4">
        <f t="shared" si="2"/>
        <v>9</v>
      </c>
      <c r="H8">
        <v>5</v>
      </c>
      <c r="I8">
        <f t="shared" si="3"/>
        <v>11.023099999999999</v>
      </c>
    </row>
    <row r="9" spans="1:9">
      <c r="A9">
        <v>7</v>
      </c>
      <c r="B9">
        <f t="shared" si="0"/>
        <v>1.9459101490553132</v>
      </c>
      <c r="D9" s="2">
        <v>13</v>
      </c>
      <c r="E9" s="3">
        <f t="shared" si="1"/>
        <v>7.2111025509279782</v>
      </c>
      <c r="F9" s="3">
        <v>14</v>
      </c>
      <c r="G9" s="4">
        <f t="shared" si="2"/>
        <v>11</v>
      </c>
      <c r="H9">
        <v>6</v>
      </c>
      <c r="I9">
        <f t="shared" si="3"/>
        <v>13.227719999999998</v>
      </c>
    </row>
    <row r="10" spans="1:9">
      <c r="A10">
        <v>8</v>
      </c>
      <c r="B10">
        <f t="shared" si="0"/>
        <v>2.0794415416798357</v>
      </c>
      <c r="D10" s="2">
        <v>15</v>
      </c>
      <c r="E10" s="3">
        <f t="shared" si="1"/>
        <v>7.745966692414834</v>
      </c>
      <c r="F10" s="3">
        <v>16</v>
      </c>
      <c r="G10" s="4">
        <f t="shared" si="2"/>
        <v>13</v>
      </c>
      <c r="H10">
        <v>7</v>
      </c>
      <c r="I10">
        <f t="shared" si="3"/>
        <v>15.432339999999998</v>
      </c>
    </row>
    <row r="11" spans="1:9">
      <c r="A11">
        <v>9</v>
      </c>
      <c r="B11">
        <f t="shared" si="0"/>
        <v>2.1972245773362196</v>
      </c>
      <c r="D11" s="2">
        <v>17</v>
      </c>
      <c r="E11" s="3">
        <f t="shared" si="1"/>
        <v>8.2462112512353212</v>
      </c>
      <c r="F11" s="3">
        <v>18</v>
      </c>
      <c r="G11" s="4">
        <f t="shared" si="2"/>
        <v>15</v>
      </c>
      <c r="H11">
        <v>8</v>
      </c>
      <c r="I11">
        <f t="shared" si="3"/>
        <v>17.636959999999998</v>
      </c>
    </row>
    <row r="12" spans="1:9">
      <c r="A12">
        <v>10</v>
      </c>
      <c r="B12">
        <f t="shared" si="0"/>
        <v>2.3025850929940459</v>
      </c>
      <c r="D12" s="5">
        <v>19</v>
      </c>
      <c r="E12" s="6">
        <f t="shared" si="1"/>
        <v>8.717797887081348</v>
      </c>
      <c r="F12" s="6">
        <v>20</v>
      </c>
      <c r="G12" s="7">
        <f t="shared" si="2"/>
        <v>17</v>
      </c>
      <c r="H12">
        <v>9</v>
      </c>
      <c r="I12">
        <f t="shared" si="3"/>
        <v>19.841579999999997</v>
      </c>
    </row>
    <row r="13" spans="1:9">
      <c r="H13">
        <v>10</v>
      </c>
      <c r="I13">
        <f t="shared" si="3"/>
        <v>22.046199999999999</v>
      </c>
    </row>
    <row r="14" spans="1:9">
      <c r="H14">
        <v>11</v>
      </c>
      <c r="I14">
        <f t="shared" si="3"/>
        <v>24.250819999999997</v>
      </c>
    </row>
    <row r="15" spans="1:9">
      <c r="H15">
        <v>12</v>
      </c>
      <c r="I15">
        <f t="shared" si="3"/>
        <v>26.455439999999996</v>
      </c>
    </row>
    <row r="16" spans="1:9">
      <c r="H16">
        <v>13</v>
      </c>
      <c r="I16">
        <f t="shared" si="3"/>
        <v>28.660059999999998</v>
      </c>
    </row>
    <row r="17" spans="8:9">
      <c r="H17">
        <v>14</v>
      </c>
      <c r="I17">
        <f t="shared" si="3"/>
        <v>30.864679999999996</v>
      </c>
    </row>
    <row r="18" spans="8:9">
      <c r="H18">
        <v>15</v>
      </c>
      <c r="I18">
        <f t="shared" si="3"/>
        <v>33.069299999999998</v>
      </c>
    </row>
    <row r="19" spans="8:9">
      <c r="H19">
        <v>16</v>
      </c>
      <c r="I19">
        <f t="shared" si="3"/>
        <v>35.273919999999997</v>
      </c>
    </row>
    <row r="20" spans="8:9">
      <c r="H20">
        <v>17</v>
      </c>
      <c r="I20">
        <f t="shared" si="3"/>
        <v>37.478539999999995</v>
      </c>
    </row>
    <row r="21" spans="8:9">
      <c r="H21">
        <v>18</v>
      </c>
      <c r="I21">
        <f t="shared" si="3"/>
        <v>39.683159999999994</v>
      </c>
    </row>
    <row r="22" spans="8:9">
      <c r="H22">
        <v>19</v>
      </c>
      <c r="I22">
        <f t="shared" si="3"/>
        <v>41.887779999999999</v>
      </c>
    </row>
    <row r="23" spans="8:9">
      <c r="H23">
        <v>20</v>
      </c>
      <c r="I23">
        <f t="shared" si="3"/>
        <v>44.092399999999998</v>
      </c>
    </row>
    <row r="24" spans="8:9">
      <c r="H24">
        <v>21</v>
      </c>
      <c r="I24">
        <f t="shared" si="3"/>
        <v>46.297019999999996</v>
      </c>
    </row>
    <row r="25" spans="8:9">
      <c r="H25">
        <v>22</v>
      </c>
      <c r="I25">
        <f t="shared" si="3"/>
        <v>48.501639999999995</v>
      </c>
    </row>
    <row r="26" spans="8:9">
      <c r="H26">
        <v>23</v>
      </c>
      <c r="I26">
        <f t="shared" si="3"/>
        <v>50.706259999999993</v>
      </c>
    </row>
    <row r="27" spans="8:9">
      <c r="H27">
        <v>24</v>
      </c>
      <c r="I27">
        <f t="shared" si="3"/>
        <v>52.910879999999992</v>
      </c>
    </row>
    <row r="28" spans="8:9">
      <c r="H28">
        <v>25</v>
      </c>
      <c r="I28">
        <f t="shared" si="3"/>
        <v>55.115499999999997</v>
      </c>
    </row>
    <row r="37" spans="1:6">
      <c r="A37" t="s">
        <v>8</v>
      </c>
    </row>
    <row r="44" spans="1:6" ht="20">
      <c r="A44" s="11" t="s">
        <v>11</v>
      </c>
      <c r="B44" t="s">
        <v>18</v>
      </c>
      <c r="C44" t="s">
        <v>17</v>
      </c>
      <c r="D44" t="s">
        <v>16</v>
      </c>
      <c r="E44" t="s">
        <v>19</v>
      </c>
    </row>
    <row r="45" spans="1:6">
      <c r="B45" s="9"/>
    </row>
    <row r="46" spans="1:6">
      <c r="A46" t="s">
        <v>12</v>
      </c>
      <c r="B46" s="9">
        <v>1000</v>
      </c>
      <c r="C46">
        <v>5.5</v>
      </c>
      <c r="D46">
        <v>20</v>
      </c>
      <c r="E46" s="10">
        <f>B46*(1+C46/100)^D46</f>
        <v>2917.7574906040891</v>
      </c>
    </row>
    <row r="47" spans="1:6">
      <c r="A47" t="s">
        <v>13</v>
      </c>
      <c r="B47" s="9">
        <v>1000</v>
      </c>
      <c r="C47">
        <v>6</v>
      </c>
      <c r="D47">
        <v>20</v>
      </c>
      <c r="E47" s="9">
        <f>B47*(1+C47/100)^D47</f>
        <v>3207.1354722128481</v>
      </c>
    </row>
    <row r="48" spans="1:6">
      <c r="B48" s="9"/>
      <c r="D48" t="s">
        <v>20</v>
      </c>
      <c r="E48" s="9"/>
      <c r="F48" s="10">
        <f>E47-E46</f>
        <v>289.377981608759</v>
      </c>
    </row>
    <row r="49" spans="1:5">
      <c r="A49" t="s">
        <v>14</v>
      </c>
      <c r="B49" s="9">
        <v>1000</v>
      </c>
      <c r="C49">
        <v>5.5</v>
      </c>
      <c r="D49">
        <v>30</v>
      </c>
      <c r="E49" s="10">
        <f t="shared" ref="E49" si="4">B49*(1+C49/100)^D49</f>
        <v>4983.9512883950601</v>
      </c>
    </row>
    <row r="50" spans="1:5">
      <c r="A50" t="s">
        <v>15</v>
      </c>
      <c r="B50" s="9">
        <v>5000</v>
      </c>
      <c r="C50">
        <v>5.75</v>
      </c>
      <c r="D50">
        <v>25</v>
      </c>
      <c r="E50" s="10">
        <f>B50*(1+C50/100)^D50</f>
        <v>20229.232482530715</v>
      </c>
    </row>
    <row r="54" spans="1:5">
      <c r="A54" t="s">
        <v>21</v>
      </c>
      <c r="B54" t="s">
        <v>22</v>
      </c>
      <c r="C54" s="12">
        <v>12</v>
      </c>
      <c r="D54" t="s">
        <v>28</v>
      </c>
    </row>
    <row r="55" spans="1:5">
      <c r="B55" t="s">
        <v>23</v>
      </c>
      <c r="C55" s="13">
        <f>C54/(C58+C59+C60)</f>
        <v>2.6666666666666668E-2</v>
      </c>
      <c r="D55" t="s">
        <v>28</v>
      </c>
    </row>
    <row r="57" spans="1:5">
      <c r="C57" t="s">
        <v>30</v>
      </c>
      <c r="D57" t="s">
        <v>29</v>
      </c>
      <c r="E57" t="s">
        <v>31</v>
      </c>
    </row>
    <row r="58" spans="1:5">
      <c r="B58" t="s">
        <v>24</v>
      </c>
      <c r="C58" s="14">
        <v>150</v>
      </c>
      <c r="D58" s="13">
        <f>C55*C58</f>
        <v>4</v>
      </c>
      <c r="E58" s="13">
        <f>C55*D58</f>
        <v>0.10666666666666667</v>
      </c>
    </row>
    <row r="59" spans="1:5">
      <c r="B59" t="s">
        <v>25</v>
      </c>
      <c r="C59" s="14">
        <v>250</v>
      </c>
      <c r="D59" s="13">
        <f>C55*C59</f>
        <v>6.666666666666667</v>
      </c>
      <c r="E59" s="13">
        <f>C55*D59</f>
        <v>0.17777777777777778</v>
      </c>
    </row>
    <row r="60" spans="1:5">
      <c r="B60" t="s">
        <v>26</v>
      </c>
      <c r="C60" s="14">
        <v>50</v>
      </c>
      <c r="D60" s="13">
        <f>C55*C60</f>
        <v>1.3333333333333335</v>
      </c>
      <c r="E60" s="13">
        <f>C55*D60</f>
        <v>3.5555555555555562E-2</v>
      </c>
    </row>
    <row r="61" spans="1:5">
      <c r="B61" t="s">
        <v>27</v>
      </c>
      <c r="C61" s="14">
        <f>SUM(C58:C60)</f>
        <v>450</v>
      </c>
      <c r="D61" s="13">
        <f t="shared" ref="D61:E61" si="5">SUM(D58:D60)</f>
        <v>12.000000000000002</v>
      </c>
      <c r="E61" s="13">
        <f t="shared" si="5"/>
        <v>0.32</v>
      </c>
    </row>
    <row r="63" spans="1:5">
      <c r="A63" t="s">
        <v>13</v>
      </c>
      <c r="B63" t="s">
        <v>32</v>
      </c>
    </row>
    <row r="64" spans="1:5">
      <c r="B64" t="s">
        <v>33</v>
      </c>
    </row>
    <row r="66" spans="1:2">
      <c r="A66" t="s">
        <v>14</v>
      </c>
      <c r="B66" t="s">
        <v>34</v>
      </c>
    </row>
    <row r="68" spans="1:2">
      <c r="A68" t="s">
        <v>15</v>
      </c>
      <c r="B68" t="s">
        <v>35</v>
      </c>
    </row>
  </sheetData>
  <phoneticPr fontId="2" type="noConversion"/>
  <pageMargins left="0.75" right="0.75" top="1" bottom="1" header="0.5" footer="0.5"/>
  <pageSetup orientation="portrait" horizontalDpi="4294967292" verticalDpi="4294967292"/>
  <headerFooter>
    <oddHeader>&amp;RMatthew Keitelman_x000D_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Keitelman</dc:creator>
  <cp:lastModifiedBy>Matthew Keitelman</cp:lastModifiedBy>
  <cp:lastPrinted>2015-08-28T17:45:55Z</cp:lastPrinted>
  <dcterms:created xsi:type="dcterms:W3CDTF">2015-08-28T16:04:39Z</dcterms:created>
  <dcterms:modified xsi:type="dcterms:W3CDTF">2015-08-29T17:19:30Z</dcterms:modified>
</cp:coreProperties>
</file>