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yProjects\Ong\ong_proj\"/>
    </mc:Choice>
  </mc:AlternateContent>
  <bookViews>
    <workbookView xWindow="0" yWindow="0" windowWidth="19200" windowHeight="7650" tabRatio="921"/>
  </bookViews>
  <sheets>
    <sheet name="ACOMPANHAMENTO GERAL" sheetId="36" r:id="rId1"/>
    <sheet name="CRONO FASE" sheetId="35" r:id="rId2"/>
    <sheet name="HORAS" sheetId="2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HORAS!#REF!</definedName>
    <definedName name="DataDeInício">[1]cálculos!$D$28</definedName>
    <definedName name="DayRails" localSheetId="1">JanelaDaDataDeInício+ROW(#REF!)-1</definedName>
    <definedName name="DayRails">JanelaDaDataDeInício+ROW(#REF!)-1</definedName>
    <definedName name="GridCalc" localSheetId="1">IFERROR([1]cálculos!$A1/SUMPRODUCT( (#REF!=[1]cálculos!$C1)*(#REF!&lt;=[1]cálculos!A$31)*((#REF!&gt;=[1]cálculos!A$31)+(LEN(#REF!)=0)*(#REF!=[1]cálculos!A$31)) ),NA())</definedName>
    <definedName name="GridCalc">IFERROR([1]cálculos!$A1/SUMPRODUCT( (#REF!=[1]cálculos!$C1)*(#REF!&lt;=[1]cálculos!A$31)*((#REF!&gt;=[1]cálculos!A$31)+(LEN(#REF!)=0)*(#REF!=[1]cálculos!A$31)) ),NA())</definedName>
    <definedName name="JanelaDaDataDeInício">[1]cálculos!$D$25</definedName>
    <definedName name="JanelaDeDeslocamento">[1]cálculos!$D$26</definedName>
    <definedName name="JanelaDeDias">[1]cálculos!$D$29</definedName>
    <definedName name="RegiãoDeTítuloDaLinha1..D3" localSheetId="1">#REF!</definedName>
    <definedName name="RegiãoDeTítuloDaLinha1..D3">#REF!</definedName>
    <definedName name="Título1" localSheetId="1">#REF!</definedName>
    <definedName name="Título1">#REF!</definedName>
  </definedNames>
  <calcPr calcId="162913"/>
  <customWorkbookViews>
    <customWorkbookView name="ALEXANDRE MARQUES DA SILVA - Modo de exibição pessoal" guid="{77D69B27-C8DB-4283-A15B-4DB518EFFB6A}" mergeInterval="0" personalView="1" maximized="1" windowWidth="1916" windowHeight="855" activeSheetId="4"/>
    <customWorkbookView name="ELIANE GALVE GEREZ ALVES - Modo de exibição pessoal" guid="{D2EE9653-27A4-418C-9170-945014C8ED90}" mergeInterval="0" personalView="1" maximized="1" xWindow="-8" yWindow="-8" windowWidth="1616" windowHeight="876" activeSheetId="6"/>
    <customWorkbookView name="7700181714 - Modo de exibição pessoal" guid="{FD9F30B8-F7D8-41C4-8554-3670D12B8658}" mergeInterval="0" personalView="1" maximized="1" xWindow="1358" yWindow="-53" windowWidth="1382" windowHeight="744" tabRatio="897" activeSheetId="3"/>
  </customWorkbookViews>
</workbook>
</file>

<file path=xl/calcChain.xml><?xml version="1.0" encoding="utf-8"?>
<calcChain xmlns="http://schemas.openxmlformats.org/spreadsheetml/2006/main">
  <c r="P6" i="36" l="1"/>
  <c r="P5" i="36"/>
  <c r="P4" i="36"/>
  <c r="P3" i="36"/>
  <c r="R3" i="36"/>
  <c r="P10" i="36" l="1"/>
  <c r="B65" i="28" l="1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B67" i="28"/>
  <c r="D67" i="28"/>
  <c r="E67" i="28"/>
  <c r="F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Z68" i="28"/>
  <c r="AA68" i="28"/>
  <c r="AB68" i="28"/>
  <c r="AC68" i="28"/>
  <c r="AD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Z69" i="28"/>
  <c r="AA69" i="28"/>
  <c r="AB69" i="28"/>
  <c r="AC69" i="28"/>
  <c r="AD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B71" i="28"/>
  <c r="D71" i="28"/>
  <c r="E71" i="28"/>
  <c r="F71" i="28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Z62" i="35"/>
  <c r="AA62" i="35"/>
  <c r="AB62" i="35"/>
  <c r="AC62" i="35"/>
  <c r="AD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C67" i="28" l="1"/>
  <c r="AC67" i="28" l="1"/>
  <c r="Y67" i="28"/>
  <c r="Q67" i="28"/>
  <c r="AB67" i="28"/>
  <c r="X67" i="28"/>
  <c r="T67" i="28"/>
  <c r="P67" i="28"/>
  <c r="L67" i="28"/>
  <c r="H67" i="28"/>
  <c r="W67" i="28"/>
  <c r="O67" i="28"/>
  <c r="G67" i="28"/>
  <c r="AA67" i="28"/>
  <c r="S67" i="28"/>
  <c r="K67" i="28"/>
  <c r="R67" i="28"/>
  <c r="Z67" i="28"/>
  <c r="J67" i="28"/>
  <c r="AD67" i="28"/>
  <c r="V67" i="28"/>
  <c r="N67" i="28"/>
  <c r="C71" i="28"/>
  <c r="Y71" i="28" l="1"/>
  <c r="AD71" i="28"/>
  <c r="K71" i="28"/>
  <c r="O71" i="28"/>
  <c r="P71" i="28"/>
  <c r="J71" i="28"/>
  <c r="S71" i="28"/>
  <c r="W71" i="28"/>
  <c r="T71" i="28"/>
  <c r="AC71" i="28"/>
  <c r="N71" i="28"/>
  <c r="Z71" i="28"/>
  <c r="AA71" i="28"/>
  <c r="H71" i="28"/>
  <c r="X71" i="28"/>
  <c r="V71" i="28"/>
  <c r="R71" i="28"/>
  <c r="AB71" i="28"/>
  <c r="U67" i="28"/>
  <c r="I67" i="28" l="1"/>
  <c r="U71" i="28"/>
  <c r="M67" i="28" l="1"/>
  <c r="M71" i="28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AC40" i="35"/>
  <c r="AD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AC41" i="35"/>
  <c r="AD41" i="35"/>
  <c r="G7" i="35" l="1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AC43" i="35"/>
  <c r="AD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AC45" i="35"/>
  <c r="AD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G4" i="35" l="1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Z4" i="35"/>
  <c r="AA4" i="35"/>
  <c r="AB4" i="35"/>
  <c r="AC4" i="35"/>
  <c r="AD4" i="35"/>
  <c r="B25" i="35" l="1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B2" i="35" l="1"/>
  <c r="C2" i="35"/>
  <c r="B3" i="35"/>
  <c r="C3" i="35"/>
  <c r="B4" i="35"/>
  <c r="C4" i="35"/>
  <c r="B5" i="35"/>
  <c r="C5" i="35"/>
  <c r="B6" i="35"/>
  <c r="C6" i="35"/>
  <c r="B7" i="35"/>
  <c r="C7" i="35"/>
  <c r="B8" i="35"/>
  <c r="C8" i="35"/>
  <c r="B9" i="35"/>
  <c r="C9" i="35"/>
  <c r="A3" i="35"/>
  <c r="A4" i="35"/>
  <c r="A5" i="35"/>
  <c r="A6" i="35"/>
  <c r="A7" i="35"/>
  <c r="A8" i="35"/>
  <c r="A9" i="35"/>
  <c r="A2" i="35"/>
  <c r="F14" i="35" l="1"/>
  <c r="F15" i="35"/>
  <c r="F16" i="35"/>
  <c r="F17" i="35"/>
  <c r="F12" i="35" l="1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P7" i="36"/>
  <c r="P8" i="36"/>
  <c r="P9" i="36"/>
  <c r="P2" i="36"/>
  <c r="B47" i="28" l="1"/>
  <c r="C47" i="28"/>
  <c r="D47" i="28"/>
  <c r="E47" i="28"/>
  <c r="F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B46" i="28"/>
  <c r="C46" i="28"/>
  <c r="D46" i="28"/>
  <c r="E46" i="28"/>
  <c r="F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B18" i="35" l="1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AD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B24" i="35" l="1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S2" i="35" l="1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D55" i="35"/>
  <c r="AC55" i="35"/>
  <c r="AB55" i="35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F55" i="35"/>
  <c r="E55" i="35"/>
  <c r="D55" i="35"/>
  <c r="C55" i="35"/>
  <c r="B55" i="35"/>
  <c r="AD54" i="35"/>
  <c r="AC54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F63" i="28"/>
  <c r="E63" i="28"/>
  <c r="D63" i="28"/>
  <c r="C63" i="28"/>
  <c r="B63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F62" i="28"/>
  <c r="E62" i="28"/>
  <c r="D62" i="28"/>
  <c r="C62" i="28"/>
  <c r="B62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AD52" i="35"/>
  <c r="AC52" i="35"/>
  <c r="AB52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30" i="28"/>
  <c r="AB29" i="28"/>
  <c r="AB28" i="28"/>
  <c r="AC30" i="28"/>
  <c r="AC29" i="28"/>
  <c r="AC28" i="28"/>
  <c r="AC27" i="28"/>
  <c r="AD30" i="28"/>
  <c r="AD29" i="28"/>
  <c r="AD28" i="28"/>
  <c r="AD27" i="28"/>
  <c r="AD2" i="35"/>
  <c r="AC2" i="35"/>
  <c r="AB2" i="35"/>
  <c r="AA2" i="35"/>
  <c r="Z2" i="35"/>
  <c r="Y2" i="35"/>
  <c r="X2" i="35"/>
  <c r="W2" i="35"/>
  <c r="V2" i="35"/>
  <c r="U2" i="35"/>
  <c r="T2" i="35"/>
  <c r="R2" i="35"/>
  <c r="Q2" i="35"/>
  <c r="P2" i="35"/>
  <c r="O2" i="35"/>
  <c r="N2" i="35"/>
  <c r="M2" i="35"/>
  <c r="L2" i="35"/>
  <c r="K2" i="35"/>
  <c r="J2" i="35"/>
  <c r="I2" i="35"/>
  <c r="H2" i="35"/>
  <c r="G2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E17" i="35"/>
  <c r="D17" i="35"/>
  <c r="C17" i="35"/>
  <c r="B17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E16" i="35"/>
  <c r="D16" i="35"/>
  <c r="C16" i="35"/>
  <c r="B16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E15" i="35"/>
  <c r="D15" i="35"/>
  <c r="C15" i="35"/>
  <c r="B15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E14" i="35"/>
  <c r="D14" i="35"/>
  <c r="C14" i="35"/>
  <c r="B14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E12" i="35"/>
  <c r="D12" i="35"/>
  <c r="C12" i="35"/>
  <c r="B12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27" i="28" l="1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B1" i="28"/>
  <c r="G63" i="28" l="1"/>
  <c r="G62" i="28"/>
  <c r="G55" i="35"/>
  <c r="L71" i="28" l="1"/>
  <c r="Q71" i="28"/>
  <c r="I71" i="28"/>
  <c r="G71" i="28" l="1"/>
  <c r="G46" i="28" l="1"/>
  <c r="G47" i="28"/>
</calcChain>
</file>

<file path=xl/comments1.xml><?xml version="1.0" encoding="utf-8"?>
<comments xmlns="http://schemas.openxmlformats.org/spreadsheetml/2006/main">
  <authors>
    <author>7700181714</author>
  </authors>
  <commentList>
    <comment ref="Q3" authorId="0" shapeId="0">
      <text>
        <r>
          <rPr>
            <b/>
            <sz val="9"/>
            <color indexed="81"/>
            <rFont val="Segoe UI"/>
            <family val="2"/>
          </rPr>
          <t>7700181714:</t>
        </r>
        <r>
          <rPr>
            <sz val="9"/>
            <color indexed="81"/>
            <rFont val="Segoe UI"/>
            <family val="2"/>
          </rPr>
          <t xml:space="preserve">
60% dedicado
1/4/20 100%</t>
        </r>
      </text>
    </comment>
  </commentList>
</comments>
</file>

<file path=xl/sharedStrings.xml><?xml version="1.0" encoding="utf-8"?>
<sst xmlns="http://schemas.openxmlformats.org/spreadsheetml/2006/main" count="135" uniqueCount="84">
  <si>
    <t>#1</t>
  </si>
  <si>
    <t>#4</t>
  </si>
  <si>
    <t>#5</t>
  </si>
  <si>
    <t>#2</t>
  </si>
  <si>
    <t>#3</t>
  </si>
  <si>
    <t>Descrição</t>
  </si>
  <si>
    <t>Recursos</t>
  </si>
  <si>
    <t>Horas/Mês</t>
  </si>
  <si>
    <t>Inicio</t>
  </si>
  <si>
    <t>Horas</t>
  </si>
  <si>
    <t>#6</t>
  </si>
  <si>
    <t>#7</t>
  </si>
  <si>
    <t>#8</t>
  </si>
  <si>
    <t>Fila</t>
  </si>
  <si>
    <t>Inic.</t>
  </si>
  <si>
    <t>Descrição (TI)</t>
  </si>
  <si>
    <t>Pricing</t>
  </si>
  <si>
    <t>Marcos Barbosa</t>
  </si>
  <si>
    <t>ü</t>
  </si>
  <si>
    <t>Â</t>
  </si>
  <si>
    <t>Sortimento</t>
  </si>
  <si>
    <t>Jennifer Santos</t>
  </si>
  <si>
    <t>MDM</t>
  </si>
  <si>
    <t>Rosicler Campos</t>
  </si>
  <si>
    <t>Juliana Rodrigues</t>
  </si>
  <si>
    <t>Bonificação</t>
  </si>
  <si>
    <t xml:space="preserve">[29-01-20] Em análise de TI para orçamento de novo escopo </t>
  </si>
  <si>
    <t>[23-01-20] Definido novo escopo para o projeto</t>
  </si>
  <si>
    <t>Exceção de Preços - Loja</t>
  </si>
  <si>
    <t>Silvana Almeida</t>
  </si>
  <si>
    <t>Alteração da estrutura de comercialização</t>
  </si>
  <si>
    <t>Pendências  Negócio</t>
  </si>
  <si>
    <t>Pendências TI</t>
  </si>
  <si>
    <t>Ü</t>
  </si>
  <si>
    <t>Workflow para solicitações de preços</t>
  </si>
  <si>
    <t xml:space="preserve">Treinamento </t>
  </si>
  <si>
    <t>Contratação  / Acessos</t>
  </si>
  <si>
    <t>Data final  de criação da OI</t>
  </si>
  <si>
    <t>Cond. de pagamento na Precificação</t>
  </si>
  <si>
    <t>Montagem de Móveis</t>
  </si>
  <si>
    <t>Poliana Lima</t>
  </si>
  <si>
    <t>Projetos</t>
  </si>
  <si>
    <t>Iniciativa</t>
  </si>
  <si>
    <t>#12</t>
  </si>
  <si>
    <t>Montagem de Moveis</t>
  </si>
  <si>
    <t>Criação do BC</t>
  </si>
  <si>
    <t xml:space="preserve">  Criação OI</t>
  </si>
  <si>
    <t>Orçamento  TI</t>
  </si>
  <si>
    <t>[03-02-20] Definir se esta demanda será contemplada na #118</t>
  </si>
  <si>
    <t>[03-02-20] Grerar BC</t>
  </si>
  <si>
    <t xml:space="preserve">[03-02-20] gerar cronograma interno </t>
  </si>
  <si>
    <t>[03-02-20] gerar cronograma interno 
[03-02-20] Gerar financeiro para BC</t>
  </si>
  <si>
    <t>Sponsor Negócio</t>
  </si>
  <si>
    <t>Dev Front</t>
  </si>
  <si>
    <t>Dev Back</t>
  </si>
  <si>
    <t>Dev Cobol</t>
  </si>
  <si>
    <t>An. Neg</t>
  </si>
  <si>
    <t>QA</t>
  </si>
  <si>
    <t>[03-02-20] Revisar cronograma do Wave
[03-02-20] Agendar Reunião semanal</t>
  </si>
  <si>
    <t>[03-02-20] Agendar Reunião semanal</t>
  </si>
  <si>
    <t>Histórico Geral</t>
  </si>
  <si>
    <t>???</t>
  </si>
  <si>
    <t>????</t>
  </si>
  <si>
    <t xml:space="preserve"> </t>
  </si>
  <si>
    <t>Aprovação Contabilidade</t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</si>
  <si>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05/02/20</t>
    </r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</si>
  <si>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31/01/20</t>
    </r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</si>
  <si>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03/02/20</t>
    </r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</si>
  <si>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07/02/20</t>
    </r>
  </si>
  <si>
    <t>SM</t>
  </si>
  <si>
    <t>PO</t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</si>
  <si>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18/02/20</t>
    </r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</si>
  <si>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19/02/20</t>
    </r>
  </si>
  <si>
    <r>
      <rPr>
        <sz val="12"/>
        <color rgb="FFFF0000"/>
        <rFont val="Wingdings"/>
        <charset val="2"/>
      </rPr>
      <t>Â</t>
    </r>
    <r>
      <rPr>
        <sz val="10"/>
        <color rgb="FFFF0000"/>
        <rFont val="Wingdings"/>
        <charset val="2"/>
      </rPr>
      <t xml:space="preserve">
</t>
    </r>
    <r>
      <rPr>
        <sz val="10"/>
        <color rgb="FFFF0000"/>
        <rFont val="Calibri"/>
        <family val="2"/>
        <scheme val="minor"/>
      </rPr>
      <t>???</t>
    </r>
  </si>
  <si>
    <r>
      <t xml:space="preserve">Ü
</t>
    </r>
    <r>
      <rPr>
        <sz val="12"/>
        <color rgb="FF339966"/>
        <rFont val="Calibri"/>
        <family val="2"/>
        <scheme val="minor"/>
      </rPr>
      <t>06/02/20</t>
    </r>
  </si>
  <si>
    <t>Aprovação Controladoria</t>
  </si>
  <si>
    <r>
      <t xml:space="preserve">Ü
</t>
    </r>
    <r>
      <rPr>
        <sz val="12"/>
        <color rgb="FF339966"/>
        <rFont val="Calibri"/>
        <family val="2"/>
        <scheme val="minor"/>
      </rPr>
      <t>04/02/20</t>
    </r>
  </si>
  <si>
    <r>
      <t xml:space="preserve">Ü
</t>
    </r>
    <r>
      <rPr>
        <sz val="12"/>
        <color rgb="FF339966"/>
        <rFont val="Calibri"/>
        <family val="2"/>
        <scheme val="minor"/>
      </rPr>
      <t>-------</t>
    </r>
  </si>
  <si>
    <t>Inicio dev</t>
  </si>
  <si>
    <t>alocação parcial devido ao progeto GS1</t>
  </si>
  <si>
    <r>
      <rPr>
        <sz val="12"/>
        <color rgb="FF0070C0"/>
        <rFont val="Wingdings"/>
        <charset val="2"/>
      </rPr>
      <t>ü</t>
    </r>
    <r>
      <rPr>
        <sz val="10"/>
        <color rgb="FF0070C0"/>
        <rFont val="Wingdings"/>
        <charset val="2"/>
      </rPr>
      <t xml:space="preserve">
</t>
    </r>
    <r>
      <rPr>
        <sz val="10"/>
        <color rgb="FF0070C0"/>
        <rFont val="Calibri"/>
        <family val="2"/>
        <scheme val="minor"/>
      </rPr>
      <t>31/01/21</t>
    </r>
    <r>
      <rPr>
        <sz val="11"/>
        <color theme="1"/>
        <rFont val="Calibri"/>
        <family val="2"/>
        <scheme val="minor"/>
      </rPr>
      <t/>
    </r>
  </si>
  <si>
    <t>verificar novas data de inicio dev e levantamento de req</t>
  </si>
  <si>
    <t>Oi Liberada</t>
  </si>
  <si>
    <t>Start TI (map. Req.)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</si>
</sst>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0_ ;\-0\ "/>
    <numFmt numFmtId="167" formatCode="0.0"/>
  </numFmts>
  <fonts count="5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3"/>
      <name val="Calibri"/>
      <family val="2"/>
      <scheme val="minor"/>
    </font>
    <font>
      <sz val="30"/>
      <color theme="0"/>
      <name val="Calibri Light"/>
      <family val="2"/>
      <scheme val="major"/>
    </font>
    <font>
      <sz val="12"/>
      <color theme="3"/>
      <name val="Calibri Light"/>
      <family val="2"/>
      <scheme val="major"/>
    </font>
    <font>
      <b/>
      <sz val="15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8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5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70C0"/>
      <name val="Wingdings"/>
      <charset val="2"/>
    </font>
    <font>
      <sz val="10"/>
      <color rgb="FFFF0000"/>
      <name val="Wingdings"/>
      <charset val="2"/>
    </font>
    <font>
      <b/>
      <sz val="10"/>
      <color rgb="FFFFFFFF"/>
      <name val="Calibri"/>
      <family val="2"/>
    </font>
    <font>
      <b/>
      <sz val="10"/>
      <color rgb="FFFFFFFF"/>
      <name val="Calibri Light"/>
      <family val="2"/>
    </font>
    <font>
      <b/>
      <sz val="9"/>
      <color theme="3" tint="0.59999389629810485"/>
      <name val="Calibri"/>
      <family val="2"/>
      <scheme val="minor"/>
    </font>
    <font>
      <b/>
      <sz val="8"/>
      <color theme="3" tint="0.59999389629810485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5"/>
      <color theme="0"/>
      <name val="Calibri"/>
      <family val="2"/>
      <scheme val="minor"/>
    </font>
    <font>
      <b/>
      <sz val="5"/>
      <color theme="5"/>
      <name val="Calibri"/>
      <family val="2"/>
      <scheme val="minor"/>
    </font>
    <font>
      <b/>
      <sz val="5"/>
      <color rgb="FF009999"/>
      <name val="Calibri"/>
      <family val="2"/>
      <scheme val="minor"/>
    </font>
    <font>
      <b/>
      <sz val="5"/>
      <color theme="7"/>
      <name val="Calibri"/>
      <family val="2"/>
      <scheme val="minor"/>
    </font>
    <font>
      <b/>
      <sz val="5"/>
      <color theme="2" tint="-0.499984740745262"/>
      <name val="Calibri"/>
      <family val="2"/>
      <scheme val="minor"/>
    </font>
    <font>
      <b/>
      <sz val="5"/>
      <color rgb="FF00B0F0"/>
      <name val="Calibri"/>
      <family val="2"/>
      <scheme val="minor"/>
    </font>
    <font>
      <b/>
      <sz val="5"/>
      <color rgb="FFCC66FF"/>
      <name val="Calibri"/>
      <family val="2"/>
      <scheme val="minor"/>
    </font>
    <font>
      <b/>
      <sz val="5"/>
      <color theme="4" tint="-0.249977111117893"/>
      <name val="Calibri"/>
      <family val="2"/>
      <scheme val="minor"/>
    </font>
    <font>
      <b/>
      <sz val="5"/>
      <color rgb="FFFF0000"/>
      <name val="Calibri"/>
      <family val="2"/>
      <scheme val="minor"/>
    </font>
    <font>
      <b/>
      <sz val="5"/>
      <color rgb="FF00DAA1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0"/>
      <color rgb="FF0083E6"/>
      <name val="Calibri"/>
      <family val="2"/>
    </font>
    <font>
      <sz val="10"/>
      <color rgb="FF008080"/>
      <name val="Calibri"/>
      <family val="2"/>
    </font>
    <font>
      <b/>
      <sz val="10"/>
      <color theme="3" tint="-0.499984740745262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/>
      <name val="Calibri"/>
      <family val="2"/>
    </font>
    <font>
      <sz val="12"/>
      <color rgb="FF339966"/>
      <name val="Wingdings"/>
      <charset val="2"/>
    </font>
    <font>
      <sz val="12"/>
      <color rgb="FF0070C0"/>
      <name val="Wingdings"/>
      <charset val="2"/>
    </font>
    <font>
      <sz val="12"/>
      <color rgb="FFFF0000"/>
      <name val="Wingdings"/>
      <charset val="2"/>
    </font>
    <font>
      <sz val="12"/>
      <color rgb="FF339966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rgb="FFC5F4FF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DAA1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4506668294322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double">
        <color theme="3" tint="0.59996337778862885"/>
      </top>
      <bottom style="double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/>
      <right/>
      <top style="double">
        <color theme="3" tint="0.59996337778862885"/>
      </top>
      <bottom style="double">
        <color theme="3" tint="0.59996337778862885"/>
      </bottom>
      <diagonal/>
    </border>
    <border>
      <left/>
      <right style="thin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 style="thin">
        <color theme="3" tint="0.59996337778862885"/>
      </left>
      <right/>
      <top/>
      <bottom/>
      <diagonal/>
    </border>
    <border>
      <left style="thin">
        <color theme="3" tint="0.39994506668294322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39994506668294322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39994506668294322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double">
        <color theme="3" tint="0.59996337778862885"/>
      </bottom>
      <diagonal/>
    </border>
    <border>
      <left style="thin">
        <color theme="3" tint="0.59996337778862885"/>
      </left>
      <right/>
      <top style="double">
        <color theme="3" tint="0.59996337778862885"/>
      </top>
      <bottom style="thin">
        <color theme="3" tint="0.59996337778862885"/>
      </bottom>
      <diagonal/>
    </border>
    <border>
      <left/>
      <right/>
      <top style="double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39994506668294322"/>
      </right>
      <top style="double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double">
        <color theme="3" tint="0.59996337778862885"/>
      </bottom>
      <diagonal/>
    </border>
    <border>
      <left/>
      <right/>
      <top style="thin">
        <color theme="3" tint="0.59996337778862885"/>
      </top>
      <bottom style="double">
        <color theme="3" tint="0.59996337778862885"/>
      </bottom>
      <diagonal/>
    </border>
    <border>
      <left/>
      <right style="thin">
        <color theme="3" tint="0.39994506668294322"/>
      </right>
      <top style="thin">
        <color theme="3" tint="0.59996337778862885"/>
      </top>
      <bottom style="double">
        <color theme="3" tint="0.59996337778862885"/>
      </bottom>
      <diagonal/>
    </border>
    <border>
      <left/>
      <right style="thin">
        <color theme="3" tint="0.59996337778862885"/>
      </right>
      <top style="double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double">
        <color theme="3" tint="0.5999633777886288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double">
        <color theme="3" tint="-0.24994659260841701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double">
        <color theme="0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double">
        <color theme="0"/>
      </right>
      <top style="thin">
        <color theme="3" tint="0.59996337778862885"/>
      </top>
      <bottom style="thin">
        <color theme="3" tint="0.59996337778862885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9" fillId="3" borderId="3" applyNumberFormat="0" applyProtection="0">
      <alignment horizontal="left" vertical="center"/>
    </xf>
    <xf numFmtId="0" fontId="8" fillId="0" borderId="0">
      <alignment horizontal="left" vertical="center" wrapText="1" indent="1"/>
    </xf>
    <xf numFmtId="0" fontId="10" fillId="0" borderId="4" applyNumberFormat="0" applyFill="0" applyAlignment="0" applyProtection="0"/>
    <xf numFmtId="0" fontId="11" fillId="0" borderId="0" applyNumberFormat="0" applyFill="0" applyAlignment="0" applyProtection="0"/>
    <xf numFmtId="0" fontId="12" fillId="7" borderId="0" applyNumberFormat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90">
    <xf numFmtId="0" fontId="0" fillId="0" borderId="0" xfId="0"/>
    <xf numFmtId="0" fontId="6" fillId="2" borderId="0" xfId="0" applyFont="1" applyFill="1"/>
    <xf numFmtId="166" fontId="4" fillId="3" borderId="6" xfId="1" applyNumberFormat="1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/>
    </xf>
    <xf numFmtId="43" fontId="7" fillId="2" borderId="2" xfId="0" applyNumberFormat="1" applyFont="1" applyFill="1" applyBorder="1" applyAlignment="1">
      <alignment vertical="center" wrapText="1"/>
    </xf>
    <xf numFmtId="167" fontId="7" fillId="2" borderId="2" xfId="1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center" vertical="center"/>
    </xf>
    <xf numFmtId="1" fontId="7" fillId="2" borderId="0" xfId="1" applyNumberFormat="1" applyFont="1" applyFill="1" applyAlignment="1">
      <alignment horizontal="center" vertical="center"/>
    </xf>
    <xf numFmtId="1" fontId="14" fillId="2" borderId="8" xfId="1" applyNumberFormat="1" applyFont="1" applyFill="1" applyBorder="1" applyAlignment="1">
      <alignment horizontal="center" vertical="center"/>
    </xf>
    <xf numFmtId="43" fontId="14" fillId="2" borderId="7" xfId="0" applyNumberFormat="1" applyFont="1" applyFill="1" applyBorder="1" applyAlignment="1">
      <alignment vertical="center" wrapText="1"/>
    </xf>
    <xf numFmtId="43" fontId="14" fillId="2" borderId="9" xfId="0" applyNumberFormat="1" applyFont="1" applyFill="1" applyBorder="1" applyAlignment="1">
      <alignment vertical="center" wrapText="1"/>
    </xf>
    <xf numFmtId="43" fontId="14" fillId="2" borderId="10" xfId="0" applyNumberFormat="1" applyFont="1" applyFill="1" applyBorder="1" applyAlignment="1">
      <alignment vertical="center" wrapText="1"/>
    </xf>
    <xf numFmtId="1" fontId="5" fillId="8" borderId="1" xfId="1" applyNumberFormat="1" applyFont="1" applyFill="1" applyBorder="1" applyAlignment="1">
      <alignment horizontal="center" vertical="center" wrapText="1"/>
    </xf>
    <xf numFmtId="167" fontId="7" fillId="5" borderId="2" xfId="1" applyNumberFormat="1" applyFont="1" applyFill="1" applyBorder="1" applyAlignment="1">
      <alignment horizontal="center" vertical="center"/>
    </xf>
    <xf numFmtId="166" fontId="13" fillId="3" borderId="6" xfId="1" applyNumberFormat="1" applyFont="1" applyFill="1" applyBorder="1" applyAlignment="1">
      <alignment horizontal="center" vertical="center" wrapText="1"/>
    </xf>
    <xf numFmtId="166" fontId="13" fillId="3" borderId="5" xfId="1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1" fontId="7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5" fontId="7" fillId="2" borderId="2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0" fontId="16" fillId="2" borderId="0" xfId="0" applyFont="1" applyFill="1" applyAlignment="1">
      <alignment vertical="center"/>
    </xf>
    <xf numFmtId="43" fontId="15" fillId="2" borderId="9" xfId="1" applyFont="1" applyFill="1" applyBorder="1" applyAlignment="1">
      <alignment horizontal="center" vertical="center"/>
    </xf>
    <xf numFmtId="166" fontId="17" fillId="2" borderId="6" xfId="1" applyNumberFormat="1" applyFont="1" applyFill="1" applyBorder="1" applyAlignment="1">
      <alignment horizontal="center" vertical="center"/>
    </xf>
    <xf numFmtId="166" fontId="18" fillId="2" borderId="0" xfId="0" applyNumberFormat="1" applyFont="1" applyFill="1"/>
    <xf numFmtId="166" fontId="4" fillId="3" borderId="2" xfId="1" applyNumberFormat="1" applyFont="1" applyFill="1" applyBorder="1" applyAlignment="1">
      <alignment horizontal="center" vertical="center" wrapText="1"/>
    </xf>
    <xf numFmtId="43" fontId="7" fillId="10" borderId="2" xfId="0" applyNumberFormat="1" applyFont="1" applyFill="1" applyBorder="1" applyAlignment="1">
      <alignment vertical="center" wrapText="1"/>
    </xf>
    <xf numFmtId="167" fontId="7" fillId="10" borderId="2" xfId="1" applyNumberFormat="1" applyFont="1" applyFill="1" applyBorder="1" applyAlignment="1">
      <alignment horizontal="center" vertical="center"/>
    </xf>
    <xf numFmtId="1" fontId="7" fillId="10" borderId="2" xfId="1" applyNumberFormat="1" applyFont="1" applyFill="1" applyBorder="1" applyAlignment="1">
      <alignment horizontal="center" vertical="center"/>
    </xf>
    <xf numFmtId="43" fontId="7" fillId="5" borderId="2" xfId="0" applyNumberFormat="1" applyFont="1" applyFill="1" applyBorder="1" applyAlignment="1">
      <alignment vertical="center" wrapText="1"/>
    </xf>
    <xf numFmtId="1" fontId="7" fillId="5" borderId="2" xfId="1" applyNumberFormat="1" applyFont="1" applyFill="1" applyBorder="1" applyAlignment="1">
      <alignment horizontal="center" vertical="center"/>
    </xf>
    <xf numFmtId="43" fontId="7" fillId="6" borderId="2" xfId="0" applyNumberFormat="1" applyFont="1" applyFill="1" applyBorder="1" applyAlignment="1">
      <alignment vertical="center" wrapText="1"/>
    </xf>
    <xf numFmtId="167" fontId="7" fillId="6" borderId="2" xfId="1" applyNumberFormat="1" applyFont="1" applyFill="1" applyBorder="1" applyAlignment="1">
      <alignment horizontal="center" vertical="center"/>
    </xf>
    <xf numFmtId="1" fontId="7" fillId="6" borderId="2" xfId="1" applyNumberFormat="1" applyFont="1" applyFill="1" applyBorder="1" applyAlignment="1">
      <alignment horizontal="center" vertical="center"/>
    </xf>
    <xf numFmtId="43" fontId="7" fillId="11" borderId="2" xfId="0" applyNumberFormat="1" applyFont="1" applyFill="1" applyBorder="1" applyAlignment="1">
      <alignment vertical="center" wrapText="1"/>
    </xf>
    <xf numFmtId="167" fontId="7" fillId="11" borderId="2" xfId="1" applyNumberFormat="1" applyFont="1" applyFill="1" applyBorder="1" applyAlignment="1">
      <alignment horizontal="center" vertical="center"/>
    </xf>
    <xf numFmtId="1" fontId="7" fillId="11" borderId="2" xfId="1" applyNumberFormat="1" applyFont="1" applyFill="1" applyBorder="1" applyAlignment="1">
      <alignment horizontal="center" vertical="center"/>
    </xf>
    <xf numFmtId="43" fontId="7" fillId="12" borderId="2" xfId="0" applyNumberFormat="1" applyFont="1" applyFill="1" applyBorder="1" applyAlignment="1">
      <alignment vertical="center" wrapText="1"/>
    </xf>
    <xf numFmtId="167" fontId="7" fillId="12" borderId="2" xfId="1" applyNumberFormat="1" applyFont="1" applyFill="1" applyBorder="1" applyAlignment="1">
      <alignment horizontal="center" vertical="center"/>
    </xf>
    <xf numFmtId="1" fontId="7" fillId="12" borderId="2" xfId="1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3" fontId="7" fillId="10" borderId="2" xfId="0" applyNumberFormat="1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2" borderId="2" xfId="0" applyNumberFormat="1" applyFont="1" applyFill="1" applyBorder="1" applyAlignment="1">
      <alignment horizontal="center" vertical="center" wrapText="1"/>
    </xf>
    <xf numFmtId="3" fontId="6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3" fontId="7" fillId="13" borderId="2" xfId="0" applyNumberFormat="1" applyFont="1" applyFill="1" applyBorder="1" applyAlignment="1">
      <alignment vertical="center" wrapText="1"/>
    </xf>
    <xf numFmtId="165" fontId="7" fillId="13" borderId="2" xfId="0" applyNumberFormat="1" applyFont="1" applyFill="1" applyBorder="1" applyAlignment="1">
      <alignment vertical="center" wrapText="1"/>
    </xf>
    <xf numFmtId="167" fontId="7" fillId="13" borderId="2" xfId="1" applyNumberFormat="1" applyFont="1" applyFill="1" applyBorder="1" applyAlignment="1">
      <alignment horizontal="center" vertical="center"/>
    </xf>
    <xf numFmtId="1" fontId="7" fillId="13" borderId="2" xfId="1" applyNumberFormat="1" applyFont="1" applyFill="1" applyBorder="1" applyAlignment="1">
      <alignment horizontal="center" vertical="center"/>
    </xf>
    <xf numFmtId="166" fontId="17" fillId="2" borderId="14" xfId="1" applyNumberFormat="1" applyFont="1" applyFill="1" applyBorder="1" applyAlignment="1">
      <alignment horizontal="center" vertical="center"/>
    </xf>
    <xf numFmtId="166" fontId="17" fillId="2" borderId="15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 wrapText="1"/>
    </xf>
    <xf numFmtId="166" fontId="4" fillId="3" borderId="13" xfId="1" applyNumberFormat="1" applyFont="1" applyFill="1" applyBorder="1" applyAlignment="1">
      <alignment horizontal="center" vertical="center" wrapText="1"/>
    </xf>
    <xf numFmtId="166" fontId="4" fillId="3" borderId="14" xfId="1" applyNumberFormat="1" applyFont="1" applyFill="1" applyBorder="1" applyAlignment="1">
      <alignment horizontal="center" vertical="center" wrapText="1"/>
    </xf>
    <xf numFmtId="43" fontId="7" fillId="10" borderId="2" xfId="0" applyNumberFormat="1" applyFont="1" applyFill="1" applyBorder="1" applyAlignment="1">
      <alignment horizontal="center" vertical="center" wrapText="1"/>
    </xf>
    <xf numFmtId="43" fontId="14" fillId="2" borderId="7" xfId="0" applyNumberFormat="1" applyFont="1" applyFill="1" applyBorder="1" applyAlignment="1">
      <alignment horizontal="center" vertical="center" wrapText="1"/>
    </xf>
    <xf numFmtId="43" fontId="7" fillId="5" borderId="2" xfId="0" applyNumberFormat="1" applyFont="1" applyFill="1" applyBorder="1" applyAlignment="1">
      <alignment horizontal="center" vertical="center" wrapText="1"/>
    </xf>
    <xf numFmtId="43" fontId="7" fillId="6" borderId="2" xfId="0" applyNumberFormat="1" applyFont="1" applyFill="1" applyBorder="1" applyAlignment="1">
      <alignment horizontal="center" vertical="center" wrapText="1"/>
    </xf>
    <xf numFmtId="43" fontId="7" fillId="11" borderId="2" xfId="0" applyNumberFormat="1" applyFont="1" applyFill="1" applyBorder="1" applyAlignment="1">
      <alignment horizontal="center" vertical="center" wrapText="1"/>
    </xf>
    <xf numFmtId="43" fontId="7" fillId="12" borderId="2" xfId="0" applyNumberFormat="1" applyFont="1" applyFill="1" applyBorder="1" applyAlignment="1">
      <alignment horizontal="center" vertical="center" wrapText="1"/>
    </xf>
    <xf numFmtId="43" fontId="7" fillId="13" borderId="2" xfId="0" applyNumberFormat="1" applyFont="1" applyFill="1" applyBorder="1" applyAlignment="1">
      <alignment horizontal="center" vertical="center" wrapText="1"/>
    </xf>
    <xf numFmtId="43" fontId="7" fillId="9" borderId="2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43" fontId="4" fillId="3" borderId="1" xfId="0" applyNumberFormat="1" applyFont="1" applyFill="1" applyBorder="1" applyAlignment="1">
      <alignment vertical="center" wrapText="1"/>
    </xf>
    <xf numFmtId="0" fontId="20" fillId="14" borderId="2" xfId="0" applyFont="1" applyFill="1" applyBorder="1" applyAlignment="1">
      <alignment horizontal="center" vertical="center" readingOrder="1"/>
    </xf>
    <xf numFmtId="0" fontId="20" fillId="14" borderId="2" xfId="0" applyFont="1" applyFill="1" applyBorder="1" applyAlignment="1">
      <alignment horizontal="center" vertical="center" wrapText="1" readingOrder="1"/>
    </xf>
    <xf numFmtId="0" fontId="1" fillId="2" borderId="0" xfId="0" applyFont="1" applyFill="1" applyAlignment="1">
      <alignment vertical="center" wrapText="1" readingOrder="1"/>
    </xf>
    <xf numFmtId="0" fontId="1" fillId="2" borderId="0" xfId="0" applyFont="1" applyFill="1" applyAlignment="1">
      <alignment vertical="center" readingOrder="1"/>
    </xf>
    <xf numFmtId="0" fontId="1" fillId="2" borderId="0" xfId="0" applyFont="1" applyFill="1" applyAlignment="1">
      <alignment horizontal="center" vertical="center" readingOrder="1"/>
    </xf>
    <xf numFmtId="0" fontId="1" fillId="2" borderId="0" xfId="0" applyFont="1" applyFill="1" applyAlignment="1">
      <alignment horizontal="center" vertical="center" wrapText="1" readingOrder="1"/>
    </xf>
    <xf numFmtId="0" fontId="23" fillId="15" borderId="2" xfId="0" applyFont="1" applyFill="1" applyBorder="1" applyAlignment="1">
      <alignment horizontal="center" vertical="center" wrapText="1" readingOrder="1"/>
    </xf>
    <xf numFmtId="0" fontId="24" fillId="15" borderId="2" xfId="0" applyFont="1" applyFill="1" applyBorder="1" applyAlignment="1">
      <alignment horizontal="center" vertical="center" wrapText="1" readingOrder="1"/>
    </xf>
    <xf numFmtId="14" fontId="3" fillId="14" borderId="2" xfId="0" applyNumberFormat="1" applyFont="1" applyFill="1" applyBorder="1" applyAlignment="1">
      <alignment horizontal="center" vertical="center" readingOrder="1"/>
    </xf>
    <xf numFmtId="14" fontId="1" fillId="2" borderId="0" xfId="0" applyNumberFormat="1" applyFont="1" applyFill="1" applyAlignment="1">
      <alignment horizontal="center" vertical="center" readingOrder="1"/>
    </xf>
    <xf numFmtId="167" fontId="3" fillId="14" borderId="2" xfId="0" applyNumberFormat="1" applyFont="1" applyFill="1" applyBorder="1" applyAlignment="1">
      <alignment horizontal="center" vertical="center" readingOrder="1"/>
    </xf>
    <xf numFmtId="0" fontId="25" fillId="2" borderId="0" xfId="0" applyFont="1" applyFill="1" applyAlignment="1">
      <alignment vertical="center"/>
    </xf>
    <xf numFmtId="43" fontId="7" fillId="4" borderId="2" xfId="0" applyNumberFormat="1" applyFont="1" applyFill="1" applyBorder="1" applyAlignment="1">
      <alignment vertical="center" wrapText="1"/>
    </xf>
    <xf numFmtId="165" fontId="7" fillId="4" borderId="2" xfId="0" applyNumberFormat="1" applyFont="1" applyFill="1" applyBorder="1" applyAlignment="1">
      <alignment vertical="center" wrapText="1"/>
    </xf>
    <xf numFmtId="167" fontId="7" fillId="4" borderId="2" xfId="1" applyNumberFormat="1" applyFont="1" applyFill="1" applyBorder="1" applyAlignment="1">
      <alignment horizontal="center" vertical="center"/>
    </xf>
    <xf numFmtId="1" fontId="7" fillId="4" borderId="2" xfId="1" applyNumberFormat="1" applyFont="1" applyFill="1" applyBorder="1" applyAlignment="1">
      <alignment horizontal="center" vertical="center"/>
    </xf>
    <xf numFmtId="43" fontId="7" fillId="8" borderId="2" xfId="0" applyNumberFormat="1" applyFont="1" applyFill="1" applyBorder="1" applyAlignment="1">
      <alignment horizontal="center" vertical="center" wrapText="1"/>
    </xf>
    <xf numFmtId="43" fontId="7" fillId="16" borderId="2" xfId="0" applyNumberFormat="1" applyFont="1" applyFill="1" applyBorder="1" applyAlignment="1">
      <alignment vertical="center" wrapText="1"/>
    </xf>
    <xf numFmtId="165" fontId="7" fillId="16" borderId="2" xfId="0" applyNumberFormat="1" applyFont="1" applyFill="1" applyBorder="1" applyAlignment="1">
      <alignment vertical="center" wrapText="1"/>
    </xf>
    <xf numFmtId="167" fontId="7" fillId="16" borderId="2" xfId="1" applyNumberFormat="1" applyFont="1" applyFill="1" applyBorder="1" applyAlignment="1">
      <alignment horizontal="center" vertical="center"/>
    </xf>
    <xf numFmtId="1" fontId="7" fillId="16" borderId="2" xfId="1" applyNumberFormat="1" applyFont="1" applyFill="1" applyBorder="1" applyAlignment="1">
      <alignment horizontal="center" vertical="center"/>
    </xf>
    <xf numFmtId="165" fontId="16" fillId="2" borderId="6" xfId="1" applyNumberFormat="1" applyFont="1" applyFill="1" applyBorder="1" applyAlignment="1">
      <alignment horizontal="center" vertical="center"/>
    </xf>
    <xf numFmtId="1" fontId="15" fillId="2" borderId="9" xfId="1" applyNumberFormat="1" applyFont="1" applyFill="1" applyBorder="1" applyAlignment="1">
      <alignment horizontal="center" vertical="center"/>
    </xf>
    <xf numFmtId="1" fontId="15" fillId="2" borderId="0" xfId="1" applyNumberFormat="1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" fontId="16" fillId="2" borderId="0" xfId="1" applyNumberFormat="1" applyFont="1" applyFill="1" applyAlignment="1">
      <alignment horizontal="center" vertical="center"/>
    </xf>
    <xf numFmtId="43" fontId="15" fillId="2" borderId="0" xfId="0" applyNumberFormat="1" applyFont="1" applyFill="1" applyAlignment="1">
      <alignment vertical="center"/>
    </xf>
    <xf numFmtId="1" fontId="14" fillId="8" borderId="1" xfId="1" applyNumberFormat="1" applyFont="1" applyFill="1" applyBorder="1" applyAlignment="1">
      <alignment horizontal="center" vertical="center"/>
    </xf>
    <xf numFmtId="1" fontId="14" fillId="8" borderId="1" xfId="1" applyNumberFormat="1" applyFont="1" applyFill="1" applyBorder="1" applyAlignment="1">
      <alignment horizontal="center" vertical="center" wrapText="1"/>
    </xf>
    <xf numFmtId="43" fontId="14" fillId="2" borderId="11" xfId="0" applyNumberFormat="1" applyFont="1" applyFill="1" applyBorder="1" applyAlignment="1">
      <alignment horizontal="center" vertical="center" wrapText="1"/>
    </xf>
    <xf numFmtId="1" fontId="7" fillId="10" borderId="2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27" fillId="10" borderId="2" xfId="9" applyNumberFormat="1" applyFont="1" applyFill="1" applyBorder="1" applyAlignment="1">
      <alignment horizontal="center" vertical="center" wrapText="1"/>
    </xf>
    <xf numFmtId="1" fontId="27" fillId="5" borderId="2" xfId="9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27" fillId="11" borderId="2" xfId="9" applyNumberFormat="1" applyFont="1" applyFill="1" applyBorder="1" applyAlignment="1">
      <alignment horizontal="center" vertical="center" wrapText="1"/>
    </xf>
    <xf numFmtId="1" fontId="7" fillId="11" borderId="2" xfId="0" applyNumberFormat="1" applyFont="1" applyFill="1" applyBorder="1" applyAlignment="1">
      <alignment horizontal="center" vertical="center" wrapText="1"/>
    </xf>
    <xf numFmtId="1" fontId="27" fillId="12" borderId="2" xfId="9" applyNumberFormat="1" applyFont="1" applyFill="1" applyBorder="1" applyAlignment="1">
      <alignment horizontal="center" vertical="center" wrapText="1"/>
    </xf>
    <xf numFmtId="1" fontId="7" fillId="12" borderId="2" xfId="0" applyNumberFormat="1" applyFont="1" applyFill="1" applyBorder="1" applyAlignment="1">
      <alignment horizontal="center" vertical="center" wrapText="1"/>
    </xf>
    <xf numFmtId="1" fontId="27" fillId="13" borderId="2" xfId="9" applyNumberFormat="1" applyFont="1" applyFill="1" applyBorder="1" applyAlignment="1">
      <alignment horizontal="center" vertical="center" wrapText="1"/>
    </xf>
    <xf numFmtId="1" fontId="7" fillId="13" borderId="2" xfId="0" applyNumberFormat="1" applyFont="1" applyFill="1" applyBorder="1" applyAlignment="1">
      <alignment horizontal="center" vertical="center" wrapText="1"/>
    </xf>
    <xf numFmtId="1" fontId="27" fillId="16" borderId="2" xfId="9" applyNumberFormat="1" applyFont="1" applyFill="1" applyBorder="1" applyAlignment="1">
      <alignment horizontal="center" vertical="center" wrapText="1"/>
    </xf>
    <xf numFmtId="1" fontId="7" fillId="16" borderId="2" xfId="0" applyNumberFormat="1" applyFont="1" applyFill="1" applyBorder="1" applyAlignment="1">
      <alignment horizontal="center" vertical="center" wrapText="1"/>
    </xf>
    <xf numFmtId="1" fontId="27" fillId="4" borderId="2" xfId="9" applyNumberFormat="1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/>
    </xf>
    <xf numFmtId="14" fontId="23" fillId="17" borderId="2" xfId="0" applyNumberFormat="1" applyFont="1" applyFill="1" applyBorder="1" applyAlignment="1">
      <alignment horizontal="center" vertical="center" wrapText="1" readingOrder="1"/>
    </xf>
    <xf numFmtId="1" fontId="19" fillId="6" borderId="2" xfId="9" applyNumberForma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66" fontId="28" fillId="2" borderId="18" xfId="1" applyNumberFormat="1" applyFont="1" applyFill="1" applyBorder="1" applyAlignment="1">
      <alignment horizontal="center" vertical="center"/>
    </xf>
    <xf numFmtId="166" fontId="28" fillId="2" borderId="19" xfId="1" applyNumberFormat="1" applyFont="1" applyFill="1" applyBorder="1" applyAlignment="1">
      <alignment horizontal="center" vertical="center"/>
    </xf>
    <xf numFmtId="166" fontId="28" fillId="2" borderId="20" xfId="1" applyNumberFormat="1" applyFont="1" applyFill="1" applyBorder="1" applyAlignment="1">
      <alignment horizontal="center" vertical="center"/>
    </xf>
    <xf numFmtId="166" fontId="28" fillId="2" borderId="5" xfId="1" applyNumberFormat="1" applyFont="1" applyFill="1" applyBorder="1" applyAlignment="1">
      <alignment horizontal="center" vertical="center"/>
    </xf>
    <xf numFmtId="166" fontId="28" fillId="2" borderId="6" xfId="1" applyNumberFormat="1" applyFont="1" applyFill="1" applyBorder="1" applyAlignment="1">
      <alignment horizontal="center" vertical="center"/>
    </xf>
    <xf numFmtId="166" fontId="28" fillId="2" borderId="15" xfId="1" applyNumberFormat="1" applyFont="1" applyFill="1" applyBorder="1" applyAlignment="1">
      <alignment horizontal="center" vertical="center"/>
    </xf>
    <xf numFmtId="166" fontId="28" fillId="2" borderId="21" xfId="1" applyNumberFormat="1" applyFont="1" applyFill="1" applyBorder="1" applyAlignment="1">
      <alignment horizontal="center" vertical="center"/>
    </xf>
    <xf numFmtId="166" fontId="28" fillId="2" borderId="22" xfId="1" applyNumberFormat="1" applyFont="1" applyFill="1" applyBorder="1" applyAlignment="1">
      <alignment horizontal="center" vertical="center"/>
    </xf>
    <xf numFmtId="166" fontId="28" fillId="2" borderId="23" xfId="1" applyNumberFormat="1" applyFont="1" applyFill="1" applyBorder="1" applyAlignment="1">
      <alignment horizontal="center" vertical="center"/>
    </xf>
    <xf numFmtId="166" fontId="30" fillId="2" borderId="19" xfId="1" applyNumberFormat="1" applyFont="1" applyFill="1" applyBorder="1" applyAlignment="1">
      <alignment horizontal="center" vertical="center"/>
    </xf>
    <xf numFmtId="166" fontId="29" fillId="2" borderId="6" xfId="1" applyNumberFormat="1" applyFont="1" applyFill="1" applyBorder="1" applyAlignment="1">
      <alignment horizontal="center" vertical="center"/>
    </xf>
    <xf numFmtId="166" fontId="31" fillId="2" borderId="6" xfId="1" applyNumberFormat="1" applyFont="1" applyFill="1" applyBorder="1" applyAlignment="1">
      <alignment horizontal="center" vertical="center"/>
    </xf>
    <xf numFmtId="166" fontId="32" fillId="2" borderId="6" xfId="1" applyNumberFormat="1" applyFont="1" applyFill="1" applyBorder="1" applyAlignment="1">
      <alignment horizontal="center" vertical="center"/>
    </xf>
    <xf numFmtId="166" fontId="33" fillId="2" borderId="6" xfId="1" applyNumberFormat="1" applyFont="1" applyFill="1" applyBorder="1" applyAlignment="1">
      <alignment horizontal="center" vertical="center"/>
    </xf>
    <xf numFmtId="166" fontId="34" fillId="2" borderId="6" xfId="1" applyNumberFormat="1" applyFont="1" applyFill="1" applyBorder="1" applyAlignment="1">
      <alignment horizontal="center" vertical="center"/>
    </xf>
    <xf numFmtId="166" fontId="36" fillId="2" borderId="6" xfId="1" applyNumberFormat="1" applyFont="1" applyFill="1" applyBorder="1" applyAlignment="1">
      <alignment horizontal="center" vertical="center"/>
    </xf>
    <xf numFmtId="166" fontId="35" fillId="2" borderId="22" xfId="1" applyNumberFormat="1" applyFon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vertical="center" wrapText="1"/>
    </xf>
    <xf numFmtId="166" fontId="37" fillId="2" borderId="21" xfId="1" applyNumberFormat="1" applyFont="1" applyFill="1" applyBorder="1" applyAlignment="1">
      <alignment horizontal="center" vertical="center"/>
    </xf>
    <xf numFmtId="166" fontId="37" fillId="2" borderId="22" xfId="1" applyNumberFormat="1" applyFont="1" applyFill="1" applyBorder="1" applyAlignment="1">
      <alignment horizontal="center" vertical="center"/>
    </xf>
    <xf numFmtId="1" fontId="38" fillId="2" borderId="17" xfId="0" applyNumberFormat="1" applyFont="1" applyFill="1" applyBorder="1" applyAlignment="1">
      <alignment horizontal="center" vertical="center" wrapText="1"/>
    </xf>
    <xf numFmtId="165" fontId="7" fillId="2" borderId="6" xfId="1" applyNumberFormat="1" applyFont="1" applyFill="1" applyBorder="1" applyAlignment="1">
      <alignment horizontal="center" vertical="center"/>
    </xf>
    <xf numFmtId="43" fontId="14" fillId="2" borderId="9" xfId="1" applyFont="1" applyFill="1" applyBorder="1" applyAlignment="1">
      <alignment horizontal="center" vertical="center"/>
    </xf>
    <xf numFmtId="43" fontId="7" fillId="18" borderId="2" xfId="0" applyNumberFormat="1" applyFont="1" applyFill="1" applyBorder="1" applyAlignment="1">
      <alignment horizontal="center" vertical="center" wrapText="1"/>
    </xf>
    <xf numFmtId="0" fontId="21" fillId="14" borderId="2" xfId="0" applyFont="1" applyFill="1" applyBorder="1" applyAlignment="1">
      <alignment horizontal="center" vertical="center" wrapText="1" readingOrder="1"/>
    </xf>
    <xf numFmtId="0" fontId="39" fillId="14" borderId="2" xfId="0" applyFont="1" applyFill="1" applyBorder="1" applyAlignment="1">
      <alignment horizontal="left" vertical="center" wrapText="1" readingOrder="1"/>
    </xf>
    <xf numFmtId="0" fontId="41" fillId="8" borderId="27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left" vertical="center" wrapText="1" readingOrder="1"/>
    </xf>
    <xf numFmtId="0" fontId="22" fillId="14" borderId="2" xfId="0" applyFont="1" applyFill="1" applyBorder="1" applyAlignment="1">
      <alignment horizontal="center" vertical="center" wrapText="1" readingOrder="1"/>
    </xf>
    <xf numFmtId="0" fontId="23" fillId="15" borderId="5" xfId="0" applyFont="1" applyFill="1" applyBorder="1" applyAlignment="1">
      <alignment horizontal="left" vertical="center" wrapText="1" readingOrder="1"/>
    </xf>
    <xf numFmtId="0" fontId="20" fillId="14" borderId="5" xfId="0" applyFont="1" applyFill="1" applyBorder="1" applyAlignment="1">
      <alignment vertical="center" wrapText="1" readingOrder="1"/>
    </xf>
    <xf numFmtId="0" fontId="20" fillId="14" borderId="5" xfId="0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center" vertical="center" readingOrder="1"/>
    </xf>
    <xf numFmtId="14" fontId="43" fillId="14" borderId="29" xfId="0" applyNumberFormat="1" applyFont="1" applyFill="1" applyBorder="1" applyAlignment="1">
      <alignment horizontal="center" vertical="center" wrapText="1" readingOrder="1"/>
    </xf>
    <xf numFmtId="0" fontId="45" fillId="8" borderId="2" xfId="0" applyFont="1" applyFill="1" applyBorder="1" applyAlignment="1">
      <alignment horizontal="center" vertical="center" wrapText="1" readingOrder="1"/>
    </xf>
    <xf numFmtId="0" fontId="23" fillId="15" borderId="25" xfId="0" applyFont="1" applyFill="1" applyBorder="1" applyAlignment="1">
      <alignment horizontal="center" vertical="center" wrapText="1" readingOrder="1"/>
    </xf>
    <xf numFmtId="0" fontId="23" fillId="15" borderId="30" xfId="0" applyFont="1" applyFill="1" applyBorder="1" applyAlignment="1">
      <alignment horizontal="center" vertical="center" wrapText="1" readingOrder="1"/>
    </xf>
    <xf numFmtId="0" fontId="23" fillId="15" borderId="31" xfId="0" applyFont="1" applyFill="1" applyBorder="1" applyAlignment="1">
      <alignment horizontal="center" vertical="center" wrapText="1" readingOrder="1"/>
    </xf>
    <xf numFmtId="0" fontId="47" fillId="14" borderId="28" xfId="0" applyFont="1" applyFill="1" applyBorder="1" applyAlignment="1">
      <alignment horizontal="center" vertical="center" wrapText="1" readingOrder="1"/>
    </xf>
    <xf numFmtId="0" fontId="48" fillId="14" borderId="2" xfId="0" applyFont="1" applyFill="1" applyBorder="1" applyAlignment="1">
      <alignment horizontal="center" vertical="center" readingOrder="1"/>
    </xf>
    <xf numFmtId="0" fontId="47" fillId="14" borderId="28" xfId="0" applyFont="1" applyFill="1" applyBorder="1" applyAlignment="1">
      <alignment horizontal="center" vertical="center" readingOrder="1"/>
    </xf>
    <xf numFmtId="0" fontId="47" fillId="5" borderId="2" xfId="0" applyFont="1" applyFill="1" applyBorder="1" applyAlignment="1">
      <alignment horizontal="center" vertical="center" readingOrder="1"/>
    </xf>
    <xf numFmtId="0" fontId="47" fillId="2" borderId="28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39" fillId="14" borderId="2" xfId="0" applyFont="1" applyFill="1" applyBorder="1" applyAlignment="1">
      <alignment horizontal="left" vertical="top" wrapText="1" readingOrder="1"/>
    </xf>
    <xf numFmtId="0" fontId="1" fillId="2" borderId="0" xfId="0" applyFont="1" applyFill="1" applyAlignment="1">
      <alignment vertical="top" wrapText="1" readingOrder="1"/>
    </xf>
    <xf numFmtId="0" fontId="40" fillId="14" borderId="25" xfId="0" applyFont="1" applyFill="1" applyBorder="1" applyAlignment="1">
      <alignment horizontal="left" vertical="top" wrapText="1" readingOrder="1"/>
    </xf>
    <xf numFmtId="0" fontId="22" fillId="14" borderId="29" xfId="0" applyFont="1" applyFill="1" applyBorder="1" applyAlignment="1">
      <alignment horizontal="center" vertical="center" wrapText="1" readingOrder="1"/>
    </xf>
    <xf numFmtId="0" fontId="46" fillId="14" borderId="2" xfId="0" applyFont="1" applyFill="1" applyBorder="1" applyAlignment="1">
      <alignment horizontal="center" vertical="center" wrapText="1" readingOrder="1"/>
    </xf>
    <xf numFmtId="14" fontId="1" fillId="2" borderId="2" xfId="0" applyNumberFormat="1" applyFont="1" applyFill="1" applyBorder="1" applyAlignment="1">
      <alignment horizontal="center" vertical="center" readingOrder="1"/>
    </xf>
    <xf numFmtId="14" fontId="3" fillId="13" borderId="2" xfId="0" applyNumberFormat="1" applyFont="1" applyFill="1" applyBorder="1" applyAlignment="1">
      <alignment horizontal="center" vertical="center" readingOrder="1"/>
    </xf>
    <xf numFmtId="0" fontId="46" fillId="13" borderId="28" xfId="0" applyFont="1" applyFill="1" applyBorder="1" applyAlignment="1">
      <alignment horizontal="center" vertical="center" readingOrder="1"/>
    </xf>
    <xf numFmtId="0" fontId="21" fillId="13" borderId="2" xfId="0" applyFont="1" applyFill="1" applyBorder="1" applyAlignment="1">
      <alignment horizontal="center" vertical="center" wrapText="1" readingOrder="1"/>
    </xf>
    <xf numFmtId="0" fontId="48" fillId="13" borderId="2" xfId="0" applyFont="1" applyFill="1" applyBorder="1" applyAlignment="1">
      <alignment horizontal="center" vertical="center" readingOrder="1"/>
    </xf>
    <xf numFmtId="1" fontId="5" fillId="2" borderId="5" xfId="0" applyNumberFormat="1" applyFont="1" applyFill="1" applyBorder="1" applyAlignment="1">
      <alignment horizontal="left" vertical="center" wrapText="1"/>
    </xf>
    <xf numFmtId="1" fontId="5" fillId="2" borderId="6" xfId="0" applyNumberFormat="1" applyFont="1" applyFill="1" applyBorder="1" applyAlignment="1">
      <alignment horizontal="left" vertical="center" wrapText="1"/>
    </xf>
    <xf numFmtId="1" fontId="5" fillId="2" borderId="25" xfId="0" applyNumberFormat="1" applyFont="1" applyFill="1" applyBorder="1" applyAlignment="1">
      <alignment horizontal="lef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3" fontId="4" fillId="3" borderId="21" xfId="0" applyNumberFormat="1" applyFont="1" applyFill="1" applyBorder="1" applyAlignment="1">
      <alignment horizontal="center" vertical="center" wrapText="1"/>
    </xf>
    <xf numFmtId="3" fontId="4" fillId="3" borderId="22" xfId="0" applyNumberFormat="1" applyFont="1" applyFill="1" applyBorder="1" applyAlignment="1">
      <alignment horizontal="center" vertical="center" wrapText="1"/>
    </xf>
    <xf numFmtId="3" fontId="4" fillId="3" borderId="26" xfId="0" applyNumberFormat="1" applyFont="1" applyFill="1" applyBorder="1" applyAlignment="1">
      <alignment horizontal="center" vertical="center" wrapText="1"/>
    </xf>
    <xf numFmtId="1" fontId="38" fillId="2" borderId="17" xfId="0" applyNumberFormat="1" applyFont="1" applyFill="1" applyBorder="1" applyAlignment="1">
      <alignment horizontal="left" vertical="center" wrapText="1"/>
    </xf>
    <xf numFmtId="1" fontId="5" fillId="2" borderId="18" xfId="0" applyNumberFormat="1" applyFont="1" applyFill="1" applyBorder="1" applyAlignment="1">
      <alignment horizontal="left" vertical="center" wrapText="1"/>
    </xf>
    <xf numFmtId="1" fontId="5" fillId="2" borderId="19" xfId="0" applyNumberFormat="1" applyFont="1" applyFill="1" applyBorder="1" applyAlignment="1">
      <alignment horizontal="left" vertical="center" wrapText="1"/>
    </xf>
    <xf numFmtId="1" fontId="5" fillId="2" borderId="24" xfId="0" applyNumberFormat="1" applyFont="1" applyFill="1" applyBorder="1" applyAlignment="1">
      <alignment horizontal="left" vertical="center" wrapText="1"/>
    </xf>
  </cellXfs>
  <cellStyles count="10">
    <cellStyle name="Hiperlink" xfId="9" builtinId="8"/>
    <cellStyle name="Moeda 2" xfId="7"/>
    <cellStyle name="Normal" xfId="0" builtinId="0"/>
    <cellStyle name="Normal 2" xfId="3"/>
    <cellStyle name="Título 1 2" xfId="5"/>
    <cellStyle name="Título 2 2" xfId="6"/>
    <cellStyle name="Título 3 2" xfId="4"/>
    <cellStyle name="Título 5" xfId="2"/>
    <cellStyle name="Vírgula" xfId="1" builtinId="3"/>
    <cellStyle name="Vírgula 2" xfId="8"/>
  </cellStyles>
  <dxfs count="40"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Linha do Tempo do Projeto" pivot="0" count="4">
      <tableStyleElement type="wholeTable" dxfId="39"/>
      <tableStyleElement type="headerRow" dxfId="38"/>
      <tableStyleElement type="firstRowStripe" dxfId="37"/>
      <tableStyleElement type="secondRowStripe" dxfId="36"/>
    </tableStyle>
  </tableStyles>
  <colors>
    <mruColors>
      <color rgb="FFFFBEAF"/>
      <color rgb="FFF9FBFD"/>
      <color rgb="FF008080"/>
      <color rgb="FF0083E6"/>
      <color rgb="FF00DAA1"/>
      <color rgb="FF009999"/>
      <color rgb="FFCC66FF"/>
      <color rgb="FFF5EBFF"/>
      <color rgb="FFC5F4FF"/>
      <color rgb="FFE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ha%20do%20tempo%20de%20projeto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12-Projeto%200484%20-%20Montagem%20de%20M&#243;veis\0484_Projeto%20Montagem%20de%20Moveis_v2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Mackinsey\Aprovadas%20em%20L3\3-Projeto%200415%20-%20MDM\Custos\Arquitetura\0415_Projeto%20MDM_v3.2-P&#243;s%20Revisao%20Arquitetu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700181714.VIA/OneDrive%20-%20Via%20Varejo%20S.A/Projetos%20%23VaiVia/1-Projeto%200118%20-%20Pricing/0118_Projeto_Novo%20Princing_FASE%20I_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Mackinsey\Aprovadas%20em%20L3\2-Projeto%200099%20-%20Sortimento\2.Detalhamento(F2)\0099_Projeto%20Sortimento_v4_Requisito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3-Projeto%200415%20-%20MDM\Arquitetura\0415_Projeto%20MDM_v3.2-P&#243;s%20Revisao%20Arquitetur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4-Projeto%200121%20-%20Comercializacao%20Cond%20Pagto\0121_Projeto_Incorporar%20Condicao%20de%20Pagto%20Precificao_v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5-Projeto%200115%20-%20Bonificacao\2.Detalhamento(F2)\0115_Projeto%20Bonifica&#231;&#227;o_v3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6-Projeto%200388%20-%20Governan&#231;a%20para%20desconto%20autom&#225;tico%20de%20pre&#231;os\0388_Governan&#231;a%20de%20desconto%20de%20pre&#231;o_v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7-Projeto%201841%20-%20Alterar%20estrutura%20de%20comercializa&#231;&#227;o%20de%20Celulares\1841_Alterar%20estrutura%20de%20comercializa&#231;&#227;o_v3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34\Ds\Comercial&amp;Moveis\Projetos%20VaiVia%23%20%20Mackinsey\Aprovadas%20em%20L3\8-Projeto%201851%20-%20Workflow%20de%20Precos%20e%20Ofertas\1851_Projeto%20Workflow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cálculos"/>
    </sheetNames>
    <sheetDataSet>
      <sheetData sheetId="0" refreshError="1"/>
      <sheetData sheetId="1" refreshError="1">
        <row r="5">
          <cell r="D5">
            <v>12</v>
          </cell>
        </row>
        <row r="25">
          <cell r="D25">
            <v>43537</v>
          </cell>
        </row>
        <row r="26">
          <cell r="D26">
            <v>0</v>
          </cell>
        </row>
        <row r="28">
          <cell r="D28">
            <v>43537</v>
          </cell>
        </row>
        <row r="29">
          <cell r="D29">
            <v>30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3780</v>
          </cell>
          <cell r="C2">
            <v>6</v>
          </cell>
          <cell r="D2">
            <v>1080</v>
          </cell>
          <cell r="E2">
            <v>2</v>
          </cell>
          <cell r="F2">
            <v>0</v>
          </cell>
          <cell r="G2">
            <v>1080</v>
          </cell>
          <cell r="H2">
            <v>1080</v>
          </cell>
          <cell r="I2">
            <v>1080</v>
          </cell>
          <cell r="J2">
            <v>1080</v>
          </cell>
          <cell r="K2">
            <v>-540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7772.8895999999986</v>
          </cell>
          <cell r="C3">
            <v>10</v>
          </cell>
          <cell r="D3">
            <v>1800</v>
          </cell>
          <cell r="E3">
            <v>3</v>
          </cell>
          <cell r="F3">
            <v>0</v>
          </cell>
          <cell r="G3">
            <v>0</v>
          </cell>
          <cell r="H3">
            <v>1800</v>
          </cell>
          <cell r="I3">
            <v>1800</v>
          </cell>
          <cell r="J3">
            <v>1800</v>
          </cell>
          <cell r="K3">
            <v>1800</v>
          </cell>
          <cell r="L3">
            <v>572.88959999999861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1850.6879999999996</v>
          </cell>
          <cell r="C4">
            <v>2</v>
          </cell>
          <cell r="D4">
            <v>360</v>
          </cell>
          <cell r="E4">
            <v>1</v>
          </cell>
          <cell r="F4">
            <v>360</v>
          </cell>
          <cell r="G4">
            <v>360</v>
          </cell>
          <cell r="H4">
            <v>360</v>
          </cell>
          <cell r="I4">
            <v>360</v>
          </cell>
          <cell r="J4">
            <v>360</v>
          </cell>
          <cell r="K4">
            <v>50.687999999999647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1850.6879999999996</v>
          </cell>
          <cell r="C5">
            <v>1</v>
          </cell>
          <cell r="D5">
            <v>180</v>
          </cell>
          <cell r="E5">
            <v>1</v>
          </cell>
          <cell r="F5">
            <v>180</v>
          </cell>
          <cell r="G5">
            <v>180</v>
          </cell>
          <cell r="H5">
            <v>180</v>
          </cell>
          <cell r="I5">
            <v>180</v>
          </cell>
          <cell r="J5">
            <v>180</v>
          </cell>
          <cell r="K5">
            <v>180</v>
          </cell>
          <cell r="L5">
            <v>180</v>
          </cell>
          <cell r="M5">
            <v>180</v>
          </cell>
          <cell r="N5">
            <v>180</v>
          </cell>
          <cell r="O5">
            <v>180</v>
          </cell>
          <cell r="P5">
            <v>50.687999999999647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555.2063999999998</v>
          </cell>
          <cell r="C6">
            <v>2</v>
          </cell>
          <cell r="D6">
            <v>360</v>
          </cell>
          <cell r="E6">
            <v>1</v>
          </cell>
          <cell r="F6">
            <v>360</v>
          </cell>
          <cell r="G6">
            <v>360</v>
          </cell>
          <cell r="H6">
            <v>-164.7936000000002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B8">
            <v>15809.471999999998</v>
          </cell>
          <cell r="C8">
            <v>21</v>
          </cell>
          <cell r="D8">
            <v>3780</v>
          </cell>
          <cell r="F8">
            <v>900</v>
          </cell>
          <cell r="G8">
            <v>1980</v>
          </cell>
          <cell r="H8">
            <v>3255.2064</v>
          </cell>
          <cell r="I8">
            <v>3420</v>
          </cell>
          <cell r="J8">
            <v>3420</v>
          </cell>
          <cell r="K8">
            <v>1490.6879999999996</v>
          </cell>
          <cell r="L8">
            <v>752.88959999999861</v>
          </cell>
          <cell r="M8">
            <v>180</v>
          </cell>
          <cell r="N8">
            <v>180</v>
          </cell>
          <cell r="O8">
            <v>180</v>
          </cell>
          <cell r="P8">
            <v>50.687999999999647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3780</v>
          </cell>
          <cell r="C2">
            <v>7</v>
          </cell>
          <cell r="D2">
            <v>1260</v>
          </cell>
          <cell r="E2">
            <v>1</v>
          </cell>
          <cell r="F2">
            <v>1260</v>
          </cell>
          <cell r="G2">
            <v>1260</v>
          </cell>
          <cell r="H2">
            <v>1260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4276.8</v>
          </cell>
          <cell r="C3">
            <v>6</v>
          </cell>
          <cell r="D3">
            <v>1080</v>
          </cell>
          <cell r="E3">
            <v>1</v>
          </cell>
          <cell r="F3">
            <v>1080</v>
          </cell>
          <cell r="G3">
            <v>1080</v>
          </cell>
          <cell r="H3">
            <v>1080</v>
          </cell>
          <cell r="I3">
            <v>1080</v>
          </cell>
          <cell r="J3">
            <v>-43.199999999999818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356.40000000000003</v>
          </cell>
          <cell r="C4">
            <v>2</v>
          </cell>
          <cell r="D4">
            <v>360</v>
          </cell>
          <cell r="E4">
            <v>4</v>
          </cell>
          <cell r="F4">
            <v>0</v>
          </cell>
          <cell r="G4">
            <v>0</v>
          </cell>
          <cell r="H4">
            <v>0</v>
          </cell>
          <cell r="I4">
            <v>360</v>
          </cell>
          <cell r="J4">
            <v>-3.5999999999999659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356.40000000000003</v>
          </cell>
          <cell r="C5">
            <v>1</v>
          </cell>
          <cell r="D5">
            <v>180</v>
          </cell>
          <cell r="E5">
            <v>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180</v>
          </cell>
          <cell r="K5">
            <v>180</v>
          </cell>
          <cell r="L5">
            <v>-3.5999999999999659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712.80000000000007</v>
          </cell>
          <cell r="C6">
            <v>1</v>
          </cell>
          <cell r="D6">
            <v>180</v>
          </cell>
          <cell r="E6">
            <v>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180</v>
          </cell>
          <cell r="L6">
            <v>180</v>
          </cell>
          <cell r="M6">
            <v>180</v>
          </cell>
          <cell r="N6">
            <v>180</v>
          </cell>
          <cell r="O6">
            <v>-7.1999999999999318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1080</v>
          </cell>
          <cell r="G7">
            <v>1080</v>
          </cell>
          <cell r="H7">
            <v>1080</v>
          </cell>
          <cell r="I7">
            <v>1440</v>
          </cell>
          <cell r="J7">
            <v>133.20000000000022</v>
          </cell>
          <cell r="K7">
            <v>360</v>
          </cell>
          <cell r="L7">
            <v>176.40000000000003</v>
          </cell>
          <cell r="M7">
            <v>180</v>
          </cell>
          <cell r="N7">
            <v>180</v>
          </cell>
          <cell r="O7">
            <v>-7.1999999999999318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SQUAD</v>
          </cell>
          <cell r="B2">
            <v>7200</v>
          </cell>
          <cell r="C2">
            <v>4</v>
          </cell>
          <cell r="D2">
            <v>720</v>
          </cell>
          <cell r="E2">
            <v>1</v>
          </cell>
          <cell r="F2">
            <v>720</v>
          </cell>
          <cell r="G2">
            <v>720</v>
          </cell>
          <cell r="H2">
            <v>720</v>
          </cell>
          <cell r="I2">
            <v>720</v>
          </cell>
          <cell r="J2">
            <v>720</v>
          </cell>
          <cell r="K2">
            <v>720</v>
          </cell>
          <cell r="L2">
            <v>720</v>
          </cell>
          <cell r="M2">
            <v>720</v>
          </cell>
          <cell r="N2">
            <v>720</v>
          </cell>
          <cell r="O2">
            <v>720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22826.873250000001</v>
          </cell>
          <cell r="C3">
            <v>8</v>
          </cell>
          <cell r="D3">
            <v>1440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1440</v>
          </cell>
          <cell r="K3">
            <v>1440</v>
          </cell>
          <cell r="L3">
            <v>1440</v>
          </cell>
          <cell r="M3">
            <v>1440</v>
          </cell>
          <cell r="N3">
            <v>1440</v>
          </cell>
          <cell r="O3">
            <v>1440</v>
          </cell>
          <cell r="P3">
            <v>1440</v>
          </cell>
          <cell r="Q3">
            <v>1440</v>
          </cell>
          <cell r="R3">
            <v>1440</v>
          </cell>
          <cell r="S3">
            <v>1440</v>
          </cell>
          <cell r="T3">
            <v>1440</v>
          </cell>
          <cell r="U3">
            <v>1440</v>
          </cell>
          <cell r="V3">
            <v>1440</v>
          </cell>
          <cell r="W3">
            <v>1440</v>
          </cell>
          <cell r="X3">
            <v>1440</v>
          </cell>
          <cell r="Y3">
            <v>1440</v>
          </cell>
          <cell r="Z3">
            <v>-213.12674999999945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5954.8365000000003</v>
          </cell>
          <cell r="C4">
            <v>2</v>
          </cell>
          <cell r="D4">
            <v>360</v>
          </cell>
          <cell r="E4">
            <v>1</v>
          </cell>
          <cell r="F4">
            <v>360</v>
          </cell>
          <cell r="G4">
            <v>360</v>
          </cell>
          <cell r="H4">
            <v>360</v>
          </cell>
          <cell r="I4">
            <v>360</v>
          </cell>
          <cell r="J4">
            <v>360</v>
          </cell>
          <cell r="K4">
            <v>360</v>
          </cell>
          <cell r="L4">
            <v>360</v>
          </cell>
          <cell r="M4">
            <v>360</v>
          </cell>
          <cell r="N4">
            <v>360</v>
          </cell>
          <cell r="O4">
            <v>360</v>
          </cell>
          <cell r="P4">
            <v>360</v>
          </cell>
          <cell r="Q4">
            <v>360</v>
          </cell>
          <cell r="R4">
            <v>360</v>
          </cell>
          <cell r="S4">
            <v>360</v>
          </cell>
          <cell r="T4">
            <v>360</v>
          </cell>
          <cell r="U4">
            <v>360</v>
          </cell>
          <cell r="V4">
            <v>360</v>
          </cell>
          <cell r="W4">
            <v>-165.16349999999966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5954.8365000000003</v>
          </cell>
          <cell r="C5">
            <v>2</v>
          </cell>
          <cell r="D5">
            <v>360</v>
          </cell>
          <cell r="E5">
            <v>1</v>
          </cell>
          <cell r="F5">
            <v>360</v>
          </cell>
          <cell r="G5">
            <v>360</v>
          </cell>
          <cell r="H5">
            <v>360</v>
          </cell>
          <cell r="I5">
            <v>360</v>
          </cell>
          <cell r="J5">
            <v>360</v>
          </cell>
          <cell r="K5">
            <v>360</v>
          </cell>
          <cell r="L5">
            <v>360</v>
          </cell>
          <cell r="M5">
            <v>360</v>
          </cell>
          <cell r="N5">
            <v>360</v>
          </cell>
          <cell r="O5">
            <v>360</v>
          </cell>
          <cell r="P5">
            <v>360</v>
          </cell>
          <cell r="Q5">
            <v>360</v>
          </cell>
          <cell r="R5">
            <v>360</v>
          </cell>
          <cell r="S5">
            <v>360</v>
          </cell>
          <cell r="T5">
            <v>360</v>
          </cell>
          <cell r="U5">
            <v>360</v>
          </cell>
          <cell r="V5">
            <v>360</v>
          </cell>
          <cell r="W5">
            <v>-165.16349999999966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 t="str">
            <v>SUSTAIN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>
            <v>41936.546249999999</v>
          </cell>
          <cell r="C8">
            <v>16</v>
          </cell>
          <cell r="D8">
            <v>2880</v>
          </cell>
          <cell r="F8">
            <v>1440</v>
          </cell>
          <cell r="G8">
            <v>1440</v>
          </cell>
          <cell r="H8">
            <v>1440</v>
          </cell>
          <cell r="I8">
            <v>1440</v>
          </cell>
          <cell r="J8">
            <v>2880</v>
          </cell>
          <cell r="K8">
            <v>2880</v>
          </cell>
          <cell r="L8">
            <v>2880</v>
          </cell>
          <cell r="M8">
            <v>2880</v>
          </cell>
          <cell r="N8">
            <v>2880</v>
          </cell>
          <cell r="O8">
            <v>2880</v>
          </cell>
          <cell r="P8">
            <v>2160</v>
          </cell>
          <cell r="Q8">
            <v>2160</v>
          </cell>
          <cell r="R8">
            <v>2160</v>
          </cell>
          <cell r="S8">
            <v>2160</v>
          </cell>
          <cell r="T8">
            <v>2160</v>
          </cell>
          <cell r="U8">
            <v>2160</v>
          </cell>
          <cell r="V8">
            <v>2160</v>
          </cell>
          <cell r="W8">
            <v>1109.6730000000007</v>
          </cell>
          <cell r="X8">
            <v>1440</v>
          </cell>
          <cell r="Y8">
            <v>1440</v>
          </cell>
          <cell r="Z8">
            <v>-213.12674999999945</v>
          </cell>
          <cell r="AA8">
            <v>0</v>
          </cell>
          <cell r="AB8">
            <v>0</v>
          </cell>
          <cell r="AC8">
            <v>0</v>
          </cell>
        </row>
      </sheetData>
      <sheetData sheetId="9" refreshError="1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2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9504</v>
          </cell>
          <cell r="C3">
            <v>7</v>
          </cell>
          <cell r="D3">
            <v>1260</v>
          </cell>
          <cell r="E3">
            <v>2</v>
          </cell>
          <cell r="F3">
            <v>0</v>
          </cell>
          <cell r="G3">
            <v>1260</v>
          </cell>
          <cell r="H3">
            <v>1260</v>
          </cell>
          <cell r="I3">
            <v>1260</v>
          </cell>
          <cell r="J3">
            <v>1260</v>
          </cell>
          <cell r="K3">
            <v>1260</v>
          </cell>
          <cell r="L3">
            <v>1260</v>
          </cell>
          <cell r="M3">
            <v>1260</v>
          </cell>
          <cell r="N3">
            <v>1260</v>
          </cell>
          <cell r="O3">
            <v>-576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6048</v>
          </cell>
          <cell r="C4">
            <v>4</v>
          </cell>
          <cell r="D4">
            <v>720</v>
          </cell>
          <cell r="E4">
            <v>1</v>
          </cell>
          <cell r="F4">
            <v>720</v>
          </cell>
          <cell r="G4">
            <v>720</v>
          </cell>
          <cell r="H4">
            <v>720</v>
          </cell>
          <cell r="I4">
            <v>720</v>
          </cell>
          <cell r="J4">
            <v>720</v>
          </cell>
          <cell r="K4">
            <v>720</v>
          </cell>
          <cell r="L4">
            <v>720</v>
          </cell>
          <cell r="M4">
            <v>720</v>
          </cell>
          <cell r="N4">
            <v>288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4320</v>
          </cell>
          <cell r="C5">
            <v>3</v>
          </cell>
          <cell r="D5">
            <v>540</v>
          </cell>
          <cell r="E5">
            <v>1</v>
          </cell>
          <cell r="F5">
            <v>540</v>
          </cell>
          <cell r="G5">
            <v>540</v>
          </cell>
          <cell r="H5">
            <v>540</v>
          </cell>
          <cell r="I5">
            <v>540</v>
          </cell>
          <cell r="J5">
            <v>540</v>
          </cell>
          <cell r="K5">
            <v>540</v>
          </cell>
          <cell r="L5">
            <v>540</v>
          </cell>
          <cell r="M5">
            <v>540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6480</v>
          </cell>
          <cell r="C3">
            <v>4</v>
          </cell>
          <cell r="D3">
            <v>720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720</v>
          </cell>
          <cell r="K3">
            <v>720</v>
          </cell>
          <cell r="L3">
            <v>720</v>
          </cell>
          <cell r="M3">
            <v>720</v>
          </cell>
          <cell r="N3">
            <v>720</v>
          </cell>
          <cell r="O3">
            <v>720</v>
          </cell>
          <cell r="P3">
            <v>720</v>
          </cell>
          <cell r="Q3">
            <v>720</v>
          </cell>
          <cell r="R3">
            <v>720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1512</v>
          </cell>
          <cell r="C4">
            <v>2</v>
          </cell>
          <cell r="D4">
            <v>360</v>
          </cell>
          <cell r="E4">
            <v>10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360</v>
          </cell>
          <cell r="P4">
            <v>360</v>
          </cell>
          <cell r="Q4">
            <v>360</v>
          </cell>
          <cell r="R4">
            <v>360</v>
          </cell>
          <cell r="S4">
            <v>72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216</v>
          </cell>
          <cell r="C5">
            <v>0.5</v>
          </cell>
          <cell r="D5">
            <v>90</v>
          </cell>
          <cell r="E5">
            <v>12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90</v>
          </cell>
          <cell r="R5">
            <v>90</v>
          </cell>
          <cell r="S5">
            <v>36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432</v>
          </cell>
          <cell r="C6">
            <v>1</v>
          </cell>
          <cell r="D6">
            <v>180</v>
          </cell>
          <cell r="E6">
            <v>13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180</v>
          </cell>
          <cell r="S6">
            <v>180</v>
          </cell>
          <cell r="T6">
            <v>72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720</v>
          </cell>
          <cell r="K7">
            <v>720</v>
          </cell>
          <cell r="L7">
            <v>720</v>
          </cell>
          <cell r="M7">
            <v>720</v>
          </cell>
          <cell r="N7">
            <v>720</v>
          </cell>
          <cell r="O7">
            <v>1080</v>
          </cell>
          <cell r="P7">
            <v>1080</v>
          </cell>
          <cell r="Q7">
            <v>1170</v>
          </cell>
          <cell r="R7">
            <v>1350</v>
          </cell>
          <cell r="S7">
            <v>288</v>
          </cell>
          <cell r="T7">
            <v>72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2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15303.815999999999</v>
          </cell>
          <cell r="C3">
            <v>7</v>
          </cell>
          <cell r="D3">
            <v>1260</v>
          </cell>
          <cell r="E3">
            <v>3</v>
          </cell>
          <cell r="F3">
            <v>0</v>
          </cell>
          <cell r="G3">
            <v>0</v>
          </cell>
          <cell r="H3">
            <v>1260</v>
          </cell>
          <cell r="I3">
            <v>1260</v>
          </cell>
          <cell r="J3">
            <v>1260</v>
          </cell>
          <cell r="K3">
            <v>1260</v>
          </cell>
          <cell r="L3">
            <v>1260</v>
          </cell>
          <cell r="M3">
            <v>1260</v>
          </cell>
          <cell r="N3">
            <v>1260</v>
          </cell>
          <cell r="O3">
            <v>1260</v>
          </cell>
          <cell r="P3">
            <v>1260</v>
          </cell>
          <cell r="Q3">
            <v>1260</v>
          </cell>
          <cell r="R3">
            <v>1260</v>
          </cell>
          <cell r="S3">
            <v>1260</v>
          </cell>
          <cell r="T3">
            <v>183.81599999999889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5101.2719999999999</v>
          </cell>
          <cell r="C4">
            <v>2</v>
          </cell>
          <cell r="D4">
            <v>360</v>
          </cell>
          <cell r="E4">
            <v>1</v>
          </cell>
          <cell r="F4">
            <v>360</v>
          </cell>
          <cell r="G4">
            <v>360</v>
          </cell>
          <cell r="H4">
            <v>360</v>
          </cell>
          <cell r="I4">
            <v>360</v>
          </cell>
          <cell r="J4">
            <v>360</v>
          </cell>
          <cell r="K4">
            <v>360</v>
          </cell>
          <cell r="L4">
            <v>360</v>
          </cell>
          <cell r="M4">
            <v>360</v>
          </cell>
          <cell r="N4">
            <v>360</v>
          </cell>
          <cell r="O4">
            <v>360</v>
          </cell>
          <cell r="P4">
            <v>360</v>
          </cell>
          <cell r="Q4">
            <v>360</v>
          </cell>
          <cell r="R4">
            <v>360</v>
          </cell>
          <cell r="S4">
            <v>360</v>
          </cell>
          <cell r="T4">
            <v>61.271999999999935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2550.636</v>
          </cell>
          <cell r="C5">
            <v>1</v>
          </cell>
          <cell r="D5">
            <v>180</v>
          </cell>
          <cell r="E5">
            <v>1</v>
          </cell>
          <cell r="F5">
            <v>180</v>
          </cell>
          <cell r="G5">
            <v>180</v>
          </cell>
          <cell r="H5">
            <v>180</v>
          </cell>
          <cell r="I5">
            <v>180</v>
          </cell>
          <cell r="J5">
            <v>180</v>
          </cell>
          <cell r="K5">
            <v>180</v>
          </cell>
          <cell r="L5">
            <v>180</v>
          </cell>
          <cell r="M5">
            <v>180</v>
          </cell>
          <cell r="N5">
            <v>180</v>
          </cell>
          <cell r="O5">
            <v>180</v>
          </cell>
          <cell r="P5">
            <v>180</v>
          </cell>
          <cell r="Q5">
            <v>180</v>
          </cell>
          <cell r="R5">
            <v>180</v>
          </cell>
          <cell r="S5">
            <v>180</v>
          </cell>
          <cell r="T5">
            <v>30.635999999999967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1912.9769999999999</v>
          </cell>
          <cell r="C6">
            <v>2</v>
          </cell>
          <cell r="D6">
            <v>360</v>
          </cell>
          <cell r="E6">
            <v>1</v>
          </cell>
          <cell r="F6">
            <v>360</v>
          </cell>
          <cell r="G6">
            <v>360</v>
          </cell>
          <cell r="H6">
            <v>360</v>
          </cell>
          <cell r="I6">
            <v>360</v>
          </cell>
          <cell r="J6">
            <v>360</v>
          </cell>
          <cell r="K6">
            <v>112.97699999999986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B8">
            <v>24868.700999999997</v>
          </cell>
          <cell r="C8">
            <v>12</v>
          </cell>
          <cell r="D8">
            <v>2160</v>
          </cell>
          <cell r="F8">
            <v>900</v>
          </cell>
          <cell r="G8">
            <v>900</v>
          </cell>
          <cell r="H8">
            <v>2160</v>
          </cell>
          <cell r="I8">
            <v>2160</v>
          </cell>
          <cell r="J8">
            <v>2160</v>
          </cell>
          <cell r="K8">
            <v>1912.9769999999999</v>
          </cell>
          <cell r="L8">
            <v>1800</v>
          </cell>
          <cell r="M8">
            <v>1800</v>
          </cell>
          <cell r="N8">
            <v>1800</v>
          </cell>
          <cell r="O8">
            <v>1800</v>
          </cell>
          <cell r="P8">
            <v>1800</v>
          </cell>
          <cell r="Q8">
            <v>1800</v>
          </cell>
          <cell r="R8">
            <v>1800</v>
          </cell>
          <cell r="S8">
            <v>1800</v>
          </cell>
          <cell r="T8">
            <v>275.7239999999988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8725.86</v>
          </cell>
          <cell r="C3">
            <v>4.5</v>
          </cell>
          <cell r="D3">
            <v>810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810</v>
          </cell>
          <cell r="K3">
            <v>810</v>
          </cell>
          <cell r="L3">
            <v>810</v>
          </cell>
          <cell r="M3">
            <v>810</v>
          </cell>
          <cell r="N3">
            <v>810</v>
          </cell>
          <cell r="O3">
            <v>810</v>
          </cell>
          <cell r="P3">
            <v>810</v>
          </cell>
          <cell r="Q3">
            <v>810</v>
          </cell>
          <cell r="R3">
            <v>810</v>
          </cell>
          <cell r="S3">
            <v>810</v>
          </cell>
          <cell r="T3">
            <v>810</v>
          </cell>
          <cell r="U3">
            <v>-184.13999999999942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2684.88</v>
          </cell>
          <cell r="C4">
            <v>2</v>
          </cell>
          <cell r="D4">
            <v>360</v>
          </cell>
          <cell r="E4">
            <v>10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360</v>
          </cell>
          <cell r="P4">
            <v>360</v>
          </cell>
          <cell r="Q4">
            <v>360</v>
          </cell>
          <cell r="R4">
            <v>360</v>
          </cell>
          <cell r="S4">
            <v>360</v>
          </cell>
          <cell r="T4">
            <v>360</v>
          </cell>
          <cell r="U4">
            <v>360</v>
          </cell>
          <cell r="V4">
            <v>164.88000000000011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671.22</v>
          </cell>
          <cell r="C5">
            <v>1</v>
          </cell>
          <cell r="D5">
            <v>180</v>
          </cell>
          <cell r="E5">
            <v>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180</v>
          </cell>
          <cell r="U5">
            <v>180</v>
          </cell>
          <cell r="V5">
            <v>180</v>
          </cell>
          <cell r="W5">
            <v>180</v>
          </cell>
          <cell r="X5">
            <v>-48.779999999999973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671.22</v>
          </cell>
          <cell r="C6">
            <v>1</v>
          </cell>
          <cell r="D6">
            <v>180</v>
          </cell>
          <cell r="E6">
            <v>16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180</v>
          </cell>
          <cell r="V6">
            <v>180</v>
          </cell>
          <cell r="W6">
            <v>180</v>
          </cell>
          <cell r="X6">
            <v>180</v>
          </cell>
          <cell r="Y6">
            <v>-48.779999999999973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810</v>
          </cell>
          <cell r="K7">
            <v>810</v>
          </cell>
          <cell r="L7">
            <v>810</v>
          </cell>
          <cell r="M7">
            <v>810</v>
          </cell>
          <cell r="N7">
            <v>810</v>
          </cell>
          <cell r="O7">
            <v>1170</v>
          </cell>
          <cell r="P7">
            <v>1170</v>
          </cell>
          <cell r="Q7">
            <v>1170</v>
          </cell>
          <cell r="R7">
            <v>1170</v>
          </cell>
          <cell r="S7">
            <v>1170</v>
          </cell>
          <cell r="T7">
            <v>1350</v>
          </cell>
          <cell r="U7">
            <v>535.86000000000058</v>
          </cell>
          <cell r="V7">
            <v>524.88000000000011</v>
          </cell>
          <cell r="W7">
            <v>360</v>
          </cell>
          <cell r="X7">
            <v>131.22000000000003</v>
          </cell>
          <cell r="Y7">
            <v>-48.779999999999973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A2" t="str">
            <v>Squad</v>
          </cell>
          <cell r="B2">
            <v>7200</v>
          </cell>
          <cell r="C2">
            <v>5</v>
          </cell>
          <cell r="D2">
            <v>900</v>
          </cell>
          <cell r="E2">
            <v>10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900</v>
          </cell>
          <cell r="P2">
            <v>900</v>
          </cell>
          <cell r="Q2">
            <v>900</v>
          </cell>
          <cell r="R2">
            <v>900</v>
          </cell>
          <cell r="S2">
            <v>900</v>
          </cell>
          <cell r="T2">
            <v>900</v>
          </cell>
          <cell r="U2">
            <v>900</v>
          </cell>
          <cell r="V2">
            <v>900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14011.380000000001</v>
          </cell>
          <cell r="C3">
            <v>12</v>
          </cell>
          <cell r="D3">
            <v>2160</v>
          </cell>
          <cell r="E3">
            <v>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2160</v>
          </cell>
          <cell r="N3">
            <v>2160</v>
          </cell>
          <cell r="O3">
            <v>2160</v>
          </cell>
          <cell r="P3">
            <v>2160</v>
          </cell>
          <cell r="Q3">
            <v>2160</v>
          </cell>
          <cell r="R3">
            <v>2160</v>
          </cell>
          <cell r="S3">
            <v>1051.380000000001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2335.2300000000005</v>
          </cell>
          <cell r="C4">
            <v>6</v>
          </cell>
          <cell r="D4">
            <v>1080</v>
          </cell>
          <cell r="E4">
            <v>12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1080</v>
          </cell>
          <cell r="R4">
            <v>1080</v>
          </cell>
          <cell r="S4">
            <v>175.23000000000047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1167.6150000000002</v>
          </cell>
          <cell r="C5">
            <v>5</v>
          </cell>
          <cell r="D5">
            <v>900</v>
          </cell>
          <cell r="E5">
            <v>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900</v>
          </cell>
          <cell r="U5">
            <v>267.61500000000024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2335.2300000000005</v>
          </cell>
          <cell r="C6">
            <v>3</v>
          </cell>
          <cell r="D6">
            <v>540</v>
          </cell>
          <cell r="E6">
            <v>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540</v>
          </cell>
          <cell r="W6">
            <v>540</v>
          </cell>
          <cell r="X6">
            <v>540</v>
          </cell>
          <cell r="Y6">
            <v>540</v>
          </cell>
          <cell r="Z6">
            <v>175.23000000000047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2160</v>
          </cell>
          <cell r="N7">
            <v>2160</v>
          </cell>
          <cell r="O7">
            <v>2160</v>
          </cell>
          <cell r="P7">
            <v>2160</v>
          </cell>
          <cell r="Q7">
            <v>3240</v>
          </cell>
          <cell r="R7">
            <v>3240</v>
          </cell>
          <cell r="S7">
            <v>1226.6100000000015</v>
          </cell>
          <cell r="T7">
            <v>900</v>
          </cell>
          <cell r="U7">
            <v>267.61500000000024</v>
          </cell>
          <cell r="V7">
            <v>540</v>
          </cell>
          <cell r="W7">
            <v>540</v>
          </cell>
          <cell r="X7">
            <v>540</v>
          </cell>
          <cell r="Y7">
            <v>540</v>
          </cell>
          <cell r="Z7">
            <v>175.23000000000047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6480</v>
          </cell>
          <cell r="C2">
            <v>8</v>
          </cell>
          <cell r="D2">
            <v>1440</v>
          </cell>
          <cell r="E2">
            <v>2</v>
          </cell>
          <cell r="F2">
            <v>0</v>
          </cell>
          <cell r="G2">
            <v>1440</v>
          </cell>
          <cell r="H2">
            <v>1440</v>
          </cell>
          <cell r="I2">
            <v>1440</v>
          </cell>
          <cell r="J2">
            <v>1440</v>
          </cell>
          <cell r="K2">
            <v>1440</v>
          </cell>
          <cell r="L2">
            <v>-720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2221.56</v>
          </cell>
          <cell r="C3">
            <v>4</v>
          </cell>
          <cell r="D3">
            <v>720</v>
          </cell>
          <cell r="E3">
            <v>3</v>
          </cell>
          <cell r="F3">
            <v>0</v>
          </cell>
          <cell r="G3">
            <v>0</v>
          </cell>
          <cell r="H3">
            <v>720</v>
          </cell>
          <cell r="I3">
            <v>720</v>
          </cell>
          <cell r="J3">
            <v>720</v>
          </cell>
          <cell r="K3">
            <v>61.559999999999945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1009.8</v>
          </cell>
          <cell r="C4">
            <v>1</v>
          </cell>
          <cell r="D4">
            <v>180</v>
          </cell>
          <cell r="E4">
            <v>1</v>
          </cell>
          <cell r="F4">
            <v>180</v>
          </cell>
          <cell r="G4">
            <v>180</v>
          </cell>
          <cell r="H4">
            <v>180</v>
          </cell>
          <cell r="I4">
            <v>180</v>
          </cell>
          <cell r="J4">
            <v>180</v>
          </cell>
          <cell r="K4">
            <v>180</v>
          </cell>
          <cell r="L4">
            <v>-70.200000000000045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504.9</v>
          </cell>
          <cell r="C5">
            <v>0.5</v>
          </cell>
          <cell r="D5">
            <v>90</v>
          </cell>
          <cell r="E5">
            <v>1</v>
          </cell>
          <cell r="F5">
            <v>90</v>
          </cell>
          <cell r="G5">
            <v>90</v>
          </cell>
          <cell r="H5">
            <v>90</v>
          </cell>
          <cell r="I5">
            <v>90</v>
          </cell>
          <cell r="J5">
            <v>90</v>
          </cell>
          <cell r="K5">
            <v>90</v>
          </cell>
          <cell r="L5">
            <v>-35.100000000000023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424.11599999999999</v>
          </cell>
          <cell r="C6">
            <v>1</v>
          </cell>
          <cell r="D6">
            <v>180</v>
          </cell>
          <cell r="E6">
            <v>1</v>
          </cell>
          <cell r="F6">
            <v>180</v>
          </cell>
          <cell r="G6">
            <v>180</v>
          </cell>
          <cell r="H6">
            <v>64.115999999999985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6480</v>
          </cell>
          <cell r="C2">
            <v>6</v>
          </cell>
          <cell r="D2">
            <v>1080</v>
          </cell>
          <cell r="E2">
            <v>5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1080</v>
          </cell>
          <cell r="K2">
            <v>1080</v>
          </cell>
          <cell r="L2">
            <v>1080</v>
          </cell>
          <cell r="M2">
            <v>1080</v>
          </cell>
          <cell r="N2">
            <v>1080</v>
          </cell>
          <cell r="O2">
            <v>1080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1425.6</v>
          </cell>
          <cell r="C3">
            <v>2.5</v>
          </cell>
          <cell r="D3">
            <v>450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450</v>
          </cell>
          <cell r="K3">
            <v>450</v>
          </cell>
          <cell r="L3">
            <v>450</v>
          </cell>
          <cell r="M3">
            <v>75.599999999999909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415.8</v>
          </cell>
          <cell r="C4">
            <v>2</v>
          </cell>
          <cell r="D4">
            <v>360</v>
          </cell>
          <cell r="E4">
            <v>7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360</v>
          </cell>
          <cell r="M4">
            <v>55.800000000000011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59.400000000000006</v>
          </cell>
          <cell r="C5">
            <v>1</v>
          </cell>
          <cell r="D5">
            <v>180</v>
          </cell>
          <cell r="E5">
            <v>9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59.400000000000006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118.80000000000001</v>
          </cell>
          <cell r="C6">
            <v>0.5</v>
          </cell>
          <cell r="D6">
            <v>90</v>
          </cell>
          <cell r="E6">
            <v>10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90</v>
          </cell>
          <cell r="P6">
            <v>28.800000000000011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450</v>
          </cell>
          <cell r="K7">
            <v>450</v>
          </cell>
          <cell r="L7">
            <v>810</v>
          </cell>
          <cell r="M7">
            <v>131.39999999999992</v>
          </cell>
          <cell r="N7">
            <v>59.400000000000006</v>
          </cell>
          <cell r="O7">
            <v>90</v>
          </cell>
          <cell r="P7">
            <v>28.800000000000011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5237.5831199999993</v>
          </cell>
          <cell r="C3">
            <v>4</v>
          </cell>
          <cell r="D3">
            <v>720</v>
          </cell>
          <cell r="E3">
            <v>1</v>
          </cell>
          <cell r="F3">
            <v>720</v>
          </cell>
          <cell r="G3">
            <v>720</v>
          </cell>
          <cell r="H3">
            <v>720</v>
          </cell>
          <cell r="I3">
            <v>720</v>
          </cell>
          <cell r="J3">
            <v>720</v>
          </cell>
          <cell r="K3">
            <v>720</v>
          </cell>
          <cell r="L3">
            <v>720</v>
          </cell>
          <cell r="M3">
            <v>197.58311999999933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1904.5756799999999</v>
          </cell>
          <cell r="C4">
            <v>1</v>
          </cell>
          <cell r="D4">
            <v>180</v>
          </cell>
          <cell r="E4">
            <v>1</v>
          </cell>
          <cell r="F4">
            <v>180</v>
          </cell>
          <cell r="G4">
            <v>180</v>
          </cell>
          <cell r="H4">
            <v>180</v>
          </cell>
          <cell r="I4">
            <v>180</v>
          </cell>
          <cell r="J4">
            <v>180</v>
          </cell>
          <cell r="K4">
            <v>180</v>
          </cell>
          <cell r="L4">
            <v>180</v>
          </cell>
          <cell r="M4">
            <v>180</v>
          </cell>
          <cell r="N4">
            <v>180</v>
          </cell>
          <cell r="O4">
            <v>180</v>
          </cell>
          <cell r="P4">
            <v>180</v>
          </cell>
          <cell r="Q4">
            <v>-75.42432000000008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714.21587999999997</v>
          </cell>
          <cell r="C5">
            <v>0.4</v>
          </cell>
          <cell r="D5">
            <v>72</v>
          </cell>
          <cell r="E5">
            <v>1</v>
          </cell>
          <cell r="F5">
            <v>72</v>
          </cell>
          <cell r="G5">
            <v>72</v>
          </cell>
          <cell r="H5">
            <v>72</v>
          </cell>
          <cell r="I5">
            <v>72</v>
          </cell>
          <cell r="J5">
            <v>72</v>
          </cell>
          <cell r="K5">
            <v>72</v>
          </cell>
          <cell r="L5">
            <v>72</v>
          </cell>
          <cell r="M5">
            <v>72</v>
          </cell>
          <cell r="N5">
            <v>72</v>
          </cell>
          <cell r="O5">
            <v>72</v>
          </cell>
          <cell r="P5">
            <v>-5.7841200000000299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1142.745408</v>
          </cell>
          <cell r="C6">
            <v>1</v>
          </cell>
          <cell r="D6">
            <v>180</v>
          </cell>
          <cell r="E6">
            <v>1</v>
          </cell>
          <cell r="F6">
            <v>180</v>
          </cell>
          <cell r="G6">
            <v>180</v>
          </cell>
          <cell r="H6">
            <v>180</v>
          </cell>
          <cell r="I6">
            <v>180</v>
          </cell>
          <cell r="J6">
            <v>180</v>
          </cell>
          <cell r="K6">
            <v>180</v>
          </cell>
          <cell r="L6">
            <v>62.745407999999998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1956.96</v>
          </cell>
          <cell r="C3">
            <v>2</v>
          </cell>
          <cell r="D3">
            <v>360</v>
          </cell>
          <cell r="E3">
            <v>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360</v>
          </cell>
          <cell r="N3">
            <v>360</v>
          </cell>
          <cell r="O3">
            <v>360</v>
          </cell>
          <cell r="P3">
            <v>360</v>
          </cell>
          <cell r="Q3">
            <v>360</v>
          </cell>
          <cell r="R3">
            <v>156.96000000000004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489.24</v>
          </cell>
          <cell r="C4">
            <v>1</v>
          </cell>
          <cell r="D4">
            <v>180</v>
          </cell>
          <cell r="E4">
            <v>12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180</v>
          </cell>
          <cell r="R4">
            <v>180</v>
          </cell>
          <cell r="S4">
            <v>180</v>
          </cell>
          <cell r="T4">
            <v>-50.759999999999991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163.07999999999998</v>
          </cell>
          <cell r="C5">
            <v>1</v>
          </cell>
          <cell r="D5">
            <v>180</v>
          </cell>
          <cell r="E5">
            <v>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180</v>
          </cell>
          <cell r="U5">
            <v>-16.920000000000016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326.15999999999997</v>
          </cell>
          <cell r="C6">
            <v>1</v>
          </cell>
          <cell r="D6">
            <v>180</v>
          </cell>
          <cell r="E6">
            <v>15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180</v>
          </cell>
          <cell r="U6">
            <v>180</v>
          </cell>
          <cell r="V6">
            <v>-33.840000000000032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360</v>
          </cell>
          <cell r="N7">
            <v>360</v>
          </cell>
          <cell r="O7">
            <v>360</v>
          </cell>
          <cell r="P7">
            <v>360</v>
          </cell>
          <cell r="Q7">
            <v>540</v>
          </cell>
          <cell r="R7">
            <v>336.96000000000004</v>
          </cell>
          <cell r="S7">
            <v>180</v>
          </cell>
          <cell r="T7">
            <v>309.24</v>
          </cell>
          <cell r="U7">
            <v>163.07999999999998</v>
          </cell>
          <cell r="V7">
            <v>-33.840000000000032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3240</v>
          </cell>
          <cell r="C2">
            <v>5</v>
          </cell>
          <cell r="D2">
            <v>900</v>
          </cell>
          <cell r="E2">
            <v>2</v>
          </cell>
          <cell r="F2">
            <v>0</v>
          </cell>
          <cell r="G2">
            <v>900</v>
          </cell>
          <cell r="H2">
            <v>900</v>
          </cell>
          <cell r="I2">
            <v>900</v>
          </cell>
          <cell r="J2">
            <v>900</v>
          </cell>
          <cell r="K2">
            <v>-360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580.63499999999999</v>
          </cell>
          <cell r="C3">
            <v>1</v>
          </cell>
          <cell r="D3">
            <v>180</v>
          </cell>
          <cell r="E3">
            <v>2</v>
          </cell>
          <cell r="F3">
            <v>0</v>
          </cell>
          <cell r="G3">
            <v>180</v>
          </cell>
          <cell r="H3">
            <v>180</v>
          </cell>
          <cell r="I3">
            <v>180</v>
          </cell>
          <cell r="J3">
            <v>40.634999999999991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316.70999999999998</v>
          </cell>
          <cell r="C4">
            <v>0.5</v>
          </cell>
          <cell r="D4">
            <v>90</v>
          </cell>
          <cell r="E4">
            <v>1</v>
          </cell>
          <cell r="F4">
            <v>90</v>
          </cell>
          <cell r="G4">
            <v>90</v>
          </cell>
          <cell r="H4">
            <v>90</v>
          </cell>
          <cell r="I4">
            <v>90</v>
          </cell>
          <cell r="J4">
            <v>-43.29000000000002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105.57000000000001</v>
          </cell>
          <cell r="C5">
            <v>0.2</v>
          </cell>
          <cell r="D5">
            <v>36</v>
          </cell>
          <cell r="E5">
            <v>1</v>
          </cell>
          <cell r="F5">
            <v>36</v>
          </cell>
          <cell r="G5">
            <v>36</v>
          </cell>
          <cell r="H5">
            <v>36</v>
          </cell>
          <cell r="I5">
            <v>-2.4299999999999926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0</v>
          </cell>
          <cell r="C6">
            <v>0.5</v>
          </cell>
          <cell r="D6">
            <v>90</v>
          </cell>
          <cell r="E6">
            <v>1</v>
          </cell>
          <cell r="F6">
            <v>180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B8">
            <v>4242.915</v>
          </cell>
          <cell r="C8">
            <v>7.2</v>
          </cell>
          <cell r="D8">
            <v>1296</v>
          </cell>
          <cell r="F8">
            <v>306</v>
          </cell>
          <cell r="G8">
            <v>1206</v>
          </cell>
          <cell r="H8">
            <v>1206</v>
          </cell>
          <cell r="I8">
            <v>1167.57</v>
          </cell>
          <cell r="J8">
            <v>897.34500000000003</v>
          </cell>
          <cell r="K8">
            <v>-360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</sheetData>
      <sheetData sheetId="9">
        <row r="2">
          <cell r="A2" t="str">
            <v>Squad</v>
          </cell>
          <cell r="B2">
            <v>3240</v>
          </cell>
          <cell r="C2">
            <v>4.5</v>
          </cell>
          <cell r="D2">
            <v>810</v>
          </cell>
          <cell r="E2">
            <v>13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810</v>
          </cell>
          <cell r="S2">
            <v>810</v>
          </cell>
          <cell r="T2">
            <v>810</v>
          </cell>
          <cell r="U2">
            <v>810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372.6</v>
          </cell>
          <cell r="C3">
            <v>1</v>
          </cell>
          <cell r="D3">
            <v>180</v>
          </cell>
          <cell r="E3">
            <v>13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180</v>
          </cell>
          <cell r="S3">
            <v>180</v>
          </cell>
          <cell r="T3">
            <v>12.600000000000023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108.675</v>
          </cell>
          <cell r="C4">
            <v>0.5</v>
          </cell>
          <cell r="D4">
            <v>90</v>
          </cell>
          <cell r="E4">
            <v>16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90</v>
          </cell>
          <cell r="V4">
            <v>18.674999999999997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15.525</v>
          </cell>
          <cell r="C5">
            <v>0.1</v>
          </cell>
          <cell r="D5">
            <v>18</v>
          </cell>
          <cell r="E5">
            <v>17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18</v>
          </cell>
          <cell r="W5">
            <v>-2.4749999999999996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31.05</v>
          </cell>
          <cell r="C6">
            <v>1</v>
          </cell>
          <cell r="D6">
            <v>180</v>
          </cell>
          <cell r="E6">
            <v>18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31.05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180</v>
          </cell>
          <cell r="S7">
            <v>180</v>
          </cell>
          <cell r="T7">
            <v>12.600000000000023</v>
          </cell>
          <cell r="U7">
            <v>90</v>
          </cell>
          <cell r="V7">
            <v>36.674999999999997</v>
          </cell>
          <cell r="W7">
            <v>28.575000000000003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2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209.25</v>
          </cell>
          <cell r="C3">
            <v>1</v>
          </cell>
          <cell r="D3">
            <v>180</v>
          </cell>
          <cell r="E3">
            <v>2</v>
          </cell>
          <cell r="F3">
            <v>0</v>
          </cell>
          <cell r="G3">
            <v>180</v>
          </cell>
          <cell r="H3">
            <v>29.25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20.925000000000001</v>
          </cell>
          <cell r="C4">
            <v>0.2</v>
          </cell>
          <cell r="D4">
            <v>36</v>
          </cell>
          <cell r="E4">
            <v>2</v>
          </cell>
          <cell r="F4">
            <v>0</v>
          </cell>
          <cell r="G4">
            <v>36</v>
          </cell>
          <cell r="H4">
            <v>-15.074999999999999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20.925000000000001</v>
          </cell>
          <cell r="C5">
            <v>0.2</v>
          </cell>
          <cell r="D5">
            <v>36</v>
          </cell>
          <cell r="E5">
            <v>2</v>
          </cell>
          <cell r="F5">
            <v>0</v>
          </cell>
          <cell r="G5">
            <v>36</v>
          </cell>
          <cell r="H5">
            <v>-15.074999999999999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B8">
            <v>251.10000000000002</v>
          </cell>
          <cell r="C8">
            <v>1.4</v>
          </cell>
          <cell r="D8">
            <v>252</v>
          </cell>
          <cell r="F8">
            <v>0</v>
          </cell>
          <cell r="G8">
            <v>252</v>
          </cell>
          <cell r="H8">
            <v>-0.89999999999999858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155.25</v>
          </cell>
          <cell r="C3">
            <v>1</v>
          </cell>
          <cell r="D3">
            <v>180</v>
          </cell>
          <cell r="E3">
            <v>13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180</v>
          </cell>
          <cell r="S3">
            <v>-24.75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33.75</v>
          </cell>
          <cell r="C4">
            <v>1</v>
          </cell>
          <cell r="D4">
            <v>180</v>
          </cell>
          <cell r="E4">
            <v>14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33.75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6.75</v>
          </cell>
          <cell r="C5">
            <v>1</v>
          </cell>
          <cell r="D5">
            <v>180</v>
          </cell>
          <cell r="E5">
            <v>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6.75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13.5</v>
          </cell>
          <cell r="C6">
            <v>1</v>
          </cell>
          <cell r="D6">
            <v>180</v>
          </cell>
          <cell r="E6">
            <v>16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13.5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180</v>
          </cell>
          <cell r="S7">
            <v>9</v>
          </cell>
          <cell r="T7">
            <v>6.75</v>
          </cell>
          <cell r="U7">
            <v>13.5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S"/>
      <sheetName val="REQUISITOS"/>
      <sheetName val="SOLUÇÃO"/>
      <sheetName val="CLASSIFICAÇÃO"/>
      <sheetName val="OUTRAS AREAS"/>
      <sheetName val="ORÇAMENTO HR"/>
      <sheetName val="ORÇAMENTO R$"/>
      <sheetName val="GERAL"/>
      <sheetName val="RECURSOS"/>
      <sheetName val="CRONO FASE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Descrição</v>
          </cell>
          <cell r="B1" t="str">
            <v>Horas  DEV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0</v>
          </cell>
          <cell r="E2">
            <v>2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DEV PCOM+QA</v>
          </cell>
          <cell r="B3">
            <v>1539</v>
          </cell>
          <cell r="C3">
            <v>4</v>
          </cell>
          <cell r="D3">
            <v>720</v>
          </cell>
          <cell r="E3">
            <v>3</v>
          </cell>
          <cell r="F3">
            <v>0</v>
          </cell>
          <cell r="G3">
            <v>0</v>
          </cell>
          <cell r="H3">
            <v>720</v>
          </cell>
          <cell r="I3">
            <v>720</v>
          </cell>
          <cell r="J3">
            <v>99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 xml:space="preserve"> AN. NEGOCIO</v>
          </cell>
          <cell r="B4">
            <v>384.75</v>
          </cell>
          <cell r="C4">
            <v>0.5</v>
          </cell>
          <cell r="D4">
            <v>90</v>
          </cell>
          <cell r="E4">
            <v>1</v>
          </cell>
          <cell r="F4">
            <v>90</v>
          </cell>
          <cell r="G4">
            <v>90</v>
          </cell>
          <cell r="H4">
            <v>90</v>
          </cell>
          <cell r="I4">
            <v>90</v>
          </cell>
          <cell r="J4">
            <v>24.75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GESTÃO</v>
          </cell>
          <cell r="B5">
            <v>153.9</v>
          </cell>
          <cell r="C5">
            <v>0.2</v>
          </cell>
          <cell r="D5">
            <v>36</v>
          </cell>
          <cell r="E5">
            <v>1</v>
          </cell>
          <cell r="F5">
            <v>36</v>
          </cell>
          <cell r="G5">
            <v>36</v>
          </cell>
          <cell r="H5">
            <v>36</v>
          </cell>
          <cell r="I5">
            <v>36</v>
          </cell>
          <cell r="J5">
            <v>9.9000000000000057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OUTRAS AREAS</v>
          </cell>
          <cell r="B6">
            <v>76.95</v>
          </cell>
          <cell r="C6">
            <v>1</v>
          </cell>
          <cell r="D6">
            <v>180</v>
          </cell>
          <cell r="E6">
            <v>1</v>
          </cell>
          <cell r="F6">
            <v>180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8">
          <cell r="B8">
            <v>2154.6</v>
          </cell>
          <cell r="C8">
            <v>5.7</v>
          </cell>
          <cell r="D8">
            <v>1026</v>
          </cell>
          <cell r="F8">
            <v>306</v>
          </cell>
          <cell r="G8">
            <v>126</v>
          </cell>
          <cell r="H8">
            <v>846</v>
          </cell>
          <cell r="I8">
            <v>846</v>
          </cell>
          <cell r="J8">
            <v>133.65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</sheetData>
      <sheetData sheetId="9">
        <row r="1">
          <cell r="A1" t="str">
            <v>Descrição</v>
          </cell>
          <cell r="B1" t="str">
            <v>Horas</v>
          </cell>
          <cell r="C1" t="str">
            <v>Recursos</v>
          </cell>
          <cell r="D1" t="str">
            <v>Horas/Mês</v>
          </cell>
          <cell r="E1" t="str">
            <v>Inicio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2">
          <cell r="A2" t="str">
            <v>Squad</v>
          </cell>
          <cell r="B2">
            <v>0</v>
          </cell>
          <cell r="C2">
            <v>0</v>
          </cell>
          <cell r="D2">
            <v>540</v>
          </cell>
          <cell r="E2">
            <v>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</row>
        <row r="3">
          <cell r="A3" t="str">
            <v>Desenvolvimento</v>
          </cell>
          <cell r="B3">
            <v>972</v>
          </cell>
          <cell r="C3">
            <v>3</v>
          </cell>
          <cell r="D3">
            <v>540</v>
          </cell>
          <cell r="E3">
            <v>13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540</v>
          </cell>
          <cell r="S3">
            <v>540</v>
          </cell>
          <cell r="T3">
            <v>-108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A4" t="str">
            <v>Homologação</v>
          </cell>
          <cell r="B4">
            <v>283.5</v>
          </cell>
          <cell r="C4">
            <v>1</v>
          </cell>
          <cell r="D4">
            <v>180</v>
          </cell>
          <cell r="E4">
            <v>14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180</v>
          </cell>
          <cell r="T4">
            <v>180</v>
          </cell>
          <cell r="U4">
            <v>-76.5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Implantação</v>
          </cell>
          <cell r="B5">
            <v>81</v>
          </cell>
          <cell r="C5">
            <v>1</v>
          </cell>
          <cell r="D5">
            <v>180</v>
          </cell>
          <cell r="E5">
            <v>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81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A6" t="str">
            <v>Garantia</v>
          </cell>
          <cell r="B6">
            <v>202.5</v>
          </cell>
          <cell r="C6">
            <v>1</v>
          </cell>
          <cell r="D6">
            <v>180</v>
          </cell>
          <cell r="E6">
            <v>16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180</v>
          </cell>
          <cell r="V6">
            <v>22.5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540</v>
          </cell>
          <cell r="S7">
            <v>720</v>
          </cell>
          <cell r="T7">
            <v>153</v>
          </cell>
          <cell r="U7">
            <v>103.5</v>
          </cell>
          <cell r="V7">
            <v>22.5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8-Projeto%201851%20-%20Workflow%20de%20Precos%20e%20Ofertas\1851_Projeto%20Workflow_v3.xlsm" TargetMode="External"/><Relationship Id="rId3" Type="http://schemas.openxmlformats.org/officeDocument/2006/relationships/hyperlink" Target="3-Projeto%200415%20-%20MDM\Arquitetura\0415_Projeto%20MDM_v3.2-P&#243;s%20Revisao%20Arquitetura.xlsm" TargetMode="External"/><Relationship Id="rId7" Type="http://schemas.openxmlformats.org/officeDocument/2006/relationships/hyperlink" Target="7-Projeto%201841%20-%20Alterar%20estrutura%20de%20comercializa&#231;&#227;o%20de%20Celulares\1841_Alterar%20estrutura%20de%20comercializa&#231;&#227;o_v3.xlsm" TargetMode="External"/><Relationship Id="rId2" Type="http://schemas.openxmlformats.org/officeDocument/2006/relationships/hyperlink" Target="2-Projeto%200099%20-%20Sortimento\2.Detalhamento(F2)\0099_Projeto%20Sortimento_v4_Requisitos.xlsm" TargetMode="External"/><Relationship Id="rId1" Type="http://schemas.openxmlformats.org/officeDocument/2006/relationships/hyperlink" Target="1-Projeto%200118%20-%20Pricing\0118_Projeto_Novo%20Princing_FASE%20I_v2.xlsm" TargetMode="External"/><Relationship Id="rId6" Type="http://schemas.openxmlformats.org/officeDocument/2006/relationships/hyperlink" Target="6-Projeto%200388%20-%20Governan&#231;a%20para%20desconto%20autom&#225;tico%20de%20pre&#231;os\0388_Governan&#231;a%20de%20desconto%20de%20pre&#231;o_v3.xlsm" TargetMode="External"/><Relationship Id="rId5" Type="http://schemas.openxmlformats.org/officeDocument/2006/relationships/hyperlink" Target="5-Projeto%200115%20-%20Bonificacao\2.Detalhamento(F2)\0115_Projeto%20Bonifica&#231;&#227;o_v3.xlsm" TargetMode="External"/><Relationship Id="rId4" Type="http://schemas.openxmlformats.org/officeDocument/2006/relationships/hyperlink" Target="4-Projeto%200121%20-%20Comercializacao%20Cond%20Pagto\0121_Projeto_Incorporar%20Condicao%20de%20Pagto%20Precificao_v2.xlsm" TargetMode="External"/><Relationship Id="rId9" Type="http://schemas.openxmlformats.org/officeDocument/2006/relationships/hyperlink" Target="8-Projeto%201851%20-%20Workflow%20de%20Precos%20e%20Ofertas\1851_Projeto%20Workflow_v3.xls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Z18"/>
  <sheetViews>
    <sheetView tabSelected="1" zoomScale="90" zoomScaleNormal="9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O8" sqref="O8"/>
    </sheetView>
  </sheetViews>
  <sheetFormatPr defaultRowHeight="20.25" customHeight="1" x14ac:dyDescent="0.25"/>
  <cols>
    <col min="1" max="2" width="5.7109375" style="75" customWidth="1"/>
    <col min="3" max="3" width="10.140625" style="76" customWidth="1"/>
    <col min="4" max="4" width="20.42578125" style="73" customWidth="1"/>
    <col min="5" max="10" width="13" style="75" customWidth="1"/>
    <col min="11" max="11" width="32.7109375" style="73" customWidth="1"/>
    <col min="12" max="12" width="31.7109375" style="73" customWidth="1"/>
    <col min="13" max="13" width="24.140625" style="73" customWidth="1"/>
    <col min="14" max="14" width="10.140625" style="75" customWidth="1"/>
    <col min="15" max="15" width="8.42578125" style="75" customWidth="1"/>
    <col min="16" max="17" width="12.7109375" style="75" customWidth="1"/>
    <col min="18" max="18" width="14.140625" style="80" customWidth="1"/>
    <col min="19" max="25" width="6.28515625" style="167" customWidth="1"/>
    <col min="26" max="26" width="20.140625" style="74" customWidth="1"/>
    <col min="27" max="16384" width="9.140625" style="74"/>
  </cols>
  <sheetData>
    <row r="1" spans="1:26" s="73" customFormat="1" ht="36.75" customHeight="1" x14ac:dyDescent="0.25">
      <c r="A1" s="77" t="s">
        <v>13</v>
      </c>
      <c r="B1" s="77" t="s">
        <v>14</v>
      </c>
      <c r="C1" s="78" t="s">
        <v>52</v>
      </c>
      <c r="D1" s="152" t="s">
        <v>15</v>
      </c>
      <c r="E1" s="159" t="s">
        <v>47</v>
      </c>
      <c r="F1" s="77" t="s">
        <v>45</v>
      </c>
      <c r="G1" s="77" t="s">
        <v>75</v>
      </c>
      <c r="H1" s="77" t="s">
        <v>64</v>
      </c>
      <c r="I1" s="77" t="s">
        <v>46</v>
      </c>
      <c r="J1" s="160" t="s">
        <v>82</v>
      </c>
      <c r="K1" s="158" t="s">
        <v>32</v>
      </c>
      <c r="L1" s="77" t="s">
        <v>31</v>
      </c>
      <c r="M1" s="77" t="s">
        <v>60</v>
      </c>
      <c r="N1" s="157" t="s">
        <v>36</v>
      </c>
      <c r="O1" s="157" t="s">
        <v>35</v>
      </c>
      <c r="P1" s="157" t="s">
        <v>37</v>
      </c>
      <c r="Q1" s="157" t="s">
        <v>83</v>
      </c>
      <c r="R1" s="118" t="s">
        <v>78</v>
      </c>
      <c r="S1" s="149" t="s">
        <v>53</v>
      </c>
      <c r="T1" s="149" t="s">
        <v>54</v>
      </c>
      <c r="U1" s="149" t="s">
        <v>55</v>
      </c>
      <c r="V1" s="149" t="s">
        <v>56</v>
      </c>
      <c r="W1" s="149" t="s">
        <v>57</v>
      </c>
      <c r="X1" s="149" t="s">
        <v>69</v>
      </c>
      <c r="Y1" s="149" t="s">
        <v>70</v>
      </c>
    </row>
    <row r="2" spans="1:26" ht="37.5" customHeight="1" x14ac:dyDescent="0.25">
      <c r="A2" s="71">
        <v>1</v>
      </c>
      <c r="B2" s="71">
        <v>118</v>
      </c>
      <c r="C2" s="72" t="s">
        <v>17</v>
      </c>
      <c r="D2" s="153" t="s">
        <v>16</v>
      </c>
      <c r="E2" s="161" t="s">
        <v>18</v>
      </c>
      <c r="F2" s="173" t="s">
        <v>74</v>
      </c>
      <c r="G2" s="162" t="s">
        <v>19</v>
      </c>
      <c r="H2" s="162" t="s">
        <v>19</v>
      </c>
      <c r="I2" s="151" t="s">
        <v>71</v>
      </c>
      <c r="J2" s="172" t="s">
        <v>72</v>
      </c>
      <c r="K2" s="171" t="s">
        <v>50</v>
      </c>
      <c r="L2" s="169"/>
      <c r="M2" s="148"/>
      <c r="N2" s="81">
        <v>-1</v>
      </c>
      <c r="O2" s="81">
        <v>-1.5</v>
      </c>
      <c r="P2" s="79">
        <f>EDATE(R2,N2+O2)</f>
        <v>43909</v>
      </c>
      <c r="Q2" s="79"/>
      <c r="R2" s="79">
        <v>43970</v>
      </c>
      <c r="S2" s="166"/>
      <c r="T2" s="166"/>
      <c r="U2" s="166"/>
      <c r="V2" s="166"/>
      <c r="W2" s="166"/>
      <c r="X2" s="166"/>
      <c r="Y2" s="166"/>
    </row>
    <row r="3" spans="1:26" ht="37.5" customHeight="1" x14ac:dyDescent="0.25">
      <c r="A3" s="71">
        <v>2</v>
      </c>
      <c r="B3" s="71">
        <v>99</v>
      </c>
      <c r="C3" s="72" t="s">
        <v>21</v>
      </c>
      <c r="D3" s="153" t="s">
        <v>20</v>
      </c>
      <c r="E3" s="163" t="s">
        <v>18</v>
      </c>
      <c r="F3" s="147" t="s">
        <v>66</v>
      </c>
      <c r="G3" s="173" t="s">
        <v>76</v>
      </c>
      <c r="H3" s="173" t="s">
        <v>77</v>
      </c>
      <c r="I3" s="151" t="s">
        <v>71</v>
      </c>
      <c r="J3" s="156">
        <v>43880</v>
      </c>
      <c r="K3" s="171" t="s">
        <v>50</v>
      </c>
      <c r="L3" s="169" t="s">
        <v>58</v>
      </c>
      <c r="M3" s="148"/>
      <c r="N3" s="81">
        <v>1</v>
      </c>
      <c r="O3" s="81">
        <v>1.5</v>
      </c>
      <c r="P3" s="174">
        <f>J3</f>
        <v>43880</v>
      </c>
      <c r="Q3" s="174">
        <v>43873</v>
      </c>
      <c r="R3" s="79">
        <f>EDATE(J3,N3+O3)</f>
        <v>43940</v>
      </c>
      <c r="S3" s="166">
        <v>1</v>
      </c>
      <c r="T3" s="166">
        <v>2</v>
      </c>
      <c r="U3" s="166">
        <v>1</v>
      </c>
      <c r="V3" s="168">
        <v>1</v>
      </c>
      <c r="W3" s="166">
        <v>1</v>
      </c>
      <c r="X3" s="166">
        <v>1</v>
      </c>
      <c r="Y3" s="168">
        <v>1</v>
      </c>
      <c r="Z3" s="74" t="s">
        <v>79</v>
      </c>
    </row>
    <row r="4" spans="1:26" ht="37.5" customHeight="1" x14ac:dyDescent="0.25">
      <c r="A4" s="71">
        <v>3</v>
      </c>
      <c r="B4" s="71">
        <v>415</v>
      </c>
      <c r="C4" s="72" t="s">
        <v>23</v>
      </c>
      <c r="D4" s="154" t="s">
        <v>22</v>
      </c>
      <c r="E4" s="163" t="s">
        <v>18</v>
      </c>
      <c r="F4" s="147" t="s">
        <v>67</v>
      </c>
      <c r="G4" s="147" t="s">
        <v>65</v>
      </c>
      <c r="H4" s="173" t="s">
        <v>77</v>
      </c>
      <c r="I4" s="151" t="s">
        <v>71</v>
      </c>
      <c r="J4" s="156">
        <v>43880</v>
      </c>
      <c r="K4" s="171" t="s">
        <v>50</v>
      </c>
      <c r="L4" s="169"/>
      <c r="M4" s="169" t="s">
        <v>59</v>
      </c>
      <c r="N4" s="81">
        <v>1</v>
      </c>
      <c r="O4" s="81">
        <v>1</v>
      </c>
      <c r="P4" s="174">
        <f>J4</f>
        <v>43880</v>
      </c>
      <c r="Q4" s="79">
        <v>43990</v>
      </c>
      <c r="R4" s="79">
        <v>44047</v>
      </c>
      <c r="S4" s="166"/>
      <c r="T4" s="166"/>
      <c r="U4" s="166"/>
      <c r="V4" s="166"/>
      <c r="W4" s="166"/>
      <c r="X4" s="166"/>
      <c r="Y4" s="166"/>
    </row>
    <row r="5" spans="1:26" ht="37.5" customHeight="1" x14ac:dyDescent="0.25">
      <c r="A5" s="71">
        <v>4</v>
      </c>
      <c r="B5" s="71">
        <v>121</v>
      </c>
      <c r="C5" s="72" t="s">
        <v>24</v>
      </c>
      <c r="D5" s="153" t="s">
        <v>38</v>
      </c>
      <c r="E5" s="163" t="s">
        <v>18</v>
      </c>
      <c r="F5" s="147" t="s">
        <v>66</v>
      </c>
      <c r="G5" s="147" t="s">
        <v>80</v>
      </c>
      <c r="H5" s="173" t="s">
        <v>77</v>
      </c>
      <c r="I5" s="151" t="s">
        <v>71</v>
      </c>
      <c r="J5" s="156">
        <v>43880</v>
      </c>
      <c r="K5" s="171" t="s">
        <v>50</v>
      </c>
      <c r="L5" s="169" t="s">
        <v>58</v>
      </c>
      <c r="M5" s="148"/>
      <c r="N5" s="81">
        <v>-1</v>
      </c>
      <c r="O5" s="81">
        <v>-1.5</v>
      </c>
      <c r="P5" s="174">
        <f>J5</f>
        <v>43880</v>
      </c>
      <c r="Q5" s="79">
        <v>43880</v>
      </c>
      <c r="R5" s="175">
        <v>43893</v>
      </c>
      <c r="S5" s="166"/>
      <c r="T5" s="166"/>
      <c r="U5" s="166"/>
      <c r="V5" s="166"/>
      <c r="W5" s="166"/>
      <c r="X5" s="166"/>
      <c r="Y5" s="166"/>
      <c r="Z5" s="74" t="s">
        <v>81</v>
      </c>
    </row>
    <row r="6" spans="1:26" ht="37.5" customHeight="1" x14ac:dyDescent="0.25">
      <c r="A6" s="71">
        <v>5</v>
      </c>
      <c r="B6" s="71">
        <v>115</v>
      </c>
      <c r="C6" s="72" t="s">
        <v>21</v>
      </c>
      <c r="D6" s="153" t="s">
        <v>25</v>
      </c>
      <c r="E6" s="176" t="s">
        <v>33</v>
      </c>
      <c r="F6" s="177" t="s">
        <v>67</v>
      </c>
      <c r="G6" s="178" t="s">
        <v>19</v>
      </c>
      <c r="H6" s="178" t="s">
        <v>19</v>
      </c>
      <c r="I6" s="151" t="s">
        <v>71</v>
      </c>
      <c r="J6" s="156">
        <v>43880</v>
      </c>
      <c r="K6" s="171" t="s">
        <v>26</v>
      </c>
      <c r="L6" s="169" t="s">
        <v>58</v>
      </c>
      <c r="M6" s="150" t="s">
        <v>27</v>
      </c>
      <c r="N6" s="81">
        <v>-1</v>
      </c>
      <c r="O6" s="81">
        <v>-1.5</v>
      </c>
      <c r="P6" s="174">
        <f>J6</f>
        <v>43880</v>
      </c>
      <c r="Q6" s="79">
        <v>43880</v>
      </c>
      <c r="R6" s="79">
        <v>43893</v>
      </c>
      <c r="S6" s="166"/>
      <c r="T6" s="166"/>
      <c r="U6" s="166"/>
      <c r="V6" s="168">
        <v>1</v>
      </c>
      <c r="W6" s="166"/>
      <c r="X6" s="166"/>
      <c r="Y6" s="166"/>
    </row>
    <row r="7" spans="1:26" ht="37.5" customHeight="1" x14ac:dyDescent="0.25">
      <c r="A7" s="71">
        <v>6</v>
      </c>
      <c r="B7" s="71">
        <v>388</v>
      </c>
      <c r="C7" s="72" t="s">
        <v>29</v>
      </c>
      <c r="D7" s="154" t="s">
        <v>28</v>
      </c>
      <c r="E7" s="163" t="s">
        <v>18</v>
      </c>
      <c r="F7" s="151" t="s">
        <v>68</v>
      </c>
      <c r="G7" s="162" t="s">
        <v>19</v>
      </c>
      <c r="H7" s="162" t="s">
        <v>19</v>
      </c>
      <c r="I7" s="151" t="s">
        <v>71</v>
      </c>
      <c r="J7" s="172" t="s">
        <v>73</v>
      </c>
      <c r="K7" s="171" t="s">
        <v>63</v>
      </c>
      <c r="L7" s="169" t="s">
        <v>49</v>
      </c>
      <c r="M7" s="148"/>
      <c r="N7" s="81">
        <v>-1</v>
      </c>
      <c r="O7" s="81">
        <v>-1.5</v>
      </c>
      <c r="P7" s="79">
        <f>EDATE(R7,N7+O7)</f>
        <v>44139</v>
      </c>
      <c r="Q7" s="79"/>
      <c r="R7" s="79">
        <v>44200</v>
      </c>
      <c r="S7" s="166"/>
      <c r="T7" s="166"/>
      <c r="U7" s="166"/>
      <c r="V7" s="166"/>
      <c r="W7" s="166"/>
      <c r="X7" s="166"/>
      <c r="Y7" s="166"/>
    </row>
    <row r="8" spans="1:26" ht="42.75" customHeight="1" x14ac:dyDescent="0.25">
      <c r="A8" s="71">
        <v>7</v>
      </c>
      <c r="B8" s="71">
        <v>1841</v>
      </c>
      <c r="C8" s="72" t="s">
        <v>29</v>
      </c>
      <c r="D8" s="154" t="s">
        <v>30</v>
      </c>
      <c r="E8" s="163" t="s">
        <v>18</v>
      </c>
      <c r="F8" s="151" t="s">
        <v>68</v>
      </c>
      <c r="G8" s="162" t="s">
        <v>19</v>
      </c>
      <c r="H8" s="162" t="s">
        <v>19</v>
      </c>
      <c r="I8" s="151" t="s">
        <v>71</v>
      </c>
      <c r="J8" s="172" t="s">
        <v>73</v>
      </c>
      <c r="K8" s="171" t="s">
        <v>51</v>
      </c>
      <c r="L8" s="169" t="s">
        <v>49</v>
      </c>
      <c r="M8" s="148"/>
      <c r="N8" s="81">
        <v>-1</v>
      </c>
      <c r="O8" s="81">
        <v>-1.5</v>
      </c>
      <c r="P8" s="79">
        <f>EDATE(R8,N8+O8)</f>
        <v>44139</v>
      </c>
      <c r="Q8" s="79"/>
      <c r="R8" s="79">
        <v>44200</v>
      </c>
      <c r="S8" s="166"/>
      <c r="T8" s="166"/>
      <c r="U8" s="166"/>
      <c r="V8" s="166"/>
      <c r="W8" s="166"/>
      <c r="X8" s="166"/>
      <c r="Y8" s="166"/>
    </row>
    <row r="9" spans="1:26" ht="37.5" customHeight="1" x14ac:dyDescent="0.25">
      <c r="A9" s="71">
        <v>8</v>
      </c>
      <c r="B9" s="71">
        <v>1851</v>
      </c>
      <c r="C9" s="72" t="s">
        <v>29</v>
      </c>
      <c r="D9" s="154" t="s">
        <v>34</v>
      </c>
      <c r="E9" s="163" t="s">
        <v>18</v>
      </c>
      <c r="F9" s="151" t="s">
        <v>68</v>
      </c>
      <c r="G9" s="162" t="s">
        <v>19</v>
      </c>
      <c r="H9" s="162" t="s">
        <v>19</v>
      </c>
      <c r="I9" s="151" t="s">
        <v>71</v>
      </c>
      <c r="J9" s="172" t="s">
        <v>73</v>
      </c>
      <c r="K9" s="171"/>
      <c r="L9" s="169" t="s">
        <v>48</v>
      </c>
      <c r="M9" s="148"/>
      <c r="N9" s="81">
        <v>-1</v>
      </c>
      <c r="O9" s="81">
        <v>-1.5</v>
      </c>
      <c r="P9" s="79">
        <f>EDATE(R9,N9+O9)</f>
        <v>44139</v>
      </c>
      <c r="Q9" s="79"/>
      <c r="R9" s="79">
        <v>44200</v>
      </c>
      <c r="S9" s="166"/>
      <c r="T9" s="166"/>
      <c r="U9" s="166"/>
      <c r="V9" s="166"/>
      <c r="W9" s="166"/>
      <c r="X9" s="166"/>
      <c r="Y9" s="166"/>
    </row>
    <row r="10" spans="1:26" ht="37.5" customHeight="1" x14ac:dyDescent="0.25">
      <c r="A10" s="71">
        <v>12</v>
      </c>
      <c r="B10" s="71">
        <v>484</v>
      </c>
      <c r="C10" s="72" t="s">
        <v>40</v>
      </c>
      <c r="D10" s="154" t="s">
        <v>39</v>
      </c>
      <c r="E10" s="165" t="s">
        <v>18</v>
      </c>
      <c r="F10" s="164" t="s">
        <v>18</v>
      </c>
      <c r="G10" s="155" t="s">
        <v>62</v>
      </c>
      <c r="H10" s="155" t="s">
        <v>61</v>
      </c>
      <c r="I10" s="155" t="s">
        <v>61</v>
      </c>
      <c r="J10" s="156"/>
      <c r="K10" s="171"/>
      <c r="L10" s="169"/>
      <c r="M10" s="148"/>
      <c r="N10" s="81">
        <v>-1</v>
      </c>
      <c r="O10" s="81">
        <v>0</v>
      </c>
      <c r="P10" s="79">
        <f>EDATE(R10,N10+O10)</f>
        <v>43819</v>
      </c>
      <c r="Q10" s="79"/>
      <c r="R10" s="79">
        <v>43850</v>
      </c>
      <c r="S10" s="166"/>
      <c r="T10" s="166"/>
      <c r="U10" s="166"/>
      <c r="V10" s="166"/>
      <c r="W10" s="166"/>
      <c r="X10" s="166"/>
      <c r="Y10" s="166"/>
    </row>
    <row r="11" spans="1:26" ht="26.25" customHeight="1" x14ac:dyDescent="0.25">
      <c r="K11" s="170"/>
      <c r="L11" s="170"/>
    </row>
    <row r="12" spans="1:26" ht="26.25" customHeight="1" x14ac:dyDescent="0.25"/>
    <row r="13" spans="1:26" ht="26.25" customHeight="1" x14ac:dyDescent="0.25"/>
    <row r="14" spans="1:26" ht="26.25" customHeight="1" x14ac:dyDescent="0.25"/>
    <row r="15" spans="1:26" ht="26.25" customHeight="1" x14ac:dyDescent="0.25"/>
    <row r="16" spans="1:26" ht="26.25" customHeight="1" x14ac:dyDescent="0.25"/>
    <row r="17" ht="26.25" customHeight="1" x14ac:dyDescent="0.25"/>
    <row r="18" ht="26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P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AE65"/>
  <sheetViews>
    <sheetView topLeftCell="A10" zoomScaleNormal="100" workbookViewId="0">
      <selection activeCell="B32" sqref="B32:B35"/>
    </sheetView>
  </sheetViews>
  <sheetFormatPr defaultRowHeight="20.100000000000001" customHeight="1" x14ac:dyDescent="0.25"/>
  <cols>
    <col min="1" max="1" width="8.28515625" style="117" bestFit="1" customWidth="1"/>
    <col min="2" max="2" width="15.140625" style="1" bestFit="1" customWidth="1"/>
    <col min="3" max="3" width="7.42578125" style="50" bestFit="1" customWidth="1"/>
    <col min="4" max="4" width="7.28515625" style="1" bestFit="1" customWidth="1"/>
    <col min="5" max="5" width="8.85546875" style="1" customWidth="1"/>
    <col min="6" max="6" width="4.7109375" style="1" bestFit="1" customWidth="1"/>
    <col min="7" max="30" width="5.28515625" style="29" customWidth="1"/>
    <col min="31" max="16384" width="9.140625" style="18"/>
  </cols>
  <sheetData>
    <row r="1" spans="1:30" s="17" customFormat="1" ht="20.100000000000001" customHeight="1" thickBot="1" x14ac:dyDescent="0.3">
      <c r="A1" s="102"/>
      <c r="B1" s="51" t="s">
        <v>42</v>
      </c>
      <c r="C1" s="183" t="s">
        <v>41</v>
      </c>
      <c r="D1" s="184"/>
      <c r="E1" s="184"/>
      <c r="F1" s="185"/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  <c r="W1" s="4">
        <v>17</v>
      </c>
      <c r="X1" s="4">
        <v>18</v>
      </c>
      <c r="Y1" s="4">
        <v>19</v>
      </c>
      <c r="Z1" s="4">
        <v>20</v>
      </c>
      <c r="AA1" s="4">
        <v>21</v>
      </c>
      <c r="AB1" s="4">
        <v>22</v>
      </c>
      <c r="AC1" s="4">
        <v>23</v>
      </c>
      <c r="AD1" s="4">
        <v>24</v>
      </c>
    </row>
    <row r="2" spans="1:30" s="120" customFormat="1" ht="12.75" customHeight="1" thickTop="1" x14ac:dyDescent="0.25">
      <c r="A2" s="121">
        <f>'ACOMPANHAMENTO GERAL'!A2</f>
        <v>1</v>
      </c>
      <c r="B2" s="121">
        <f>'ACOMPANHAMENTO GERAL'!B2</f>
        <v>118</v>
      </c>
      <c r="C2" s="187" t="str">
        <f>'ACOMPANHAMENTO GERAL'!D2</f>
        <v>Pricing</v>
      </c>
      <c r="D2" s="188"/>
      <c r="E2" s="188"/>
      <c r="F2" s="189"/>
      <c r="G2" s="123">
        <f>'[2]CRONO FASE'!F7</f>
        <v>0</v>
      </c>
      <c r="H2" s="124">
        <f>'[2]CRONO FASE'!G7</f>
        <v>0</v>
      </c>
      <c r="I2" s="124">
        <f>'[2]CRONO FASE'!H7</f>
        <v>0</v>
      </c>
      <c r="J2" s="124">
        <f>'[2]CRONO FASE'!I7</f>
        <v>0</v>
      </c>
      <c r="K2" s="132">
        <f>'[2]CRONO FASE'!J7</f>
        <v>720</v>
      </c>
      <c r="L2" s="132">
        <f>'[2]CRONO FASE'!K7</f>
        <v>720</v>
      </c>
      <c r="M2" s="132">
        <f>'[2]CRONO FASE'!L7</f>
        <v>720</v>
      </c>
      <c r="N2" s="132">
        <f>'[2]CRONO FASE'!M7</f>
        <v>720</v>
      </c>
      <c r="O2" s="132">
        <f>'[2]CRONO FASE'!N7</f>
        <v>720</v>
      </c>
      <c r="P2" s="132">
        <f>'[2]CRONO FASE'!O7</f>
        <v>1080</v>
      </c>
      <c r="Q2" s="132">
        <f>'[2]CRONO FASE'!P7</f>
        <v>1080</v>
      </c>
      <c r="R2" s="132">
        <f>'[2]CRONO FASE'!Q7</f>
        <v>1170</v>
      </c>
      <c r="S2" s="132">
        <f>'[2]CRONO FASE'!R7</f>
        <v>1350</v>
      </c>
      <c r="T2" s="132">
        <f>'[2]CRONO FASE'!S7</f>
        <v>288</v>
      </c>
      <c r="U2" s="132">
        <f>'[2]CRONO FASE'!T7</f>
        <v>72</v>
      </c>
      <c r="V2" s="124">
        <f>'[2]CRONO FASE'!U7</f>
        <v>0</v>
      </c>
      <c r="W2" s="124">
        <f>'[2]CRONO FASE'!V7</f>
        <v>0</v>
      </c>
      <c r="X2" s="124">
        <f>'[2]CRONO FASE'!W7</f>
        <v>0</v>
      </c>
      <c r="Y2" s="124">
        <f>'[2]CRONO FASE'!X7</f>
        <v>0</v>
      </c>
      <c r="Z2" s="124">
        <f>'[2]CRONO FASE'!Y7</f>
        <v>0</v>
      </c>
      <c r="AA2" s="124">
        <f>'[2]CRONO FASE'!Z7</f>
        <v>0</v>
      </c>
      <c r="AB2" s="124">
        <f>'[2]CRONO FASE'!AA7</f>
        <v>0</v>
      </c>
      <c r="AC2" s="124">
        <f>'[2]CRONO FASE'!AB7</f>
        <v>0</v>
      </c>
      <c r="AD2" s="125">
        <f>'[2]CRONO FASE'!AC7</f>
        <v>0</v>
      </c>
    </row>
    <row r="3" spans="1:30" s="82" customFormat="1" ht="12.75" customHeight="1" x14ac:dyDescent="0.25">
      <c r="A3" s="122">
        <f>'ACOMPANHAMENTO GERAL'!A3</f>
        <v>2</v>
      </c>
      <c r="B3" s="122">
        <f>'ACOMPANHAMENTO GERAL'!B3</f>
        <v>99</v>
      </c>
      <c r="C3" s="179" t="str">
        <f>'ACOMPANHAMENTO GERAL'!D3</f>
        <v>Sortimento</v>
      </c>
      <c r="D3" s="180"/>
      <c r="E3" s="180"/>
      <c r="F3" s="181"/>
      <c r="G3" s="126">
        <f>'[3]CRONO FASE'!F7</f>
        <v>0</v>
      </c>
      <c r="H3" s="127">
        <f>'[3]CRONO FASE'!G7</f>
        <v>0</v>
      </c>
      <c r="I3" s="127">
        <f>'[3]CRONO FASE'!H7</f>
        <v>0</v>
      </c>
      <c r="J3" s="127">
        <f>'[3]CRONO FASE'!I7</f>
        <v>0</v>
      </c>
      <c r="K3" s="133">
        <f>'[3]CRONO FASE'!J7</f>
        <v>810</v>
      </c>
      <c r="L3" s="133">
        <f>'[3]CRONO FASE'!K7</f>
        <v>810</v>
      </c>
      <c r="M3" s="133">
        <f>'[3]CRONO FASE'!L7</f>
        <v>810</v>
      </c>
      <c r="N3" s="133">
        <f>'[3]CRONO FASE'!M7</f>
        <v>810</v>
      </c>
      <c r="O3" s="133">
        <f>'[3]CRONO FASE'!N7</f>
        <v>810</v>
      </c>
      <c r="P3" s="133">
        <f>'[3]CRONO FASE'!O7</f>
        <v>1170</v>
      </c>
      <c r="Q3" s="133">
        <f>'[3]CRONO FASE'!P7</f>
        <v>1170</v>
      </c>
      <c r="R3" s="133">
        <f>'[3]CRONO FASE'!Q7</f>
        <v>1170</v>
      </c>
      <c r="S3" s="133">
        <f>'[3]CRONO FASE'!R7</f>
        <v>1170</v>
      </c>
      <c r="T3" s="133">
        <f>'[3]CRONO FASE'!S7</f>
        <v>1170</v>
      </c>
      <c r="U3" s="133">
        <f>'[3]CRONO FASE'!T7</f>
        <v>1350</v>
      </c>
      <c r="V3" s="133">
        <f>'[3]CRONO FASE'!U7</f>
        <v>535.86000000000058</v>
      </c>
      <c r="W3" s="133">
        <f>'[3]CRONO FASE'!V7</f>
        <v>524.88000000000011</v>
      </c>
      <c r="X3" s="133">
        <f>'[3]CRONO FASE'!W7</f>
        <v>360</v>
      </c>
      <c r="Y3" s="133">
        <f>'[3]CRONO FASE'!X7</f>
        <v>131.22000000000003</v>
      </c>
      <c r="Z3" s="127">
        <f>'[3]CRONO FASE'!Y7</f>
        <v>-48.779999999999973</v>
      </c>
      <c r="AA3" s="127">
        <f>'[3]CRONO FASE'!Z7</f>
        <v>0</v>
      </c>
      <c r="AB3" s="127">
        <f>'[3]CRONO FASE'!AA7</f>
        <v>0</v>
      </c>
      <c r="AC3" s="127">
        <f>'[3]CRONO FASE'!AB7</f>
        <v>0</v>
      </c>
      <c r="AD3" s="128">
        <f>'[3]CRONO FASE'!AC7</f>
        <v>0</v>
      </c>
    </row>
    <row r="4" spans="1:30" s="82" customFormat="1" ht="12.75" customHeight="1" x14ac:dyDescent="0.25">
      <c r="A4" s="122">
        <f>'ACOMPANHAMENTO GERAL'!A4</f>
        <v>3</v>
      </c>
      <c r="B4" s="122">
        <f>'ACOMPANHAMENTO GERAL'!B4</f>
        <v>415</v>
      </c>
      <c r="C4" s="179" t="str">
        <f>'ACOMPANHAMENTO GERAL'!D4</f>
        <v>MDM</v>
      </c>
      <c r="D4" s="180"/>
      <c r="E4" s="180"/>
      <c r="F4" s="181"/>
      <c r="G4" s="126">
        <f>'[4]CRONO FASE'!F7</f>
        <v>0</v>
      </c>
      <c r="H4" s="127">
        <f>'[4]CRONO FASE'!G7</f>
        <v>0</v>
      </c>
      <c r="I4" s="127">
        <f>'[4]CRONO FASE'!H7</f>
        <v>0</v>
      </c>
      <c r="J4" s="127">
        <f>'[4]CRONO FASE'!I7</f>
        <v>0</v>
      </c>
      <c r="K4" s="127">
        <f>'[4]CRONO FASE'!J7</f>
        <v>0</v>
      </c>
      <c r="L4" s="127">
        <f>'[4]CRONO FASE'!K7</f>
        <v>0</v>
      </c>
      <c r="M4" s="127">
        <f>'[4]CRONO FASE'!L7</f>
        <v>0</v>
      </c>
      <c r="N4" s="134">
        <f>'[4]CRONO FASE'!M7</f>
        <v>2160</v>
      </c>
      <c r="O4" s="134">
        <f>'[4]CRONO FASE'!N7</f>
        <v>2160</v>
      </c>
      <c r="P4" s="134">
        <f>'[4]CRONO FASE'!O7</f>
        <v>2160</v>
      </c>
      <c r="Q4" s="134">
        <f>'[4]CRONO FASE'!P7</f>
        <v>2160</v>
      </c>
      <c r="R4" s="134">
        <f>'[4]CRONO FASE'!Q7</f>
        <v>3240</v>
      </c>
      <c r="S4" s="134">
        <f>'[4]CRONO FASE'!R7</f>
        <v>3240</v>
      </c>
      <c r="T4" s="134">
        <f>'[4]CRONO FASE'!S7</f>
        <v>1226.6100000000015</v>
      </c>
      <c r="U4" s="134">
        <f>'[4]CRONO FASE'!T7</f>
        <v>900</v>
      </c>
      <c r="V4" s="134">
        <f>'[4]CRONO FASE'!U7</f>
        <v>267.61500000000024</v>
      </c>
      <c r="W4" s="134">
        <f>'[4]CRONO FASE'!V7</f>
        <v>540</v>
      </c>
      <c r="X4" s="134">
        <f>'[4]CRONO FASE'!W7</f>
        <v>540</v>
      </c>
      <c r="Y4" s="134">
        <f>'[4]CRONO FASE'!X7</f>
        <v>540</v>
      </c>
      <c r="Z4" s="134">
        <f>'[4]CRONO FASE'!Y7</f>
        <v>540</v>
      </c>
      <c r="AA4" s="134">
        <f>'[4]CRONO FASE'!Z7</f>
        <v>175.23000000000047</v>
      </c>
      <c r="AB4" s="127">
        <f>'[4]CRONO FASE'!AA7</f>
        <v>0</v>
      </c>
      <c r="AC4" s="127">
        <f>'[4]CRONO FASE'!AB7</f>
        <v>0</v>
      </c>
      <c r="AD4" s="128">
        <f>'[4]CRONO FASE'!AC7</f>
        <v>0</v>
      </c>
    </row>
    <row r="5" spans="1:30" s="82" customFormat="1" ht="12.75" customHeight="1" x14ac:dyDescent="0.25">
      <c r="A5" s="122">
        <f>'ACOMPANHAMENTO GERAL'!A5</f>
        <v>4</v>
      </c>
      <c r="B5" s="122">
        <f>'ACOMPANHAMENTO GERAL'!B5</f>
        <v>121</v>
      </c>
      <c r="C5" s="179" t="str">
        <f>'ACOMPANHAMENTO GERAL'!D5</f>
        <v>Cond. de pagamento na Precificação</v>
      </c>
      <c r="D5" s="180"/>
      <c r="E5" s="180"/>
      <c r="F5" s="181"/>
      <c r="G5" s="126">
        <f>'[5]CRONO FASE'!F7</f>
        <v>0</v>
      </c>
      <c r="H5" s="127">
        <f>'[5]CRONO FASE'!G7</f>
        <v>0</v>
      </c>
      <c r="I5" s="127">
        <f>'[5]CRONO FASE'!H7</f>
        <v>0</v>
      </c>
      <c r="J5" s="127">
        <f>'[5]CRONO FASE'!I7</f>
        <v>0</v>
      </c>
      <c r="K5" s="136">
        <f>'[5]CRONO FASE'!J7</f>
        <v>450</v>
      </c>
      <c r="L5" s="136">
        <f>'[5]CRONO FASE'!K7</f>
        <v>450</v>
      </c>
      <c r="M5" s="136">
        <f>'[5]CRONO FASE'!L7</f>
        <v>810</v>
      </c>
      <c r="N5" s="136">
        <f>'[5]CRONO FASE'!M7</f>
        <v>131.39999999999992</v>
      </c>
      <c r="O5" s="136">
        <f>'[5]CRONO FASE'!N7</f>
        <v>59.400000000000006</v>
      </c>
      <c r="P5" s="136">
        <f>'[5]CRONO FASE'!O7</f>
        <v>90</v>
      </c>
      <c r="Q5" s="136">
        <f>'[5]CRONO FASE'!P7</f>
        <v>28.800000000000011</v>
      </c>
      <c r="R5" s="127">
        <f>'[5]CRONO FASE'!Q7</f>
        <v>0</v>
      </c>
      <c r="S5" s="127">
        <f>'[5]CRONO FASE'!R7</f>
        <v>0</v>
      </c>
      <c r="T5" s="127">
        <f>'[5]CRONO FASE'!S7</f>
        <v>0</v>
      </c>
      <c r="U5" s="127">
        <f>'[5]CRONO FASE'!T7</f>
        <v>0</v>
      </c>
      <c r="V5" s="127">
        <f>'[5]CRONO FASE'!U7</f>
        <v>0</v>
      </c>
      <c r="W5" s="127">
        <f>'[5]CRONO FASE'!V7</f>
        <v>0</v>
      </c>
      <c r="X5" s="127">
        <f>'[5]CRONO FASE'!W7</f>
        <v>0</v>
      </c>
      <c r="Y5" s="127">
        <f>'[5]CRONO FASE'!X7</f>
        <v>0</v>
      </c>
      <c r="Z5" s="127">
        <f>'[5]CRONO FASE'!Y7</f>
        <v>0</v>
      </c>
      <c r="AA5" s="127">
        <f>'[5]CRONO FASE'!Z7</f>
        <v>0</v>
      </c>
      <c r="AB5" s="127">
        <f>'[5]CRONO FASE'!AA7</f>
        <v>0</v>
      </c>
      <c r="AC5" s="127">
        <f>'[5]CRONO FASE'!AB7</f>
        <v>0</v>
      </c>
      <c r="AD5" s="128">
        <f>'[5]CRONO FASE'!AC7</f>
        <v>0</v>
      </c>
    </row>
    <row r="6" spans="1:30" s="82" customFormat="1" ht="12.75" customHeight="1" x14ac:dyDescent="0.25">
      <c r="A6" s="122">
        <f>'ACOMPANHAMENTO GERAL'!A6</f>
        <v>5</v>
      </c>
      <c r="B6" s="122">
        <f>'ACOMPANHAMENTO GERAL'!B6</f>
        <v>115</v>
      </c>
      <c r="C6" s="179" t="str">
        <f>'ACOMPANHAMENTO GERAL'!D6</f>
        <v>Bonificação</v>
      </c>
      <c r="D6" s="180"/>
      <c r="E6" s="180"/>
      <c r="F6" s="181"/>
      <c r="G6" s="126">
        <f>'[6]CRONO FASE'!F7</f>
        <v>0</v>
      </c>
      <c r="H6" s="127">
        <f>'[6]CRONO FASE'!G7</f>
        <v>0</v>
      </c>
      <c r="I6" s="127">
        <f>'[6]CRONO FASE'!H7</f>
        <v>0</v>
      </c>
      <c r="J6" s="127">
        <f>'[6]CRONO FASE'!I7</f>
        <v>0</v>
      </c>
      <c r="K6" s="127">
        <f>'[6]CRONO FASE'!J7</f>
        <v>0</v>
      </c>
      <c r="L6" s="127">
        <f>'[6]CRONO FASE'!K7</f>
        <v>0</v>
      </c>
      <c r="M6" s="127">
        <f>'[6]CRONO FASE'!L7</f>
        <v>0</v>
      </c>
      <c r="N6" s="137">
        <f>'[6]CRONO FASE'!M7</f>
        <v>360</v>
      </c>
      <c r="O6" s="137">
        <f>'[6]CRONO FASE'!N7</f>
        <v>360</v>
      </c>
      <c r="P6" s="137">
        <f>'[6]CRONO FASE'!O7</f>
        <v>360</v>
      </c>
      <c r="Q6" s="137">
        <f>'[6]CRONO FASE'!P7</f>
        <v>360</v>
      </c>
      <c r="R6" s="137">
        <f>'[6]CRONO FASE'!Q7</f>
        <v>540</v>
      </c>
      <c r="S6" s="137">
        <f>'[6]CRONO FASE'!R7</f>
        <v>336.96000000000004</v>
      </c>
      <c r="T6" s="137">
        <f>'[6]CRONO FASE'!S7</f>
        <v>180</v>
      </c>
      <c r="U6" s="137">
        <f>'[6]CRONO FASE'!T7</f>
        <v>309.24</v>
      </c>
      <c r="V6" s="137">
        <f>'[6]CRONO FASE'!U7</f>
        <v>163.07999999999998</v>
      </c>
      <c r="W6" s="127">
        <f>'[6]CRONO FASE'!V7</f>
        <v>-33.840000000000032</v>
      </c>
      <c r="X6" s="127">
        <f>'[6]CRONO FASE'!W7</f>
        <v>0</v>
      </c>
      <c r="Y6" s="127">
        <f>'[6]CRONO FASE'!X7</f>
        <v>0</v>
      </c>
      <c r="Z6" s="127">
        <f>'[6]CRONO FASE'!Y7</f>
        <v>0</v>
      </c>
      <c r="AA6" s="127">
        <f>'[6]CRONO FASE'!Z7</f>
        <v>0</v>
      </c>
      <c r="AB6" s="127">
        <f>'[6]CRONO FASE'!AA7</f>
        <v>0</v>
      </c>
      <c r="AC6" s="127">
        <f>'[6]CRONO FASE'!AB7</f>
        <v>0</v>
      </c>
      <c r="AD6" s="128">
        <f>'[6]CRONO FASE'!AC7</f>
        <v>0</v>
      </c>
    </row>
    <row r="7" spans="1:30" s="82" customFormat="1" ht="12.75" customHeight="1" x14ac:dyDescent="0.25">
      <c r="A7" s="122">
        <f>'ACOMPANHAMENTO GERAL'!A7</f>
        <v>6</v>
      </c>
      <c r="B7" s="122">
        <f>'ACOMPANHAMENTO GERAL'!B7</f>
        <v>388</v>
      </c>
      <c r="C7" s="179" t="str">
        <f>'ACOMPANHAMENTO GERAL'!D7</f>
        <v>Exceção de Preços - Loja</v>
      </c>
      <c r="D7" s="180"/>
      <c r="E7" s="180"/>
      <c r="F7" s="181"/>
      <c r="G7" s="126">
        <f>'[7]CRONO FASE'!F7</f>
        <v>0</v>
      </c>
      <c r="H7" s="127">
        <f>'[7]CRONO FASE'!G7</f>
        <v>0</v>
      </c>
      <c r="I7" s="127">
        <f>'[7]CRONO FASE'!H7</f>
        <v>0</v>
      </c>
      <c r="J7" s="127">
        <f>'[7]CRONO FASE'!I7</f>
        <v>0</v>
      </c>
      <c r="K7" s="127">
        <f>'[7]CRONO FASE'!J7</f>
        <v>0</v>
      </c>
      <c r="L7" s="127">
        <f>'[7]CRONO FASE'!K7</f>
        <v>0</v>
      </c>
      <c r="M7" s="127">
        <f>'[7]CRONO FASE'!L7</f>
        <v>0</v>
      </c>
      <c r="N7" s="127">
        <f>'[7]CRONO FASE'!M7</f>
        <v>0</v>
      </c>
      <c r="O7" s="127">
        <f>'[7]CRONO FASE'!N7</f>
        <v>0</v>
      </c>
      <c r="P7" s="127">
        <f>'[7]CRONO FASE'!O7</f>
        <v>0</v>
      </c>
      <c r="Q7" s="127">
        <f>'[7]CRONO FASE'!P7</f>
        <v>0</v>
      </c>
      <c r="R7" s="127">
        <f>'[7]CRONO FASE'!Q7</f>
        <v>0</v>
      </c>
      <c r="S7" s="138">
        <f>'[7]CRONO FASE'!R7</f>
        <v>180</v>
      </c>
      <c r="T7" s="138">
        <f>'[7]CRONO FASE'!S7</f>
        <v>180</v>
      </c>
      <c r="U7" s="138">
        <f>'[7]CRONO FASE'!T7</f>
        <v>12.600000000000023</v>
      </c>
      <c r="V7" s="138">
        <f>'[7]CRONO FASE'!U7</f>
        <v>90</v>
      </c>
      <c r="W7" s="138">
        <f>'[7]CRONO FASE'!V7</f>
        <v>36.674999999999997</v>
      </c>
      <c r="X7" s="138">
        <f>'[7]CRONO FASE'!W7</f>
        <v>28.575000000000003</v>
      </c>
      <c r="Y7" s="127">
        <f>'[7]CRONO FASE'!X7</f>
        <v>0</v>
      </c>
      <c r="Z7" s="127">
        <f>'[7]CRONO FASE'!Y7</f>
        <v>0</v>
      </c>
      <c r="AA7" s="127">
        <f>'[7]CRONO FASE'!Z7</f>
        <v>0</v>
      </c>
      <c r="AB7" s="127">
        <f>'[7]CRONO FASE'!AA7</f>
        <v>0</v>
      </c>
      <c r="AC7" s="127">
        <f>'[7]CRONO FASE'!AB7</f>
        <v>0</v>
      </c>
      <c r="AD7" s="128">
        <f>'[7]CRONO FASE'!AC7</f>
        <v>0</v>
      </c>
    </row>
    <row r="8" spans="1:30" s="82" customFormat="1" ht="12.75" customHeight="1" x14ac:dyDescent="0.25">
      <c r="A8" s="122">
        <f>'ACOMPANHAMENTO GERAL'!A8</f>
        <v>7</v>
      </c>
      <c r="B8" s="122">
        <f>'ACOMPANHAMENTO GERAL'!B8</f>
        <v>1841</v>
      </c>
      <c r="C8" s="182" t="str">
        <f>'ACOMPANHAMENTO GERAL'!D8</f>
        <v>Alteração da estrutura de comercialização</v>
      </c>
      <c r="D8" s="182"/>
      <c r="E8" s="182"/>
      <c r="F8" s="182"/>
      <c r="G8" s="126">
        <f>'[8]CRONO FASE'!F7</f>
        <v>0</v>
      </c>
      <c r="H8" s="127">
        <f>'[8]CRONO FASE'!G7</f>
        <v>0</v>
      </c>
      <c r="I8" s="127">
        <f>'[8]CRONO FASE'!H7</f>
        <v>0</v>
      </c>
      <c r="J8" s="127">
        <f>'[8]CRONO FASE'!I7</f>
        <v>0</v>
      </c>
      <c r="K8" s="127">
        <f>'[8]CRONO FASE'!J7</f>
        <v>0</v>
      </c>
      <c r="L8" s="127">
        <f>'[8]CRONO FASE'!K7</f>
        <v>0</v>
      </c>
      <c r="M8" s="127">
        <f>'[8]CRONO FASE'!L7</f>
        <v>0</v>
      </c>
      <c r="N8" s="127">
        <f>'[8]CRONO FASE'!M7</f>
        <v>0</v>
      </c>
      <c r="O8" s="127">
        <f>'[8]CRONO FASE'!N7</f>
        <v>0</v>
      </c>
      <c r="P8" s="127">
        <f>'[8]CRONO FASE'!O7</f>
        <v>0</v>
      </c>
      <c r="Q8" s="127">
        <f>'[8]CRONO FASE'!P7</f>
        <v>0</v>
      </c>
      <c r="R8" s="127">
        <f>'[8]CRONO FASE'!Q7</f>
        <v>0</v>
      </c>
      <c r="S8" s="135">
        <f>'[8]CRONO FASE'!R7</f>
        <v>180</v>
      </c>
      <c r="T8" s="135">
        <f>'[8]CRONO FASE'!S7</f>
        <v>9</v>
      </c>
      <c r="U8" s="135">
        <f>'[8]CRONO FASE'!T7</f>
        <v>6.75</v>
      </c>
      <c r="V8" s="135">
        <f>'[8]CRONO FASE'!U7</f>
        <v>13.5</v>
      </c>
      <c r="W8" s="127">
        <f>'[8]CRONO FASE'!V7</f>
        <v>0</v>
      </c>
      <c r="X8" s="127">
        <f>'[8]CRONO FASE'!W7</f>
        <v>0</v>
      </c>
      <c r="Y8" s="127">
        <f>'[8]CRONO FASE'!X7</f>
        <v>0</v>
      </c>
      <c r="Z8" s="127">
        <f>'[8]CRONO FASE'!Y7</f>
        <v>0</v>
      </c>
      <c r="AA8" s="127">
        <f>'[8]CRONO FASE'!Z7</f>
        <v>0</v>
      </c>
      <c r="AB8" s="127">
        <f>'[8]CRONO FASE'!AA7</f>
        <v>0</v>
      </c>
      <c r="AC8" s="127">
        <f>'[8]CRONO FASE'!AB7</f>
        <v>0</v>
      </c>
      <c r="AD8" s="128">
        <f>'[8]CRONO FASE'!AC7</f>
        <v>0</v>
      </c>
    </row>
    <row r="9" spans="1:30" s="82" customFormat="1" ht="12.75" customHeight="1" thickBot="1" x14ac:dyDescent="0.3">
      <c r="A9" s="122">
        <f>'ACOMPANHAMENTO GERAL'!A9</f>
        <v>8</v>
      </c>
      <c r="B9" s="122">
        <f>'ACOMPANHAMENTO GERAL'!B9</f>
        <v>1851</v>
      </c>
      <c r="C9" s="182" t="str">
        <f>'ACOMPANHAMENTO GERAL'!D9</f>
        <v>Workflow para solicitações de preços</v>
      </c>
      <c r="D9" s="182"/>
      <c r="E9" s="182"/>
      <c r="F9" s="182"/>
      <c r="G9" s="129">
        <f>'[9]CRONO FASE'!F7</f>
        <v>0</v>
      </c>
      <c r="H9" s="130">
        <f>'[9]CRONO FASE'!G7</f>
        <v>0</v>
      </c>
      <c r="I9" s="130">
        <f>'[9]CRONO FASE'!H7</f>
        <v>0</v>
      </c>
      <c r="J9" s="130">
        <f>'[9]CRONO FASE'!I7</f>
        <v>0</v>
      </c>
      <c r="K9" s="130">
        <f>'[9]CRONO FASE'!J7</f>
        <v>0</v>
      </c>
      <c r="L9" s="130">
        <f>'[9]CRONO FASE'!K7</f>
        <v>0</v>
      </c>
      <c r="M9" s="130">
        <f>'[9]CRONO FASE'!L7</f>
        <v>0</v>
      </c>
      <c r="N9" s="130">
        <f>'[9]CRONO FASE'!M7</f>
        <v>0</v>
      </c>
      <c r="O9" s="130">
        <f>'[9]CRONO FASE'!N7</f>
        <v>0</v>
      </c>
      <c r="P9" s="130">
        <f>'[9]CRONO FASE'!O7</f>
        <v>0</v>
      </c>
      <c r="Q9" s="130">
        <f>'[9]CRONO FASE'!P7</f>
        <v>0</v>
      </c>
      <c r="R9" s="130">
        <f>'[9]CRONO FASE'!Q7</f>
        <v>0</v>
      </c>
      <c r="S9" s="139">
        <f>'[9]CRONO FASE'!R7</f>
        <v>540</v>
      </c>
      <c r="T9" s="139">
        <f>'[9]CRONO FASE'!S7</f>
        <v>720</v>
      </c>
      <c r="U9" s="139">
        <f>'[9]CRONO FASE'!T7</f>
        <v>153</v>
      </c>
      <c r="V9" s="139">
        <f>'[9]CRONO FASE'!U7</f>
        <v>103.5</v>
      </c>
      <c r="W9" s="139">
        <f>'[9]CRONO FASE'!V7</f>
        <v>22.5</v>
      </c>
      <c r="X9" s="130">
        <f>'[9]CRONO FASE'!W7</f>
        <v>0</v>
      </c>
      <c r="Y9" s="130">
        <f>'[9]CRONO FASE'!X7</f>
        <v>0</v>
      </c>
      <c r="Z9" s="130">
        <f>'[9]CRONO FASE'!Y7</f>
        <v>0</v>
      </c>
      <c r="AA9" s="130">
        <f>'[9]CRONO FASE'!Z7</f>
        <v>0</v>
      </c>
      <c r="AB9" s="130">
        <f>'[9]CRONO FASE'!AA7</f>
        <v>0</v>
      </c>
      <c r="AC9" s="130">
        <f>'[9]CRONO FASE'!AB7</f>
        <v>0</v>
      </c>
      <c r="AD9" s="131">
        <f>'[9]CRONO FASE'!AC7</f>
        <v>0</v>
      </c>
    </row>
    <row r="10" spans="1:30" s="82" customFormat="1" ht="12.75" customHeight="1" thickTop="1" thickBot="1" x14ac:dyDescent="0.3">
      <c r="A10" s="143">
        <v>12</v>
      </c>
      <c r="B10" s="143">
        <v>484</v>
      </c>
      <c r="C10" s="186" t="s">
        <v>44</v>
      </c>
      <c r="D10" s="186"/>
      <c r="E10" s="186"/>
      <c r="F10" s="186"/>
      <c r="G10" s="141">
        <f>'[10]CRONO FASE'!F7</f>
        <v>1080</v>
      </c>
      <c r="H10" s="142">
        <f>'[10]CRONO FASE'!G7</f>
        <v>1080</v>
      </c>
      <c r="I10" s="142">
        <f>'[10]CRONO FASE'!H7</f>
        <v>1080</v>
      </c>
      <c r="J10" s="142">
        <f>'[10]CRONO FASE'!I7</f>
        <v>1440</v>
      </c>
      <c r="K10" s="142">
        <f>'[10]CRONO FASE'!J7</f>
        <v>133.20000000000022</v>
      </c>
      <c r="L10" s="142">
        <f>'[10]CRONO FASE'!K7</f>
        <v>360</v>
      </c>
      <c r="M10" s="142">
        <f>'[10]CRONO FASE'!L7</f>
        <v>176.40000000000003</v>
      </c>
      <c r="N10" s="142">
        <f>'[10]CRONO FASE'!M7</f>
        <v>180</v>
      </c>
      <c r="O10" s="142">
        <f>'[10]CRONO FASE'!N7</f>
        <v>180</v>
      </c>
      <c r="P10" s="130">
        <f>'[10]CRONO FASE'!O7</f>
        <v>-7.1999999999999318</v>
      </c>
      <c r="Q10" s="130">
        <f>'[10]CRONO FASE'!P7</f>
        <v>0</v>
      </c>
      <c r="R10" s="130">
        <f>'[10]CRONO FASE'!Q7</f>
        <v>0</v>
      </c>
      <c r="S10" s="130">
        <f>'[10]CRONO FASE'!R7</f>
        <v>0</v>
      </c>
      <c r="T10" s="130">
        <f>'[10]CRONO FASE'!S7</f>
        <v>0</v>
      </c>
      <c r="U10" s="130">
        <f>'[10]CRONO FASE'!T7</f>
        <v>0</v>
      </c>
      <c r="V10" s="130">
        <f>'[10]CRONO FASE'!U7</f>
        <v>0</v>
      </c>
      <c r="W10" s="130">
        <f>'[10]CRONO FASE'!V7</f>
        <v>0</v>
      </c>
      <c r="X10" s="130">
        <f>'[10]CRONO FASE'!W7</f>
        <v>0</v>
      </c>
      <c r="Y10" s="130">
        <f>'[10]CRONO FASE'!X7</f>
        <v>0</v>
      </c>
      <c r="Z10" s="130">
        <f>'[10]CRONO FASE'!Y7</f>
        <v>0</v>
      </c>
      <c r="AA10" s="130">
        <f>'[10]CRONO FASE'!Z7</f>
        <v>0</v>
      </c>
      <c r="AB10" s="130">
        <f>'[10]CRONO FASE'!AA7</f>
        <v>0</v>
      </c>
      <c r="AC10" s="130">
        <f>'[10]CRONO FASE'!AB7</f>
        <v>0</v>
      </c>
      <c r="AD10" s="131">
        <f>'[10]CRONO FASE'!AC7</f>
        <v>0</v>
      </c>
    </row>
    <row r="11" spans="1:30" ht="20.100000000000001" customHeight="1" thickTop="1" x14ac:dyDescent="0.25"/>
    <row r="12" spans="1:30" s="17" customFormat="1" ht="20.100000000000001" customHeight="1" x14ac:dyDescent="0.25">
      <c r="A12" s="102"/>
      <c r="B12" s="24" t="str">
        <f>'[2]CRONO FASE'!A1</f>
        <v>Descrição</v>
      </c>
      <c r="C12" s="45" t="str">
        <f>'[2]CRONO FASE'!B1</f>
        <v>Horas</v>
      </c>
      <c r="D12" s="25" t="str">
        <f>'[2]CRONO FASE'!C1</f>
        <v>Recursos</v>
      </c>
      <c r="E12" s="4" t="str">
        <f>'[2]CRONO FASE'!D1</f>
        <v>Horas/Mês</v>
      </c>
      <c r="F12" s="98" t="str">
        <f>'[2]CRONO FASE'!E1</f>
        <v>Inicio</v>
      </c>
      <c r="G12" s="4">
        <f>'[2]CRONO FASE'!F1</f>
        <v>1</v>
      </c>
      <c r="H12" s="4">
        <f>'[2]CRONO FASE'!G1</f>
        <v>2</v>
      </c>
      <c r="I12" s="4">
        <f>'[2]CRONO FASE'!H1</f>
        <v>3</v>
      </c>
      <c r="J12" s="4">
        <f>'[2]CRONO FASE'!I1</f>
        <v>4</v>
      </c>
      <c r="K12" s="4">
        <f>'[2]CRONO FASE'!J1</f>
        <v>5</v>
      </c>
      <c r="L12" s="4">
        <f>'[2]CRONO FASE'!K1</f>
        <v>6</v>
      </c>
      <c r="M12" s="4">
        <f>'[2]CRONO FASE'!L1</f>
        <v>7</v>
      </c>
      <c r="N12" s="4">
        <f>'[2]CRONO FASE'!M1</f>
        <v>8</v>
      </c>
      <c r="O12" s="4">
        <f>'[2]CRONO FASE'!N1</f>
        <v>9</v>
      </c>
      <c r="P12" s="4">
        <f>'[2]CRONO FASE'!O1</f>
        <v>10</v>
      </c>
      <c r="Q12" s="4">
        <f>'[2]CRONO FASE'!P1</f>
        <v>11</v>
      </c>
      <c r="R12" s="4">
        <f>'[2]CRONO FASE'!Q1</f>
        <v>12</v>
      </c>
      <c r="S12" s="4">
        <f>'[2]CRONO FASE'!R1</f>
        <v>13</v>
      </c>
      <c r="T12" s="4">
        <f>'[2]CRONO FASE'!S1</f>
        <v>14</v>
      </c>
      <c r="U12" s="4">
        <f>'[2]CRONO FASE'!T1</f>
        <v>15</v>
      </c>
      <c r="V12" s="4">
        <f>'[2]CRONO FASE'!U1</f>
        <v>16</v>
      </c>
      <c r="W12" s="4">
        <f>'[2]CRONO FASE'!V1</f>
        <v>17</v>
      </c>
      <c r="X12" s="4">
        <f>'[2]CRONO FASE'!W1</f>
        <v>18</v>
      </c>
      <c r="Y12" s="4">
        <f>'[2]CRONO FASE'!X1</f>
        <v>19</v>
      </c>
      <c r="Z12" s="4">
        <f>'[2]CRONO FASE'!Y1</f>
        <v>20</v>
      </c>
      <c r="AA12" s="4">
        <f>'[2]CRONO FASE'!Z1</f>
        <v>21</v>
      </c>
      <c r="AB12" s="4">
        <f>'[2]CRONO FASE'!AA1</f>
        <v>22</v>
      </c>
      <c r="AC12" s="4">
        <f>'[2]CRONO FASE'!AB1</f>
        <v>23</v>
      </c>
      <c r="AD12" s="4">
        <f>'[2]CRONO FASE'!AC1</f>
        <v>24</v>
      </c>
    </row>
    <row r="13" spans="1:30" s="19" customFormat="1" ht="20.100000000000001" customHeight="1" x14ac:dyDescent="0.25">
      <c r="A13" s="103" t="s">
        <v>0</v>
      </c>
      <c r="B13" s="31" t="str">
        <f>'[2]CRONO FASE'!A2</f>
        <v>Squad</v>
      </c>
      <c r="C13" s="46">
        <f>'[2]CRONO FASE'!B2</f>
        <v>0</v>
      </c>
      <c r="D13" s="32">
        <f>'[2]CRONO FASE'!C2</f>
        <v>0</v>
      </c>
      <c r="E13" s="33">
        <f>'[2]CRONO FASE'!D2</f>
        <v>0</v>
      </c>
      <c r="F13" s="33">
        <f>'[2]CRONO FASE'!E2</f>
        <v>1</v>
      </c>
      <c r="G13" s="28">
        <f>'[2]CRONO FASE'!F2</f>
        <v>0</v>
      </c>
      <c r="H13" s="28">
        <f>'[2]CRONO FASE'!G2</f>
        <v>0</v>
      </c>
      <c r="I13" s="28">
        <f>'[2]CRONO FASE'!H2</f>
        <v>0</v>
      </c>
      <c r="J13" s="28">
        <f>'[2]CRONO FASE'!I2</f>
        <v>0</v>
      </c>
      <c r="K13" s="28">
        <f>'[2]CRONO FASE'!J2</f>
        <v>0</v>
      </c>
      <c r="L13" s="28">
        <f>'[2]CRONO FASE'!K2</f>
        <v>0</v>
      </c>
      <c r="M13" s="28">
        <f>'[2]CRONO FASE'!L2</f>
        <v>0</v>
      </c>
      <c r="N13" s="28">
        <f>'[2]CRONO FASE'!M2</f>
        <v>0</v>
      </c>
      <c r="O13" s="28">
        <f>'[2]CRONO FASE'!N2</f>
        <v>0</v>
      </c>
      <c r="P13" s="28">
        <f>'[2]CRONO FASE'!O2</f>
        <v>0</v>
      </c>
      <c r="Q13" s="28">
        <f>'[2]CRONO FASE'!P2</f>
        <v>0</v>
      </c>
      <c r="R13" s="28">
        <f>'[2]CRONO FASE'!Q2</f>
        <v>0</v>
      </c>
      <c r="S13" s="56">
        <f>'[2]CRONO FASE'!R2</f>
        <v>0</v>
      </c>
      <c r="T13" s="28">
        <f>'[2]CRONO FASE'!S2</f>
        <v>0</v>
      </c>
      <c r="U13" s="28">
        <f>'[2]CRONO FASE'!T2</f>
        <v>0</v>
      </c>
      <c r="V13" s="28">
        <f>'[2]CRONO FASE'!U2</f>
        <v>0</v>
      </c>
      <c r="W13" s="28">
        <f>'[2]CRONO FASE'!V2</f>
        <v>0</v>
      </c>
      <c r="X13" s="28">
        <f>'[2]CRONO FASE'!W2</f>
        <v>0</v>
      </c>
      <c r="Y13" s="28">
        <f>'[2]CRONO FASE'!X2</f>
        <v>0</v>
      </c>
      <c r="Z13" s="28">
        <f>'[2]CRONO FASE'!Y2</f>
        <v>0</v>
      </c>
      <c r="AA13" s="28">
        <f>'[2]CRONO FASE'!Z2</f>
        <v>0</v>
      </c>
      <c r="AB13" s="28">
        <f>'[2]CRONO FASE'!AA2</f>
        <v>0</v>
      </c>
      <c r="AC13" s="28">
        <f>'[2]CRONO FASE'!AB2</f>
        <v>0</v>
      </c>
      <c r="AD13" s="57">
        <f>'[2]CRONO FASE'!AC2</f>
        <v>0</v>
      </c>
    </row>
    <row r="14" spans="1:30" s="19" customFormat="1" ht="20.100000000000001" customHeight="1" x14ac:dyDescent="0.25">
      <c r="A14" s="101">
        <v>118</v>
      </c>
      <c r="B14" s="31" t="str">
        <f>'[2]CRONO FASE'!A3</f>
        <v>Desenvolvimento</v>
      </c>
      <c r="C14" s="46">
        <f>'[2]CRONO FASE'!B3</f>
        <v>6480</v>
      </c>
      <c r="D14" s="32">
        <f>'[2]CRONO FASE'!C3</f>
        <v>4</v>
      </c>
      <c r="E14" s="33">
        <f>'[2]CRONO FASE'!D3</f>
        <v>720</v>
      </c>
      <c r="F14" s="33">
        <f>'[2]CRONO FASE'!E3</f>
        <v>5</v>
      </c>
      <c r="G14" s="28">
        <f>'[2]CRONO FASE'!F3</f>
        <v>0</v>
      </c>
      <c r="H14" s="28">
        <f>'[2]CRONO FASE'!G3</f>
        <v>0</v>
      </c>
      <c r="I14" s="28">
        <f>'[2]CRONO FASE'!H3</f>
        <v>0</v>
      </c>
      <c r="J14" s="28">
        <f>'[2]CRONO FASE'!I3</f>
        <v>0</v>
      </c>
      <c r="K14" s="28">
        <f>'[2]CRONO FASE'!J3</f>
        <v>720</v>
      </c>
      <c r="L14" s="28">
        <f>'[2]CRONO FASE'!K3</f>
        <v>720</v>
      </c>
      <c r="M14" s="28">
        <f>'[2]CRONO FASE'!L3</f>
        <v>720</v>
      </c>
      <c r="N14" s="28">
        <f>'[2]CRONO FASE'!M3</f>
        <v>720</v>
      </c>
      <c r="O14" s="28">
        <f>'[2]CRONO FASE'!N3</f>
        <v>720</v>
      </c>
      <c r="P14" s="28">
        <f>'[2]CRONO FASE'!O3</f>
        <v>720</v>
      </c>
      <c r="Q14" s="28">
        <f>'[2]CRONO FASE'!P3</f>
        <v>720</v>
      </c>
      <c r="R14" s="28">
        <f>'[2]CRONO FASE'!Q3</f>
        <v>720</v>
      </c>
      <c r="S14" s="56">
        <f>'[2]CRONO FASE'!R3</f>
        <v>720</v>
      </c>
      <c r="T14" s="28">
        <f>'[2]CRONO FASE'!S3</f>
        <v>0</v>
      </c>
      <c r="U14" s="28">
        <f>'[2]CRONO FASE'!T3</f>
        <v>0</v>
      </c>
      <c r="V14" s="28">
        <f>'[2]CRONO FASE'!U3</f>
        <v>0</v>
      </c>
      <c r="W14" s="28">
        <f>'[2]CRONO FASE'!V3</f>
        <v>0</v>
      </c>
      <c r="X14" s="28">
        <f>'[2]CRONO FASE'!W3</f>
        <v>0</v>
      </c>
      <c r="Y14" s="28">
        <f>'[2]CRONO FASE'!X3</f>
        <v>0</v>
      </c>
      <c r="Z14" s="28">
        <f>'[2]CRONO FASE'!Y3</f>
        <v>0</v>
      </c>
      <c r="AA14" s="28">
        <f>'[2]CRONO FASE'!Z3</f>
        <v>0</v>
      </c>
      <c r="AB14" s="28">
        <f>'[2]CRONO FASE'!AA3</f>
        <v>0</v>
      </c>
      <c r="AC14" s="28">
        <f>'[2]CRONO FASE'!AB3</f>
        <v>0</v>
      </c>
      <c r="AD14" s="57">
        <f>'[2]CRONO FASE'!AC3</f>
        <v>0</v>
      </c>
    </row>
    <row r="15" spans="1:30" s="19" customFormat="1" ht="20.100000000000001" customHeight="1" x14ac:dyDescent="0.25">
      <c r="A15" s="101"/>
      <c r="B15" s="31" t="str">
        <f>'[2]CRONO FASE'!A4</f>
        <v>Homologação</v>
      </c>
      <c r="C15" s="46">
        <f>'[2]CRONO FASE'!B4</f>
        <v>1512</v>
      </c>
      <c r="D15" s="32">
        <f>'[2]CRONO FASE'!C4</f>
        <v>2</v>
      </c>
      <c r="E15" s="33">
        <f>'[2]CRONO FASE'!D4</f>
        <v>360</v>
      </c>
      <c r="F15" s="33">
        <f>'[2]CRONO FASE'!E4</f>
        <v>10</v>
      </c>
      <c r="G15" s="28">
        <f>'[2]CRONO FASE'!F4</f>
        <v>0</v>
      </c>
      <c r="H15" s="28">
        <f>'[2]CRONO FASE'!G4</f>
        <v>0</v>
      </c>
      <c r="I15" s="28">
        <f>'[2]CRONO FASE'!H4</f>
        <v>0</v>
      </c>
      <c r="J15" s="28">
        <f>'[2]CRONO FASE'!I4</f>
        <v>0</v>
      </c>
      <c r="K15" s="28">
        <f>'[2]CRONO FASE'!J4</f>
        <v>0</v>
      </c>
      <c r="L15" s="28">
        <f>'[2]CRONO FASE'!K4</f>
        <v>0</v>
      </c>
      <c r="M15" s="28">
        <f>'[2]CRONO FASE'!L4</f>
        <v>0</v>
      </c>
      <c r="N15" s="28">
        <f>'[2]CRONO FASE'!M4</f>
        <v>0</v>
      </c>
      <c r="O15" s="28">
        <f>'[2]CRONO FASE'!N4</f>
        <v>0</v>
      </c>
      <c r="P15" s="28">
        <f>'[2]CRONO FASE'!O4</f>
        <v>360</v>
      </c>
      <c r="Q15" s="28">
        <f>'[2]CRONO FASE'!P4</f>
        <v>360</v>
      </c>
      <c r="R15" s="28">
        <f>'[2]CRONO FASE'!Q4</f>
        <v>360</v>
      </c>
      <c r="S15" s="56">
        <f>'[2]CRONO FASE'!R4</f>
        <v>360</v>
      </c>
      <c r="T15" s="28">
        <f>'[2]CRONO FASE'!S4</f>
        <v>72</v>
      </c>
      <c r="U15" s="28">
        <f>'[2]CRONO FASE'!T4</f>
        <v>0</v>
      </c>
      <c r="V15" s="28">
        <f>'[2]CRONO FASE'!U4</f>
        <v>0</v>
      </c>
      <c r="W15" s="28">
        <f>'[2]CRONO FASE'!V4</f>
        <v>0</v>
      </c>
      <c r="X15" s="28">
        <f>'[2]CRONO FASE'!W4</f>
        <v>0</v>
      </c>
      <c r="Y15" s="28">
        <f>'[2]CRONO FASE'!X4</f>
        <v>0</v>
      </c>
      <c r="Z15" s="28">
        <f>'[2]CRONO FASE'!Y4</f>
        <v>0</v>
      </c>
      <c r="AA15" s="28">
        <f>'[2]CRONO FASE'!Z4</f>
        <v>0</v>
      </c>
      <c r="AB15" s="28">
        <f>'[2]CRONO FASE'!AA4</f>
        <v>0</v>
      </c>
      <c r="AC15" s="28">
        <f>'[2]CRONO FASE'!AB4</f>
        <v>0</v>
      </c>
      <c r="AD15" s="57">
        <f>'[2]CRONO FASE'!AC4</f>
        <v>0</v>
      </c>
    </row>
    <row r="16" spans="1:30" s="19" customFormat="1" ht="20.100000000000001" customHeight="1" x14ac:dyDescent="0.25">
      <c r="A16" s="101"/>
      <c r="B16" s="31" t="str">
        <f>'[2]CRONO FASE'!A5</f>
        <v>Implantação</v>
      </c>
      <c r="C16" s="46">
        <f>'[2]CRONO FASE'!B5</f>
        <v>216</v>
      </c>
      <c r="D16" s="32">
        <f>'[2]CRONO FASE'!C5</f>
        <v>0.5</v>
      </c>
      <c r="E16" s="33">
        <f>'[2]CRONO FASE'!D5</f>
        <v>90</v>
      </c>
      <c r="F16" s="33">
        <f>'[2]CRONO FASE'!E5</f>
        <v>12</v>
      </c>
      <c r="G16" s="28">
        <f>'[2]CRONO FASE'!F5</f>
        <v>0</v>
      </c>
      <c r="H16" s="28">
        <f>'[2]CRONO FASE'!G5</f>
        <v>0</v>
      </c>
      <c r="I16" s="28">
        <f>'[2]CRONO FASE'!H5</f>
        <v>0</v>
      </c>
      <c r="J16" s="28">
        <f>'[2]CRONO FASE'!I5</f>
        <v>0</v>
      </c>
      <c r="K16" s="28">
        <f>'[2]CRONO FASE'!J5</f>
        <v>0</v>
      </c>
      <c r="L16" s="28">
        <f>'[2]CRONO FASE'!K5</f>
        <v>0</v>
      </c>
      <c r="M16" s="28">
        <f>'[2]CRONO FASE'!L5</f>
        <v>0</v>
      </c>
      <c r="N16" s="28">
        <f>'[2]CRONO FASE'!M5</f>
        <v>0</v>
      </c>
      <c r="O16" s="28">
        <f>'[2]CRONO FASE'!N5</f>
        <v>0</v>
      </c>
      <c r="P16" s="28">
        <f>'[2]CRONO FASE'!O5</f>
        <v>0</v>
      </c>
      <c r="Q16" s="28">
        <f>'[2]CRONO FASE'!P5</f>
        <v>0</v>
      </c>
      <c r="R16" s="28">
        <f>'[2]CRONO FASE'!Q5</f>
        <v>90</v>
      </c>
      <c r="S16" s="56">
        <f>'[2]CRONO FASE'!R5</f>
        <v>90</v>
      </c>
      <c r="T16" s="28">
        <f>'[2]CRONO FASE'!S5</f>
        <v>36</v>
      </c>
      <c r="U16" s="28">
        <f>'[2]CRONO FASE'!T5</f>
        <v>0</v>
      </c>
      <c r="V16" s="28">
        <f>'[2]CRONO FASE'!U5</f>
        <v>0</v>
      </c>
      <c r="W16" s="28">
        <f>'[2]CRONO FASE'!V5</f>
        <v>0</v>
      </c>
      <c r="X16" s="28">
        <f>'[2]CRONO FASE'!W5</f>
        <v>0</v>
      </c>
      <c r="Y16" s="28">
        <f>'[2]CRONO FASE'!X5</f>
        <v>0</v>
      </c>
      <c r="Z16" s="28">
        <f>'[2]CRONO FASE'!Y5</f>
        <v>0</v>
      </c>
      <c r="AA16" s="28">
        <f>'[2]CRONO FASE'!Z5</f>
        <v>0</v>
      </c>
      <c r="AB16" s="28">
        <f>'[2]CRONO FASE'!AA5</f>
        <v>0</v>
      </c>
      <c r="AC16" s="28">
        <f>'[2]CRONO FASE'!AB5</f>
        <v>0</v>
      </c>
      <c r="AD16" s="57">
        <f>'[2]CRONO FASE'!AC5</f>
        <v>0</v>
      </c>
    </row>
    <row r="17" spans="1:30" s="19" customFormat="1" ht="20.100000000000001" customHeight="1" x14ac:dyDescent="0.25">
      <c r="A17" s="101"/>
      <c r="B17" s="31" t="str">
        <f>'[2]CRONO FASE'!A6</f>
        <v>Garantia</v>
      </c>
      <c r="C17" s="46">
        <f>'[2]CRONO FASE'!B6</f>
        <v>432</v>
      </c>
      <c r="D17" s="32">
        <f>'[2]CRONO FASE'!C6</f>
        <v>1</v>
      </c>
      <c r="E17" s="33">
        <f>'[2]CRONO FASE'!D6</f>
        <v>180</v>
      </c>
      <c r="F17" s="33">
        <f>'[2]CRONO FASE'!E6</f>
        <v>13</v>
      </c>
      <c r="G17" s="28">
        <f>'[2]CRONO FASE'!F6</f>
        <v>0</v>
      </c>
      <c r="H17" s="28">
        <f>'[2]CRONO FASE'!G6</f>
        <v>0</v>
      </c>
      <c r="I17" s="28">
        <f>'[2]CRONO FASE'!H6</f>
        <v>0</v>
      </c>
      <c r="J17" s="28">
        <f>'[2]CRONO FASE'!I6</f>
        <v>0</v>
      </c>
      <c r="K17" s="28">
        <f>'[2]CRONO FASE'!J6</f>
        <v>0</v>
      </c>
      <c r="L17" s="28">
        <f>'[2]CRONO FASE'!K6</f>
        <v>0</v>
      </c>
      <c r="M17" s="28">
        <f>'[2]CRONO FASE'!L6</f>
        <v>0</v>
      </c>
      <c r="N17" s="28">
        <f>'[2]CRONO FASE'!M6</f>
        <v>0</v>
      </c>
      <c r="O17" s="28">
        <f>'[2]CRONO FASE'!N6</f>
        <v>0</v>
      </c>
      <c r="P17" s="28">
        <f>'[2]CRONO FASE'!O6</f>
        <v>0</v>
      </c>
      <c r="Q17" s="28">
        <f>'[2]CRONO FASE'!P6</f>
        <v>0</v>
      </c>
      <c r="R17" s="28">
        <f>'[2]CRONO FASE'!Q6</f>
        <v>0</v>
      </c>
      <c r="S17" s="56">
        <f>'[2]CRONO FASE'!R6</f>
        <v>180</v>
      </c>
      <c r="T17" s="28">
        <f>'[2]CRONO FASE'!S6</f>
        <v>180</v>
      </c>
      <c r="U17" s="28">
        <f>'[2]CRONO FASE'!T6</f>
        <v>72</v>
      </c>
      <c r="V17" s="28">
        <f>'[2]CRONO FASE'!U6</f>
        <v>0</v>
      </c>
      <c r="W17" s="28">
        <f>'[2]CRONO FASE'!V6</f>
        <v>0</v>
      </c>
      <c r="X17" s="28">
        <f>'[2]CRONO FASE'!W6</f>
        <v>0</v>
      </c>
      <c r="Y17" s="28">
        <f>'[2]CRONO FASE'!X6</f>
        <v>0</v>
      </c>
      <c r="Z17" s="28">
        <f>'[2]CRONO FASE'!Y6</f>
        <v>0</v>
      </c>
      <c r="AA17" s="28">
        <f>'[2]CRONO FASE'!Z6</f>
        <v>0</v>
      </c>
      <c r="AB17" s="28">
        <f>'[2]CRONO FASE'!AA6</f>
        <v>0</v>
      </c>
      <c r="AC17" s="28">
        <f>'[2]CRONO FASE'!AB6</f>
        <v>0</v>
      </c>
      <c r="AD17" s="57">
        <f>'[2]CRONO FASE'!AC6</f>
        <v>0</v>
      </c>
    </row>
    <row r="18" spans="1:30" s="17" customFormat="1" ht="20.100000000000001" customHeight="1" x14ac:dyDescent="0.25">
      <c r="A18" s="102"/>
      <c r="B18" s="24" t="str">
        <f>'[3]CRONO FASE'!A1</f>
        <v>Descrição</v>
      </c>
      <c r="C18" s="45" t="str">
        <f>'[3]CRONO FASE'!B1</f>
        <v>Horas</v>
      </c>
      <c r="D18" s="25" t="str">
        <f>'[3]CRONO FASE'!C1</f>
        <v>Recursos</v>
      </c>
      <c r="E18" s="4" t="str">
        <f>'[3]CRONO FASE'!D1</f>
        <v>Horas/Mês</v>
      </c>
      <c r="F18" s="98" t="str">
        <f>'[3]CRONO FASE'!E1</f>
        <v>Inicio</v>
      </c>
      <c r="G18" s="30">
        <f>'[3]CRONO FASE'!F1</f>
        <v>1</v>
      </c>
      <c r="H18" s="30">
        <f>'[3]CRONO FASE'!G1</f>
        <v>2</v>
      </c>
      <c r="I18" s="30">
        <f>'[3]CRONO FASE'!H1</f>
        <v>3</v>
      </c>
      <c r="J18" s="30">
        <f>'[3]CRONO FASE'!I1</f>
        <v>4</v>
      </c>
      <c r="K18" s="30">
        <f>'[3]CRONO FASE'!J1</f>
        <v>5</v>
      </c>
      <c r="L18" s="30">
        <f>'[3]CRONO FASE'!K1</f>
        <v>6</v>
      </c>
      <c r="M18" s="30">
        <f>'[3]CRONO FASE'!L1</f>
        <v>7</v>
      </c>
      <c r="N18" s="30">
        <f>'[3]CRONO FASE'!M1</f>
        <v>8</v>
      </c>
      <c r="O18" s="30">
        <f>'[3]CRONO FASE'!N1</f>
        <v>9</v>
      </c>
      <c r="P18" s="30">
        <f>'[3]CRONO FASE'!O1</f>
        <v>10</v>
      </c>
      <c r="Q18" s="30">
        <f>'[3]CRONO FASE'!P1</f>
        <v>11</v>
      </c>
      <c r="R18" s="3">
        <f>'[3]CRONO FASE'!Q1</f>
        <v>12</v>
      </c>
      <c r="S18" s="58">
        <f>'[3]CRONO FASE'!R1</f>
        <v>13</v>
      </c>
      <c r="T18" s="30">
        <f>'[3]CRONO FASE'!S1</f>
        <v>14</v>
      </c>
      <c r="U18" s="30">
        <f>'[3]CRONO FASE'!T1</f>
        <v>15</v>
      </c>
      <c r="V18" s="30">
        <f>'[3]CRONO FASE'!U1</f>
        <v>16</v>
      </c>
      <c r="W18" s="30">
        <f>'[3]CRONO FASE'!V1</f>
        <v>17</v>
      </c>
      <c r="X18" s="30">
        <f>'[3]CRONO FASE'!W1</f>
        <v>18</v>
      </c>
      <c r="Y18" s="30">
        <f>'[3]CRONO FASE'!X1</f>
        <v>19</v>
      </c>
      <c r="Z18" s="30">
        <f>'[3]CRONO FASE'!Y1</f>
        <v>20</v>
      </c>
      <c r="AA18" s="30">
        <f>'[3]CRONO FASE'!Z1</f>
        <v>21</v>
      </c>
      <c r="AB18" s="30">
        <f>'[3]CRONO FASE'!AA1</f>
        <v>22</v>
      </c>
      <c r="AC18" s="30">
        <f>'[3]CRONO FASE'!AB1</f>
        <v>23</v>
      </c>
      <c r="AD18" s="59">
        <f>'[3]CRONO FASE'!AC1</f>
        <v>24</v>
      </c>
    </row>
    <row r="19" spans="1:30" s="19" customFormat="1" ht="20.100000000000001" customHeight="1" x14ac:dyDescent="0.25">
      <c r="A19" s="104" t="s">
        <v>3</v>
      </c>
      <c r="B19" s="34" t="str">
        <f>'[3]CRONO FASE'!A2</f>
        <v>Squad</v>
      </c>
      <c r="C19" s="47">
        <f>'[3]CRONO FASE'!B2</f>
        <v>0</v>
      </c>
      <c r="D19" s="14">
        <f>'[3]CRONO FASE'!C2</f>
        <v>0</v>
      </c>
      <c r="E19" s="35">
        <f>'[3]CRONO FASE'!D2</f>
        <v>0</v>
      </c>
      <c r="F19" s="35">
        <f>'[3]CRONO FASE'!E2</f>
        <v>1</v>
      </c>
      <c r="G19" s="28">
        <f>'[3]CRONO FASE'!F2</f>
        <v>0</v>
      </c>
      <c r="H19" s="28">
        <f>'[3]CRONO FASE'!G2</f>
        <v>0</v>
      </c>
      <c r="I19" s="28">
        <f>'[3]CRONO FASE'!H2</f>
        <v>0</v>
      </c>
      <c r="J19" s="28">
        <f>'[3]CRONO FASE'!I2</f>
        <v>0</v>
      </c>
      <c r="K19" s="28">
        <f>'[3]CRONO FASE'!J2</f>
        <v>0</v>
      </c>
      <c r="L19" s="28">
        <f>'[3]CRONO FASE'!K2</f>
        <v>0</v>
      </c>
      <c r="M19" s="28">
        <f>'[3]CRONO FASE'!L2</f>
        <v>0</v>
      </c>
      <c r="N19" s="28">
        <f>'[3]CRONO FASE'!M2</f>
        <v>0</v>
      </c>
      <c r="O19" s="28">
        <f>'[3]CRONO FASE'!N2</f>
        <v>0</v>
      </c>
      <c r="P19" s="28">
        <f>'[3]CRONO FASE'!O2</f>
        <v>0</v>
      </c>
      <c r="Q19" s="28">
        <f>'[3]CRONO FASE'!P2</f>
        <v>0</v>
      </c>
      <c r="R19" s="28">
        <f>'[3]CRONO FASE'!Q2</f>
        <v>0</v>
      </c>
      <c r="S19" s="56">
        <f>'[3]CRONO FASE'!R2</f>
        <v>0</v>
      </c>
      <c r="T19" s="28">
        <f>'[3]CRONO FASE'!S2</f>
        <v>0</v>
      </c>
      <c r="U19" s="28">
        <f>'[3]CRONO FASE'!T2</f>
        <v>0</v>
      </c>
      <c r="V19" s="28">
        <f>'[3]CRONO FASE'!U2</f>
        <v>0</v>
      </c>
      <c r="W19" s="28">
        <f>'[3]CRONO FASE'!V2</f>
        <v>0</v>
      </c>
      <c r="X19" s="28">
        <f>'[3]CRONO FASE'!W2</f>
        <v>0</v>
      </c>
      <c r="Y19" s="28">
        <f>'[3]CRONO FASE'!X2</f>
        <v>0</v>
      </c>
      <c r="Z19" s="28">
        <f>'[3]CRONO FASE'!Y2</f>
        <v>0</v>
      </c>
      <c r="AA19" s="28">
        <f>'[3]CRONO FASE'!Z2</f>
        <v>0</v>
      </c>
      <c r="AB19" s="28">
        <f>'[3]CRONO FASE'!AA2</f>
        <v>0</v>
      </c>
      <c r="AC19" s="28">
        <f>'[3]CRONO FASE'!AB2</f>
        <v>0</v>
      </c>
      <c r="AD19" s="57">
        <f>'[3]CRONO FASE'!AC2</f>
        <v>0</v>
      </c>
    </row>
    <row r="20" spans="1:30" s="19" customFormat="1" ht="20.100000000000001" customHeight="1" x14ac:dyDescent="0.25">
      <c r="A20" s="105">
        <v>99</v>
      </c>
      <c r="B20" s="34" t="str">
        <f>'[3]CRONO FASE'!A3</f>
        <v>Desenvolvimento</v>
      </c>
      <c r="C20" s="47">
        <f>'[3]CRONO FASE'!B3</f>
        <v>8725.86</v>
      </c>
      <c r="D20" s="14">
        <f>'[3]CRONO FASE'!C3</f>
        <v>4.5</v>
      </c>
      <c r="E20" s="35">
        <f>'[3]CRONO FASE'!D3</f>
        <v>810</v>
      </c>
      <c r="F20" s="35">
        <f>'[3]CRONO FASE'!E3</f>
        <v>5</v>
      </c>
      <c r="G20" s="28">
        <f>'[3]CRONO FASE'!F3</f>
        <v>0</v>
      </c>
      <c r="H20" s="28">
        <f>'[3]CRONO FASE'!G3</f>
        <v>0</v>
      </c>
      <c r="I20" s="28">
        <f>'[3]CRONO FASE'!H3</f>
        <v>0</v>
      </c>
      <c r="J20" s="28">
        <f>'[3]CRONO FASE'!I3</f>
        <v>0</v>
      </c>
      <c r="K20" s="28">
        <f>'[3]CRONO FASE'!J3</f>
        <v>810</v>
      </c>
      <c r="L20" s="28">
        <f>'[3]CRONO FASE'!K3</f>
        <v>810</v>
      </c>
      <c r="M20" s="28">
        <f>'[3]CRONO FASE'!L3</f>
        <v>810</v>
      </c>
      <c r="N20" s="28">
        <f>'[3]CRONO FASE'!M3</f>
        <v>810</v>
      </c>
      <c r="O20" s="28">
        <f>'[3]CRONO FASE'!N3</f>
        <v>810</v>
      </c>
      <c r="P20" s="28">
        <f>'[3]CRONO FASE'!O3</f>
        <v>810</v>
      </c>
      <c r="Q20" s="28">
        <f>'[3]CRONO FASE'!P3</f>
        <v>810</v>
      </c>
      <c r="R20" s="28">
        <f>'[3]CRONO FASE'!Q3</f>
        <v>810</v>
      </c>
      <c r="S20" s="56">
        <f>'[3]CRONO FASE'!R3</f>
        <v>810</v>
      </c>
      <c r="T20" s="28">
        <f>'[3]CRONO FASE'!S3</f>
        <v>810</v>
      </c>
      <c r="U20" s="28">
        <f>'[3]CRONO FASE'!T3</f>
        <v>810</v>
      </c>
      <c r="V20" s="28">
        <f>'[3]CRONO FASE'!U3</f>
        <v>-184.13999999999942</v>
      </c>
      <c r="W20" s="28">
        <f>'[3]CRONO FASE'!V3</f>
        <v>0</v>
      </c>
      <c r="X20" s="28">
        <f>'[3]CRONO FASE'!W3</f>
        <v>0</v>
      </c>
      <c r="Y20" s="28">
        <f>'[3]CRONO FASE'!X3</f>
        <v>0</v>
      </c>
      <c r="Z20" s="28">
        <f>'[3]CRONO FASE'!Y3</f>
        <v>0</v>
      </c>
      <c r="AA20" s="28">
        <f>'[3]CRONO FASE'!Z3</f>
        <v>0</v>
      </c>
      <c r="AB20" s="28">
        <f>'[3]CRONO FASE'!AA3</f>
        <v>0</v>
      </c>
      <c r="AC20" s="28">
        <f>'[3]CRONO FASE'!AB3</f>
        <v>0</v>
      </c>
      <c r="AD20" s="57">
        <f>'[3]CRONO FASE'!AC3</f>
        <v>0</v>
      </c>
    </row>
    <row r="21" spans="1:30" s="19" customFormat="1" ht="20.100000000000001" customHeight="1" x14ac:dyDescent="0.25">
      <c r="A21" s="105"/>
      <c r="B21" s="34" t="str">
        <f>'[3]CRONO FASE'!A4</f>
        <v>Homologação</v>
      </c>
      <c r="C21" s="47">
        <f>'[3]CRONO FASE'!B4</f>
        <v>2684.88</v>
      </c>
      <c r="D21" s="14">
        <f>'[3]CRONO FASE'!C4</f>
        <v>2</v>
      </c>
      <c r="E21" s="35">
        <f>'[3]CRONO FASE'!D4</f>
        <v>360</v>
      </c>
      <c r="F21" s="35">
        <f>'[3]CRONO FASE'!E4</f>
        <v>10</v>
      </c>
      <c r="G21" s="28">
        <f>'[3]CRONO FASE'!F4</f>
        <v>0</v>
      </c>
      <c r="H21" s="28">
        <f>'[3]CRONO FASE'!G4</f>
        <v>0</v>
      </c>
      <c r="I21" s="28">
        <f>'[3]CRONO FASE'!H4</f>
        <v>0</v>
      </c>
      <c r="J21" s="28">
        <f>'[3]CRONO FASE'!I4</f>
        <v>0</v>
      </c>
      <c r="K21" s="28">
        <f>'[3]CRONO FASE'!J4</f>
        <v>0</v>
      </c>
      <c r="L21" s="28">
        <f>'[3]CRONO FASE'!K4</f>
        <v>0</v>
      </c>
      <c r="M21" s="28">
        <f>'[3]CRONO FASE'!L4</f>
        <v>0</v>
      </c>
      <c r="N21" s="28">
        <f>'[3]CRONO FASE'!M4</f>
        <v>0</v>
      </c>
      <c r="O21" s="28">
        <f>'[3]CRONO FASE'!N4</f>
        <v>0</v>
      </c>
      <c r="P21" s="28">
        <f>'[3]CRONO FASE'!O4</f>
        <v>360</v>
      </c>
      <c r="Q21" s="28">
        <f>'[3]CRONO FASE'!P4</f>
        <v>360</v>
      </c>
      <c r="R21" s="28">
        <f>'[3]CRONO FASE'!Q4</f>
        <v>360</v>
      </c>
      <c r="S21" s="56">
        <f>'[3]CRONO FASE'!R4</f>
        <v>360</v>
      </c>
      <c r="T21" s="28">
        <f>'[3]CRONO FASE'!S4</f>
        <v>360</v>
      </c>
      <c r="U21" s="28">
        <f>'[3]CRONO FASE'!T4</f>
        <v>360</v>
      </c>
      <c r="V21" s="28">
        <f>'[3]CRONO FASE'!U4</f>
        <v>360</v>
      </c>
      <c r="W21" s="28">
        <f>'[3]CRONO FASE'!V4</f>
        <v>164.88000000000011</v>
      </c>
      <c r="X21" s="28">
        <f>'[3]CRONO FASE'!W4</f>
        <v>0</v>
      </c>
      <c r="Y21" s="28">
        <f>'[3]CRONO FASE'!X4</f>
        <v>0</v>
      </c>
      <c r="Z21" s="28">
        <f>'[3]CRONO FASE'!Y4</f>
        <v>0</v>
      </c>
      <c r="AA21" s="28">
        <f>'[3]CRONO FASE'!Z4</f>
        <v>0</v>
      </c>
      <c r="AB21" s="28">
        <f>'[3]CRONO FASE'!AA4</f>
        <v>0</v>
      </c>
      <c r="AC21" s="28">
        <f>'[3]CRONO FASE'!AB4</f>
        <v>0</v>
      </c>
      <c r="AD21" s="57">
        <f>'[3]CRONO FASE'!AC4</f>
        <v>0</v>
      </c>
    </row>
    <row r="22" spans="1:30" s="19" customFormat="1" ht="20.100000000000001" customHeight="1" x14ac:dyDescent="0.25">
      <c r="A22" s="105"/>
      <c r="B22" s="34" t="str">
        <f>'[3]CRONO FASE'!A5</f>
        <v>Implantação</v>
      </c>
      <c r="C22" s="47">
        <f>'[3]CRONO FASE'!B5</f>
        <v>671.22</v>
      </c>
      <c r="D22" s="14">
        <f>'[3]CRONO FASE'!C5</f>
        <v>1</v>
      </c>
      <c r="E22" s="35">
        <f>'[3]CRONO FASE'!D5</f>
        <v>180</v>
      </c>
      <c r="F22" s="35">
        <f>'[3]CRONO FASE'!E5</f>
        <v>15</v>
      </c>
      <c r="G22" s="28">
        <f>'[3]CRONO FASE'!F5</f>
        <v>0</v>
      </c>
      <c r="H22" s="28">
        <f>'[3]CRONO FASE'!G5</f>
        <v>0</v>
      </c>
      <c r="I22" s="28">
        <f>'[3]CRONO FASE'!H5</f>
        <v>0</v>
      </c>
      <c r="J22" s="28">
        <f>'[3]CRONO FASE'!I5</f>
        <v>0</v>
      </c>
      <c r="K22" s="28">
        <f>'[3]CRONO FASE'!J5</f>
        <v>0</v>
      </c>
      <c r="L22" s="28">
        <f>'[3]CRONO FASE'!K5</f>
        <v>0</v>
      </c>
      <c r="M22" s="28">
        <f>'[3]CRONO FASE'!L5</f>
        <v>0</v>
      </c>
      <c r="N22" s="28">
        <f>'[3]CRONO FASE'!M5</f>
        <v>0</v>
      </c>
      <c r="O22" s="28">
        <f>'[3]CRONO FASE'!N5</f>
        <v>0</v>
      </c>
      <c r="P22" s="28">
        <f>'[3]CRONO FASE'!O5</f>
        <v>0</v>
      </c>
      <c r="Q22" s="28">
        <f>'[3]CRONO FASE'!P5</f>
        <v>0</v>
      </c>
      <c r="R22" s="28">
        <f>'[3]CRONO FASE'!Q5</f>
        <v>0</v>
      </c>
      <c r="S22" s="56">
        <f>'[3]CRONO FASE'!R5</f>
        <v>0</v>
      </c>
      <c r="T22" s="28">
        <f>'[3]CRONO FASE'!S5</f>
        <v>0</v>
      </c>
      <c r="U22" s="28">
        <f>'[3]CRONO FASE'!T5</f>
        <v>180</v>
      </c>
      <c r="V22" s="28">
        <f>'[3]CRONO FASE'!U5</f>
        <v>180</v>
      </c>
      <c r="W22" s="28">
        <f>'[3]CRONO FASE'!V5</f>
        <v>180</v>
      </c>
      <c r="X22" s="28">
        <f>'[3]CRONO FASE'!W5</f>
        <v>180</v>
      </c>
      <c r="Y22" s="28">
        <f>'[3]CRONO FASE'!X5</f>
        <v>-48.779999999999973</v>
      </c>
      <c r="Z22" s="28">
        <f>'[3]CRONO FASE'!Y5</f>
        <v>0</v>
      </c>
      <c r="AA22" s="28">
        <f>'[3]CRONO FASE'!Z5</f>
        <v>0</v>
      </c>
      <c r="AB22" s="28">
        <f>'[3]CRONO FASE'!AA5</f>
        <v>0</v>
      </c>
      <c r="AC22" s="28">
        <f>'[3]CRONO FASE'!AB5</f>
        <v>0</v>
      </c>
      <c r="AD22" s="57">
        <f>'[3]CRONO FASE'!AC5</f>
        <v>0</v>
      </c>
    </row>
    <row r="23" spans="1:30" s="19" customFormat="1" ht="20.100000000000001" customHeight="1" x14ac:dyDescent="0.25">
      <c r="A23" s="105"/>
      <c r="B23" s="34" t="str">
        <f>'[3]CRONO FASE'!A6</f>
        <v>Garantia</v>
      </c>
      <c r="C23" s="47">
        <f>'[3]CRONO FASE'!B6</f>
        <v>671.22</v>
      </c>
      <c r="D23" s="14">
        <f>'[3]CRONO FASE'!C6</f>
        <v>1</v>
      </c>
      <c r="E23" s="35">
        <f>'[3]CRONO FASE'!D6</f>
        <v>180</v>
      </c>
      <c r="F23" s="35">
        <f>'[3]CRONO FASE'!E6</f>
        <v>16</v>
      </c>
      <c r="G23" s="28">
        <f>'[3]CRONO FASE'!F6</f>
        <v>0</v>
      </c>
      <c r="H23" s="28">
        <f>'[3]CRONO FASE'!G6</f>
        <v>0</v>
      </c>
      <c r="I23" s="28">
        <f>'[3]CRONO FASE'!H6</f>
        <v>0</v>
      </c>
      <c r="J23" s="28">
        <f>'[3]CRONO FASE'!I6</f>
        <v>0</v>
      </c>
      <c r="K23" s="28">
        <f>'[3]CRONO FASE'!J6</f>
        <v>0</v>
      </c>
      <c r="L23" s="28">
        <f>'[3]CRONO FASE'!K6</f>
        <v>0</v>
      </c>
      <c r="M23" s="28">
        <f>'[3]CRONO FASE'!L6</f>
        <v>0</v>
      </c>
      <c r="N23" s="28">
        <f>'[3]CRONO FASE'!M6</f>
        <v>0</v>
      </c>
      <c r="O23" s="28">
        <f>'[3]CRONO FASE'!N6</f>
        <v>0</v>
      </c>
      <c r="P23" s="28">
        <f>'[3]CRONO FASE'!O6</f>
        <v>0</v>
      </c>
      <c r="Q23" s="28">
        <f>'[3]CRONO FASE'!P6</f>
        <v>0</v>
      </c>
      <c r="R23" s="28">
        <f>'[3]CRONO FASE'!Q6</f>
        <v>0</v>
      </c>
      <c r="S23" s="56">
        <f>'[3]CRONO FASE'!R6</f>
        <v>0</v>
      </c>
      <c r="T23" s="28">
        <f>'[3]CRONO FASE'!S6</f>
        <v>0</v>
      </c>
      <c r="U23" s="28">
        <f>'[3]CRONO FASE'!T6</f>
        <v>0</v>
      </c>
      <c r="V23" s="28">
        <f>'[3]CRONO FASE'!U6</f>
        <v>180</v>
      </c>
      <c r="W23" s="28">
        <f>'[3]CRONO FASE'!V6</f>
        <v>180</v>
      </c>
      <c r="X23" s="28">
        <f>'[3]CRONO FASE'!W6</f>
        <v>180</v>
      </c>
      <c r="Y23" s="28">
        <f>'[3]CRONO FASE'!X6</f>
        <v>180</v>
      </c>
      <c r="Z23" s="28">
        <f>'[3]CRONO FASE'!Y6</f>
        <v>-48.779999999999973</v>
      </c>
      <c r="AA23" s="28">
        <f>'[3]CRONO FASE'!Z6</f>
        <v>0</v>
      </c>
      <c r="AB23" s="28">
        <f>'[3]CRONO FASE'!AA6</f>
        <v>0</v>
      </c>
      <c r="AC23" s="28">
        <f>'[3]CRONO FASE'!AB6</f>
        <v>0</v>
      </c>
      <c r="AD23" s="57">
        <f>'[3]CRONO FASE'!AC6</f>
        <v>0</v>
      </c>
    </row>
    <row r="24" spans="1:30" s="17" customFormat="1" ht="20.100000000000001" customHeight="1" x14ac:dyDescent="0.25">
      <c r="A24" s="102"/>
      <c r="B24" s="24" t="str">
        <f>'[11]CRONO FASE'!A1</f>
        <v>Descrição</v>
      </c>
      <c r="C24" s="45" t="str">
        <f>'[11]CRONO FASE'!B1</f>
        <v>Horas</v>
      </c>
      <c r="D24" s="25" t="str">
        <f>'[11]CRONO FASE'!C1</f>
        <v>Recursos</v>
      </c>
      <c r="E24" s="4" t="str">
        <f>'[11]CRONO FASE'!D1</f>
        <v>Horas/Mês</v>
      </c>
      <c r="F24" s="98" t="str">
        <f>'[11]CRONO FASE'!E1</f>
        <v>Inicio</v>
      </c>
      <c r="G24" s="30">
        <f>'[11]CRONO FASE'!F1</f>
        <v>1</v>
      </c>
      <c r="H24" s="30">
        <f>'[11]CRONO FASE'!G1</f>
        <v>2</v>
      </c>
      <c r="I24" s="30">
        <f>'[11]CRONO FASE'!H1</f>
        <v>3</v>
      </c>
      <c r="J24" s="30">
        <f>'[11]CRONO FASE'!I1</f>
        <v>4</v>
      </c>
      <c r="K24" s="30">
        <f>'[11]CRONO FASE'!J1</f>
        <v>5</v>
      </c>
      <c r="L24" s="30">
        <f>'[11]CRONO FASE'!K1</f>
        <v>6</v>
      </c>
      <c r="M24" s="30">
        <f>'[11]CRONO FASE'!L1</f>
        <v>7</v>
      </c>
      <c r="N24" s="30">
        <f>'[11]CRONO FASE'!M1</f>
        <v>8</v>
      </c>
      <c r="O24" s="30">
        <f>'[11]CRONO FASE'!N1</f>
        <v>9</v>
      </c>
      <c r="P24" s="30">
        <f>'[11]CRONO FASE'!O1</f>
        <v>10</v>
      </c>
      <c r="Q24" s="30">
        <f>'[11]CRONO FASE'!P1</f>
        <v>11</v>
      </c>
      <c r="R24" s="3">
        <f>'[11]CRONO FASE'!Q1</f>
        <v>12</v>
      </c>
      <c r="S24" s="58">
        <f>'[11]CRONO FASE'!R1</f>
        <v>13</v>
      </c>
      <c r="T24" s="30">
        <f>'[11]CRONO FASE'!S1</f>
        <v>14</v>
      </c>
      <c r="U24" s="30">
        <f>'[11]CRONO FASE'!T1</f>
        <v>15</v>
      </c>
      <c r="V24" s="30">
        <f>'[11]CRONO FASE'!U1</f>
        <v>16</v>
      </c>
      <c r="W24" s="30">
        <f>'[11]CRONO FASE'!V1</f>
        <v>17</v>
      </c>
      <c r="X24" s="30">
        <f>'[11]CRONO FASE'!W1</f>
        <v>18</v>
      </c>
      <c r="Y24" s="30">
        <f>'[11]CRONO FASE'!X1</f>
        <v>19</v>
      </c>
      <c r="Z24" s="30">
        <f>'[11]CRONO FASE'!Y1</f>
        <v>20</v>
      </c>
      <c r="AA24" s="30">
        <f>'[11]CRONO FASE'!Z1</f>
        <v>21</v>
      </c>
      <c r="AB24" s="30">
        <f>'[11]CRONO FASE'!AA1</f>
        <v>22</v>
      </c>
      <c r="AC24" s="30">
        <f>'[11]CRONO FASE'!AB1</f>
        <v>23</v>
      </c>
      <c r="AD24" s="59">
        <f>'[11]CRONO FASE'!AC1</f>
        <v>24</v>
      </c>
    </row>
    <row r="25" spans="1:30" s="19" customFormat="1" ht="20.100000000000001" customHeight="1" x14ac:dyDescent="0.25">
      <c r="A25" s="119" t="s">
        <v>4</v>
      </c>
      <c r="B25" s="36" t="str">
        <f>'[4]CRONO FASE'!A2</f>
        <v>Squad</v>
      </c>
      <c r="C25" s="140">
        <f>'[4]CRONO FASE'!B2</f>
        <v>7200</v>
      </c>
      <c r="D25" s="37">
        <f>'[4]CRONO FASE'!C2</f>
        <v>5</v>
      </c>
      <c r="E25" s="38">
        <f>'[4]CRONO FASE'!D2</f>
        <v>900</v>
      </c>
      <c r="F25" s="38">
        <f>'[4]CRONO FASE'!E2</f>
        <v>10</v>
      </c>
      <c r="G25" s="28">
        <f>'[4]CRONO FASE'!F2</f>
        <v>0</v>
      </c>
      <c r="H25" s="28">
        <f>'[4]CRONO FASE'!G2</f>
        <v>0</v>
      </c>
      <c r="I25" s="28">
        <f>'[4]CRONO FASE'!H2</f>
        <v>0</v>
      </c>
      <c r="J25" s="28">
        <f>'[4]CRONO FASE'!I2</f>
        <v>0</v>
      </c>
      <c r="K25" s="28">
        <f>'[4]CRONO FASE'!J2</f>
        <v>0</v>
      </c>
      <c r="L25" s="28">
        <f>'[4]CRONO FASE'!K2</f>
        <v>0</v>
      </c>
      <c r="M25" s="28">
        <f>'[4]CRONO FASE'!L2</f>
        <v>0</v>
      </c>
      <c r="N25" s="28">
        <f>'[4]CRONO FASE'!M2</f>
        <v>0</v>
      </c>
      <c r="O25" s="28">
        <f>'[4]CRONO FASE'!N2</f>
        <v>0</v>
      </c>
      <c r="P25" s="28">
        <f>'[4]CRONO FASE'!O2</f>
        <v>900</v>
      </c>
      <c r="Q25" s="28">
        <f>'[4]CRONO FASE'!P2</f>
        <v>900</v>
      </c>
      <c r="R25" s="28">
        <f>'[4]CRONO FASE'!Q2</f>
        <v>900</v>
      </c>
      <c r="S25" s="56">
        <f>'[4]CRONO FASE'!R2</f>
        <v>900</v>
      </c>
      <c r="T25" s="28">
        <f>'[4]CRONO FASE'!S2</f>
        <v>900</v>
      </c>
      <c r="U25" s="28">
        <f>'[4]CRONO FASE'!T2</f>
        <v>900</v>
      </c>
      <c r="V25" s="28">
        <f>'[4]CRONO FASE'!U2</f>
        <v>900</v>
      </c>
      <c r="W25" s="28">
        <f>'[4]CRONO FASE'!V2</f>
        <v>900</v>
      </c>
      <c r="X25" s="28">
        <f>'[4]CRONO FASE'!W2</f>
        <v>0</v>
      </c>
      <c r="Y25" s="28">
        <f>'[4]CRONO FASE'!X2</f>
        <v>0</v>
      </c>
      <c r="Z25" s="28">
        <f>'[4]CRONO FASE'!Y2</f>
        <v>0</v>
      </c>
      <c r="AA25" s="28">
        <f>'[4]CRONO FASE'!Z2</f>
        <v>0</v>
      </c>
      <c r="AB25" s="28">
        <f>'[4]CRONO FASE'!AA2</f>
        <v>0</v>
      </c>
      <c r="AC25" s="28">
        <f>'[4]CRONO FASE'!AB2</f>
        <v>0</v>
      </c>
      <c r="AD25" s="57">
        <f>'[4]CRONO FASE'!AC2</f>
        <v>0</v>
      </c>
    </row>
    <row r="26" spans="1:30" s="19" customFormat="1" ht="20.100000000000001" customHeight="1" x14ac:dyDescent="0.25">
      <c r="A26" s="106">
        <v>415</v>
      </c>
      <c r="B26" s="36" t="str">
        <f>'[4]CRONO FASE'!A3</f>
        <v>Desenvolvimento</v>
      </c>
      <c r="C26" s="140">
        <f>'[4]CRONO FASE'!B3</f>
        <v>14011.380000000001</v>
      </c>
      <c r="D26" s="37">
        <f>'[4]CRONO FASE'!C3</f>
        <v>12</v>
      </c>
      <c r="E26" s="38">
        <f>'[4]CRONO FASE'!D3</f>
        <v>2160</v>
      </c>
      <c r="F26" s="38">
        <f>'[4]CRONO FASE'!E3</f>
        <v>8</v>
      </c>
      <c r="G26" s="28">
        <f>'[4]CRONO FASE'!F3</f>
        <v>0</v>
      </c>
      <c r="H26" s="28">
        <f>'[4]CRONO FASE'!G3</f>
        <v>0</v>
      </c>
      <c r="I26" s="28">
        <f>'[4]CRONO FASE'!H3</f>
        <v>0</v>
      </c>
      <c r="J26" s="28">
        <f>'[4]CRONO FASE'!I3</f>
        <v>0</v>
      </c>
      <c r="K26" s="28">
        <f>'[4]CRONO FASE'!J3</f>
        <v>0</v>
      </c>
      <c r="L26" s="28">
        <f>'[4]CRONO FASE'!K3</f>
        <v>0</v>
      </c>
      <c r="M26" s="28">
        <f>'[4]CRONO FASE'!L3</f>
        <v>0</v>
      </c>
      <c r="N26" s="28">
        <f>'[4]CRONO FASE'!M3</f>
        <v>2160</v>
      </c>
      <c r="O26" s="28">
        <f>'[4]CRONO FASE'!N3</f>
        <v>2160</v>
      </c>
      <c r="P26" s="28">
        <f>'[4]CRONO FASE'!O3</f>
        <v>2160</v>
      </c>
      <c r="Q26" s="28">
        <f>'[4]CRONO FASE'!P3</f>
        <v>2160</v>
      </c>
      <c r="R26" s="28">
        <f>'[4]CRONO FASE'!Q3</f>
        <v>2160</v>
      </c>
      <c r="S26" s="56">
        <f>'[4]CRONO FASE'!R3</f>
        <v>2160</v>
      </c>
      <c r="T26" s="28">
        <f>'[4]CRONO FASE'!S3</f>
        <v>1051.380000000001</v>
      </c>
      <c r="U26" s="28">
        <f>'[4]CRONO FASE'!T3</f>
        <v>0</v>
      </c>
      <c r="V26" s="28">
        <f>'[4]CRONO FASE'!U3</f>
        <v>0</v>
      </c>
      <c r="W26" s="28">
        <f>'[4]CRONO FASE'!V3</f>
        <v>0</v>
      </c>
      <c r="X26" s="28">
        <f>'[4]CRONO FASE'!W3</f>
        <v>0</v>
      </c>
      <c r="Y26" s="28">
        <f>'[4]CRONO FASE'!X3</f>
        <v>0</v>
      </c>
      <c r="Z26" s="28">
        <f>'[4]CRONO FASE'!Y3</f>
        <v>0</v>
      </c>
      <c r="AA26" s="28">
        <f>'[4]CRONO FASE'!Z3</f>
        <v>0</v>
      </c>
      <c r="AB26" s="28">
        <f>'[4]CRONO FASE'!AA3</f>
        <v>0</v>
      </c>
      <c r="AC26" s="28">
        <f>'[4]CRONO FASE'!AB3</f>
        <v>0</v>
      </c>
      <c r="AD26" s="57">
        <f>'[4]CRONO FASE'!AC3</f>
        <v>0</v>
      </c>
    </row>
    <row r="27" spans="1:30" s="19" customFormat="1" ht="20.100000000000001" customHeight="1" x14ac:dyDescent="0.25">
      <c r="A27" s="106"/>
      <c r="B27" s="36" t="str">
        <f>'[4]CRONO FASE'!A4</f>
        <v>Homologação</v>
      </c>
      <c r="C27" s="140">
        <f>'[4]CRONO FASE'!B4</f>
        <v>2335.2300000000005</v>
      </c>
      <c r="D27" s="37">
        <f>'[4]CRONO FASE'!C4</f>
        <v>6</v>
      </c>
      <c r="E27" s="38">
        <f>'[4]CRONO FASE'!D4</f>
        <v>1080</v>
      </c>
      <c r="F27" s="38">
        <f>'[4]CRONO FASE'!E4</f>
        <v>12</v>
      </c>
      <c r="G27" s="28">
        <f>'[4]CRONO FASE'!F4</f>
        <v>0</v>
      </c>
      <c r="H27" s="28">
        <f>'[4]CRONO FASE'!G4</f>
        <v>0</v>
      </c>
      <c r="I27" s="28">
        <f>'[4]CRONO FASE'!H4</f>
        <v>0</v>
      </c>
      <c r="J27" s="28">
        <f>'[4]CRONO FASE'!I4</f>
        <v>0</v>
      </c>
      <c r="K27" s="28">
        <f>'[4]CRONO FASE'!J4</f>
        <v>0</v>
      </c>
      <c r="L27" s="28">
        <f>'[4]CRONO FASE'!K4</f>
        <v>0</v>
      </c>
      <c r="M27" s="28">
        <f>'[4]CRONO FASE'!L4</f>
        <v>0</v>
      </c>
      <c r="N27" s="28">
        <f>'[4]CRONO FASE'!M4</f>
        <v>0</v>
      </c>
      <c r="O27" s="28">
        <f>'[4]CRONO FASE'!N4</f>
        <v>0</v>
      </c>
      <c r="P27" s="28">
        <f>'[4]CRONO FASE'!O4</f>
        <v>0</v>
      </c>
      <c r="Q27" s="28">
        <f>'[4]CRONO FASE'!P4</f>
        <v>0</v>
      </c>
      <c r="R27" s="28">
        <f>'[4]CRONO FASE'!Q4</f>
        <v>1080</v>
      </c>
      <c r="S27" s="56">
        <f>'[4]CRONO FASE'!R4</f>
        <v>1080</v>
      </c>
      <c r="T27" s="28">
        <f>'[4]CRONO FASE'!S4</f>
        <v>175.23000000000047</v>
      </c>
      <c r="U27" s="28">
        <f>'[4]CRONO FASE'!T4</f>
        <v>0</v>
      </c>
      <c r="V27" s="28">
        <f>'[4]CRONO FASE'!U4</f>
        <v>0</v>
      </c>
      <c r="W27" s="28">
        <f>'[4]CRONO FASE'!V4</f>
        <v>0</v>
      </c>
      <c r="X27" s="28">
        <f>'[4]CRONO FASE'!W4</f>
        <v>0</v>
      </c>
      <c r="Y27" s="28">
        <f>'[4]CRONO FASE'!X4</f>
        <v>0</v>
      </c>
      <c r="Z27" s="28">
        <f>'[4]CRONO FASE'!Y4</f>
        <v>0</v>
      </c>
      <c r="AA27" s="28">
        <f>'[4]CRONO FASE'!Z4</f>
        <v>0</v>
      </c>
      <c r="AB27" s="28">
        <f>'[4]CRONO FASE'!AA4</f>
        <v>0</v>
      </c>
      <c r="AC27" s="28">
        <f>'[4]CRONO FASE'!AB4</f>
        <v>0</v>
      </c>
      <c r="AD27" s="57">
        <f>'[4]CRONO FASE'!AC4</f>
        <v>0</v>
      </c>
    </row>
    <row r="28" spans="1:30" s="19" customFormat="1" ht="20.100000000000001" customHeight="1" x14ac:dyDescent="0.25">
      <c r="A28" s="106"/>
      <c r="B28" s="36" t="str">
        <f>'[4]CRONO FASE'!A5</f>
        <v>Implantação</v>
      </c>
      <c r="C28" s="140">
        <f>'[4]CRONO FASE'!B5</f>
        <v>1167.6150000000002</v>
      </c>
      <c r="D28" s="37">
        <f>'[4]CRONO FASE'!C5</f>
        <v>5</v>
      </c>
      <c r="E28" s="38">
        <f>'[4]CRONO FASE'!D5</f>
        <v>900</v>
      </c>
      <c r="F28" s="38">
        <f>'[4]CRONO FASE'!E5</f>
        <v>15</v>
      </c>
      <c r="G28" s="28">
        <f>'[4]CRONO FASE'!F5</f>
        <v>0</v>
      </c>
      <c r="H28" s="28">
        <f>'[4]CRONO FASE'!G5</f>
        <v>0</v>
      </c>
      <c r="I28" s="28">
        <f>'[4]CRONO FASE'!H5</f>
        <v>0</v>
      </c>
      <c r="J28" s="28">
        <f>'[4]CRONO FASE'!I5</f>
        <v>0</v>
      </c>
      <c r="K28" s="28">
        <f>'[4]CRONO FASE'!J5</f>
        <v>0</v>
      </c>
      <c r="L28" s="28">
        <f>'[4]CRONO FASE'!K5</f>
        <v>0</v>
      </c>
      <c r="M28" s="28">
        <f>'[4]CRONO FASE'!L5</f>
        <v>0</v>
      </c>
      <c r="N28" s="28">
        <f>'[4]CRONO FASE'!M5</f>
        <v>0</v>
      </c>
      <c r="O28" s="28">
        <f>'[4]CRONO FASE'!N5</f>
        <v>0</v>
      </c>
      <c r="P28" s="28">
        <f>'[4]CRONO FASE'!O5</f>
        <v>0</v>
      </c>
      <c r="Q28" s="28">
        <f>'[4]CRONO FASE'!P5</f>
        <v>0</v>
      </c>
      <c r="R28" s="28">
        <f>'[4]CRONO FASE'!Q5</f>
        <v>0</v>
      </c>
      <c r="S28" s="56">
        <f>'[4]CRONO FASE'!R5</f>
        <v>0</v>
      </c>
      <c r="T28" s="28">
        <f>'[4]CRONO FASE'!S5</f>
        <v>0</v>
      </c>
      <c r="U28" s="28">
        <f>'[4]CRONO FASE'!T5</f>
        <v>900</v>
      </c>
      <c r="V28" s="28">
        <f>'[4]CRONO FASE'!U5</f>
        <v>267.61500000000024</v>
      </c>
      <c r="W28" s="28">
        <f>'[4]CRONO FASE'!V5</f>
        <v>0</v>
      </c>
      <c r="X28" s="28">
        <f>'[4]CRONO FASE'!W5</f>
        <v>0</v>
      </c>
      <c r="Y28" s="28">
        <f>'[4]CRONO FASE'!X5</f>
        <v>0</v>
      </c>
      <c r="Z28" s="28">
        <f>'[4]CRONO FASE'!Y5</f>
        <v>0</v>
      </c>
      <c r="AA28" s="28">
        <f>'[4]CRONO FASE'!Z5</f>
        <v>0</v>
      </c>
      <c r="AB28" s="28">
        <f>'[4]CRONO FASE'!AA5</f>
        <v>0</v>
      </c>
      <c r="AC28" s="28">
        <f>'[4]CRONO FASE'!AB5</f>
        <v>0</v>
      </c>
      <c r="AD28" s="57">
        <f>'[4]CRONO FASE'!AC5</f>
        <v>0</v>
      </c>
    </row>
    <row r="29" spans="1:30" s="19" customFormat="1" ht="20.100000000000001" customHeight="1" x14ac:dyDescent="0.25">
      <c r="A29" s="106"/>
      <c r="B29" s="36" t="str">
        <f>'[4]CRONO FASE'!A6</f>
        <v>Garantia</v>
      </c>
      <c r="C29" s="140">
        <f>'[4]CRONO FASE'!B6</f>
        <v>2335.2300000000005</v>
      </c>
      <c r="D29" s="37">
        <f>'[4]CRONO FASE'!C6</f>
        <v>3</v>
      </c>
      <c r="E29" s="38">
        <f>'[4]CRONO FASE'!D6</f>
        <v>540</v>
      </c>
      <c r="F29" s="38">
        <f>'[4]CRONO FASE'!E6</f>
        <v>17</v>
      </c>
      <c r="G29" s="28">
        <f>'[4]CRONO FASE'!F6</f>
        <v>0</v>
      </c>
      <c r="H29" s="28">
        <f>'[4]CRONO FASE'!G6</f>
        <v>0</v>
      </c>
      <c r="I29" s="28">
        <f>'[4]CRONO FASE'!H6</f>
        <v>0</v>
      </c>
      <c r="J29" s="28">
        <f>'[4]CRONO FASE'!I6</f>
        <v>0</v>
      </c>
      <c r="K29" s="28">
        <f>'[4]CRONO FASE'!J6</f>
        <v>0</v>
      </c>
      <c r="L29" s="28">
        <f>'[4]CRONO FASE'!K6</f>
        <v>0</v>
      </c>
      <c r="M29" s="28">
        <f>'[4]CRONO FASE'!L6</f>
        <v>0</v>
      </c>
      <c r="N29" s="28">
        <f>'[4]CRONO FASE'!M6</f>
        <v>0</v>
      </c>
      <c r="O29" s="28">
        <f>'[4]CRONO FASE'!N6</f>
        <v>0</v>
      </c>
      <c r="P29" s="28">
        <f>'[4]CRONO FASE'!O6</f>
        <v>0</v>
      </c>
      <c r="Q29" s="28">
        <f>'[4]CRONO FASE'!P6</f>
        <v>0</v>
      </c>
      <c r="R29" s="28">
        <f>'[4]CRONO FASE'!Q6</f>
        <v>0</v>
      </c>
      <c r="S29" s="56">
        <f>'[4]CRONO FASE'!R6</f>
        <v>0</v>
      </c>
      <c r="T29" s="28">
        <f>'[4]CRONO FASE'!S6</f>
        <v>0</v>
      </c>
      <c r="U29" s="28">
        <f>'[4]CRONO FASE'!T6</f>
        <v>0</v>
      </c>
      <c r="V29" s="28">
        <f>'[4]CRONO FASE'!U6</f>
        <v>0</v>
      </c>
      <c r="W29" s="28">
        <f>'[4]CRONO FASE'!V6</f>
        <v>540</v>
      </c>
      <c r="X29" s="28">
        <f>'[4]CRONO FASE'!W6</f>
        <v>540</v>
      </c>
      <c r="Y29" s="28">
        <f>'[4]CRONO FASE'!X6</f>
        <v>540</v>
      </c>
      <c r="Z29" s="28">
        <f>'[4]CRONO FASE'!Y6</f>
        <v>540</v>
      </c>
      <c r="AA29" s="28">
        <f>'[4]CRONO FASE'!Z6</f>
        <v>175.23000000000047</v>
      </c>
      <c r="AB29" s="28">
        <f>'[4]CRONO FASE'!AA6</f>
        <v>0</v>
      </c>
      <c r="AC29" s="28">
        <f>'[4]CRONO FASE'!AB6</f>
        <v>0</v>
      </c>
      <c r="AD29" s="57">
        <f>'[4]CRONO FASE'!AC6</f>
        <v>0</v>
      </c>
    </row>
    <row r="30" spans="1:30" s="17" customFormat="1" ht="20.100000000000001" customHeight="1" x14ac:dyDescent="0.25">
      <c r="A30" s="102"/>
      <c r="B30" s="24" t="str">
        <f>'[5]CRONO FASE'!A1</f>
        <v>Descrição</v>
      </c>
      <c r="C30" s="45" t="str">
        <f>'[5]CRONO FASE'!B1</f>
        <v>Horas</v>
      </c>
      <c r="D30" s="25" t="str">
        <f>'[5]CRONO FASE'!C1</f>
        <v>Recursos</v>
      </c>
      <c r="E30" s="4" t="str">
        <f>'[5]CRONO FASE'!D1</f>
        <v>Horas/Mês</v>
      </c>
      <c r="F30" s="98" t="str">
        <f>'[5]CRONO FASE'!E1</f>
        <v>Inicio</v>
      </c>
      <c r="G30" s="30">
        <f>'[5]CRONO FASE'!F1</f>
        <v>1</v>
      </c>
      <c r="H30" s="30">
        <f>'[5]CRONO FASE'!G1</f>
        <v>2</v>
      </c>
      <c r="I30" s="30">
        <f>'[5]CRONO FASE'!H1</f>
        <v>3</v>
      </c>
      <c r="J30" s="30">
        <f>'[5]CRONO FASE'!I1</f>
        <v>4</v>
      </c>
      <c r="K30" s="30">
        <f>'[5]CRONO FASE'!J1</f>
        <v>5</v>
      </c>
      <c r="L30" s="30">
        <f>'[5]CRONO FASE'!K1</f>
        <v>6</v>
      </c>
      <c r="M30" s="30">
        <f>'[5]CRONO FASE'!L1</f>
        <v>7</v>
      </c>
      <c r="N30" s="30">
        <f>'[5]CRONO FASE'!M1</f>
        <v>8</v>
      </c>
      <c r="O30" s="30">
        <f>'[5]CRONO FASE'!N1</f>
        <v>9</v>
      </c>
      <c r="P30" s="30">
        <f>'[5]CRONO FASE'!O1</f>
        <v>10</v>
      </c>
      <c r="Q30" s="30">
        <f>'[5]CRONO FASE'!P1</f>
        <v>11</v>
      </c>
      <c r="R30" s="3">
        <f>'[5]CRONO FASE'!Q1</f>
        <v>12</v>
      </c>
      <c r="S30" s="58">
        <f>'[5]CRONO FASE'!R1</f>
        <v>13</v>
      </c>
      <c r="T30" s="30">
        <f>'[5]CRONO FASE'!S1</f>
        <v>14</v>
      </c>
      <c r="U30" s="30">
        <f>'[5]CRONO FASE'!T1</f>
        <v>15</v>
      </c>
      <c r="V30" s="30">
        <f>'[5]CRONO FASE'!U1</f>
        <v>16</v>
      </c>
      <c r="W30" s="30">
        <f>'[5]CRONO FASE'!V1</f>
        <v>17</v>
      </c>
      <c r="X30" s="30">
        <f>'[5]CRONO FASE'!W1</f>
        <v>18</v>
      </c>
      <c r="Y30" s="30">
        <f>'[5]CRONO FASE'!X1</f>
        <v>19</v>
      </c>
      <c r="Z30" s="30">
        <f>'[5]CRONO FASE'!Y1</f>
        <v>20</v>
      </c>
      <c r="AA30" s="30">
        <f>'[5]CRONO FASE'!Z1</f>
        <v>21</v>
      </c>
      <c r="AB30" s="30">
        <f>'[5]CRONO FASE'!AA1</f>
        <v>22</v>
      </c>
      <c r="AC30" s="30">
        <f>'[5]CRONO FASE'!AB1</f>
        <v>23</v>
      </c>
      <c r="AD30" s="59">
        <f>'[5]CRONO FASE'!AC1</f>
        <v>24</v>
      </c>
    </row>
    <row r="31" spans="1:30" s="19" customFormat="1" ht="20.100000000000001" customHeight="1" x14ac:dyDescent="0.25">
      <c r="A31" s="107" t="s">
        <v>1</v>
      </c>
      <c r="B31" s="39" t="str">
        <f>'[5]CRONO FASE'!A2</f>
        <v>Squad</v>
      </c>
      <c r="C31" s="48">
        <f>'[5]CRONO FASE'!B2</f>
        <v>6480</v>
      </c>
      <c r="D31" s="40">
        <f>'[5]CRONO FASE'!C2</f>
        <v>6</v>
      </c>
      <c r="E31" s="41">
        <f>'[5]CRONO FASE'!D2</f>
        <v>1080</v>
      </c>
      <c r="F31" s="41">
        <f>'[5]CRONO FASE'!E2</f>
        <v>5</v>
      </c>
      <c r="G31" s="28">
        <f>'[5]CRONO FASE'!F2</f>
        <v>0</v>
      </c>
      <c r="H31" s="28">
        <f>'[5]CRONO FASE'!G2</f>
        <v>0</v>
      </c>
      <c r="I31" s="28">
        <f>'[5]CRONO FASE'!H2</f>
        <v>0</v>
      </c>
      <c r="J31" s="28">
        <f>'[5]CRONO FASE'!I2</f>
        <v>0</v>
      </c>
      <c r="K31" s="28">
        <f>'[5]CRONO FASE'!J2</f>
        <v>1080</v>
      </c>
      <c r="L31" s="28">
        <f>'[5]CRONO FASE'!K2</f>
        <v>1080</v>
      </c>
      <c r="M31" s="28">
        <f>'[5]CRONO FASE'!L2</f>
        <v>1080</v>
      </c>
      <c r="N31" s="28">
        <f>'[5]CRONO FASE'!M2</f>
        <v>1080</v>
      </c>
      <c r="O31" s="28">
        <f>'[5]CRONO FASE'!N2</f>
        <v>1080</v>
      </c>
      <c r="P31" s="28">
        <f>'[5]CRONO FASE'!O2</f>
        <v>1080</v>
      </c>
      <c r="Q31" s="28">
        <f>'[5]CRONO FASE'!P2</f>
        <v>0</v>
      </c>
      <c r="R31" s="28">
        <f>'[5]CRONO FASE'!Q2</f>
        <v>0</v>
      </c>
      <c r="S31" s="56">
        <f>'[5]CRONO FASE'!R2</f>
        <v>0</v>
      </c>
      <c r="T31" s="28">
        <f>'[5]CRONO FASE'!S2</f>
        <v>0</v>
      </c>
      <c r="U31" s="28">
        <f>'[5]CRONO FASE'!T2</f>
        <v>0</v>
      </c>
      <c r="V31" s="28">
        <f>'[5]CRONO FASE'!U2</f>
        <v>0</v>
      </c>
      <c r="W31" s="28">
        <f>'[5]CRONO FASE'!V2</f>
        <v>0</v>
      </c>
      <c r="X31" s="28">
        <f>'[5]CRONO FASE'!W2</f>
        <v>0</v>
      </c>
      <c r="Y31" s="28">
        <f>'[5]CRONO FASE'!X2</f>
        <v>0</v>
      </c>
      <c r="Z31" s="28">
        <f>'[5]CRONO FASE'!Y2</f>
        <v>0</v>
      </c>
      <c r="AA31" s="28">
        <f>'[5]CRONO FASE'!Z2</f>
        <v>0</v>
      </c>
      <c r="AB31" s="28">
        <f>'[5]CRONO FASE'!AA2</f>
        <v>0</v>
      </c>
      <c r="AC31" s="28">
        <f>'[5]CRONO FASE'!AB2</f>
        <v>0</v>
      </c>
      <c r="AD31" s="57">
        <f>'[5]CRONO FASE'!AC2</f>
        <v>0</v>
      </c>
    </row>
    <row r="32" spans="1:30" s="19" customFormat="1" ht="20.100000000000001" customHeight="1" x14ac:dyDescent="0.25">
      <c r="A32" s="108">
        <v>121</v>
      </c>
      <c r="B32" s="39" t="str">
        <f>'[5]CRONO FASE'!A3</f>
        <v>Desenvolvimento</v>
      </c>
      <c r="C32" s="48">
        <f>'[5]CRONO FASE'!B3</f>
        <v>1425.6</v>
      </c>
      <c r="D32" s="40">
        <f>'[5]CRONO FASE'!C3</f>
        <v>2.5</v>
      </c>
      <c r="E32" s="41">
        <f>'[5]CRONO FASE'!D3</f>
        <v>450</v>
      </c>
      <c r="F32" s="41">
        <f>'[5]CRONO FASE'!E3</f>
        <v>5</v>
      </c>
      <c r="G32" s="28">
        <f>'[5]CRONO FASE'!F3</f>
        <v>0</v>
      </c>
      <c r="H32" s="28">
        <f>'[5]CRONO FASE'!G3</f>
        <v>0</v>
      </c>
      <c r="I32" s="28">
        <f>'[5]CRONO FASE'!H3</f>
        <v>0</v>
      </c>
      <c r="J32" s="28">
        <f>'[5]CRONO FASE'!I3</f>
        <v>0</v>
      </c>
      <c r="K32" s="28">
        <f>'[5]CRONO FASE'!J3</f>
        <v>450</v>
      </c>
      <c r="L32" s="28">
        <f>'[5]CRONO FASE'!K3</f>
        <v>450</v>
      </c>
      <c r="M32" s="28">
        <f>'[5]CRONO FASE'!L3</f>
        <v>450</v>
      </c>
      <c r="N32" s="28">
        <f>'[5]CRONO FASE'!M3</f>
        <v>75.599999999999909</v>
      </c>
      <c r="O32" s="28">
        <f>'[5]CRONO FASE'!N3</f>
        <v>0</v>
      </c>
      <c r="P32" s="28">
        <f>'[5]CRONO FASE'!O3</f>
        <v>0</v>
      </c>
      <c r="Q32" s="28">
        <f>'[5]CRONO FASE'!P3</f>
        <v>0</v>
      </c>
      <c r="R32" s="28">
        <f>'[5]CRONO FASE'!Q3</f>
        <v>0</v>
      </c>
      <c r="S32" s="56">
        <f>'[5]CRONO FASE'!R3</f>
        <v>0</v>
      </c>
      <c r="T32" s="28">
        <f>'[5]CRONO FASE'!S3</f>
        <v>0</v>
      </c>
      <c r="U32" s="28">
        <f>'[5]CRONO FASE'!T3</f>
        <v>0</v>
      </c>
      <c r="V32" s="28">
        <f>'[5]CRONO FASE'!U3</f>
        <v>0</v>
      </c>
      <c r="W32" s="28">
        <f>'[5]CRONO FASE'!V3</f>
        <v>0</v>
      </c>
      <c r="X32" s="28">
        <f>'[5]CRONO FASE'!W3</f>
        <v>0</v>
      </c>
      <c r="Y32" s="28">
        <f>'[5]CRONO FASE'!X3</f>
        <v>0</v>
      </c>
      <c r="Z32" s="28">
        <f>'[5]CRONO FASE'!Y3</f>
        <v>0</v>
      </c>
      <c r="AA32" s="28">
        <f>'[5]CRONO FASE'!Z3</f>
        <v>0</v>
      </c>
      <c r="AB32" s="28">
        <f>'[5]CRONO FASE'!AA3</f>
        <v>0</v>
      </c>
      <c r="AC32" s="28">
        <f>'[5]CRONO FASE'!AB3</f>
        <v>0</v>
      </c>
      <c r="AD32" s="57">
        <f>'[5]CRONO FASE'!AC3</f>
        <v>0</v>
      </c>
    </row>
    <row r="33" spans="1:30" s="19" customFormat="1" ht="20.100000000000001" customHeight="1" x14ac:dyDescent="0.25">
      <c r="A33" s="108"/>
      <c r="B33" s="39" t="str">
        <f>'[5]CRONO FASE'!A4</f>
        <v>Homologação</v>
      </c>
      <c r="C33" s="48">
        <f>'[5]CRONO FASE'!B4</f>
        <v>415.8</v>
      </c>
      <c r="D33" s="40">
        <f>'[5]CRONO FASE'!C4</f>
        <v>2</v>
      </c>
      <c r="E33" s="41">
        <f>'[5]CRONO FASE'!D4</f>
        <v>360</v>
      </c>
      <c r="F33" s="41">
        <f>'[5]CRONO FASE'!E4</f>
        <v>7</v>
      </c>
      <c r="G33" s="28">
        <f>'[5]CRONO FASE'!F4</f>
        <v>0</v>
      </c>
      <c r="H33" s="28">
        <f>'[5]CRONO FASE'!G4</f>
        <v>0</v>
      </c>
      <c r="I33" s="28">
        <f>'[5]CRONO FASE'!H4</f>
        <v>0</v>
      </c>
      <c r="J33" s="28">
        <f>'[5]CRONO FASE'!I4</f>
        <v>0</v>
      </c>
      <c r="K33" s="28">
        <f>'[5]CRONO FASE'!J4</f>
        <v>0</v>
      </c>
      <c r="L33" s="28">
        <f>'[5]CRONO FASE'!K4</f>
        <v>0</v>
      </c>
      <c r="M33" s="28">
        <f>'[5]CRONO FASE'!L4</f>
        <v>360</v>
      </c>
      <c r="N33" s="28">
        <f>'[5]CRONO FASE'!M4</f>
        <v>55.800000000000011</v>
      </c>
      <c r="O33" s="28">
        <f>'[5]CRONO FASE'!N4</f>
        <v>0</v>
      </c>
      <c r="P33" s="28">
        <f>'[5]CRONO FASE'!O4</f>
        <v>0</v>
      </c>
      <c r="Q33" s="28">
        <f>'[5]CRONO FASE'!P4</f>
        <v>0</v>
      </c>
      <c r="R33" s="28">
        <f>'[5]CRONO FASE'!Q4</f>
        <v>0</v>
      </c>
      <c r="S33" s="56">
        <f>'[5]CRONO FASE'!R4</f>
        <v>0</v>
      </c>
      <c r="T33" s="28">
        <f>'[5]CRONO FASE'!S4</f>
        <v>0</v>
      </c>
      <c r="U33" s="28">
        <f>'[5]CRONO FASE'!T4</f>
        <v>0</v>
      </c>
      <c r="V33" s="28">
        <f>'[5]CRONO FASE'!U4</f>
        <v>0</v>
      </c>
      <c r="W33" s="28">
        <f>'[5]CRONO FASE'!V4</f>
        <v>0</v>
      </c>
      <c r="X33" s="28">
        <f>'[5]CRONO FASE'!W4</f>
        <v>0</v>
      </c>
      <c r="Y33" s="28">
        <f>'[5]CRONO FASE'!X4</f>
        <v>0</v>
      </c>
      <c r="Z33" s="28">
        <f>'[5]CRONO FASE'!Y4</f>
        <v>0</v>
      </c>
      <c r="AA33" s="28">
        <f>'[5]CRONO FASE'!Z4</f>
        <v>0</v>
      </c>
      <c r="AB33" s="28">
        <f>'[5]CRONO FASE'!AA4</f>
        <v>0</v>
      </c>
      <c r="AC33" s="28">
        <f>'[5]CRONO FASE'!AB4</f>
        <v>0</v>
      </c>
      <c r="AD33" s="57">
        <f>'[5]CRONO FASE'!AC4</f>
        <v>0</v>
      </c>
    </row>
    <row r="34" spans="1:30" s="19" customFormat="1" ht="20.100000000000001" customHeight="1" x14ac:dyDescent="0.25">
      <c r="A34" s="108"/>
      <c r="B34" s="39" t="str">
        <f>'[5]CRONO FASE'!A5</f>
        <v>Implantação</v>
      </c>
      <c r="C34" s="48">
        <f>'[5]CRONO FASE'!B5</f>
        <v>59.400000000000006</v>
      </c>
      <c r="D34" s="40">
        <f>'[5]CRONO FASE'!C5</f>
        <v>1</v>
      </c>
      <c r="E34" s="41">
        <f>'[5]CRONO FASE'!D5</f>
        <v>180</v>
      </c>
      <c r="F34" s="41">
        <f>'[5]CRONO FASE'!E5</f>
        <v>9</v>
      </c>
      <c r="G34" s="28">
        <f>'[5]CRONO FASE'!F5</f>
        <v>0</v>
      </c>
      <c r="H34" s="28">
        <f>'[5]CRONO FASE'!G5</f>
        <v>0</v>
      </c>
      <c r="I34" s="28">
        <f>'[5]CRONO FASE'!H5</f>
        <v>0</v>
      </c>
      <c r="J34" s="28">
        <f>'[5]CRONO FASE'!I5</f>
        <v>0</v>
      </c>
      <c r="K34" s="28">
        <f>'[5]CRONO FASE'!J5</f>
        <v>0</v>
      </c>
      <c r="L34" s="28">
        <f>'[5]CRONO FASE'!K5</f>
        <v>0</v>
      </c>
      <c r="M34" s="28">
        <f>'[5]CRONO FASE'!L5</f>
        <v>0</v>
      </c>
      <c r="N34" s="28">
        <f>'[5]CRONO FASE'!M5</f>
        <v>0</v>
      </c>
      <c r="O34" s="28">
        <f>'[5]CRONO FASE'!N5</f>
        <v>59.400000000000006</v>
      </c>
      <c r="P34" s="28">
        <f>'[5]CRONO FASE'!O5</f>
        <v>0</v>
      </c>
      <c r="Q34" s="28">
        <f>'[5]CRONO FASE'!P5</f>
        <v>0</v>
      </c>
      <c r="R34" s="28">
        <f>'[5]CRONO FASE'!Q5</f>
        <v>0</v>
      </c>
      <c r="S34" s="56">
        <f>'[5]CRONO FASE'!R5</f>
        <v>0</v>
      </c>
      <c r="T34" s="28">
        <f>'[5]CRONO FASE'!S5</f>
        <v>0</v>
      </c>
      <c r="U34" s="28">
        <f>'[5]CRONO FASE'!T5</f>
        <v>0</v>
      </c>
      <c r="V34" s="28">
        <f>'[5]CRONO FASE'!U5</f>
        <v>0</v>
      </c>
      <c r="W34" s="28">
        <f>'[5]CRONO FASE'!V5</f>
        <v>0</v>
      </c>
      <c r="X34" s="28">
        <f>'[5]CRONO FASE'!W5</f>
        <v>0</v>
      </c>
      <c r="Y34" s="28">
        <f>'[5]CRONO FASE'!X5</f>
        <v>0</v>
      </c>
      <c r="Z34" s="28">
        <f>'[5]CRONO FASE'!Y5</f>
        <v>0</v>
      </c>
      <c r="AA34" s="28">
        <f>'[5]CRONO FASE'!Z5</f>
        <v>0</v>
      </c>
      <c r="AB34" s="28">
        <f>'[5]CRONO FASE'!AA5</f>
        <v>0</v>
      </c>
      <c r="AC34" s="28">
        <f>'[5]CRONO FASE'!AB5</f>
        <v>0</v>
      </c>
      <c r="AD34" s="57">
        <f>'[5]CRONO FASE'!AC5</f>
        <v>0</v>
      </c>
    </row>
    <row r="35" spans="1:30" s="19" customFormat="1" ht="20.100000000000001" customHeight="1" x14ac:dyDescent="0.25">
      <c r="A35" s="108"/>
      <c r="B35" s="39" t="str">
        <f>'[5]CRONO FASE'!A6</f>
        <v>Garantia</v>
      </c>
      <c r="C35" s="48">
        <f>'[5]CRONO FASE'!B6</f>
        <v>118.80000000000001</v>
      </c>
      <c r="D35" s="40">
        <f>'[5]CRONO FASE'!C6</f>
        <v>0.5</v>
      </c>
      <c r="E35" s="41">
        <f>'[5]CRONO FASE'!D6</f>
        <v>90</v>
      </c>
      <c r="F35" s="41">
        <f>'[5]CRONO FASE'!E6</f>
        <v>10</v>
      </c>
      <c r="G35" s="28">
        <f>'[5]CRONO FASE'!F6</f>
        <v>0</v>
      </c>
      <c r="H35" s="28">
        <f>'[5]CRONO FASE'!G6</f>
        <v>0</v>
      </c>
      <c r="I35" s="28">
        <f>'[5]CRONO FASE'!H6</f>
        <v>0</v>
      </c>
      <c r="J35" s="28">
        <f>'[5]CRONO FASE'!I6</f>
        <v>0</v>
      </c>
      <c r="K35" s="28">
        <f>'[5]CRONO FASE'!J6</f>
        <v>0</v>
      </c>
      <c r="L35" s="28">
        <f>'[5]CRONO FASE'!K6</f>
        <v>0</v>
      </c>
      <c r="M35" s="28">
        <f>'[5]CRONO FASE'!L6</f>
        <v>0</v>
      </c>
      <c r="N35" s="28">
        <f>'[5]CRONO FASE'!M6</f>
        <v>0</v>
      </c>
      <c r="O35" s="28">
        <f>'[5]CRONO FASE'!N6</f>
        <v>0</v>
      </c>
      <c r="P35" s="28">
        <f>'[5]CRONO FASE'!O6</f>
        <v>90</v>
      </c>
      <c r="Q35" s="28">
        <f>'[5]CRONO FASE'!P6</f>
        <v>28.800000000000011</v>
      </c>
      <c r="R35" s="28">
        <f>'[5]CRONO FASE'!Q6</f>
        <v>0</v>
      </c>
      <c r="S35" s="56">
        <f>'[5]CRONO FASE'!R6</f>
        <v>0</v>
      </c>
      <c r="T35" s="28">
        <f>'[5]CRONO FASE'!S6</f>
        <v>0</v>
      </c>
      <c r="U35" s="28">
        <f>'[5]CRONO FASE'!T6</f>
        <v>0</v>
      </c>
      <c r="V35" s="28">
        <f>'[5]CRONO FASE'!U6</f>
        <v>0</v>
      </c>
      <c r="W35" s="28">
        <f>'[5]CRONO FASE'!V6</f>
        <v>0</v>
      </c>
      <c r="X35" s="28">
        <f>'[5]CRONO FASE'!W6</f>
        <v>0</v>
      </c>
      <c r="Y35" s="28">
        <f>'[5]CRONO FASE'!X6</f>
        <v>0</v>
      </c>
      <c r="Z35" s="28">
        <f>'[5]CRONO FASE'!Y6</f>
        <v>0</v>
      </c>
      <c r="AA35" s="28">
        <f>'[5]CRONO FASE'!Z6</f>
        <v>0</v>
      </c>
      <c r="AB35" s="28">
        <f>'[5]CRONO FASE'!AA6</f>
        <v>0</v>
      </c>
      <c r="AC35" s="28">
        <f>'[5]CRONO FASE'!AB6</f>
        <v>0</v>
      </c>
      <c r="AD35" s="57">
        <f>'[5]CRONO FASE'!AC6</f>
        <v>0</v>
      </c>
    </row>
    <row r="36" spans="1:30" s="17" customFormat="1" ht="20.100000000000001" customHeight="1" x14ac:dyDescent="0.25">
      <c r="A36" s="102"/>
      <c r="B36" s="24" t="str">
        <f>'[6]CRONO FASE'!A1</f>
        <v>Descrição</v>
      </c>
      <c r="C36" s="45" t="str">
        <f>'[6]CRONO FASE'!B1</f>
        <v>Horas</v>
      </c>
      <c r="D36" s="25" t="str">
        <f>'[6]CRONO FASE'!C1</f>
        <v>Recursos</v>
      </c>
      <c r="E36" s="4" t="str">
        <f>'[6]CRONO FASE'!D1</f>
        <v>Horas/Mês</v>
      </c>
      <c r="F36" s="99" t="str">
        <f>'[6]CRONO FASE'!E1</f>
        <v>Inicio</v>
      </c>
      <c r="G36" s="30">
        <f>'[6]CRONO FASE'!F1</f>
        <v>1</v>
      </c>
      <c r="H36" s="30">
        <f>'[6]CRONO FASE'!G1</f>
        <v>2</v>
      </c>
      <c r="I36" s="30">
        <f>'[6]CRONO FASE'!H1</f>
        <v>3</v>
      </c>
      <c r="J36" s="30">
        <f>'[6]CRONO FASE'!I1</f>
        <v>4</v>
      </c>
      <c r="K36" s="30">
        <f>'[6]CRONO FASE'!J1</f>
        <v>5</v>
      </c>
      <c r="L36" s="30">
        <f>'[6]CRONO FASE'!K1</f>
        <v>6</v>
      </c>
      <c r="M36" s="30">
        <f>'[6]CRONO FASE'!L1</f>
        <v>7</v>
      </c>
      <c r="N36" s="30">
        <f>'[6]CRONO FASE'!M1</f>
        <v>8</v>
      </c>
      <c r="O36" s="30">
        <f>'[6]CRONO FASE'!N1</f>
        <v>9</v>
      </c>
      <c r="P36" s="30">
        <f>'[6]CRONO FASE'!O1</f>
        <v>10</v>
      </c>
      <c r="Q36" s="30">
        <f>'[6]CRONO FASE'!P1</f>
        <v>11</v>
      </c>
      <c r="R36" s="3">
        <f>'[6]CRONO FASE'!Q1</f>
        <v>12</v>
      </c>
      <c r="S36" s="58">
        <f>'[6]CRONO FASE'!R1</f>
        <v>13</v>
      </c>
      <c r="T36" s="30">
        <f>'[6]CRONO FASE'!S1</f>
        <v>14</v>
      </c>
      <c r="U36" s="30">
        <f>'[6]CRONO FASE'!T1</f>
        <v>15</v>
      </c>
      <c r="V36" s="30">
        <f>'[6]CRONO FASE'!U1</f>
        <v>16</v>
      </c>
      <c r="W36" s="30">
        <f>'[6]CRONO FASE'!V1</f>
        <v>17</v>
      </c>
      <c r="X36" s="30">
        <f>'[6]CRONO FASE'!W1</f>
        <v>18</v>
      </c>
      <c r="Y36" s="30">
        <f>'[6]CRONO FASE'!X1</f>
        <v>19</v>
      </c>
      <c r="Z36" s="30">
        <f>'[6]CRONO FASE'!Y1</f>
        <v>20</v>
      </c>
      <c r="AA36" s="30">
        <f>'[6]CRONO FASE'!Z1</f>
        <v>21</v>
      </c>
      <c r="AB36" s="30">
        <f>'[6]CRONO FASE'!AA1</f>
        <v>22</v>
      </c>
      <c r="AC36" s="30">
        <f>'[6]CRONO FASE'!AB1</f>
        <v>23</v>
      </c>
      <c r="AD36" s="59">
        <f>'[6]CRONO FASE'!AC1</f>
        <v>24</v>
      </c>
    </row>
    <row r="37" spans="1:30" s="19" customFormat="1" ht="20.100000000000001" customHeight="1" x14ac:dyDescent="0.25">
      <c r="A37" s="109" t="s">
        <v>2</v>
      </c>
      <c r="B37" s="42" t="str">
        <f>'[6]CRONO FASE'!A2</f>
        <v>Squad</v>
      </c>
      <c r="C37" s="49">
        <f>'[6]CRONO FASE'!B2</f>
        <v>0</v>
      </c>
      <c r="D37" s="43">
        <f>'[6]CRONO FASE'!C2</f>
        <v>0</v>
      </c>
      <c r="E37" s="44">
        <f>'[6]CRONO FASE'!D2</f>
        <v>0</v>
      </c>
      <c r="F37" s="44">
        <f>'[6]CRONO FASE'!E2</f>
        <v>1</v>
      </c>
      <c r="G37" s="28">
        <f>'[6]CRONO FASE'!F2</f>
        <v>0</v>
      </c>
      <c r="H37" s="28">
        <f>'[6]CRONO FASE'!G2</f>
        <v>0</v>
      </c>
      <c r="I37" s="28">
        <f>'[6]CRONO FASE'!H2</f>
        <v>0</v>
      </c>
      <c r="J37" s="28">
        <f>'[6]CRONO FASE'!I2</f>
        <v>0</v>
      </c>
      <c r="K37" s="28">
        <f>'[6]CRONO FASE'!J2</f>
        <v>0</v>
      </c>
      <c r="L37" s="28">
        <f>'[6]CRONO FASE'!K2</f>
        <v>0</v>
      </c>
      <c r="M37" s="28">
        <f>'[6]CRONO FASE'!L2</f>
        <v>0</v>
      </c>
      <c r="N37" s="28">
        <f>'[6]CRONO FASE'!M2</f>
        <v>0</v>
      </c>
      <c r="O37" s="28">
        <f>'[6]CRONO FASE'!N2</f>
        <v>0</v>
      </c>
      <c r="P37" s="28">
        <f>'[6]CRONO FASE'!O2</f>
        <v>0</v>
      </c>
      <c r="Q37" s="28">
        <f>'[6]CRONO FASE'!P2</f>
        <v>0</v>
      </c>
      <c r="R37" s="28">
        <f>'[6]CRONO FASE'!Q2</f>
        <v>0</v>
      </c>
      <c r="S37" s="56">
        <f>'[6]CRONO FASE'!R2</f>
        <v>0</v>
      </c>
      <c r="T37" s="28">
        <f>'[6]CRONO FASE'!S2</f>
        <v>0</v>
      </c>
      <c r="U37" s="28">
        <f>'[6]CRONO FASE'!T2</f>
        <v>0</v>
      </c>
      <c r="V37" s="28">
        <f>'[6]CRONO FASE'!U2</f>
        <v>0</v>
      </c>
      <c r="W37" s="28">
        <f>'[6]CRONO FASE'!V2</f>
        <v>0</v>
      </c>
      <c r="X37" s="28">
        <f>'[6]CRONO FASE'!W2</f>
        <v>0</v>
      </c>
      <c r="Y37" s="28">
        <f>'[6]CRONO FASE'!X2</f>
        <v>0</v>
      </c>
      <c r="Z37" s="28">
        <f>'[6]CRONO FASE'!Y2</f>
        <v>0</v>
      </c>
      <c r="AA37" s="28">
        <f>'[6]CRONO FASE'!Z2</f>
        <v>0</v>
      </c>
      <c r="AB37" s="28">
        <f>'[6]CRONO FASE'!AA2</f>
        <v>0</v>
      </c>
      <c r="AC37" s="28">
        <f>'[6]CRONO FASE'!AB2</f>
        <v>0</v>
      </c>
      <c r="AD37" s="57">
        <f>'[6]CRONO FASE'!AC2</f>
        <v>0</v>
      </c>
    </row>
    <row r="38" spans="1:30" s="19" customFormat="1" ht="20.100000000000001" customHeight="1" x14ac:dyDescent="0.25">
      <c r="A38" s="110">
        <v>115</v>
      </c>
      <c r="B38" s="42" t="str">
        <f>'[6]CRONO FASE'!A3</f>
        <v>Desenvolvimento</v>
      </c>
      <c r="C38" s="49">
        <f>'[6]CRONO FASE'!B3</f>
        <v>1956.96</v>
      </c>
      <c r="D38" s="43">
        <f>'[6]CRONO FASE'!C3</f>
        <v>2</v>
      </c>
      <c r="E38" s="44">
        <f>'[6]CRONO FASE'!D3</f>
        <v>360</v>
      </c>
      <c r="F38" s="44">
        <f>'[6]CRONO FASE'!E3</f>
        <v>8</v>
      </c>
      <c r="G38" s="28">
        <f>'[6]CRONO FASE'!F3</f>
        <v>0</v>
      </c>
      <c r="H38" s="28">
        <f>'[6]CRONO FASE'!G3</f>
        <v>0</v>
      </c>
      <c r="I38" s="28">
        <f>'[6]CRONO FASE'!H3</f>
        <v>0</v>
      </c>
      <c r="J38" s="28">
        <f>'[6]CRONO FASE'!I3</f>
        <v>0</v>
      </c>
      <c r="K38" s="28">
        <f>'[6]CRONO FASE'!J3</f>
        <v>0</v>
      </c>
      <c r="L38" s="28">
        <f>'[6]CRONO FASE'!K3</f>
        <v>0</v>
      </c>
      <c r="M38" s="28">
        <f>'[6]CRONO FASE'!L3</f>
        <v>0</v>
      </c>
      <c r="N38" s="28">
        <f>'[6]CRONO FASE'!M3</f>
        <v>360</v>
      </c>
      <c r="O38" s="28">
        <f>'[6]CRONO FASE'!N3</f>
        <v>360</v>
      </c>
      <c r="P38" s="28">
        <f>'[6]CRONO FASE'!O3</f>
        <v>360</v>
      </c>
      <c r="Q38" s="28">
        <f>'[6]CRONO FASE'!P3</f>
        <v>360</v>
      </c>
      <c r="R38" s="28">
        <f>'[6]CRONO FASE'!Q3</f>
        <v>360</v>
      </c>
      <c r="S38" s="56">
        <f>'[6]CRONO FASE'!R3</f>
        <v>156.96000000000004</v>
      </c>
      <c r="T38" s="28">
        <f>'[6]CRONO FASE'!S3</f>
        <v>0</v>
      </c>
      <c r="U38" s="28">
        <f>'[6]CRONO FASE'!T3</f>
        <v>0</v>
      </c>
      <c r="V38" s="28">
        <f>'[6]CRONO FASE'!U3</f>
        <v>0</v>
      </c>
      <c r="W38" s="28">
        <f>'[6]CRONO FASE'!V3</f>
        <v>0</v>
      </c>
      <c r="X38" s="28">
        <f>'[6]CRONO FASE'!W3</f>
        <v>0</v>
      </c>
      <c r="Y38" s="28">
        <f>'[6]CRONO FASE'!X3</f>
        <v>0</v>
      </c>
      <c r="Z38" s="28">
        <f>'[6]CRONO FASE'!Y3</f>
        <v>0</v>
      </c>
      <c r="AA38" s="28">
        <f>'[6]CRONO FASE'!Z3</f>
        <v>0</v>
      </c>
      <c r="AB38" s="28">
        <f>'[6]CRONO FASE'!AA3</f>
        <v>0</v>
      </c>
      <c r="AC38" s="28">
        <f>'[6]CRONO FASE'!AB3</f>
        <v>0</v>
      </c>
      <c r="AD38" s="57">
        <f>'[6]CRONO FASE'!AC3</f>
        <v>0</v>
      </c>
    </row>
    <row r="39" spans="1:30" s="19" customFormat="1" ht="20.100000000000001" customHeight="1" x14ac:dyDescent="0.25">
      <c r="A39" s="110"/>
      <c r="B39" s="42" t="str">
        <f>'[6]CRONO FASE'!A4</f>
        <v>Homologação</v>
      </c>
      <c r="C39" s="49">
        <f>'[6]CRONO FASE'!B4</f>
        <v>489.24</v>
      </c>
      <c r="D39" s="43">
        <f>'[6]CRONO FASE'!C4</f>
        <v>1</v>
      </c>
      <c r="E39" s="44">
        <f>'[6]CRONO FASE'!D4</f>
        <v>180</v>
      </c>
      <c r="F39" s="44">
        <f>'[6]CRONO FASE'!E4</f>
        <v>12</v>
      </c>
      <c r="G39" s="28">
        <f>'[6]CRONO FASE'!F4</f>
        <v>0</v>
      </c>
      <c r="H39" s="28">
        <f>'[6]CRONO FASE'!G4</f>
        <v>0</v>
      </c>
      <c r="I39" s="28">
        <f>'[6]CRONO FASE'!H4</f>
        <v>0</v>
      </c>
      <c r="J39" s="28">
        <f>'[6]CRONO FASE'!I4</f>
        <v>0</v>
      </c>
      <c r="K39" s="28">
        <f>'[6]CRONO FASE'!J4</f>
        <v>0</v>
      </c>
      <c r="L39" s="28">
        <f>'[6]CRONO FASE'!K4</f>
        <v>0</v>
      </c>
      <c r="M39" s="28">
        <f>'[6]CRONO FASE'!L4</f>
        <v>0</v>
      </c>
      <c r="N39" s="28">
        <f>'[6]CRONO FASE'!M4</f>
        <v>0</v>
      </c>
      <c r="O39" s="28">
        <f>'[6]CRONO FASE'!N4</f>
        <v>0</v>
      </c>
      <c r="P39" s="28">
        <f>'[6]CRONO FASE'!O4</f>
        <v>0</v>
      </c>
      <c r="Q39" s="28">
        <f>'[6]CRONO FASE'!P4</f>
        <v>0</v>
      </c>
      <c r="R39" s="28">
        <f>'[6]CRONO FASE'!Q4</f>
        <v>180</v>
      </c>
      <c r="S39" s="56">
        <f>'[6]CRONO FASE'!R4</f>
        <v>180</v>
      </c>
      <c r="T39" s="28">
        <f>'[6]CRONO FASE'!S4</f>
        <v>180</v>
      </c>
      <c r="U39" s="28">
        <f>'[6]CRONO FASE'!T4</f>
        <v>-50.759999999999991</v>
      </c>
      <c r="V39" s="28">
        <f>'[6]CRONO FASE'!U4</f>
        <v>0</v>
      </c>
      <c r="W39" s="28">
        <f>'[6]CRONO FASE'!V4</f>
        <v>0</v>
      </c>
      <c r="X39" s="28">
        <f>'[6]CRONO FASE'!W4</f>
        <v>0</v>
      </c>
      <c r="Y39" s="28">
        <f>'[6]CRONO FASE'!X4</f>
        <v>0</v>
      </c>
      <c r="Z39" s="28">
        <f>'[6]CRONO FASE'!Y4</f>
        <v>0</v>
      </c>
      <c r="AA39" s="28">
        <f>'[6]CRONO FASE'!Z4</f>
        <v>0</v>
      </c>
      <c r="AB39" s="28">
        <f>'[6]CRONO FASE'!AA4</f>
        <v>0</v>
      </c>
      <c r="AC39" s="28">
        <f>'[6]CRONO FASE'!AB4</f>
        <v>0</v>
      </c>
      <c r="AD39" s="57">
        <f>'[6]CRONO FASE'!AC4</f>
        <v>0</v>
      </c>
    </row>
    <row r="40" spans="1:30" s="19" customFormat="1" ht="20.100000000000001" customHeight="1" x14ac:dyDescent="0.25">
      <c r="A40" s="110"/>
      <c r="B40" s="42" t="str">
        <f>'[6]CRONO FASE'!A5</f>
        <v>Implantação</v>
      </c>
      <c r="C40" s="49">
        <f>'[6]CRONO FASE'!B5</f>
        <v>163.07999999999998</v>
      </c>
      <c r="D40" s="43">
        <f>'[6]CRONO FASE'!C5</f>
        <v>1</v>
      </c>
      <c r="E40" s="44">
        <f>'[6]CRONO FASE'!D5</f>
        <v>180</v>
      </c>
      <c r="F40" s="44">
        <f>'[6]CRONO FASE'!E5</f>
        <v>15</v>
      </c>
      <c r="G40" s="28">
        <f>'[6]CRONO FASE'!F5</f>
        <v>0</v>
      </c>
      <c r="H40" s="28">
        <f>'[6]CRONO FASE'!G5</f>
        <v>0</v>
      </c>
      <c r="I40" s="28">
        <f>'[6]CRONO FASE'!H5</f>
        <v>0</v>
      </c>
      <c r="J40" s="28">
        <f>'[6]CRONO FASE'!I5</f>
        <v>0</v>
      </c>
      <c r="K40" s="28">
        <f>'[6]CRONO FASE'!J5</f>
        <v>0</v>
      </c>
      <c r="L40" s="28">
        <f>'[6]CRONO FASE'!K5</f>
        <v>0</v>
      </c>
      <c r="M40" s="28">
        <f>'[6]CRONO FASE'!L5</f>
        <v>0</v>
      </c>
      <c r="N40" s="28">
        <f>'[6]CRONO FASE'!M5</f>
        <v>0</v>
      </c>
      <c r="O40" s="28">
        <f>'[6]CRONO FASE'!N5</f>
        <v>0</v>
      </c>
      <c r="P40" s="28">
        <f>'[6]CRONO FASE'!O5</f>
        <v>0</v>
      </c>
      <c r="Q40" s="28">
        <f>'[6]CRONO FASE'!P5</f>
        <v>0</v>
      </c>
      <c r="R40" s="28">
        <f>'[6]CRONO FASE'!Q5</f>
        <v>0</v>
      </c>
      <c r="S40" s="56">
        <f>'[6]CRONO FASE'!R5</f>
        <v>0</v>
      </c>
      <c r="T40" s="28">
        <f>'[6]CRONO FASE'!S5</f>
        <v>0</v>
      </c>
      <c r="U40" s="28">
        <f>'[6]CRONO FASE'!T5</f>
        <v>180</v>
      </c>
      <c r="V40" s="28">
        <f>'[6]CRONO FASE'!U5</f>
        <v>-16.920000000000016</v>
      </c>
      <c r="W40" s="28">
        <f>'[6]CRONO FASE'!V5</f>
        <v>0</v>
      </c>
      <c r="X40" s="28">
        <f>'[6]CRONO FASE'!W5</f>
        <v>0</v>
      </c>
      <c r="Y40" s="28">
        <f>'[6]CRONO FASE'!X5</f>
        <v>0</v>
      </c>
      <c r="Z40" s="28">
        <f>'[6]CRONO FASE'!Y5</f>
        <v>0</v>
      </c>
      <c r="AA40" s="28">
        <f>'[6]CRONO FASE'!Z5</f>
        <v>0</v>
      </c>
      <c r="AB40" s="28">
        <f>'[6]CRONO FASE'!AA5</f>
        <v>0</v>
      </c>
      <c r="AC40" s="28">
        <f>'[6]CRONO FASE'!AB5</f>
        <v>0</v>
      </c>
      <c r="AD40" s="57">
        <f>'[6]CRONO FASE'!AC5</f>
        <v>0</v>
      </c>
    </row>
    <row r="41" spans="1:30" s="19" customFormat="1" ht="20.100000000000001" customHeight="1" x14ac:dyDescent="0.25">
      <c r="A41" s="110"/>
      <c r="B41" s="42" t="str">
        <f>'[6]CRONO FASE'!A6</f>
        <v>Garantia</v>
      </c>
      <c r="C41" s="49">
        <f>'[6]CRONO FASE'!B6</f>
        <v>326.15999999999997</v>
      </c>
      <c r="D41" s="43">
        <f>'[6]CRONO FASE'!C6</f>
        <v>1</v>
      </c>
      <c r="E41" s="44">
        <f>'[6]CRONO FASE'!D6</f>
        <v>180</v>
      </c>
      <c r="F41" s="44">
        <f>'[6]CRONO FASE'!E6</f>
        <v>15</v>
      </c>
      <c r="G41" s="28">
        <f>'[6]CRONO FASE'!F6</f>
        <v>0</v>
      </c>
      <c r="H41" s="28">
        <f>'[6]CRONO FASE'!G6</f>
        <v>0</v>
      </c>
      <c r="I41" s="28">
        <f>'[6]CRONO FASE'!H6</f>
        <v>0</v>
      </c>
      <c r="J41" s="28">
        <f>'[6]CRONO FASE'!I6</f>
        <v>0</v>
      </c>
      <c r="K41" s="28">
        <f>'[6]CRONO FASE'!J6</f>
        <v>0</v>
      </c>
      <c r="L41" s="28">
        <f>'[6]CRONO FASE'!K6</f>
        <v>0</v>
      </c>
      <c r="M41" s="28">
        <f>'[6]CRONO FASE'!L6</f>
        <v>0</v>
      </c>
      <c r="N41" s="28">
        <f>'[6]CRONO FASE'!M6</f>
        <v>0</v>
      </c>
      <c r="O41" s="28">
        <f>'[6]CRONO FASE'!N6</f>
        <v>0</v>
      </c>
      <c r="P41" s="28">
        <f>'[6]CRONO FASE'!O6</f>
        <v>0</v>
      </c>
      <c r="Q41" s="28">
        <f>'[6]CRONO FASE'!P6</f>
        <v>0</v>
      </c>
      <c r="R41" s="28">
        <f>'[6]CRONO FASE'!Q6</f>
        <v>0</v>
      </c>
      <c r="S41" s="56">
        <f>'[6]CRONO FASE'!R6</f>
        <v>0</v>
      </c>
      <c r="T41" s="28">
        <f>'[6]CRONO FASE'!S6</f>
        <v>0</v>
      </c>
      <c r="U41" s="28">
        <f>'[6]CRONO FASE'!T6</f>
        <v>180</v>
      </c>
      <c r="V41" s="28">
        <f>'[6]CRONO FASE'!U6</f>
        <v>180</v>
      </c>
      <c r="W41" s="28">
        <f>'[6]CRONO FASE'!V6</f>
        <v>-33.840000000000032</v>
      </c>
      <c r="X41" s="28">
        <f>'[6]CRONO FASE'!W6</f>
        <v>0</v>
      </c>
      <c r="Y41" s="28">
        <f>'[6]CRONO FASE'!X6</f>
        <v>0</v>
      </c>
      <c r="Z41" s="28">
        <f>'[6]CRONO FASE'!Y6</f>
        <v>0</v>
      </c>
      <c r="AA41" s="28">
        <f>'[6]CRONO FASE'!Z6</f>
        <v>0</v>
      </c>
      <c r="AB41" s="28">
        <f>'[6]CRONO FASE'!AA6</f>
        <v>0</v>
      </c>
      <c r="AC41" s="28">
        <f>'[6]CRONO FASE'!AB6</f>
        <v>0</v>
      </c>
      <c r="AD41" s="57">
        <f>'[6]CRONO FASE'!AC6</f>
        <v>0</v>
      </c>
    </row>
    <row r="42" spans="1:30" ht="20.100000000000001" customHeight="1" x14ac:dyDescent="0.25">
      <c r="A42" s="102"/>
      <c r="B42" s="24" t="s">
        <v>5</v>
      </c>
      <c r="C42" s="51" t="s">
        <v>9</v>
      </c>
      <c r="D42" s="25" t="s">
        <v>6</v>
      </c>
      <c r="E42" s="4" t="s">
        <v>7</v>
      </c>
      <c r="F42" s="99" t="s">
        <v>8</v>
      </c>
      <c r="G42" s="2">
        <v>1</v>
      </c>
      <c r="H42" s="3">
        <v>2</v>
      </c>
      <c r="I42" s="2">
        <v>3</v>
      </c>
      <c r="J42" s="3">
        <v>4</v>
      </c>
      <c r="K42" s="2">
        <v>5</v>
      </c>
      <c r="L42" s="3">
        <v>6</v>
      </c>
      <c r="M42" s="2">
        <v>7</v>
      </c>
      <c r="N42" s="3">
        <v>8</v>
      </c>
      <c r="O42" s="2">
        <v>9</v>
      </c>
      <c r="P42" s="3">
        <v>10</v>
      </c>
      <c r="Q42" s="3">
        <v>11</v>
      </c>
      <c r="R42" s="3">
        <v>12</v>
      </c>
      <c r="S42" s="60">
        <v>13</v>
      </c>
      <c r="T42" s="3">
        <v>14</v>
      </c>
      <c r="U42" s="3">
        <v>15</v>
      </c>
      <c r="V42" s="3">
        <v>16</v>
      </c>
      <c r="W42" s="3">
        <v>17</v>
      </c>
      <c r="X42" s="3">
        <v>18</v>
      </c>
      <c r="Y42" s="3">
        <v>19</v>
      </c>
      <c r="Z42" s="3">
        <v>20</v>
      </c>
      <c r="AA42" s="3">
        <v>21</v>
      </c>
      <c r="AB42" s="3">
        <v>22</v>
      </c>
      <c r="AC42" s="3">
        <v>23</v>
      </c>
      <c r="AD42" s="59">
        <v>24</v>
      </c>
    </row>
    <row r="43" spans="1:30" ht="20.100000000000001" customHeight="1" x14ac:dyDescent="0.25">
      <c r="A43" s="111" t="s">
        <v>10</v>
      </c>
      <c r="B43" s="52" t="str">
        <f>'[7]CRONO FASE'!A2</f>
        <v>Squad</v>
      </c>
      <c r="C43" s="53">
        <f>'[7]CRONO FASE'!B2</f>
        <v>3240</v>
      </c>
      <c r="D43" s="54">
        <f>'[7]CRONO FASE'!C2</f>
        <v>4.5</v>
      </c>
      <c r="E43" s="55">
        <f>'[7]CRONO FASE'!D2</f>
        <v>810</v>
      </c>
      <c r="F43" s="55">
        <f>'[7]CRONO FASE'!E2</f>
        <v>13</v>
      </c>
      <c r="G43" s="28">
        <f>'[7]CRONO FASE'!F2</f>
        <v>0</v>
      </c>
      <c r="H43" s="28">
        <f>'[7]CRONO FASE'!G2</f>
        <v>0</v>
      </c>
      <c r="I43" s="28">
        <f>'[7]CRONO FASE'!H2</f>
        <v>0</v>
      </c>
      <c r="J43" s="28">
        <f>'[7]CRONO FASE'!I2</f>
        <v>0</v>
      </c>
      <c r="K43" s="28">
        <f>'[7]CRONO FASE'!J2</f>
        <v>0</v>
      </c>
      <c r="L43" s="28">
        <f>'[7]CRONO FASE'!K2</f>
        <v>0</v>
      </c>
      <c r="M43" s="28">
        <f>'[7]CRONO FASE'!L2</f>
        <v>0</v>
      </c>
      <c r="N43" s="28">
        <f>'[7]CRONO FASE'!M2</f>
        <v>0</v>
      </c>
      <c r="O43" s="28">
        <f>'[7]CRONO FASE'!N2</f>
        <v>0</v>
      </c>
      <c r="P43" s="28">
        <f>'[7]CRONO FASE'!O2</f>
        <v>0</v>
      </c>
      <c r="Q43" s="28">
        <f>'[7]CRONO FASE'!P2</f>
        <v>0</v>
      </c>
      <c r="R43" s="28">
        <f>'[7]CRONO FASE'!Q2</f>
        <v>0</v>
      </c>
      <c r="S43" s="56">
        <f>'[7]CRONO FASE'!R2</f>
        <v>810</v>
      </c>
      <c r="T43" s="28">
        <f>'[7]CRONO FASE'!S2</f>
        <v>810</v>
      </c>
      <c r="U43" s="28">
        <f>'[7]CRONO FASE'!T2</f>
        <v>810</v>
      </c>
      <c r="V43" s="28">
        <f>'[7]CRONO FASE'!U2</f>
        <v>810</v>
      </c>
      <c r="W43" s="28">
        <f>'[7]CRONO FASE'!V2</f>
        <v>0</v>
      </c>
      <c r="X43" s="28">
        <f>'[7]CRONO FASE'!W2</f>
        <v>0</v>
      </c>
      <c r="Y43" s="28">
        <f>'[7]CRONO FASE'!X2</f>
        <v>0</v>
      </c>
      <c r="Z43" s="28">
        <f>'[7]CRONO FASE'!Y2</f>
        <v>0</v>
      </c>
      <c r="AA43" s="28">
        <f>'[7]CRONO FASE'!Z2</f>
        <v>0</v>
      </c>
      <c r="AB43" s="28">
        <f>'[7]CRONO FASE'!AA2</f>
        <v>0</v>
      </c>
      <c r="AC43" s="28">
        <f>'[7]CRONO FASE'!AB2</f>
        <v>0</v>
      </c>
      <c r="AD43" s="57">
        <f>'[7]CRONO FASE'!AC2</f>
        <v>0</v>
      </c>
    </row>
    <row r="44" spans="1:30" ht="20.100000000000001" customHeight="1" x14ac:dyDescent="0.25">
      <c r="A44" s="112">
        <v>388</v>
      </c>
      <c r="B44" s="52" t="str">
        <f>'[7]CRONO FASE'!A3</f>
        <v>Desenvolvimento</v>
      </c>
      <c r="C44" s="53">
        <f>'[7]CRONO FASE'!B3</f>
        <v>372.6</v>
      </c>
      <c r="D44" s="54">
        <f>'[7]CRONO FASE'!C3</f>
        <v>1</v>
      </c>
      <c r="E44" s="55">
        <f>'[7]CRONO FASE'!D3</f>
        <v>180</v>
      </c>
      <c r="F44" s="55">
        <f>'[7]CRONO FASE'!E3</f>
        <v>13</v>
      </c>
      <c r="G44" s="28">
        <f>'[7]CRONO FASE'!F3</f>
        <v>0</v>
      </c>
      <c r="H44" s="28">
        <f>'[7]CRONO FASE'!G3</f>
        <v>0</v>
      </c>
      <c r="I44" s="28">
        <f>'[7]CRONO FASE'!H3</f>
        <v>0</v>
      </c>
      <c r="J44" s="28">
        <f>'[7]CRONO FASE'!I3</f>
        <v>0</v>
      </c>
      <c r="K44" s="28">
        <f>'[7]CRONO FASE'!J3</f>
        <v>0</v>
      </c>
      <c r="L44" s="28">
        <f>'[7]CRONO FASE'!K3</f>
        <v>0</v>
      </c>
      <c r="M44" s="28">
        <f>'[7]CRONO FASE'!L3</f>
        <v>0</v>
      </c>
      <c r="N44" s="28">
        <f>'[7]CRONO FASE'!M3</f>
        <v>0</v>
      </c>
      <c r="O44" s="28">
        <f>'[7]CRONO FASE'!N3</f>
        <v>0</v>
      </c>
      <c r="P44" s="28">
        <f>'[7]CRONO FASE'!O3</f>
        <v>0</v>
      </c>
      <c r="Q44" s="28">
        <f>'[7]CRONO FASE'!P3</f>
        <v>0</v>
      </c>
      <c r="R44" s="28">
        <f>'[7]CRONO FASE'!Q3</f>
        <v>0</v>
      </c>
      <c r="S44" s="56">
        <f>'[7]CRONO FASE'!R3</f>
        <v>180</v>
      </c>
      <c r="T44" s="28">
        <f>'[7]CRONO FASE'!S3</f>
        <v>180</v>
      </c>
      <c r="U44" s="28">
        <f>'[7]CRONO FASE'!T3</f>
        <v>12.600000000000023</v>
      </c>
      <c r="V44" s="28">
        <f>'[7]CRONO FASE'!U3</f>
        <v>0</v>
      </c>
      <c r="W44" s="28">
        <f>'[7]CRONO FASE'!V3</f>
        <v>0</v>
      </c>
      <c r="X44" s="28">
        <f>'[7]CRONO FASE'!W3</f>
        <v>0</v>
      </c>
      <c r="Y44" s="28">
        <f>'[7]CRONO FASE'!X3</f>
        <v>0</v>
      </c>
      <c r="Z44" s="28">
        <f>'[7]CRONO FASE'!Y3</f>
        <v>0</v>
      </c>
      <c r="AA44" s="28">
        <f>'[7]CRONO FASE'!Z3</f>
        <v>0</v>
      </c>
      <c r="AB44" s="28">
        <f>'[7]CRONO FASE'!AA3</f>
        <v>0</v>
      </c>
      <c r="AC44" s="28">
        <f>'[7]CRONO FASE'!AB3</f>
        <v>0</v>
      </c>
      <c r="AD44" s="57">
        <f>'[7]CRONO FASE'!AC3</f>
        <v>0</v>
      </c>
    </row>
    <row r="45" spans="1:30" ht="20.100000000000001" customHeight="1" x14ac:dyDescent="0.25">
      <c r="A45" s="112"/>
      <c r="B45" s="52" t="str">
        <f>'[7]CRONO FASE'!A4</f>
        <v>Homologação</v>
      </c>
      <c r="C45" s="53">
        <f>'[7]CRONO FASE'!B4</f>
        <v>108.675</v>
      </c>
      <c r="D45" s="54">
        <f>'[7]CRONO FASE'!C4</f>
        <v>0.5</v>
      </c>
      <c r="E45" s="55">
        <f>'[7]CRONO FASE'!D4</f>
        <v>90</v>
      </c>
      <c r="F45" s="55">
        <f>'[7]CRONO FASE'!E4</f>
        <v>16</v>
      </c>
      <c r="G45" s="28">
        <f>'[7]CRONO FASE'!F4</f>
        <v>0</v>
      </c>
      <c r="H45" s="28">
        <f>'[7]CRONO FASE'!G4</f>
        <v>0</v>
      </c>
      <c r="I45" s="28">
        <f>'[7]CRONO FASE'!H4</f>
        <v>0</v>
      </c>
      <c r="J45" s="28">
        <f>'[7]CRONO FASE'!I4</f>
        <v>0</v>
      </c>
      <c r="K45" s="28">
        <f>'[7]CRONO FASE'!J4</f>
        <v>0</v>
      </c>
      <c r="L45" s="28">
        <f>'[7]CRONO FASE'!K4</f>
        <v>0</v>
      </c>
      <c r="M45" s="28">
        <f>'[7]CRONO FASE'!L4</f>
        <v>0</v>
      </c>
      <c r="N45" s="28">
        <f>'[7]CRONO FASE'!M4</f>
        <v>0</v>
      </c>
      <c r="O45" s="28">
        <f>'[7]CRONO FASE'!N4</f>
        <v>0</v>
      </c>
      <c r="P45" s="28">
        <f>'[7]CRONO FASE'!O4</f>
        <v>0</v>
      </c>
      <c r="Q45" s="28">
        <f>'[7]CRONO FASE'!P4</f>
        <v>0</v>
      </c>
      <c r="R45" s="28">
        <f>'[7]CRONO FASE'!Q4</f>
        <v>0</v>
      </c>
      <c r="S45" s="56">
        <f>'[7]CRONO FASE'!R4</f>
        <v>0</v>
      </c>
      <c r="T45" s="28">
        <f>'[7]CRONO FASE'!S4</f>
        <v>0</v>
      </c>
      <c r="U45" s="28">
        <f>'[7]CRONO FASE'!T4</f>
        <v>0</v>
      </c>
      <c r="V45" s="28">
        <f>'[7]CRONO FASE'!U4</f>
        <v>90</v>
      </c>
      <c r="W45" s="28">
        <f>'[7]CRONO FASE'!V4</f>
        <v>18.674999999999997</v>
      </c>
      <c r="X45" s="28">
        <f>'[7]CRONO FASE'!W4</f>
        <v>0</v>
      </c>
      <c r="Y45" s="28">
        <f>'[7]CRONO FASE'!X4</f>
        <v>0</v>
      </c>
      <c r="Z45" s="28">
        <f>'[7]CRONO FASE'!Y4</f>
        <v>0</v>
      </c>
      <c r="AA45" s="28">
        <f>'[7]CRONO FASE'!Z4</f>
        <v>0</v>
      </c>
      <c r="AB45" s="28">
        <f>'[7]CRONO FASE'!AA4</f>
        <v>0</v>
      </c>
      <c r="AC45" s="28">
        <f>'[7]CRONO FASE'!AB4</f>
        <v>0</v>
      </c>
      <c r="AD45" s="57">
        <f>'[7]CRONO FASE'!AC4</f>
        <v>0</v>
      </c>
    </row>
    <row r="46" spans="1:30" ht="20.100000000000001" customHeight="1" x14ac:dyDescent="0.25">
      <c r="A46" s="112"/>
      <c r="B46" s="52" t="str">
        <f>'[7]CRONO FASE'!A5</f>
        <v>Implantação</v>
      </c>
      <c r="C46" s="53">
        <f>'[7]CRONO FASE'!B5</f>
        <v>15.525</v>
      </c>
      <c r="D46" s="54">
        <f>'[7]CRONO FASE'!C5</f>
        <v>0.1</v>
      </c>
      <c r="E46" s="55">
        <f>'[7]CRONO FASE'!D5</f>
        <v>18</v>
      </c>
      <c r="F46" s="55">
        <f>'[7]CRONO FASE'!E5</f>
        <v>17</v>
      </c>
      <c r="G46" s="28">
        <f>'[7]CRONO FASE'!F5</f>
        <v>0</v>
      </c>
      <c r="H46" s="28">
        <f>'[7]CRONO FASE'!G5</f>
        <v>0</v>
      </c>
      <c r="I46" s="28">
        <f>'[7]CRONO FASE'!H5</f>
        <v>0</v>
      </c>
      <c r="J46" s="28">
        <f>'[7]CRONO FASE'!I5</f>
        <v>0</v>
      </c>
      <c r="K46" s="28">
        <f>'[7]CRONO FASE'!J5</f>
        <v>0</v>
      </c>
      <c r="L46" s="28">
        <f>'[7]CRONO FASE'!K5</f>
        <v>0</v>
      </c>
      <c r="M46" s="28">
        <f>'[7]CRONO FASE'!L5</f>
        <v>0</v>
      </c>
      <c r="N46" s="28">
        <f>'[7]CRONO FASE'!M5</f>
        <v>0</v>
      </c>
      <c r="O46" s="28">
        <f>'[7]CRONO FASE'!N5</f>
        <v>0</v>
      </c>
      <c r="P46" s="28">
        <f>'[7]CRONO FASE'!O5</f>
        <v>0</v>
      </c>
      <c r="Q46" s="28">
        <f>'[7]CRONO FASE'!P5</f>
        <v>0</v>
      </c>
      <c r="R46" s="28">
        <f>'[7]CRONO FASE'!Q5</f>
        <v>0</v>
      </c>
      <c r="S46" s="56">
        <f>'[7]CRONO FASE'!R5</f>
        <v>0</v>
      </c>
      <c r="T46" s="28">
        <f>'[7]CRONO FASE'!S5</f>
        <v>0</v>
      </c>
      <c r="U46" s="28">
        <f>'[7]CRONO FASE'!T5</f>
        <v>0</v>
      </c>
      <c r="V46" s="28">
        <f>'[7]CRONO FASE'!U5</f>
        <v>0</v>
      </c>
      <c r="W46" s="28">
        <f>'[7]CRONO FASE'!V5</f>
        <v>18</v>
      </c>
      <c r="X46" s="28">
        <f>'[7]CRONO FASE'!W5</f>
        <v>-2.4749999999999996</v>
      </c>
      <c r="Y46" s="28">
        <f>'[7]CRONO FASE'!X5</f>
        <v>0</v>
      </c>
      <c r="Z46" s="28">
        <f>'[7]CRONO FASE'!Y5</f>
        <v>0</v>
      </c>
      <c r="AA46" s="28">
        <f>'[7]CRONO FASE'!Z5</f>
        <v>0</v>
      </c>
      <c r="AB46" s="28">
        <f>'[7]CRONO FASE'!AA5</f>
        <v>0</v>
      </c>
      <c r="AC46" s="28">
        <f>'[7]CRONO FASE'!AB5</f>
        <v>0</v>
      </c>
      <c r="AD46" s="57">
        <f>'[7]CRONO FASE'!AC5</f>
        <v>0</v>
      </c>
    </row>
    <row r="47" spans="1:30" ht="20.100000000000001" customHeight="1" x14ac:dyDescent="0.25">
      <c r="A47" s="112"/>
      <c r="B47" s="52" t="str">
        <f>'[7]CRONO FASE'!A6</f>
        <v>Garantia</v>
      </c>
      <c r="C47" s="53">
        <f>'[7]CRONO FASE'!B6</f>
        <v>31.05</v>
      </c>
      <c r="D47" s="54">
        <f>'[7]CRONO FASE'!C6</f>
        <v>1</v>
      </c>
      <c r="E47" s="55">
        <f>'[7]CRONO FASE'!D6</f>
        <v>180</v>
      </c>
      <c r="F47" s="55">
        <f>'[7]CRONO FASE'!E6</f>
        <v>18</v>
      </c>
      <c r="G47" s="28">
        <f>'[7]CRONO FASE'!F6</f>
        <v>0</v>
      </c>
      <c r="H47" s="28">
        <f>'[7]CRONO FASE'!G6</f>
        <v>0</v>
      </c>
      <c r="I47" s="28">
        <f>'[7]CRONO FASE'!H6</f>
        <v>0</v>
      </c>
      <c r="J47" s="28">
        <f>'[7]CRONO FASE'!I6</f>
        <v>0</v>
      </c>
      <c r="K47" s="28">
        <f>'[7]CRONO FASE'!J6</f>
        <v>0</v>
      </c>
      <c r="L47" s="28">
        <f>'[7]CRONO FASE'!K6</f>
        <v>0</v>
      </c>
      <c r="M47" s="28">
        <f>'[7]CRONO FASE'!L6</f>
        <v>0</v>
      </c>
      <c r="N47" s="28">
        <f>'[7]CRONO FASE'!M6</f>
        <v>0</v>
      </c>
      <c r="O47" s="28">
        <f>'[7]CRONO FASE'!N6</f>
        <v>0</v>
      </c>
      <c r="P47" s="28">
        <f>'[7]CRONO FASE'!O6</f>
        <v>0</v>
      </c>
      <c r="Q47" s="28">
        <f>'[7]CRONO FASE'!P6</f>
        <v>0</v>
      </c>
      <c r="R47" s="28">
        <f>'[7]CRONO FASE'!Q6</f>
        <v>0</v>
      </c>
      <c r="S47" s="56">
        <f>'[7]CRONO FASE'!R6</f>
        <v>0</v>
      </c>
      <c r="T47" s="28">
        <f>'[7]CRONO FASE'!S6</f>
        <v>0</v>
      </c>
      <c r="U47" s="28">
        <f>'[7]CRONO FASE'!T6</f>
        <v>0</v>
      </c>
      <c r="V47" s="28">
        <f>'[7]CRONO FASE'!U6</f>
        <v>0</v>
      </c>
      <c r="W47" s="28">
        <f>'[7]CRONO FASE'!V6</f>
        <v>0</v>
      </c>
      <c r="X47" s="28">
        <f>'[7]CRONO FASE'!W6</f>
        <v>31.05</v>
      </c>
      <c r="Y47" s="28">
        <f>'[7]CRONO FASE'!X6</f>
        <v>0</v>
      </c>
      <c r="Z47" s="28">
        <f>'[7]CRONO FASE'!Y6</f>
        <v>0</v>
      </c>
      <c r="AA47" s="28">
        <f>'[7]CRONO FASE'!Z6</f>
        <v>0</v>
      </c>
      <c r="AB47" s="28">
        <f>'[7]CRONO FASE'!AA6</f>
        <v>0</v>
      </c>
      <c r="AC47" s="28">
        <f>'[7]CRONO FASE'!AB6</f>
        <v>0</v>
      </c>
      <c r="AD47" s="57">
        <f>'[7]CRONO FASE'!AC6</f>
        <v>0</v>
      </c>
    </row>
    <row r="48" spans="1:30" ht="20.100000000000001" customHeight="1" x14ac:dyDescent="0.25">
      <c r="A48" s="102"/>
      <c r="B48" s="24" t="str">
        <f>'[8]CRONO FASE'!A1</f>
        <v>Descrição</v>
      </c>
      <c r="C48" s="51" t="str">
        <f>'[8]CRONO FASE'!B1</f>
        <v>Horas</v>
      </c>
      <c r="D48" s="25" t="str">
        <f>'[8]CRONO FASE'!C1</f>
        <v>Recursos</v>
      </c>
      <c r="E48" s="4" t="str">
        <f>'[8]CRONO FASE'!D1</f>
        <v>Horas/Mês</v>
      </c>
      <c r="F48" s="99" t="str">
        <f>'[8]CRONO FASE'!E1</f>
        <v>Inicio</v>
      </c>
      <c r="G48" s="2">
        <f>'[8]CRONO FASE'!F1</f>
        <v>1</v>
      </c>
      <c r="H48" s="3">
        <f>'[8]CRONO FASE'!G1</f>
        <v>2</v>
      </c>
      <c r="I48" s="2">
        <f>'[8]CRONO FASE'!H1</f>
        <v>3</v>
      </c>
      <c r="J48" s="3">
        <f>'[8]CRONO FASE'!I1</f>
        <v>4</v>
      </c>
      <c r="K48" s="2">
        <f>'[8]CRONO FASE'!J1</f>
        <v>5</v>
      </c>
      <c r="L48" s="3">
        <f>'[8]CRONO FASE'!K1</f>
        <v>6</v>
      </c>
      <c r="M48" s="2">
        <f>'[8]CRONO FASE'!L1</f>
        <v>7</v>
      </c>
      <c r="N48" s="3">
        <f>'[8]CRONO FASE'!M1</f>
        <v>8</v>
      </c>
      <c r="O48" s="2">
        <f>'[8]CRONO FASE'!N1</f>
        <v>9</v>
      </c>
      <c r="P48" s="3">
        <f>'[8]CRONO FASE'!O1</f>
        <v>10</v>
      </c>
      <c r="Q48" s="3">
        <f>'[8]CRONO FASE'!P1</f>
        <v>11</v>
      </c>
      <c r="R48" s="3">
        <f>'[8]CRONO FASE'!Q1</f>
        <v>12</v>
      </c>
      <c r="S48" s="60">
        <f>'[8]CRONO FASE'!R1</f>
        <v>13</v>
      </c>
      <c r="T48" s="3">
        <f>'[8]CRONO FASE'!S1</f>
        <v>14</v>
      </c>
      <c r="U48" s="3">
        <f>'[8]CRONO FASE'!T1</f>
        <v>15</v>
      </c>
      <c r="V48" s="3">
        <f>'[8]CRONO FASE'!U1</f>
        <v>16</v>
      </c>
      <c r="W48" s="3">
        <f>'[8]CRONO FASE'!V1</f>
        <v>17</v>
      </c>
      <c r="X48" s="3">
        <f>'[8]CRONO FASE'!W1</f>
        <v>18</v>
      </c>
      <c r="Y48" s="3">
        <f>'[8]CRONO FASE'!X1</f>
        <v>19</v>
      </c>
      <c r="Z48" s="3">
        <f>'[8]CRONO FASE'!Y1</f>
        <v>20</v>
      </c>
      <c r="AA48" s="3">
        <f>'[8]CRONO FASE'!Z1</f>
        <v>21</v>
      </c>
      <c r="AB48" s="3">
        <f>'[8]CRONO FASE'!AA1</f>
        <v>22</v>
      </c>
      <c r="AC48" s="3">
        <f>'[8]CRONO FASE'!AB1</f>
        <v>23</v>
      </c>
      <c r="AD48" s="59">
        <f>'[8]CRONO FASE'!AC1</f>
        <v>24</v>
      </c>
    </row>
    <row r="49" spans="1:31" ht="20.100000000000001" customHeight="1" x14ac:dyDescent="0.25">
      <c r="A49" s="113" t="s">
        <v>11</v>
      </c>
      <c r="B49" s="88" t="str">
        <f>'[8]CRONO FASE'!A2</f>
        <v>Squad</v>
      </c>
      <c r="C49" s="89">
        <f>'[8]CRONO FASE'!B2</f>
        <v>0</v>
      </c>
      <c r="D49" s="90">
        <f>'[8]CRONO FASE'!C2</f>
        <v>0</v>
      </c>
      <c r="E49" s="91">
        <f>'[8]CRONO FASE'!D2</f>
        <v>0</v>
      </c>
      <c r="F49" s="91">
        <f>'[8]CRONO FASE'!E2</f>
        <v>1</v>
      </c>
      <c r="G49" s="28">
        <f>'[8]CRONO FASE'!F2</f>
        <v>0</v>
      </c>
      <c r="H49" s="28">
        <f>'[8]CRONO FASE'!G2</f>
        <v>0</v>
      </c>
      <c r="I49" s="28">
        <f>'[8]CRONO FASE'!H2</f>
        <v>0</v>
      </c>
      <c r="J49" s="28">
        <f>'[8]CRONO FASE'!I2</f>
        <v>0</v>
      </c>
      <c r="K49" s="28">
        <f>'[8]CRONO FASE'!J2</f>
        <v>0</v>
      </c>
      <c r="L49" s="28">
        <f>'[8]CRONO FASE'!K2</f>
        <v>0</v>
      </c>
      <c r="M49" s="28">
        <f>'[8]CRONO FASE'!L2</f>
        <v>0</v>
      </c>
      <c r="N49" s="28">
        <f>'[8]CRONO FASE'!M2</f>
        <v>0</v>
      </c>
      <c r="O49" s="28">
        <f>'[8]CRONO FASE'!N2</f>
        <v>0</v>
      </c>
      <c r="P49" s="28">
        <f>'[8]CRONO FASE'!O2</f>
        <v>0</v>
      </c>
      <c r="Q49" s="28">
        <f>'[8]CRONO FASE'!P2</f>
        <v>0</v>
      </c>
      <c r="R49" s="28">
        <f>'[8]CRONO FASE'!Q2</f>
        <v>0</v>
      </c>
      <c r="S49" s="56">
        <f>'[8]CRONO FASE'!R2</f>
        <v>0</v>
      </c>
      <c r="T49" s="28">
        <f>'[8]CRONO FASE'!S2</f>
        <v>0</v>
      </c>
      <c r="U49" s="28">
        <f>'[8]CRONO FASE'!T2</f>
        <v>0</v>
      </c>
      <c r="V49" s="28">
        <f>'[8]CRONO FASE'!U2</f>
        <v>0</v>
      </c>
      <c r="W49" s="28">
        <f>'[8]CRONO FASE'!V2</f>
        <v>0</v>
      </c>
      <c r="X49" s="28">
        <f>'[8]CRONO FASE'!W2</f>
        <v>0</v>
      </c>
      <c r="Y49" s="28">
        <f>'[8]CRONO FASE'!X2</f>
        <v>0</v>
      </c>
      <c r="Z49" s="28">
        <f>'[8]CRONO FASE'!Y2</f>
        <v>0</v>
      </c>
      <c r="AA49" s="28">
        <f>'[8]CRONO FASE'!Z2</f>
        <v>0</v>
      </c>
      <c r="AB49" s="28">
        <f>'[8]CRONO FASE'!AA2</f>
        <v>0</v>
      </c>
      <c r="AC49" s="28">
        <f>'[8]CRONO FASE'!AB2</f>
        <v>0</v>
      </c>
      <c r="AD49" s="57">
        <f>'[8]CRONO FASE'!AC2</f>
        <v>0</v>
      </c>
    </row>
    <row r="50" spans="1:31" ht="20.100000000000001" customHeight="1" x14ac:dyDescent="0.25">
      <c r="A50" s="114">
        <v>1841</v>
      </c>
      <c r="B50" s="88" t="str">
        <f>'[8]CRONO FASE'!A3</f>
        <v>Desenvolvimento</v>
      </c>
      <c r="C50" s="89">
        <f>'[8]CRONO FASE'!B3</f>
        <v>155.25</v>
      </c>
      <c r="D50" s="90">
        <f>'[8]CRONO FASE'!C3</f>
        <v>1</v>
      </c>
      <c r="E50" s="91">
        <f>'[8]CRONO FASE'!D3</f>
        <v>180</v>
      </c>
      <c r="F50" s="91">
        <f>'[8]CRONO FASE'!E3</f>
        <v>13</v>
      </c>
      <c r="G50" s="28">
        <f>'[8]CRONO FASE'!F3</f>
        <v>0</v>
      </c>
      <c r="H50" s="28">
        <f>'[8]CRONO FASE'!G3</f>
        <v>0</v>
      </c>
      <c r="I50" s="28">
        <f>'[8]CRONO FASE'!H3</f>
        <v>0</v>
      </c>
      <c r="J50" s="28">
        <f>'[8]CRONO FASE'!I3</f>
        <v>0</v>
      </c>
      <c r="K50" s="28">
        <f>'[8]CRONO FASE'!J3</f>
        <v>0</v>
      </c>
      <c r="L50" s="28">
        <f>'[8]CRONO FASE'!K3</f>
        <v>0</v>
      </c>
      <c r="M50" s="28">
        <f>'[8]CRONO FASE'!L3</f>
        <v>0</v>
      </c>
      <c r="N50" s="28">
        <f>'[8]CRONO FASE'!M3</f>
        <v>0</v>
      </c>
      <c r="O50" s="28">
        <f>'[8]CRONO FASE'!N3</f>
        <v>0</v>
      </c>
      <c r="P50" s="28">
        <f>'[8]CRONO FASE'!O3</f>
        <v>0</v>
      </c>
      <c r="Q50" s="28">
        <f>'[8]CRONO FASE'!P3</f>
        <v>0</v>
      </c>
      <c r="R50" s="28">
        <f>'[8]CRONO FASE'!Q3</f>
        <v>0</v>
      </c>
      <c r="S50" s="56">
        <f>'[8]CRONO FASE'!R3</f>
        <v>180</v>
      </c>
      <c r="T50" s="28">
        <f>'[8]CRONO FASE'!S3</f>
        <v>-24.75</v>
      </c>
      <c r="U50" s="28">
        <f>'[8]CRONO FASE'!T3</f>
        <v>0</v>
      </c>
      <c r="V50" s="28">
        <f>'[8]CRONO FASE'!U3</f>
        <v>0</v>
      </c>
      <c r="W50" s="28">
        <f>'[8]CRONO FASE'!V3</f>
        <v>0</v>
      </c>
      <c r="X50" s="28">
        <f>'[8]CRONO FASE'!W3</f>
        <v>0</v>
      </c>
      <c r="Y50" s="28">
        <f>'[8]CRONO FASE'!X3</f>
        <v>0</v>
      </c>
      <c r="Z50" s="28">
        <f>'[8]CRONO FASE'!Y3</f>
        <v>0</v>
      </c>
      <c r="AA50" s="28">
        <f>'[8]CRONO FASE'!Z3</f>
        <v>0</v>
      </c>
      <c r="AB50" s="28">
        <f>'[8]CRONO FASE'!AA3</f>
        <v>0</v>
      </c>
      <c r="AC50" s="28">
        <f>'[8]CRONO FASE'!AB3</f>
        <v>0</v>
      </c>
      <c r="AD50" s="57">
        <f>'[8]CRONO FASE'!AC3</f>
        <v>0</v>
      </c>
    </row>
    <row r="51" spans="1:31" ht="20.100000000000001" customHeight="1" x14ac:dyDescent="0.25">
      <c r="A51" s="114"/>
      <c r="B51" s="88" t="str">
        <f>'[8]CRONO FASE'!A4</f>
        <v>Homologação</v>
      </c>
      <c r="C51" s="89">
        <f>'[8]CRONO FASE'!B4</f>
        <v>33.75</v>
      </c>
      <c r="D51" s="90">
        <f>'[8]CRONO FASE'!C4</f>
        <v>1</v>
      </c>
      <c r="E51" s="91">
        <f>'[8]CRONO FASE'!D4</f>
        <v>180</v>
      </c>
      <c r="F51" s="91">
        <f>'[8]CRONO FASE'!E4</f>
        <v>14</v>
      </c>
      <c r="G51" s="28">
        <f>'[8]CRONO FASE'!F4</f>
        <v>0</v>
      </c>
      <c r="H51" s="28">
        <f>'[8]CRONO FASE'!G4</f>
        <v>0</v>
      </c>
      <c r="I51" s="28">
        <f>'[8]CRONO FASE'!H4</f>
        <v>0</v>
      </c>
      <c r="J51" s="28">
        <f>'[8]CRONO FASE'!I4</f>
        <v>0</v>
      </c>
      <c r="K51" s="28">
        <f>'[8]CRONO FASE'!J4</f>
        <v>0</v>
      </c>
      <c r="L51" s="28">
        <f>'[8]CRONO FASE'!K4</f>
        <v>0</v>
      </c>
      <c r="M51" s="28">
        <f>'[8]CRONO FASE'!L4</f>
        <v>0</v>
      </c>
      <c r="N51" s="28">
        <f>'[8]CRONO FASE'!M4</f>
        <v>0</v>
      </c>
      <c r="O51" s="28">
        <f>'[8]CRONO FASE'!N4</f>
        <v>0</v>
      </c>
      <c r="P51" s="28">
        <f>'[8]CRONO FASE'!O4</f>
        <v>0</v>
      </c>
      <c r="Q51" s="28">
        <f>'[8]CRONO FASE'!P4</f>
        <v>0</v>
      </c>
      <c r="R51" s="28">
        <f>'[8]CRONO FASE'!Q4</f>
        <v>0</v>
      </c>
      <c r="S51" s="56">
        <f>'[8]CRONO FASE'!R4</f>
        <v>0</v>
      </c>
      <c r="T51" s="28">
        <f>'[8]CRONO FASE'!S4</f>
        <v>33.75</v>
      </c>
      <c r="U51" s="28">
        <f>'[8]CRONO FASE'!T4</f>
        <v>0</v>
      </c>
      <c r="V51" s="28">
        <f>'[8]CRONO FASE'!U4</f>
        <v>0</v>
      </c>
      <c r="W51" s="28">
        <f>'[8]CRONO FASE'!V4</f>
        <v>0</v>
      </c>
      <c r="X51" s="28">
        <f>'[8]CRONO FASE'!W4</f>
        <v>0</v>
      </c>
      <c r="Y51" s="28">
        <f>'[8]CRONO FASE'!X4</f>
        <v>0</v>
      </c>
      <c r="Z51" s="28">
        <f>'[8]CRONO FASE'!Y4</f>
        <v>0</v>
      </c>
      <c r="AA51" s="28">
        <f>'[8]CRONO FASE'!Z4</f>
        <v>0</v>
      </c>
      <c r="AB51" s="28">
        <f>'[8]CRONO FASE'!AA4</f>
        <v>0</v>
      </c>
      <c r="AC51" s="28">
        <f>'[8]CRONO FASE'!AB4</f>
        <v>0</v>
      </c>
      <c r="AD51" s="57">
        <f>'[8]CRONO FASE'!AC4</f>
        <v>0</v>
      </c>
    </row>
    <row r="52" spans="1:31" ht="20.100000000000001" customHeight="1" x14ac:dyDescent="0.25">
      <c r="A52" s="114"/>
      <c r="B52" s="88" t="str">
        <f>'[8]CRONO FASE'!A5</f>
        <v>Implantação</v>
      </c>
      <c r="C52" s="89">
        <f>'[8]CRONO FASE'!B5</f>
        <v>6.75</v>
      </c>
      <c r="D52" s="90">
        <f>'[8]CRONO FASE'!C5</f>
        <v>1</v>
      </c>
      <c r="E52" s="91">
        <f>'[8]CRONO FASE'!D5</f>
        <v>180</v>
      </c>
      <c r="F52" s="91">
        <f>'[8]CRONO FASE'!E5</f>
        <v>15</v>
      </c>
      <c r="G52" s="28">
        <f>'[8]CRONO FASE'!F5</f>
        <v>0</v>
      </c>
      <c r="H52" s="28">
        <f>'[8]CRONO FASE'!G5</f>
        <v>0</v>
      </c>
      <c r="I52" s="28">
        <f>'[8]CRONO FASE'!H5</f>
        <v>0</v>
      </c>
      <c r="J52" s="28">
        <f>'[8]CRONO FASE'!I5</f>
        <v>0</v>
      </c>
      <c r="K52" s="28">
        <f>'[8]CRONO FASE'!J5</f>
        <v>0</v>
      </c>
      <c r="L52" s="28">
        <f>'[8]CRONO FASE'!K5</f>
        <v>0</v>
      </c>
      <c r="M52" s="28">
        <f>'[8]CRONO FASE'!L5</f>
        <v>0</v>
      </c>
      <c r="N52" s="28">
        <f>'[8]CRONO FASE'!M5</f>
        <v>0</v>
      </c>
      <c r="O52" s="28">
        <f>'[8]CRONO FASE'!N5</f>
        <v>0</v>
      </c>
      <c r="P52" s="28">
        <f>'[8]CRONO FASE'!O5</f>
        <v>0</v>
      </c>
      <c r="Q52" s="28">
        <f>'[8]CRONO FASE'!P5</f>
        <v>0</v>
      </c>
      <c r="R52" s="28">
        <f>'[8]CRONO FASE'!Q5</f>
        <v>0</v>
      </c>
      <c r="S52" s="56">
        <f>'[8]CRONO FASE'!R5</f>
        <v>0</v>
      </c>
      <c r="T52" s="28">
        <f>'[8]CRONO FASE'!S5</f>
        <v>0</v>
      </c>
      <c r="U52" s="28">
        <f>'[8]CRONO FASE'!T5</f>
        <v>6.75</v>
      </c>
      <c r="V52" s="28">
        <f>'[8]CRONO FASE'!U5</f>
        <v>0</v>
      </c>
      <c r="W52" s="28">
        <f>'[8]CRONO FASE'!V5</f>
        <v>0</v>
      </c>
      <c r="X52" s="28">
        <f>'[8]CRONO FASE'!W5</f>
        <v>0</v>
      </c>
      <c r="Y52" s="28">
        <f>'[8]CRONO FASE'!X5</f>
        <v>0</v>
      </c>
      <c r="Z52" s="28">
        <f>'[8]CRONO FASE'!Y5</f>
        <v>0</v>
      </c>
      <c r="AA52" s="28">
        <f>'[8]CRONO FASE'!Z5</f>
        <v>0</v>
      </c>
      <c r="AB52" s="28">
        <f>'[8]CRONO FASE'!AA5</f>
        <v>0</v>
      </c>
      <c r="AC52" s="28">
        <f>'[8]CRONO FASE'!AB5</f>
        <v>0</v>
      </c>
      <c r="AD52" s="57">
        <f>'[8]CRONO FASE'!AC5</f>
        <v>0</v>
      </c>
    </row>
    <row r="53" spans="1:31" ht="20.100000000000001" customHeight="1" x14ac:dyDescent="0.25">
      <c r="A53" s="114"/>
      <c r="B53" s="88" t="str">
        <f>'[8]CRONO FASE'!A6</f>
        <v>Garantia</v>
      </c>
      <c r="C53" s="89">
        <f>'[8]CRONO FASE'!B6</f>
        <v>13.5</v>
      </c>
      <c r="D53" s="90">
        <f>'[8]CRONO FASE'!C6</f>
        <v>1</v>
      </c>
      <c r="E53" s="91">
        <f>'[8]CRONO FASE'!D6</f>
        <v>180</v>
      </c>
      <c r="F53" s="91">
        <f>'[8]CRONO FASE'!E6</f>
        <v>16</v>
      </c>
      <c r="G53" s="28">
        <f>'[8]CRONO FASE'!F6</f>
        <v>0</v>
      </c>
      <c r="H53" s="28">
        <f>'[8]CRONO FASE'!G6</f>
        <v>0</v>
      </c>
      <c r="I53" s="28">
        <f>'[8]CRONO FASE'!H6</f>
        <v>0</v>
      </c>
      <c r="J53" s="28">
        <f>'[8]CRONO FASE'!I6</f>
        <v>0</v>
      </c>
      <c r="K53" s="28">
        <f>'[8]CRONO FASE'!J6</f>
        <v>0</v>
      </c>
      <c r="L53" s="28">
        <f>'[8]CRONO FASE'!K6</f>
        <v>0</v>
      </c>
      <c r="M53" s="28">
        <f>'[8]CRONO FASE'!L6</f>
        <v>0</v>
      </c>
      <c r="N53" s="28">
        <f>'[8]CRONO FASE'!M6</f>
        <v>0</v>
      </c>
      <c r="O53" s="28">
        <f>'[8]CRONO FASE'!N6</f>
        <v>0</v>
      </c>
      <c r="P53" s="28">
        <f>'[8]CRONO FASE'!O6</f>
        <v>0</v>
      </c>
      <c r="Q53" s="28">
        <f>'[8]CRONO FASE'!P6</f>
        <v>0</v>
      </c>
      <c r="R53" s="28">
        <f>'[8]CRONO FASE'!Q6</f>
        <v>0</v>
      </c>
      <c r="S53" s="56">
        <f>'[8]CRONO FASE'!R6</f>
        <v>0</v>
      </c>
      <c r="T53" s="28">
        <f>'[8]CRONO FASE'!S6</f>
        <v>0</v>
      </c>
      <c r="U53" s="28">
        <f>'[8]CRONO FASE'!T6</f>
        <v>0</v>
      </c>
      <c r="V53" s="28">
        <f>'[8]CRONO FASE'!U6</f>
        <v>13.5</v>
      </c>
      <c r="W53" s="28">
        <f>'[8]CRONO FASE'!V6</f>
        <v>0</v>
      </c>
      <c r="X53" s="28">
        <f>'[8]CRONO FASE'!W6</f>
        <v>0</v>
      </c>
      <c r="Y53" s="28">
        <f>'[8]CRONO FASE'!X6</f>
        <v>0</v>
      </c>
      <c r="Z53" s="28">
        <f>'[8]CRONO FASE'!Y6</f>
        <v>0</v>
      </c>
      <c r="AA53" s="28">
        <f>'[8]CRONO FASE'!Z6</f>
        <v>0</v>
      </c>
      <c r="AB53" s="28">
        <f>'[8]CRONO FASE'!AA6</f>
        <v>0</v>
      </c>
      <c r="AC53" s="28">
        <f>'[8]CRONO FASE'!AB6</f>
        <v>0</v>
      </c>
      <c r="AD53" s="57">
        <f>'[8]CRONO FASE'!AC6</f>
        <v>0</v>
      </c>
    </row>
    <row r="54" spans="1:31" ht="20.100000000000001" customHeight="1" x14ac:dyDescent="0.25">
      <c r="A54" s="102"/>
      <c r="B54" s="24" t="str">
        <f>'[9]CRONO FASE'!A1</f>
        <v>Descrição</v>
      </c>
      <c r="C54" s="51" t="str">
        <f>'[9]CRONO FASE'!B1</f>
        <v>Horas</v>
      </c>
      <c r="D54" s="25" t="str">
        <f>'[9]CRONO FASE'!C1</f>
        <v>Recursos</v>
      </c>
      <c r="E54" s="4" t="str">
        <f>'[9]CRONO FASE'!D1</f>
        <v>Horas/Mês</v>
      </c>
      <c r="F54" s="99" t="str">
        <f>'[9]CRONO FASE'!E1</f>
        <v>Inicio</v>
      </c>
      <c r="G54" s="2">
        <f>'[9]CRONO FASE'!F1</f>
        <v>1</v>
      </c>
      <c r="H54" s="3">
        <f>'[9]CRONO FASE'!G1</f>
        <v>2</v>
      </c>
      <c r="I54" s="2">
        <f>'[9]CRONO FASE'!H1</f>
        <v>3</v>
      </c>
      <c r="J54" s="3">
        <f>'[9]CRONO FASE'!I1</f>
        <v>4</v>
      </c>
      <c r="K54" s="2">
        <f>'[9]CRONO FASE'!J1</f>
        <v>5</v>
      </c>
      <c r="L54" s="3">
        <f>'[9]CRONO FASE'!K1</f>
        <v>6</v>
      </c>
      <c r="M54" s="2">
        <f>'[9]CRONO FASE'!L1</f>
        <v>7</v>
      </c>
      <c r="N54" s="3">
        <f>'[9]CRONO FASE'!M1</f>
        <v>8</v>
      </c>
      <c r="O54" s="2">
        <f>'[9]CRONO FASE'!N1</f>
        <v>9</v>
      </c>
      <c r="P54" s="3">
        <f>'[9]CRONO FASE'!O1</f>
        <v>10</v>
      </c>
      <c r="Q54" s="3">
        <f>'[9]CRONO FASE'!P1</f>
        <v>11</v>
      </c>
      <c r="R54" s="3">
        <f>'[9]CRONO FASE'!Q1</f>
        <v>12</v>
      </c>
      <c r="S54" s="60">
        <f>'[9]CRONO FASE'!R1</f>
        <v>13</v>
      </c>
      <c r="T54" s="3">
        <f>'[9]CRONO FASE'!S1</f>
        <v>14</v>
      </c>
      <c r="U54" s="3">
        <f>'[9]CRONO FASE'!T1</f>
        <v>15</v>
      </c>
      <c r="V54" s="3">
        <f>'[9]CRONO FASE'!U1</f>
        <v>16</v>
      </c>
      <c r="W54" s="3">
        <f>'[9]CRONO FASE'!V1</f>
        <v>17</v>
      </c>
      <c r="X54" s="3">
        <f>'[9]CRONO FASE'!W1</f>
        <v>18</v>
      </c>
      <c r="Y54" s="3">
        <f>'[9]CRONO FASE'!X1</f>
        <v>19</v>
      </c>
      <c r="Z54" s="3">
        <f>'[9]CRONO FASE'!Y1</f>
        <v>20</v>
      </c>
      <c r="AA54" s="3">
        <f>'[9]CRONO FASE'!Z1</f>
        <v>21</v>
      </c>
      <c r="AB54" s="3">
        <f>'[9]CRONO FASE'!AA1</f>
        <v>22</v>
      </c>
      <c r="AC54" s="3">
        <f>'[9]CRONO FASE'!AB1</f>
        <v>23</v>
      </c>
      <c r="AD54" s="59">
        <f>'[9]CRONO FASE'!AC1</f>
        <v>24</v>
      </c>
    </row>
    <row r="55" spans="1:31" ht="20.100000000000001" customHeight="1" x14ac:dyDescent="0.25">
      <c r="A55" s="115" t="s">
        <v>12</v>
      </c>
      <c r="B55" s="83" t="str">
        <f>'[9]CRONO FASE'!A2</f>
        <v>Squad</v>
      </c>
      <c r="C55" s="84">
        <f>'[9]CRONO FASE'!B2</f>
        <v>0</v>
      </c>
      <c r="D55" s="85">
        <f>'[9]CRONO FASE'!C2</f>
        <v>0</v>
      </c>
      <c r="E55" s="86">
        <f>'[9]CRONO FASE'!D2</f>
        <v>540</v>
      </c>
      <c r="F55" s="86">
        <f>'[9]CRONO FASE'!E2</f>
        <v>1</v>
      </c>
      <c r="G55" s="28">
        <f>'[9]CRONO FASE'!F2</f>
        <v>0</v>
      </c>
      <c r="H55" s="28">
        <f>'[9]CRONO FASE'!G2</f>
        <v>0</v>
      </c>
      <c r="I55" s="28">
        <f>'[9]CRONO FASE'!H2</f>
        <v>0</v>
      </c>
      <c r="J55" s="28">
        <f>'[9]CRONO FASE'!I2</f>
        <v>0</v>
      </c>
      <c r="K55" s="28">
        <f>'[9]CRONO FASE'!J2</f>
        <v>0</v>
      </c>
      <c r="L55" s="28">
        <f>'[9]CRONO FASE'!K2</f>
        <v>0</v>
      </c>
      <c r="M55" s="28">
        <f>'[9]CRONO FASE'!L2</f>
        <v>0</v>
      </c>
      <c r="N55" s="28">
        <f>'[9]CRONO FASE'!M2</f>
        <v>0</v>
      </c>
      <c r="O55" s="28">
        <f>'[9]CRONO FASE'!N2</f>
        <v>0</v>
      </c>
      <c r="P55" s="28">
        <f>'[9]CRONO FASE'!O2</f>
        <v>0</v>
      </c>
      <c r="Q55" s="28">
        <f>'[9]CRONO FASE'!P2</f>
        <v>0</v>
      </c>
      <c r="R55" s="28">
        <f>'[9]CRONO FASE'!Q2</f>
        <v>0</v>
      </c>
      <c r="S55" s="56">
        <f>'[9]CRONO FASE'!R2</f>
        <v>0</v>
      </c>
      <c r="T55" s="28">
        <f>'[9]CRONO FASE'!S2</f>
        <v>0</v>
      </c>
      <c r="U55" s="28">
        <f>'[9]CRONO FASE'!T2</f>
        <v>0</v>
      </c>
      <c r="V55" s="28">
        <f>'[9]CRONO FASE'!U2</f>
        <v>0</v>
      </c>
      <c r="W55" s="28">
        <f>'[9]CRONO FASE'!V2</f>
        <v>0</v>
      </c>
      <c r="X55" s="28">
        <f>'[9]CRONO FASE'!W2</f>
        <v>0</v>
      </c>
      <c r="Y55" s="28">
        <f>'[9]CRONO FASE'!X2</f>
        <v>0</v>
      </c>
      <c r="Z55" s="28">
        <f>'[9]CRONO FASE'!Y2</f>
        <v>0</v>
      </c>
      <c r="AA55" s="28">
        <f>'[9]CRONO FASE'!Z2</f>
        <v>0</v>
      </c>
      <c r="AB55" s="28">
        <f>'[9]CRONO FASE'!AA2</f>
        <v>0</v>
      </c>
      <c r="AC55" s="28">
        <f>'[9]CRONO FASE'!AB2</f>
        <v>0</v>
      </c>
      <c r="AD55" s="57">
        <f>'[9]CRONO FASE'!AC2</f>
        <v>0</v>
      </c>
    </row>
    <row r="56" spans="1:31" ht="20.100000000000001" customHeight="1" x14ac:dyDescent="0.25">
      <c r="A56" s="116">
        <v>1851</v>
      </c>
      <c r="B56" s="83" t="str">
        <f>'[9]CRONO FASE'!A3</f>
        <v>Desenvolvimento</v>
      </c>
      <c r="C56" s="84">
        <f>'[9]CRONO FASE'!B3</f>
        <v>972</v>
      </c>
      <c r="D56" s="85">
        <f>'[9]CRONO FASE'!C3</f>
        <v>3</v>
      </c>
      <c r="E56" s="86">
        <f>'[9]CRONO FASE'!D3</f>
        <v>540</v>
      </c>
      <c r="F56" s="86">
        <f>'[9]CRONO FASE'!E3</f>
        <v>13</v>
      </c>
      <c r="G56" s="28">
        <f>'[9]CRONO FASE'!F3</f>
        <v>0</v>
      </c>
      <c r="H56" s="28">
        <f>'[9]CRONO FASE'!G3</f>
        <v>0</v>
      </c>
      <c r="I56" s="28">
        <f>'[9]CRONO FASE'!H3</f>
        <v>0</v>
      </c>
      <c r="J56" s="28">
        <f>'[9]CRONO FASE'!I3</f>
        <v>0</v>
      </c>
      <c r="K56" s="28">
        <f>'[9]CRONO FASE'!J3</f>
        <v>0</v>
      </c>
      <c r="L56" s="28">
        <f>'[9]CRONO FASE'!K3</f>
        <v>0</v>
      </c>
      <c r="M56" s="28">
        <f>'[9]CRONO FASE'!L3</f>
        <v>0</v>
      </c>
      <c r="N56" s="28">
        <f>'[9]CRONO FASE'!M3</f>
        <v>0</v>
      </c>
      <c r="O56" s="28">
        <f>'[9]CRONO FASE'!N3</f>
        <v>0</v>
      </c>
      <c r="P56" s="28">
        <f>'[9]CRONO FASE'!O3</f>
        <v>0</v>
      </c>
      <c r="Q56" s="28">
        <f>'[9]CRONO FASE'!P3</f>
        <v>0</v>
      </c>
      <c r="R56" s="28">
        <f>'[9]CRONO FASE'!Q3</f>
        <v>0</v>
      </c>
      <c r="S56" s="56">
        <f>'[9]CRONO FASE'!R3</f>
        <v>540</v>
      </c>
      <c r="T56" s="28">
        <f>'[9]CRONO FASE'!S3</f>
        <v>540</v>
      </c>
      <c r="U56" s="28">
        <f>'[9]CRONO FASE'!T3</f>
        <v>-108</v>
      </c>
      <c r="V56" s="28">
        <f>'[9]CRONO FASE'!U3</f>
        <v>0</v>
      </c>
      <c r="W56" s="28">
        <f>'[9]CRONO FASE'!V3</f>
        <v>0</v>
      </c>
      <c r="X56" s="28">
        <f>'[9]CRONO FASE'!W3</f>
        <v>0</v>
      </c>
      <c r="Y56" s="28">
        <f>'[9]CRONO FASE'!X3</f>
        <v>0</v>
      </c>
      <c r="Z56" s="28">
        <f>'[9]CRONO FASE'!Y3</f>
        <v>0</v>
      </c>
      <c r="AA56" s="28">
        <f>'[9]CRONO FASE'!Z3</f>
        <v>0</v>
      </c>
      <c r="AB56" s="28">
        <f>'[9]CRONO FASE'!AA3</f>
        <v>0</v>
      </c>
      <c r="AC56" s="28">
        <f>'[9]CRONO FASE'!AB3</f>
        <v>0</v>
      </c>
      <c r="AD56" s="57">
        <f>'[9]CRONO FASE'!AC3</f>
        <v>0</v>
      </c>
    </row>
    <row r="57" spans="1:31" ht="20.100000000000001" customHeight="1" x14ac:dyDescent="0.25">
      <c r="A57" s="116"/>
      <c r="B57" s="83" t="str">
        <f>'[9]CRONO FASE'!A4</f>
        <v>Homologação</v>
      </c>
      <c r="C57" s="84">
        <f>'[9]CRONO FASE'!B4</f>
        <v>283.5</v>
      </c>
      <c r="D57" s="85">
        <f>'[9]CRONO FASE'!C4</f>
        <v>1</v>
      </c>
      <c r="E57" s="86">
        <f>'[9]CRONO FASE'!D4</f>
        <v>180</v>
      </c>
      <c r="F57" s="86">
        <f>'[9]CRONO FASE'!E4</f>
        <v>14</v>
      </c>
      <c r="G57" s="28">
        <f>'[9]CRONO FASE'!F4</f>
        <v>0</v>
      </c>
      <c r="H57" s="28">
        <f>'[9]CRONO FASE'!G4</f>
        <v>0</v>
      </c>
      <c r="I57" s="28">
        <f>'[9]CRONO FASE'!H4</f>
        <v>0</v>
      </c>
      <c r="J57" s="28">
        <f>'[9]CRONO FASE'!I4</f>
        <v>0</v>
      </c>
      <c r="K57" s="28">
        <f>'[9]CRONO FASE'!J4</f>
        <v>0</v>
      </c>
      <c r="L57" s="28">
        <f>'[9]CRONO FASE'!K4</f>
        <v>0</v>
      </c>
      <c r="M57" s="28">
        <f>'[9]CRONO FASE'!L4</f>
        <v>0</v>
      </c>
      <c r="N57" s="28">
        <f>'[9]CRONO FASE'!M4</f>
        <v>0</v>
      </c>
      <c r="O57" s="28">
        <f>'[9]CRONO FASE'!N4</f>
        <v>0</v>
      </c>
      <c r="P57" s="28">
        <f>'[9]CRONO FASE'!O4</f>
        <v>0</v>
      </c>
      <c r="Q57" s="28">
        <f>'[9]CRONO FASE'!P4</f>
        <v>0</v>
      </c>
      <c r="R57" s="28">
        <f>'[9]CRONO FASE'!Q4</f>
        <v>0</v>
      </c>
      <c r="S57" s="56">
        <f>'[9]CRONO FASE'!R4</f>
        <v>0</v>
      </c>
      <c r="T57" s="28">
        <f>'[9]CRONO FASE'!S4</f>
        <v>180</v>
      </c>
      <c r="U57" s="28">
        <f>'[9]CRONO FASE'!T4</f>
        <v>180</v>
      </c>
      <c r="V57" s="28">
        <f>'[9]CRONO FASE'!U4</f>
        <v>-76.5</v>
      </c>
      <c r="W57" s="28">
        <f>'[9]CRONO FASE'!V4</f>
        <v>0</v>
      </c>
      <c r="X57" s="28">
        <f>'[9]CRONO FASE'!W4</f>
        <v>0</v>
      </c>
      <c r="Y57" s="28">
        <f>'[9]CRONO FASE'!X4</f>
        <v>0</v>
      </c>
      <c r="Z57" s="28">
        <f>'[9]CRONO FASE'!Y4</f>
        <v>0</v>
      </c>
      <c r="AA57" s="28">
        <f>'[9]CRONO FASE'!Z4</f>
        <v>0</v>
      </c>
      <c r="AB57" s="28">
        <f>'[9]CRONO FASE'!AA4</f>
        <v>0</v>
      </c>
      <c r="AC57" s="28">
        <f>'[9]CRONO FASE'!AB4</f>
        <v>0</v>
      </c>
      <c r="AD57" s="57">
        <f>'[9]CRONO FASE'!AC4</f>
        <v>0</v>
      </c>
    </row>
    <row r="58" spans="1:31" ht="20.100000000000001" customHeight="1" x14ac:dyDescent="0.25">
      <c r="A58" s="116"/>
      <c r="B58" s="83" t="str">
        <f>'[9]CRONO FASE'!A5</f>
        <v>Implantação</v>
      </c>
      <c r="C58" s="84">
        <f>'[9]CRONO FASE'!B5</f>
        <v>81</v>
      </c>
      <c r="D58" s="85">
        <f>'[9]CRONO FASE'!C5</f>
        <v>1</v>
      </c>
      <c r="E58" s="86">
        <f>'[9]CRONO FASE'!D5</f>
        <v>180</v>
      </c>
      <c r="F58" s="86">
        <f>'[9]CRONO FASE'!E5</f>
        <v>15</v>
      </c>
      <c r="G58" s="28">
        <f>'[9]CRONO FASE'!F5</f>
        <v>0</v>
      </c>
      <c r="H58" s="28">
        <f>'[9]CRONO FASE'!G5</f>
        <v>0</v>
      </c>
      <c r="I58" s="28">
        <f>'[9]CRONO FASE'!H5</f>
        <v>0</v>
      </c>
      <c r="J58" s="28">
        <f>'[9]CRONO FASE'!I5</f>
        <v>0</v>
      </c>
      <c r="K58" s="28">
        <f>'[9]CRONO FASE'!J5</f>
        <v>0</v>
      </c>
      <c r="L58" s="28">
        <f>'[9]CRONO FASE'!K5</f>
        <v>0</v>
      </c>
      <c r="M58" s="28">
        <f>'[9]CRONO FASE'!L5</f>
        <v>0</v>
      </c>
      <c r="N58" s="28">
        <f>'[9]CRONO FASE'!M5</f>
        <v>0</v>
      </c>
      <c r="O58" s="28">
        <f>'[9]CRONO FASE'!N5</f>
        <v>0</v>
      </c>
      <c r="P58" s="28">
        <f>'[9]CRONO FASE'!O5</f>
        <v>0</v>
      </c>
      <c r="Q58" s="28">
        <f>'[9]CRONO FASE'!P5</f>
        <v>0</v>
      </c>
      <c r="R58" s="28">
        <f>'[9]CRONO FASE'!Q5</f>
        <v>0</v>
      </c>
      <c r="S58" s="56">
        <f>'[9]CRONO FASE'!R5</f>
        <v>0</v>
      </c>
      <c r="T58" s="28">
        <f>'[9]CRONO FASE'!S5</f>
        <v>0</v>
      </c>
      <c r="U58" s="28">
        <f>'[9]CRONO FASE'!T5</f>
        <v>81</v>
      </c>
      <c r="V58" s="28">
        <f>'[9]CRONO FASE'!U5</f>
        <v>0</v>
      </c>
      <c r="W58" s="28">
        <f>'[9]CRONO FASE'!V5</f>
        <v>0</v>
      </c>
      <c r="X58" s="28">
        <f>'[9]CRONO FASE'!W5</f>
        <v>0</v>
      </c>
      <c r="Y58" s="28">
        <f>'[9]CRONO FASE'!X5</f>
        <v>0</v>
      </c>
      <c r="Z58" s="28">
        <f>'[9]CRONO FASE'!Y5</f>
        <v>0</v>
      </c>
      <c r="AA58" s="28">
        <f>'[9]CRONO FASE'!Z5</f>
        <v>0</v>
      </c>
      <c r="AB58" s="28">
        <f>'[9]CRONO FASE'!AA5</f>
        <v>0</v>
      </c>
      <c r="AC58" s="28">
        <f>'[9]CRONO FASE'!AB5</f>
        <v>0</v>
      </c>
      <c r="AD58" s="57">
        <f>'[9]CRONO FASE'!AC5</f>
        <v>0</v>
      </c>
    </row>
    <row r="59" spans="1:31" ht="20.100000000000001" customHeight="1" x14ac:dyDescent="0.25">
      <c r="A59" s="116"/>
      <c r="B59" s="83" t="str">
        <f>'[9]CRONO FASE'!A6</f>
        <v>Garantia</v>
      </c>
      <c r="C59" s="84">
        <f>'[9]CRONO FASE'!B6</f>
        <v>202.5</v>
      </c>
      <c r="D59" s="85">
        <f>'[9]CRONO FASE'!C6</f>
        <v>1</v>
      </c>
      <c r="E59" s="86">
        <f>'[9]CRONO FASE'!D6</f>
        <v>180</v>
      </c>
      <c r="F59" s="86">
        <f>'[9]CRONO FASE'!E6</f>
        <v>16</v>
      </c>
      <c r="G59" s="28">
        <f>'[9]CRONO FASE'!F6</f>
        <v>0</v>
      </c>
      <c r="H59" s="28">
        <f>'[9]CRONO FASE'!G6</f>
        <v>0</v>
      </c>
      <c r="I59" s="28">
        <f>'[9]CRONO FASE'!H6</f>
        <v>0</v>
      </c>
      <c r="J59" s="28">
        <f>'[9]CRONO FASE'!I6</f>
        <v>0</v>
      </c>
      <c r="K59" s="28">
        <f>'[9]CRONO FASE'!J6</f>
        <v>0</v>
      </c>
      <c r="L59" s="28">
        <f>'[9]CRONO FASE'!K6</f>
        <v>0</v>
      </c>
      <c r="M59" s="28">
        <f>'[9]CRONO FASE'!L6</f>
        <v>0</v>
      </c>
      <c r="N59" s="28">
        <f>'[9]CRONO FASE'!M6</f>
        <v>0</v>
      </c>
      <c r="O59" s="28">
        <f>'[9]CRONO FASE'!N6</f>
        <v>0</v>
      </c>
      <c r="P59" s="28">
        <f>'[9]CRONO FASE'!O6</f>
        <v>0</v>
      </c>
      <c r="Q59" s="28">
        <f>'[9]CRONO FASE'!P6</f>
        <v>0</v>
      </c>
      <c r="R59" s="28">
        <f>'[9]CRONO FASE'!Q6</f>
        <v>0</v>
      </c>
      <c r="S59" s="56">
        <f>'[9]CRONO FASE'!R6</f>
        <v>0</v>
      </c>
      <c r="T59" s="28">
        <f>'[9]CRONO FASE'!S6</f>
        <v>0</v>
      </c>
      <c r="U59" s="28">
        <f>'[9]CRONO FASE'!T6</f>
        <v>0</v>
      </c>
      <c r="V59" s="28">
        <f>'[9]CRONO FASE'!U6</f>
        <v>180</v>
      </c>
      <c r="W59" s="28">
        <f>'[9]CRONO FASE'!V6</f>
        <v>22.5</v>
      </c>
      <c r="X59" s="28">
        <f>'[9]CRONO FASE'!W6</f>
        <v>0</v>
      </c>
      <c r="Y59" s="28">
        <f>'[9]CRONO FASE'!X6</f>
        <v>0</v>
      </c>
      <c r="Z59" s="28">
        <f>'[9]CRONO FASE'!Y6</f>
        <v>0</v>
      </c>
      <c r="AA59" s="28">
        <f>'[9]CRONO FASE'!Z6</f>
        <v>0</v>
      </c>
      <c r="AB59" s="28">
        <f>'[9]CRONO FASE'!AA6</f>
        <v>0</v>
      </c>
      <c r="AC59" s="28">
        <f>'[9]CRONO FASE'!AB6</f>
        <v>0</v>
      </c>
      <c r="AD59" s="57">
        <f>'[9]CRONO FASE'!AC6</f>
        <v>0</v>
      </c>
    </row>
    <row r="60" spans="1:31" ht="20.100000000000001" customHeight="1" x14ac:dyDescent="0.25">
      <c r="A60" s="102"/>
      <c r="B60" s="24" t="str">
        <f>'[10]CRONO FASE'!A1</f>
        <v>Descrição</v>
      </c>
      <c r="C60" s="51" t="str">
        <f>'[10]CRONO FASE'!B1</f>
        <v>Horas</v>
      </c>
      <c r="D60" s="25" t="str">
        <f>'[10]CRONO FASE'!C1</f>
        <v>Recursos</v>
      </c>
      <c r="E60" s="4" t="str">
        <f>'[10]CRONO FASE'!D1</f>
        <v>Horas/Mês</v>
      </c>
      <c r="F60" s="13" t="str">
        <f>'[10]CRONO FASE'!E1</f>
        <v>Inicio</v>
      </c>
      <c r="G60" s="2">
        <f>'[10]CRONO FASE'!F1</f>
        <v>1</v>
      </c>
      <c r="H60" s="3">
        <f>'[10]CRONO FASE'!G1</f>
        <v>2</v>
      </c>
      <c r="I60" s="2">
        <f>'[10]CRONO FASE'!H1</f>
        <v>3</v>
      </c>
      <c r="J60" s="3">
        <f>'[10]CRONO FASE'!I1</f>
        <v>4</v>
      </c>
      <c r="K60" s="2">
        <f>'[10]CRONO FASE'!J1</f>
        <v>5</v>
      </c>
      <c r="L60" s="3">
        <f>'[10]CRONO FASE'!K1</f>
        <v>6</v>
      </c>
      <c r="M60" s="2">
        <f>'[10]CRONO FASE'!L1</f>
        <v>7</v>
      </c>
      <c r="N60" s="3">
        <f>'[10]CRONO FASE'!M1</f>
        <v>8</v>
      </c>
      <c r="O60" s="2">
        <f>'[10]CRONO FASE'!N1</f>
        <v>9</v>
      </c>
      <c r="P60" s="3">
        <f>'[10]CRONO FASE'!O1</f>
        <v>10</v>
      </c>
      <c r="Q60" s="3">
        <f>'[10]CRONO FASE'!P1</f>
        <v>11</v>
      </c>
      <c r="R60" s="3">
        <f>'[10]CRONO FASE'!Q1</f>
        <v>12</v>
      </c>
      <c r="S60" s="3">
        <f>'[10]CRONO FASE'!R1</f>
        <v>13</v>
      </c>
      <c r="T60" s="3">
        <f>'[10]CRONO FASE'!S1</f>
        <v>14</v>
      </c>
      <c r="U60" s="3">
        <f>'[10]CRONO FASE'!T1</f>
        <v>15</v>
      </c>
      <c r="V60" s="3">
        <f>'[10]CRONO FASE'!U1</f>
        <v>16</v>
      </c>
      <c r="W60" s="3">
        <f>'[10]CRONO FASE'!V1</f>
        <v>17</v>
      </c>
      <c r="X60" s="3">
        <f>'[10]CRONO FASE'!W1</f>
        <v>18</v>
      </c>
      <c r="Y60" s="3">
        <f>'[10]CRONO FASE'!X1</f>
        <v>19</v>
      </c>
      <c r="Z60" s="3">
        <f>'[10]CRONO FASE'!Y1</f>
        <v>20</v>
      </c>
      <c r="AA60" s="3">
        <f>'[10]CRONO FASE'!Z1</f>
        <v>21</v>
      </c>
      <c r="AB60" s="3">
        <f>'[10]CRONO FASE'!AA1</f>
        <v>22</v>
      </c>
      <c r="AC60" s="3">
        <f>'[10]CRONO FASE'!AB1</f>
        <v>23</v>
      </c>
      <c r="AD60" s="3">
        <f>'[10]CRONO FASE'!AC1</f>
        <v>24</v>
      </c>
      <c r="AE60" s="29"/>
    </row>
    <row r="61" spans="1:31" ht="20.100000000000001" customHeight="1" x14ac:dyDescent="0.25">
      <c r="A61" s="115" t="s">
        <v>43</v>
      </c>
      <c r="B61" s="5" t="str">
        <f>'[10]CRONO FASE'!A2</f>
        <v>Squad</v>
      </c>
      <c r="C61" s="23">
        <f>'[10]CRONO FASE'!B2</f>
        <v>3780</v>
      </c>
      <c r="D61" s="14">
        <f>'[10]CRONO FASE'!C2</f>
        <v>7</v>
      </c>
      <c r="E61" s="7">
        <f>'[10]CRONO FASE'!D2</f>
        <v>1260</v>
      </c>
      <c r="F61" s="7">
        <f>'[10]CRONO FASE'!E2</f>
        <v>1</v>
      </c>
      <c r="G61" s="28">
        <f>'[10]CRONO FASE'!F2</f>
        <v>1260</v>
      </c>
      <c r="H61" s="28">
        <f>'[10]CRONO FASE'!G2</f>
        <v>1260</v>
      </c>
      <c r="I61" s="28">
        <f>'[10]CRONO FASE'!H2</f>
        <v>1260</v>
      </c>
      <c r="J61" s="28">
        <f>'[10]CRONO FASE'!I2</f>
        <v>0</v>
      </c>
      <c r="K61" s="28">
        <f>'[10]CRONO FASE'!J2</f>
        <v>0</v>
      </c>
      <c r="L61" s="28">
        <f>'[10]CRONO FASE'!K2</f>
        <v>0</v>
      </c>
      <c r="M61" s="28">
        <f>'[10]CRONO FASE'!L2</f>
        <v>0</v>
      </c>
      <c r="N61" s="28">
        <f>'[10]CRONO FASE'!M2</f>
        <v>0</v>
      </c>
      <c r="O61" s="28">
        <f>'[10]CRONO FASE'!N2</f>
        <v>0</v>
      </c>
      <c r="P61" s="28">
        <f>'[10]CRONO FASE'!O2</f>
        <v>0</v>
      </c>
      <c r="Q61" s="28">
        <f>'[10]CRONO FASE'!P2</f>
        <v>0</v>
      </c>
      <c r="R61" s="28">
        <f>'[10]CRONO FASE'!Q2</f>
        <v>0</v>
      </c>
      <c r="S61" s="28">
        <f>'[10]CRONO FASE'!R2</f>
        <v>0</v>
      </c>
      <c r="T61" s="28">
        <f>'[10]CRONO FASE'!S2</f>
        <v>0</v>
      </c>
      <c r="U61" s="28">
        <f>'[10]CRONO FASE'!T2</f>
        <v>0</v>
      </c>
      <c r="V61" s="28">
        <f>'[10]CRONO FASE'!U2</f>
        <v>0</v>
      </c>
      <c r="W61" s="28">
        <f>'[10]CRONO FASE'!V2</f>
        <v>0</v>
      </c>
      <c r="X61" s="28">
        <f>'[10]CRONO FASE'!W2</f>
        <v>0</v>
      </c>
      <c r="Y61" s="28">
        <f>'[10]CRONO FASE'!X2</f>
        <v>0</v>
      </c>
      <c r="Z61" s="28">
        <f>'[10]CRONO FASE'!Y2</f>
        <v>0</v>
      </c>
      <c r="AA61" s="28">
        <f>'[10]CRONO FASE'!Z2</f>
        <v>0</v>
      </c>
      <c r="AB61" s="28">
        <f>'[10]CRONO FASE'!AA2</f>
        <v>0</v>
      </c>
      <c r="AC61" s="28">
        <f>'[10]CRONO FASE'!AB2</f>
        <v>0</v>
      </c>
      <c r="AD61" s="28">
        <f>'[10]CRONO FASE'!AC2</f>
        <v>0</v>
      </c>
      <c r="AE61" s="29"/>
    </row>
    <row r="62" spans="1:31" ht="20.100000000000001" customHeight="1" x14ac:dyDescent="0.25">
      <c r="A62" s="116">
        <v>484</v>
      </c>
      <c r="B62" s="5" t="str">
        <f>'[10]CRONO FASE'!A3</f>
        <v>Desenvolvimento</v>
      </c>
      <c r="C62" s="23">
        <f>'[10]CRONO FASE'!B3</f>
        <v>4276.8</v>
      </c>
      <c r="D62" s="14">
        <f>'[10]CRONO FASE'!C3</f>
        <v>6</v>
      </c>
      <c r="E62" s="7">
        <f>'[10]CRONO FASE'!D3</f>
        <v>1080</v>
      </c>
      <c r="F62" s="7">
        <f>'[10]CRONO FASE'!E3</f>
        <v>1</v>
      </c>
      <c r="G62" s="28">
        <f>'[10]CRONO FASE'!F3</f>
        <v>1080</v>
      </c>
      <c r="H62" s="28">
        <f>'[10]CRONO FASE'!G3</f>
        <v>1080</v>
      </c>
      <c r="I62" s="28">
        <f>'[10]CRONO FASE'!H3</f>
        <v>1080</v>
      </c>
      <c r="J62" s="28">
        <f>'[10]CRONO FASE'!I3</f>
        <v>1080</v>
      </c>
      <c r="K62" s="28">
        <f>'[10]CRONO FASE'!J3</f>
        <v>-43.199999999999818</v>
      </c>
      <c r="L62" s="28">
        <f>'[10]CRONO FASE'!K3</f>
        <v>0</v>
      </c>
      <c r="M62" s="28">
        <f>'[10]CRONO FASE'!L3</f>
        <v>0</v>
      </c>
      <c r="N62" s="28">
        <f>'[10]CRONO FASE'!M3</f>
        <v>0</v>
      </c>
      <c r="O62" s="28">
        <f>'[10]CRONO FASE'!N3</f>
        <v>0</v>
      </c>
      <c r="P62" s="28">
        <f>'[10]CRONO FASE'!O3</f>
        <v>0</v>
      </c>
      <c r="Q62" s="28">
        <f>'[10]CRONO FASE'!P3</f>
        <v>0</v>
      </c>
      <c r="R62" s="28">
        <f>'[10]CRONO FASE'!Q3</f>
        <v>0</v>
      </c>
      <c r="S62" s="28">
        <f>'[10]CRONO FASE'!R3</f>
        <v>0</v>
      </c>
      <c r="T62" s="28">
        <f>'[10]CRONO FASE'!S3</f>
        <v>0</v>
      </c>
      <c r="U62" s="28">
        <f>'[10]CRONO FASE'!T3</f>
        <v>0</v>
      </c>
      <c r="V62" s="28">
        <f>'[10]CRONO FASE'!U3</f>
        <v>0</v>
      </c>
      <c r="W62" s="28">
        <f>'[10]CRONO FASE'!V3</f>
        <v>0</v>
      </c>
      <c r="X62" s="28">
        <f>'[10]CRONO FASE'!W3</f>
        <v>0</v>
      </c>
      <c r="Y62" s="28">
        <f>'[10]CRONO FASE'!X3</f>
        <v>0</v>
      </c>
      <c r="Z62" s="28">
        <f>'[10]CRONO FASE'!Y3</f>
        <v>0</v>
      </c>
      <c r="AA62" s="28">
        <f>'[10]CRONO FASE'!Z3</f>
        <v>0</v>
      </c>
      <c r="AB62" s="28">
        <f>'[10]CRONO FASE'!AA3</f>
        <v>0</v>
      </c>
      <c r="AC62" s="28">
        <f>'[10]CRONO FASE'!AB3</f>
        <v>0</v>
      </c>
      <c r="AD62" s="28">
        <f>'[10]CRONO FASE'!AC3</f>
        <v>0</v>
      </c>
      <c r="AE62" s="29"/>
    </row>
    <row r="63" spans="1:31" ht="20.100000000000001" customHeight="1" x14ac:dyDescent="0.25">
      <c r="A63" s="116"/>
      <c r="B63" s="5" t="str">
        <f>'[10]CRONO FASE'!A4</f>
        <v>Homologação</v>
      </c>
      <c r="C63" s="23">
        <f>'[10]CRONO FASE'!B4</f>
        <v>356.40000000000003</v>
      </c>
      <c r="D63" s="14">
        <f>'[10]CRONO FASE'!C4</f>
        <v>2</v>
      </c>
      <c r="E63" s="7">
        <f>'[10]CRONO FASE'!D4</f>
        <v>360</v>
      </c>
      <c r="F63" s="7">
        <f>'[10]CRONO FASE'!E4</f>
        <v>4</v>
      </c>
      <c r="G63" s="28">
        <f>'[10]CRONO FASE'!F4</f>
        <v>0</v>
      </c>
      <c r="H63" s="28">
        <f>'[10]CRONO FASE'!G4</f>
        <v>0</v>
      </c>
      <c r="I63" s="28">
        <f>'[10]CRONO FASE'!H4</f>
        <v>0</v>
      </c>
      <c r="J63" s="28">
        <f>'[10]CRONO FASE'!I4</f>
        <v>360</v>
      </c>
      <c r="K63" s="28">
        <f>'[10]CRONO FASE'!J4</f>
        <v>-3.5999999999999659</v>
      </c>
      <c r="L63" s="28">
        <f>'[10]CRONO FASE'!K4</f>
        <v>0</v>
      </c>
      <c r="M63" s="28">
        <f>'[10]CRONO FASE'!L4</f>
        <v>0</v>
      </c>
      <c r="N63" s="28">
        <f>'[10]CRONO FASE'!M4</f>
        <v>0</v>
      </c>
      <c r="O63" s="28">
        <f>'[10]CRONO FASE'!N4</f>
        <v>0</v>
      </c>
      <c r="P63" s="28">
        <f>'[10]CRONO FASE'!O4</f>
        <v>0</v>
      </c>
      <c r="Q63" s="28">
        <f>'[10]CRONO FASE'!P4</f>
        <v>0</v>
      </c>
      <c r="R63" s="28">
        <f>'[10]CRONO FASE'!Q4</f>
        <v>0</v>
      </c>
      <c r="S63" s="28">
        <f>'[10]CRONO FASE'!R4</f>
        <v>0</v>
      </c>
      <c r="T63" s="28">
        <f>'[10]CRONO FASE'!S4</f>
        <v>0</v>
      </c>
      <c r="U63" s="28">
        <f>'[10]CRONO FASE'!T4</f>
        <v>0</v>
      </c>
      <c r="V63" s="28">
        <f>'[10]CRONO FASE'!U4</f>
        <v>0</v>
      </c>
      <c r="W63" s="28">
        <f>'[10]CRONO FASE'!V4</f>
        <v>0</v>
      </c>
      <c r="X63" s="28">
        <f>'[10]CRONO FASE'!W4</f>
        <v>0</v>
      </c>
      <c r="Y63" s="28">
        <f>'[10]CRONO FASE'!X4</f>
        <v>0</v>
      </c>
      <c r="Z63" s="28">
        <f>'[10]CRONO FASE'!Y4</f>
        <v>0</v>
      </c>
      <c r="AA63" s="28">
        <f>'[10]CRONO FASE'!Z4</f>
        <v>0</v>
      </c>
      <c r="AB63" s="28">
        <f>'[10]CRONO FASE'!AA4</f>
        <v>0</v>
      </c>
      <c r="AC63" s="28">
        <f>'[10]CRONO FASE'!AB4</f>
        <v>0</v>
      </c>
      <c r="AD63" s="28">
        <f>'[10]CRONO FASE'!AC4</f>
        <v>0</v>
      </c>
      <c r="AE63" s="29"/>
    </row>
    <row r="64" spans="1:31" ht="20.100000000000001" customHeight="1" x14ac:dyDescent="0.25">
      <c r="A64" s="116"/>
      <c r="B64" s="5" t="str">
        <f>'[10]CRONO FASE'!A5</f>
        <v>Implantação</v>
      </c>
      <c r="C64" s="23">
        <f>'[10]CRONO FASE'!B5</f>
        <v>356.40000000000003</v>
      </c>
      <c r="D64" s="14">
        <f>'[10]CRONO FASE'!C5</f>
        <v>1</v>
      </c>
      <c r="E64" s="7">
        <f>'[10]CRONO FASE'!D5</f>
        <v>180</v>
      </c>
      <c r="F64" s="7">
        <f>'[10]CRONO FASE'!E5</f>
        <v>5</v>
      </c>
      <c r="G64" s="28">
        <f>'[10]CRONO FASE'!F5</f>
        <v>0</v>
      </c>
      <c r="H64" s="28">
        <f>'[10]CRONO FASE'!G5</f>
        <v>0</v>
      </c>
      <c r="I64" s="28">
        <f>'[10]CRONO FASE'!H5</f>
        <v>0</v>
      </c>
      <c r="J64" s="28">
        <f>'[10]CRONO FASE'!I5</f>
        <v>0</v>
      </c>
      <c r="K64" s="28">
        <f>'[10]CRONO FASE'!J5</f>
        <v>180</v>
      </c>
      <c r="L64" s="28">
        <f>'[10]CRONO FASE'!K5</f>
        <v>180</v>
      </c>
      <c r="M64" s="28">
        <f>'[10]CRONO FASE'!L5</f>
        <v>-3.5999999999999659</v>
      </c>
      <c r="N64" s="28">
        <f>'[10]CRONO FASE'!M5</f>
        <v>0</v>
      </c>
      <c r="O64" s="28">
        <f>'[10]CRONO FASE'!N5</f>
        <v>0</v>
      </c>
      <c r="P64" s="28">
        <f>'[10]CRONO FASE'!O5</f>
        <v>0</v>
      </c>
      <c r="Q64" s="28">
        <f>'[10]CRONO FASE'!P5</f>
        <v>0</v>
      </c>
      <c r="R64" s="28">
        <f>'[10]CRONO FASE'!Q5</f>
        <v>0</v>
      </c>
      <c r="S64" s="28">
        <f>'[10]CRONO FASE'!R5</f>
        <v>0</v>
      </c>
      <c r="T64" s="28">
        <f>'[10]CRONO FASE'!S5</f>
        <v>0</v>
      </c>
      <c r="U64" s="28">
        <f>'[10]CRONO FASE'!T5</f>
        <v>0</v>
      </c>
      <c r="V64" s="28">
        <f>'[10]CRONO FASE'!U5</f>
        <v>0</v>
      </c>
      <c r="W64" s="28">
        <f>'[10]CRONO FASE'!V5</f>
        <v>0</v>
      </c>
      <c r="X64" s="28">
        <f>'[10]CRONO FASE'!W5</f>
        <v>0</v>
      </c>
      <c r="Y64" s="28">
        <f>'[10]CRONO FASE'!X5</f>
        <v>0</v>
      </c>
      <c r="Z64" s="28">
        <f>'[10]CRONO FASE'!Y5</f>
        <v>0</v>
      </c>
      <c r="AA64" s="28">
        <f>'[10]CRONO FASE'!Z5</f>
        <v>0</v>
      </c>
      <c r="AB64" s="28">
        <f>'[10]CRONO FASE'!AA5</f>
        <v>0</v>
      </c>
      <c r="AC64" s="28">
        <f>'[10]CRONO FASE'!AB5</f>
        <v>0</v>
      </c>
      <c r="AD64" s="28">
        <f>'[10]CRONO FASE'!AC5</f>
        <v>0</v>
      </c>
      <c r="AE64" s="29"/>
    </row>
    <row r="65" spans="1:31" ht="20.100000000000001" customHeight="1" x14ac:dyDescent="0.25">
      <c r="A65" s="116"/>
      <c r="B65" s="5" t="str">
        <f>'[10]CRONO FASE'!A6</f>
        <v>Garantia</v>
      </c>
      <c r="C65" s="23">
        <f>'[10]CRONO FASE'!B6</f>
        <v>712.80000000000007</v>
      </c>
      <c r="D65" s="14">
        <f>'[10]CRONO FASE'!C6</f>
        <v>1</v>
      </c>
      <c r="E65" s="7">
        <f>'[10]CRONO FASE'!D6</f>
        <v>180</v>
      </c>
      <c r="F65" s="7">
        <f>'[10]CRONO FASE'!E6</f>
        <v>6</v>
      </c>
      <c r="G65" s="28">
        <f>'[10]CRONO FASE'!F6</f>
        <v>0</v>
      </c>
      <c r="H65" s="28">
        <f>'[10]CRONO FASE'!G6</f>
        <v>0</v>
      </c>
      <c r="I65" s="28">
        <f>'[10]CRONO FASE'!H6</f>
        <v>0</v>
      </c>
      <c r="J65" s="28">
        <f>'[10]CRONO FASE'!I6</f>
        <v>0</v>
      </c>
      <c r="K65" s="28">
        <f>'[10]CRONO FASE'!J6</f>
        <v>0</v>
      </c>
      <c r="L65" s="28">
        <f>'[10]CRONO FASE'!K6</f>
        <v>180</v>
      </c>
      <c r="M65" s="28">
        <f>'[10]CRONO FASE'!L6</f>
        <v>180</v>
      </c>
      <c r="N65" s="28">
        <f>'[10]CRONO FASE'!M6</f>
        <v>180</v>
      </c>
      <c r="O65" s="28">
        <f>'[10]CRONO FASE'!N6</f>
        <v>180</v>
      </c>
      <c r="P65" s="28">
        <f>'[10]CRONO FASE'!O6</f>
        <v>-7.1999999999999318</v>
      </c>
      <c r="Q65" s="28">
        <f>'[10]CRONO FASE'!P6</f>
        <v>0</v>
      </c>
      <c r="R65" s="28">
        <f>'[10]CRONO FASE'!Q6</f>
        <v>0</v>
      </c>
      <c r="S65" s="28">
        <f>'[10]CRONO FASE'!R6</f>
        <v>0</v>
      </c>
      <c r="T65" s="28">
        <f>'[10]CRONO FASE'!S6</f>
        <v>0</v>
      </c>
      <c r="U65" s="28">
        <f>'[10]CRONO FASE'!T6</f>
        <v>0</v>
      </c>
      <c r="V65" s="28">
        <f>'[10]CRONO FASE'!U6</f>
        <v>0</v>
      </c>
      <c r="W65" s="28">
        <f>'[10]CRONO FASE'!V6</f>
        <v>0</v>
      </c>
      <c r="X65" s="28">
        <f>'[10]CRONO FASE'!W6</f>
        <v>0</v>
      </c>
      <c r="Y65" s="28">
        <f>'[10]CRONO FASE'!X6</f>
        <v>0</v>
      </c>
      <c r="Z65" s="28">
        <f>'[10]CRONO FASE'!Y6</f>
        <v>0</v>
      </c>
      <c r="AA65" s="28">
        <f>'[10]CRONO FASE'!Z6</f>
        <v>0</v>
      </c>
      <c r="AB65" s="28">
        <f>'[10]CRONO FASE'!AA6</f>
        <v>0</v>
      </c>
      <c r="AC65" s="28">
        <f>'[10]CRONO FASE'!AB6</f>
        <v>0</v>
      </c>
      <c r="AD65" s="28">
        <f>'[10]CRONO FASE'!AC6</f>
        <v>0</v>
      </c>
      <c r="AE65" s="29"/>
    </row>
  </sheetData>
  <mergeCells count="10">
    <mergeCell ref="C7:F7"/>
    <mergeCell ref="C8:F8"/>
    <mergeCell ref="C9:F9"/>
    <mergeCell ref="C1:F1"/>
    <mergeCell ref="C10:F10"/>
    <mergeCell ref="C2:F2"/>
    <mergeCell ref="C3:F3"/>
    <mergeCell ref="C4:F4"/>
    <mergeCell ref="C5:F5"/>
    <mergeCell ref="C6:F6"/>
  </mergeCells>
  <conditionalFormatting sqref="G13:AD17">
    <cfRule type="cellIs" dxfId="35" priority="92" operator="lessThan">
      <formula>0</formula>
    </cfRule>
    <cfRule type="cellIs" dxfId="34" priority="93" operator="greaterThanOrEqual">
      <formula>0</formula>
    </cfRule>
  </conditionalFormatting>
  <conditionalFormatting sqref="G19:AD23">
    <cfRule type="cellIs" dxfId="33" priority="95" operator="lessThan">
      <formula>0</formula>
    </cfRule>
    <cfRule type="cellIs" dxfId="32" priority="96" operator="greaterThanOrEqual">
      <formula>0</formula>
    </cfRule>
  </conditionalFormatting>
  <conditionalFormatting sqref="G25:AD29">
    <cfRule type="cellIs" dxfId="31" priority="98" operator="lessThan">
      <formula>0</formula>
    </cfRule>
    <cfRule type="cellIs" dxfId="30" priority="99" operator="greaterThanOrEqual">
      <formula>0</formula>
    </cfRule>
  </conditionalFormatting>
  <conditionalFormatting sqref="G31:AD35">
    <cfRule type="cellIs" dxfId="29" priority="101" operator="lessThan">
      <formula>0</formula>
    </cfRule>
    <cfRule type="cellIs" dxfId="28" priority="102" operator="greaterThanOrEqual">
      <formula>0</formula>
    </cfRule>
  </conditionalFormatting>
  <conditionalFormatting sqref="G37:AD41">
    <cfRule type="cellIs" dxfId="27" priority="104" operator="lessThan">
      <formula>0</formula>
    </cfRule>
    <cfRule type="cellIs" dxfId="26" priority="105" operator="greaterThanOrEqual">
      <formula>0</formula>
    </cfRule>
  </conditionalFormatting>
  <conditionalFormatting sqref="G43:AD47">
    <cfRule type="cellIs" dxfId="25" priority="107" operator="lessThan">
      <formula>0</formula>
    </cfRule>
    <cfRule type="cellIs" dxfId="24" priority="108" operator="greaterThanOrEqual">
      <formula>0</formula>
    </cfRule>
  </conditionalFormatting>
  <conditionalFormatting sqref="G49:AD53">
    <cfRule type="cellIs" dxfId="23" priority="110" operator="lessThan">
      <formula>0</formula>
    </cfRule>
    <cfRule type="cellIs" dxfId="22" priority="111" operator="greaterThanOrEqual">
      <formula>0</formula>
    </cfRule>
  </conditionalFormatting>
  <conditionalFormatting sqref="G55:AD59">
    <cfRule type="cellIs" dxfId="21" priority="113" operator="lessThan">
      <formula>0</formula>
    </cfRule>
    <cfRule type="cellIs" dxfId="20" priority="114" operator="greaterThanOrEqual">
      <formula>0</formula>
    </cfRule>
  </conditionalFormatting>
  <conditionalFormatting sqref="G13:AD17 G2:AD2">
    <cfRule type="colorScale" priority="94">
      <colorScale>
        <cfvo type="num" val="0"/>
        <cfvo type="num" val="0"/>
        <cfvo type="max"/>
        <color theme="0"/>
        <color rgb="FF009999"/>
        <color rgb="FF009999"/>
      </colorScale>
    </cfRule>
  </conditionalFormatting>
  <conditionalFormatting sqref="G19:AD23 G3:AD3">
    <cfRule type="colorScale" priority="97">
      <colorScale>
        <cfvo type="num" val="0"/>
        <cfvo type="num" val="0"/>
        <cfvo type="max"/>
        <color theme="0"/>
        <color theme="5"/>
        <color theme="5"/>
      </colorScale>
    </cfRule>
  </conditionalFormatting>
  <conditionalFormatting sqref="G25:AD29 G4:AD4">
    <cfRule type="colorScale" priority="100">
      <colorScale>
        <cfvo type="num" val="0"/>
        <cfvo type="num" val="0"/>
        <cfvo type="max"/>
        <color theme="0"/>
        <color theme="7"/>
        <color theme="7"/>
      </colorScale>
    </cfRule>
  </conditionalFormatting>
  <conditionalFormatting sqref="G31:AD35 G5:AD5">
    <cfRule type="colorScale" priority="103">
      <colorScale>
        <cfvo type="num" val="0"/>
        <cfvo type="num" val="0"/>
        <cfvo type="max"/>
        <color theme="0"/>
        <color rgb="FF00B0F0"/>
        <color rgb="FF00B0F0"/>
      </colorScale>
    </cfRule>
  </conditionalFormatting>
  <conditionalFormatting sqref="G37:AD41 G6:AD6">
    <cfRule type="colorScale" priority="106">
      <colorScale>
        <cfvo type="num" val="0"/>
        <cfvo type="num" val="0"/>
        <cfvo type="max"/>
        <color theme="0"/>
        <color rgb="FFCC66FF"/>
        <color rgb="FFCC66FF"/>
      </colorScale>
    </cfRule>
  </conditionalFormatting>
  <conditionalFormatting sqref="G43:AD47 G7:AD7">
    <cfRule type="colorScale" priority="109">
      <colorScale>
        <cfvo type="num" val="0"/>
        <cfvo type="num" val="0"/>
        <cfvo type="max"/>
        <color theme="0"/>
        <color rgb="FFFF0000"/>
        <color rgb="FFFF0000"/>
      </colorScale>
    </cfRule>
  </conditionalFormatting>
  <conditionalFormatting sqref="G49:AD53 G8:AD8">
    <cfRule type="colorScale" priority="112">
      <colorScale>
        <cfvo type="num" val="0"/>
        <cfvo type="num" val="0"/>
        <cfvo type="max"/>
        <color theme="0"/>
        <color theme="2" tint="-0.499984740745262"/>
        <color theme="2" tint="-0.499984740745262"/>
      </colorScale>
    </cfRule>
  </conditionalFormatting>
  <conditionalFormatting sqref="G55:AD59 G9:AD9">
    <cfRule type="colorScale" priority="115">
      <colorScale>
        <cfvo type="num" val="0"/>
        <cfvo type="num" val="0"/>
        <cfvo type="max"/>
        <color theme="0"/>
        <color theme="4" tint="-0.249977111117893"/>
        <color theme="4" tint="-0.249977111117893"/>
      </colorScale>
    </cfRule>
  </conditionalFormatting>
  <conditionalFormatting sqref="G61:AD65">
    <cfRule type="cellIs" dxfId="19" priority="2" operator="lessThan">
      <formula>0</formula>
    </cfRule>
    <cfRule type="cellIs" dxfId="18" priority="3" operator="greaterThanOrEqual">
      <formula>0</formula>
    </cfRule>
    <cfRule type="colorScale" priority="4">
      <colorScale>
        <cfvo type="num" val="0"/>
        <cfvo type="num" val="0"/>
        <cfvo type="max"/>
        <color theme="0"/>
        <color rgb="FF00DAA1"/>
        <color rgb="FF00DAA1"/>
      </colorScale>
    </cfRule>
  </conditionalFormatting>
  <conditionalFormatting sqref="G10:AD10">
    <cfRule type="colorScale" priority="1">
      <colorScale>
        <cfvo type="num" val="0"/>
        <cfvo type="num" val="0"/>
        <cfvo type="max"/>
        <color theme="0"/>
        <color rgb="FF00DAA1"/>
        <color rgb="FF00DAA1"/>
      </colorScale>
    </cfRule>
  </conditionalFormatting>
  <hyperlinks>
    <hyperlink ref="A13" r:id="rId1"/>
    <hyperlink ref="A19" r:id="rId2"/>
    <hyperlink ref="A25" r:id="rId3"/>
    <hyperlink ref="A31" r:id="rId4"/>
    <hyperlink ref="A37" r:id="rId5"/>
    <hyperlink ref="A43" r:id="rId6"/>
    <hyperlink ref="A49" r:id="rId7"/>
    <hyperlink ref="A55" r:id="rId8"/>
    <hyperlink ref="A61" r:id="rId9" display="#8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theme="8"/>
  </sheetPr>
  <dimension ref="A1:AE72"/>
  <sheetViews>
    <sheetView topLeftCell="A58" zoomScaleNormal="100" workbookViewId="0">
      <selection activeCell="A65" sqref="A65"/>
    </sheetView>
  </sheetViews>
  <sheetFormatPr defaultColWidth="9" defaultRowHeight="20.100000000000001" customHeight="1" x14ac:dyDescent="0.2"/>
  <cols>
    <col min="1" max="1" width="4.140625" style="69" customWidth="1"/>
    <col min="2" max="2" width="12.5703125" style="20" bestFit="1" customWidth="1"/>
    <col min="3" max="3" width="9" style="19" bestFit="1" customWidth="1"/>
    <col min="4" max="4" width="7.28515625" style="21" bestFit="1" customWidth="1"/>
    <col min="5" max="5" width="8.85546875" style="8" bestFit="1" customWidth="1" collapsed="1"/>
    <col min="6" max="6" width="4.7109375" style="8" bestFit="1" customWidth="1"/>
    <col min="7" max="26" width="6.5703125" style="96" customWidth="1"/>
    <col min="27" max="30" width="9" style="26"/>
    <col min="31" max="16384" width="9" style="19"/>
  </cols>
  <sheetData>
    <row r="1" spans="1:30" s="17" customFormat="1" ht="20.100000000000001" customHeight="1" x14ac:dyDescent="0.25">
      <c r="A1" s="51"/>
      <c r="B1" s="24" t="str">
        <f>[2]RECURSOS!A1</f>
        <v>Descrição</v>
      </c>
      <c r="C1" s="24" t="str">
        <f>[2]RECURSOS!B1</f>
        <v>Horas  DEV</v>
      </c>
      <c r="D1" s="25" t="str">
        <f>[2]RECURSOS!C1</f>
        <v>Recursos</v>
      </c>
      <c r="E1" s="4" t="str">
        <f>[2]RECURSOS!D1</f>
        <v>Horas/Mês</v>
      </c>
      <c r="F1" s="13" t="str">
        <f>[2]RECURSOS!E1</f>
        <v>Inicio</v>
      </c>
      <c r="G1" s="15">
        <f>[2]RECURSOS!F1</f>
        <v>1</v>
      </c>
      <c r="H1" s="16">
        <f>[2]RECURSOS!G1</f>
        <v>2</v>
      </c>
      <c r="I1" s="15">
        <f>[2]RECURSOS!H1</f>
        <v>3</v>
      </c>
      <c r="J1" s="16">
        <f>[2]RECURSOS!I1</f>
        <v>4</v>
      </c>
      <c r="K1" s="15">
        <f>[2]RECURSOS!J1</f>
        <v>5</v>
      </c>
      <c r="L1" s="16">
        <f>[2]RECURSOS!K1</f>
        <v>6</v>
      </c>
      <c r="M1" s="15">
        <f>[2]RECURSOS!L1</f>
        <v>7</v>
      </c>
      <c r="N1" s="16">
        <f>[2]RECURSOS!M1</f>
        <v>8</v>
      </c>
      <c r="O1" s="15">
        <f>[2]RECURSOS!N1</f>
        <v>9</v>
      </c>
      <c r="P1" s="16">
        <f>[2]RECURSOS!O1</f>
        <v>10</v>
      </c>
      <c r="Q1" s="16">
        <f>[2]RECURSOS!P1</f>
        <v>11</v>
      </c>
      <c r="R1" s="16">
        <f>[2]RECURSOS!Q1</f>
        <v>12</v>
      </c>
      <c r="S1" s="16">
        <f>[2]RECURSOS!R1</f>
        <v>13</v>
      </c>
      <c r="T1" s="16">
        <f>[2]RECURSOS!S1</f>
        <v>14</v>
      </c>
      <c r="U1" s="16">
        <f>[2]RECURSOS!T1</f>
        <v>15</v>
      </c>
      <c r="V1" s="16">
        <f>[2]RECURSOS!U1</f>
        <v>16</v>
      </c>
      <c r="W1" s="16">
        <f>[2]RECURSOS!V1</f>
        <v>17</v>
      </c>
      <c r="X1" s="16">
        <f>[2]RECURSOS!W1</f>
        <v>18</v>
      </c>
      <c r="Y1" s="16">
        <f>[2]RECURSOS!X1</f>
        <v>19</v>
      </c>
      <c r="Z1" s="16">
        <f>[2]RECURSOS!Y1</f>
        <v>20</v>
      </c>
      <c r="AA1" s="16">
        <f>[2]RECURSOS!Z1</f>
        <v>21</v>
      </c>
      <c r="AB1" s="16">
        <f>[2]RECURSOS!AA1</f>
        <v>22</v>
      </c>
      <c r="AC1" s="16">
        <f>[2]RECURSOS!AB1</f>
        <v>23</v>
      </c>
      <c r="AD1" s="16">
        <f>[2]RECURSOS!AC1</f>
        <v>24</v>
      </c>
    </row>
    <row r="2" spans="1:30" ht="20.100000000000001" customHeight="1" x14ac:dyDescent="0.25">
      <c r="A2" s="61" t="s">
        <v>0</v>
      </c>
      <c r="B2" s="5" t="str">
        <f>[2]RECURSOS!A2</f>
        <v>SQUAD</v>
      </c>
      <c r="C2" s="23">
        <f>[2]RECURSOS!B2</f>
        <v>0</v>
      </c>
      <c r="D2" s="6">
        <f>[2]RECURSOS!C2</f>
        <v>0</v>
      </c>
      <c r="E2" s="7">
        <f>[2]RECURSOS!D2</f>
        <v>0</v>
      </c>
      <c r="F2" s="7">
        <f>[2]RECURSOS!E2</f>
        <v>2</v>
      </c>
      <c r="G2" s="92">
        <f>[2]RECURSOS!F2</f>
        <v>0</v>
      </c>
      <c r="H2" s="92">
        <f>[2]RECURSOS!G2</f>
        <v>0</v>
      </c>
      <c r="I2" s="92">
        <f>[2]RECURSOS!H2</f>
        <v>0</v>
      </c>
      <c r="J2" s="92">
        <f>[2]RECURSOS!I2</f>
        <v>0</v>
      </c>
      <c r="K2" s="92">
        <f>[2]RECURSOS!J2</f>
        <v>0</v>
      </c>
      <c r="L2" s="92">
        <f>[2]RECURSOS!K2</f>
        <v>0</v>
      </c>
      <c r="M2" s="92">
        <f>[2]RECURSOS!L2</f>
        <v>0</v>
      </c>
      <c r="N2" s="92">
        <f>[2]RECURSOS!M2</f>
        <v>0</v>
      </c>
      <c r="O2" s="92">
        <f>[2]RECURSOS!N2</f>
        <v>0</v>
      </c>
      <c r="P2" s="92">
        <f>[2]RECURSOS!O2</f>
        <v>0</v>
      </c>
      <c r="Q2" s="92">
        <f>[2]RECURSOS!P2</f>
        <v>0</v>
      </c>
      <c r="R2" s="92">
        <f>[2]RECURSOS!Q2</f>
        <v>0</v>
      </c>
      <c r="S2" s="92">
        <f>[2]RECURSOS!R2</f>
        <v>0</v>
      </c>
      <c r="T2" s="92">
        <f>[2]RECURSOS!S2</f>
        <v>0</v>
      </c>
      <c r="U2" s="92">
        <f>[2]RECURSOS!T2</f>
        <v>0</v>
      </c>
      <c r="V2" s="92">
        <f>[2]RECURSOS!U2</f>
        <v>0</v>
      </c>
      <c r="W2" s="92">
        <f>[2]RECURSOS!V2</f>
        <v>0</v>
      </c>
      <c r="X2" s="92">
        <f>[2]RECURSOS!W2</f>
        <v>0</v>
      </c>
      <c r="Y2" s="92">
        <f>[2]RECURSOS!X2</f>
        <v>0</v>
      </c>
      <c r="Z2" s="92">
        <f>[2]RECURSOS!Y2</f>
        <v>0</v>
      </c>
      <c r="AA2" s="92">
        <f>[2]RECURSOS!Z2</f>
        <v>0</v>
      </c>
      <c r="AB2" s="92">
        <f>[2]RECURSOS!AA2</f>
        <v>0</v>
      </c>
      <c r="AC2" s="92">
        <f>[2]RECURSOS!AB2</f>
        <v>0</v>
      </c>
      <c r="AD2" s="92">
        <f>[2]RECURSOS!AC2</f>
        <v>0</v>
      </c>
    </row>
    <row r="3" spans="1:30" ht="20.100000000000001" customHeight="1" x14ac:dyDescent="0.25">
      <c r="A3" s="61"/>
      <c r="B3" s="5" t="str">
        <f>[2]RECURSOS!A3</f>
        <v>DEV PCOM+QA</v>
      </c>
      <c r="C3" s="23">
        <f>[2]RECURSOS!B3</f>
        <v>9504</v>
      </c>
      <c r="D3" s="6">
        <f>[2]RECURSOS!C3</f>
        <v>7</v>
      </c>
      <c r="E3" s="7">
        <f>[2]RECURSOS!D3</f>
        <v>1260</v>
      </c>
      <c r="F3" s="7">
        <f>[2]RECURSOS!E3</f>
        <v>2</v>
      </c>
      <c r="G3" s="92">
        <f>[2]RECURSOS!F3</f>
        <v>0</v>
      </c>
      <c r="H3" s="92">
        <f>[2]RECURSOS!G3</f>
        <v>1260</v>
      </c>
      <c r="I3" s="92">
        <f>[2]RECURSOS!H3</f>
        <v>1260</v>
      </c>
      <c r="J3" s="92">
        <f>[2]RECURSOS!I3</f>
        <v>1260</v>
      </c>
      <c r="K3" s="92">
        <f>[2]RECURSOS!J3</f>
        <v>1260</v>
      </c>
      <c r="L3" s="92">
        <f>[2]RECURSOS!K3</f>
        <v>1260</v>
      </c>
      <c r="M3" s="92">
        <f>[2]RECURSOS!L3</f>
        <v>1260</v>
      </c>
      <c r="N3" s="92">
        <f>[2]RECURSOS!M3</f>
        <v>1260</v>
      </c>
      <c r="O3" s="92">
        <f>[2]RECURSOS!N3</f>
        <v>1260</v>
      </c>
      <c r="P3" s="92">
        <f>[2]RECURSOS!O3</f>
        <v>-576</v>
      </c>
      <c r="Q3" s="92">
        <f>[2]RECURSOS!P3</f>
        <v>0</v>
      </c>
      <c r="R3" s="92">
        <f>[2]RECURSOS!Q3</f>
        <v>0</v>
      </c>
      <c r="S3" s="92">
        <f>[2]RECURSOS!R3</f>
        <v>0</v>
      </c>
      <c r="T3" s="92">
        <f>[2]RECURSOS!S3</f>
        <v>0</v>
      </c>
      <c r="U3" s="92">
        <f>[2]RECURSOS!T3</f>
        <v>0</v>
      </c>
      <c r="V3" s="92">
        <f>[2]RECURSOS!U3</f>
        <v>0</v>
      </c>
      <c r="W3" s="92">
        <f>[2]RECURSOS!V3</f>
        <v>0</v>
      </c>
      <c r="X3" s="92">
        <f>[2]RECURSOS!W3</f>
        <v>0</v>
      </c>
      <c r="Y3" s="92">
        <f>[2]RECURSOS!X3</f>
        <v>0</v>
      </c>
      <c r="Z3" s="92">
        <f>[2]RECURSOS!Y3</f>
        <v>0</v>
      </c>
      <c r="AA3" s="92">
        <f>[2]RECURSOS!Z3</f>
        <v>0</v>
      </c>
      <c r="AB3" s="92">
        <f>[2]RECURSOS!AA3</f>
        <v>0</v>
      </c>
      <c r="AC3" s="92">
        <f>[2]RECURSOS!AB3</f>
        <v>0</v>
      </c>
      <c r="AD3" s="92">
        <f>[2]RECURSOS!AC3</f>
        <v>0</v>
      </c>
    </row>
    <row r="4" spans="1:30" ht="20.100000000000001" customHeight="1" x14ac:dyDescent="0.25">
      <c r="A4" s="61"/>
      <c r="B4" s="5" t="str">
        <f>[2]RECURSOS!A4</f>
        <v xml:space="preserve"> AN. NEGOCIO</v>
      </c>
      <c r="C4" s="23">
        <f>[2]RECURSOS!B4</f>
        <v>6048</v>
      </c>
      <c r="D4" s="6">
        <f>[2]RECURSOS!C4</f>
        <v>4</v>
      </c>
      <c r="E4" s="7">
        <f>[2]RECURSOS!D4</f>
        <v>720</v>
      </c>
      <c r="F4" s="7">
        <f>[2]RECURSOS!E4</f>
        <v>1</v>
      </c>
      <c r="G4" s="92">
        <f>[2]RECURSOS!F4</f>
        <v>720</v>
      </c>
      <c r="H4" s="92">
        <f>[2]RECURSOS!G4</f>
        <v>720</v>
      </c>
      <c r="I4" s="92">
        <f>[2]RECURSOS!H4</f>
        <v>720</v>
      </c>
      <c r="J4" s="92">
        <f>[2]RECURSOS!I4</f>
        <v>720</v>
      </c>
      <c r="K4" s="92">
        <f>[2]RECURSOS!J4</f>
        <v>720</v>
      </c>
      <c r="L4" s="92">
        <f>[2]RECURSOS!K4</f>
        <v>720</v>
      </c>
      <c r="M4" s="92">
        <f>[2]RECURSOS!L4</f>
        <v>720</v>
      </c>
      <c r="N4" s="92">
        <f>[2]RECURSOS!M4</f>
        <v>720</v>
      </c>
      <c r="O4" s="92">
        <f>[2]RECURSOS!N4</f>
        <v>288</v>
      </c>
      <c r="P4" s="92">
        <f>[2]RECURSOS!O4</f>
        <v>0</v>
      </c>
      <c r="Q4" s="92">
        <f>[2]RECURSOS!P4</f>
        <v>0</v>
      </c>
      <c r="R4" s="92">
        <f>[2]RECURSOS!Q4</f>
        <v>0</v>
      </c>
      <c r="S4" s="92">
        <f>[2]RECURSOS!R4</f>
        <v>0</v>
      </c>
      <c r="T4" s="92">
        <f>[2]RECURSOS!S4</f>
        <v>0</v>
      </c>
      <c r="U4" s="92">
        <f>[2]RECURSOS!T4</f>
        <v>0</v>
      </c>
      <c r="V4" s="92">
        <f>[2]RECURSOS!U4</f>
        <v>0</v>
      </c>
      <c r="W4" s="92">
        <f>[2]RECURSOS!V4</f>
        <v>0</v>
      </c>
      <c r="X4" s="92">
        <f>[2]RECURSOS!W4</f>
        <v>0</v>
      </c>
      <c r="Y4" s="92">
        <f>[2]RECURSOS!X4</f>
        <v>0</v>
      </c>
      <c r="Z4" s="92">
        <f>[2]RECURSOS!Y4</f>
        <v>0</v>
      </c>
      <c r="AA4" s="92">
        <f>[2]RECURSOS!Z4</f>
        <v>0</v>
      </c>
      <c r="AB4" s="92">
        <f>[2]RECURSOS!AA4</f>
        <v>0</v>
      </c>
      <c r="AC4" s="92">
        <f>[2]RECURSOS!AB4</f>
        <v>0</v>
      </c>
      <c r="AD4" s="92">
        <f>[2]RECURSOS!AC4</f>
        <v>0</v>
      </c>
    </row>
    <row r="5" spans="1:30" ht="20.100000000000001" customHeight="1" x14ac:dyDescent="0.25">
      <c r="A5" s="61"/>
      <c r="B5" s="5" t="str">
        <f>[2]RECURSOS!A5</f>
        <v>GESTÃO</v>
      </c>
      <c r="C5" s="23">
        <f>[2]RECURSOS!B5</f>
        <v>4320</v>
      </c>
      <c r="D5" s="6">
        <f>[2]RECURSOS!C5</f>
        <v>3</v>
      </c>
      <c r="E5" s="7">
        <f>[2]RECURSOS!D5</f>
        <v>540</v>
      </c>
      <c r="F5" s="7">
        <f>[2]RECURSOS!E5</f>
        <v>1</v>
      </c>
      <c r="G5" s="92">
        <f>[2]RECURSOS!F5</f>
        <v>540</v>
      </c>
      <c r="H5" s="92">
        <f>[2]RECURSOS!G5</f>
        <v>540</v>
      </c>
      <c r="I5" s="92">
        <f>[2]RECURSOS!H5</f>
        <v>540</v>
      </c>
      <c r="J5" s="92">
        <f>[2]RECURSOS!I5</f>
        <v>540</v>
      </c>
      <c r="K5" s="92">
        <f>[2]RECURSOS!J5</f>
        <v>540</v>
      </c>
      <c r="L5" s="92">
        <f>[2]RECURSOS!K5</f>
        <v>540</v>
      </c>
      <c r="M5" s="92">
        <f>[2]RECURSOS!L5</f>
        <v>540</v>
      </c>
      <c r="N5" s="92">
        <f>[2]RECURSOS!M5</f>
        <v>540</v>
      </c>
      <c r="O5" s="92">
        <f>[2]RECURSOS!N5</f>
        <v>0</v>
      </c>
      <c r="P5" s="92">
        <f>[2]RECURSOS!O5</f>
        <v>0</v>
      </c>
      <c r="Q5" s="92">
        <f>[2]RECURSOS!P5</f>
        <v>0</v>
      </c>
      <c r="R5" s="92">
        <f>[2]RECURSOS!Q5</f>
        <v>0</v>
      </c>
      <c r="S5" s="92">
        <f>[2]RECURSOS!R5</f>
        <v>0</v>
      </c>
      <c r="T5" s="92">
        <f>[2]RECURSOS!S5</f>
        <v>0</v>
      </c>
      <c r="U5" s="92">
        <f>[2]RECURSOS!T5</f>
        <v>0</v>
      </c>
      <c r="V5" s="92">
        <f>[2]RECURSOS!U5</f>
        <v>0</v>
      </c>
      <c r="W5" s="92">
        <f>[2]RECURSOS!V5</f>
        <v>0</v>
      </c>
      <c r="X5" s="92">
        <f>[2]RECURSOS!W5</f>
        <v>0</v>
      </c>
      <c r="Y5" s="92">
        <f>[2]RECURSOS!X5</f>
        <v>0</v>
      </c>
      <c r="Z5" s="92">
        <f>[2]RECURSOS!Y5</f>
        <v>0</v>
      </c>
      <c r="AA5" s="92">
        <f>[2]RECURSOS!Z5</f>
        <v>0</v>
      </c>
      <c r="AB5" s="92">
        <f>[2]RECURSOS!AA5</f>
        <v>0</v>
      </c>
      <c r="AC5" s="92">
        <f>[2]RECURSOS!AB5</f>
        <v>0</v>
      </c>
      <c r="AD5" s="92">
        <f>[2]RECURSOS!AC5</f>
        <v>0</v>
      </c>
    </row>
    <row r="6" spans="1:30" ht="20.100000000000001" customHeight="1" thickBot="1" x14ac:dyDescent="0.3">
      <c r="A6" s="61"/>
      <c r="B6" s="5" t="str">
        <f>[2]RECURSOS!A6</f>
        <v>OUTRAS AREAS</v>
      </c>
      <c r="C6" s="23">
        <f>[2]RECURSOS!B6</f>
        <v>0</v>
      </c>
      <c r="D6" s="6">
        <f>[2]RECURSOS!C6</f>
        <v>0</v>
      </c>
      <c r="E6" s="7">
        <f>[2]RECURSOS!D6</f>
        <v>0</v>
      </c>
      <c r="F6" s="7">
        <f>[2]RECURSOS!E6</f>
        <v>1</v>
      </c>
      <c r="G6" s="92">
        <f>[2]RECURSOS!F6</f>
        <v>0</v>
      </c>
      <c r="H6" s="92">
        <f>[2]RECURSOS!G6</f>
        <v>0</v>
      </c>
      <c r="I6" s="92">
        <f>[2]RECURSOS!H6</f>
        <v>0</v>
      </c>
      <c r="J6" s="92">
        <f>[2]RECURSOS!I6</f>
        <v>0</v>
      </c>
      <c r="K6" s="92">
        <f>[2]RECURSOS!J6</f>
        <v>0</v>
      </c>
      <c r="L6" s="92">
        <f>[2]RECURSOS!K6</f>
        <v>0</v>
      </c>
      <c r="M6" s="92">
        <f>[2]RECURSOS!L6</f>
        <v>0</v>
      </c>
      <c r="N6" s="92">
        <f>[2]RECURSOS!M6</f>
        <v>0</v>
      </c>
      <c r="O6" s="92">
        <f>[2]RECURSOS!N6</f>
        <v>0</v>
      </c>
      <c r="P6" s="92">
        <f>[2]RECURSOS!O6</f>
        <v>0</v>
      </c>
      <c r="Q6" s="92">
        <f>[2]RECURSOS!P6</f>
        <v>0</v>
      </c>
      <c r="R6" s="92">
        <f>[2]RECURSOS!Q6</f>
        <v>0</v>
      </c>
      <c r="S6" s="92">
        <f>[2]RECURSOS!R6</f>
        <v>0</v>
      </c>
      <c r="T6" s="92">
        <f>[2]RECURSOS!S6</f>
        <v>0</v>
      </c>
      <c r="U6" s="92">
        <f>[2]RECURSOS!T6</f>
        <v>0</v>
      </c>
      <c r="V6" s="92">
        <f>[2]RECURSOS!U6</f>
        <v>0</v>
      </c>
      <c r="W6" s="92">
        <f>[2]RECURSOS!V6</f>
        <v>0</v>
      </c>
      <c r="X6" s="92">
        <f>[2]RECURSOS!W6</f>
        <v>0</v>
      </c>
      <c r="Y6" s="92">
        <f>[2]RECURSOS!X6</f>
        <v>0</v>
      </c>
      <c r="Z6" s="92">
        <f>[2]RECURSOS!Y6</f>
        <v>0</v>
      </c>
      <c r="AA6" s="92">
        <f>[2]RECURSOS!Z6</f>
        <v>0</v>
      </c>
      <c r="AB6" s="92">
        <f>[2]RECURSOS!AA6</f>
        <v>0</v>
      </c>
      <c r="AC6" s="92">
        <f>[2]RECURSOS!AB6</f>
        <v>0</v>
      </c>
      <c r="AD6" s="92">
        <f>[2]RECURSOS!AC6</f>
        <v>0</v>
      </c>
    </row>
    <row r="7" spans="1:30" s="22" customFormat="1" ht="20.100000000000001" customHeight="1" thickTop="1" thickBot="1" x14ac:dyDescent="0.3">
      <c r="A7" s="62"/>
      <c r="B7" s="10"/>
      <c r="C7" s="11">
        <v>19872</v>
      </c>
      <c r="D7" s="11">
        <v>14</v>
      </c>
      <c r="E7" s="12">
        <v>2520</v>
      </c>
      <c r="F7" s="9"/>
      <c r="G7" s="93">
        <v>1260</v>
      </c>
      <c r="H7" s="93">
        <v>2520</v>
      </c>
      <c r="I7" s="93">
        <v>2520</v>
      </c>
      <c r="J7" s="93">
        <v>2520</v>
      </c>
      <c r="K7" s="93">
        <v>2520</v>
      </c>
      <c r="L7" s="93">
        <v>2520</v>
      </c>
      <c r="M7" s="93">
        <v>2520</v>
      </c>
      <c r="N7" s="93">
        <v>2520</v>
      </c>
      <c r="O7" s="93">
        <v>1548</v>
      </c>
      <c r="P7" s="93">
        <v>-576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4"/>
      <c r="X7" s="94"/>
      <c r="Y7" s="94"/>
      <c r="Z7" s="94"/>
      <c r="AA7" s="95"/>
      <c r="AB7" s="95"/>
      <c r="AC7" s="95"/>
      <c r="AD7" s="95"/>
    </row>
    <row r="8" spans="1:30" ht="20.100000000000001" customHeight="1" thickTop="1" x14ac:dyDescent="0.25">
      <c r="A8" s="100"/>
    </row>
    <row r="9" spans="1:30" s="17" customFormat="1" ht="20.100000000000001" customHeight="1" x14ac:dyDescent="0.25">
      <c r="A9" s="51"/>
      <c r="B9" s="24" t="str">
        <f>[3]RECURSOS!A1</f>
        <v>Descrição</v>
      </c>
      <c r="C9" s="24" t="str">
        <f>[3]RECURSOS!B1</f>
        <v>Horas  DEV</v>
      </c>
      <c r="D9" s="25" t="str">
        <f>[3]RECURSOS!C1</f>
        <v>Recursos</v>
      </c>
      <c r="E9" s="4" t="str">
        <f>[3]RECURSOS!D1</f>
        <v>Horas/Mês</v>
      </c>
      <c r="F9" s="13" t="str">
        <f>[3]RECURSOS!E1</f>
        <v>Inicio</v>
      </c>
      <c r="G9" s="15">
        <f>[3]RECURSOS!F1</f>
        <v>1</v>
      </c>
      <c r="H9" s="16">
        <f>[3]RECURSOS!G1</f>
        <v>2</v>
      </c>
      <c r="I9" s="15">
        <f>[3]RECURSOS!H1</f>
        <v>3</v>
      </c>
      <c r="J9" s="16">
        <f>[3]RECURSOS!I1</f>
        <v>4</v>
      </c>
      <c r="K9" s="15">
        <f>[3]RECURSOS!J1</f>
        <v>5</v>
      </c>
      <c r="L9" s="16">
        <f>[3]RECURSOS!K1</f>
        <v>6</v>
      </c>
      <c r="M9" s="15">
        <f>[3]RECURSOS!L1</f>
        <v>7</v>
      </c>
      <c r="N9" s="16">
        <f>[3]RECURSOS!M1</f>
        <v>8</v>
      </c>
      <c r="O9" s="15">
        <f>[3]RECURSOS!N1</f>
        <v>9</v>
      </c>
      <c r="P9" s="16">
        <f>[3]RECURSOS!O1</f>
        <v>10</v>
      </c>
      <c r="Q9" s="16">
        <f>[3]RECURSOS!P1</f>
        <v>11</v>
      </c>
      <c r="R9" s="16">
        <f>[3]RECURSOS!Q1</f>
        <v>12</v>
      </c>
      <c r="S9" s="16">
        <f>[3]RECURSOS!R1</f>
        <v>13</v>
      </c>
      <c r="T9" s="16">
        <f>[3]RECURSOS!S1</f>
        <v>14</v>
      </c>
      <c r="U9" s="16">
        <f>[3]RECURSOS!T1</f>
        <v>15</v>
      </c>
      <c r="V9" s="16">
        <f>[3]RECURSOS!U1</f>
        <v>16</v>
      </c>
      <c r="W9" s="16">
        <f>[3]RECURSOS!V1</f>
        <v>17</v>
      </c>
      <c r="X9" s="16">
        <f>[3]RECURSOS!W1</f>
        <v>18</v>
      </c>
      <c r="Y9" s="16">
        <f>[3]RECURSOS!X1</f>
        <v>19</v>
      </c>
      <c r="Z9" s="16">
        <f>[3]RECURSOS!Y1</f>
        <v>20</v>
      </c>
      <c r="AA9" s="16">
        <f>[3]RECURSOS!Z1</f>
        <v>21</v>
      </c>
      <c r="AB9" s="16">
        <f>[3]RECURSOS!AA1</f>
        <v>22</v>
      </c>
      <c r="AC9" s="16">
        <f>[3]RECURSOS!AB1</f>
        <v>23</v>
      </c>
      <c r="AD9" s="16">
        <f>[3]RECURSOS!AC1</f>
        <v>24</v>
      </c>
    </row>
    <row r="10" spans="1:30" ht="20.100000000000001" customHeight="1" x14ac:dyDescent="0.25">
      <c r="A10" s="63" t="s">
        <v>3</v>
      </c>
      <c r="B10" s="5" t="str">
        <f>[3]RECURSOS!A2</f>
        <v>SQUAD</v>
      </c>
      <c r="C10" s="23">
        <f>[3]RECURSOS!B2</f>
        <v>0</v>
      </c>
      <c r="D10" s="14">
        <f>[3]RECURSOS!C2</f>
        <v>0</v>
      </c>
      <c r="E10" s="7">
        <f>[3]RECURSOS!D2</f>
        <v>0</v>
      </c>
      <c r="F10" s="7">
        <f>[3]RECURSOS!E2</f>
        <v>2</v>
      </c>
      <c r="G10" s="92">
        <f>[3]RECURSOS!F2</f>
        <v>0</v>
      </c>
      <c r="H10" s="92">
        <f>[3]RECURSOS!G2</f>
        <v>0</v>
      </c>
      <c r="I10" s="92">
        <f>[3]RECURSOS!H2</f>
        <v>0</v>
      </c>
      <c r="J10" s="92">
        <f>[3]RECURSOS!I2</f>
        <v>0</v>
      </c>
      <c r="K10" s="92">
        <f>[3]RECURSOS!J2</f>
        <v>0</v>
      </c>
      <c r="L10" s="92">
        <f>[3]RECURSOS!K2</f>
        <v>0</v>
      </c>
      <c r="M10" s="92">
        <f>[3]RECURSOS!L2</f>
        <v>0</v>
      </c>
      <c r="N10" s="92">
        <f>[3]RECURSOS!M2</f>
        <v>0</v>
      </c>
      <c r="O10" s="92">
        <f>[3]RECURSOS!N2</f>
        <v>0</v>
      </c>
      <c r="P10" s="92">
        <f>[3]RECURSOS!O2</f>
        <v>0</v>
      </c>
      <c r="Q10" s="92">
        <f>[3]RECURSOS!P2</f>
        <v>0</v>
      </c>
      <c r="R10" s="92">
        <f>[3]RECURSOS!Q2</f>
        <v>0</v>
      </c>
      <c r="S10" s="92">
        <f>[3]RECURSOS!R2</f>
        <v>0</v>
      </c>
      <c r="T10" s="92">
        <f>[3]RECURSOS!S2</f>
        <v>0</v>
      </c>
      <c r="U10" s="92">
        <f>[3]RECURSOS!T2</f>
        <v>0</v>
      </c>
      <c r="V10" s="92">
        <f>[3]RECURSOS!U2</f>
        <v>0</v>
      </c>
      <c r="W10" s="92">
        <f>[3]RECURSOS!V2</f>
        <v>0</v>
      </c>
      <c r="X10" s="92">
        <f>[3]RECURSOS!W2</f>
        <v>0</v>
      </c>
      <c r="Y10" s="92">
        <f>[3]RECURSOS!X2</f>
        <v>0</v>
      </c>
      <c r="Z10" s="92">
        <f>[3]RECURSOS!Y2</f>
        <v>0</v>
      </c>
      <c r="AA10" s="92">
        <f>[3]RECURSOS!Z2</f>
        <v>0</v>
      </c>
      <c r="AB10" s="92">
        <f>[3]RECURSOS!AA2</f>
        <v>0</v>
      </c>
      <c r="AC10" s="92">
        <f>[3]RECURSOS!AB2</f>
        <v>0</v>
      </c>
      <c r="AD10" s="92">
        <f>[3]RECURSOS!AC2</f>
        <v>0</v>
      </c>
    </row>
    <row r="11" spans="1:30" ht="20.100000000000001" customHeight="1" x14ac:dyDescent="0.25">
      <c r="A11" s="63"/>
      <c r="B11" s="5" t="str">
        <f>[3]RECURSOS!A3</f>
        <v>DEV PCOM+QA</v>
      </c>
      <c r="C11" s="23">
        <f>[3]RECURSOS!B3</f>
        <v>15303.815999999999</v>
      </c>
      <c r="D11" s="14">
        <f>[3]RECURSOS!C3</f>
        <v>7</v>
      </c>
      <c r="E11" s="7">
        <f>[3]RECURSOS!D3</f>
        <v>1260</v>
      </c>
      <c r="F11" s="7">
        <f>[3]RECURSOS!E3</f>
        <v>3</v>
      </c>
      <c r="G11" s="92">
        <f>[3]RECURSOS!F3</f>
        <v>0</v>
      </c>
      <c r="H11" s="92">
        <f>[3]RECURSOS!G3</f>
        <v>0</v>
      </c>
      <c r="I11" s="92">
        <f>[3]RECURSOS!H3</f>
        <v>1260</v>
      </c>
      <c r="J11" s="92">
        <f>[3]RECURSOS!I3</f>
        <v>1260</v>
      </c>
      <c r="K11" s="92">
        <f>[3]RECURSOS!J3</f>
        <v>1260</v>
      </c>
      <c r="L11" s="92">
        <f>[3]RECURSOS!K3</f>
        <v>1260</v>
      </c>
      <c r="M11" s="92">
        <f>[3]RECURSOS!L3</f>
        <v>1260</v>
      </c>
      <c r="N11" s="92">
        <f>[3]RECURSOS!M3</f>
        <v>1260</v>
      </c>
      <c r="O11" s="92">
        <f>[3]RECURSOS!N3</f>
        <v>1260</v>
      </c>
      <c r="P11" s="92">
        <f>[3]RECURSOS!O3</f>
        <v>1260</v>
      </c>
      <c r="Q11" s="92">
        <f>[3]RECURSOS!P3</f>
        <v>1260</v>
      </c>
      <c r="R11" s="92">
        <f>[3]RECURSOS!Q3</f>
        <v>1260</v>
      </c>
      <c r="S11" s="92">
        <f>[3]RECURSOS!R3</f>
        <v>1260</v>
      </c>
      <c r="T11" s="92">
        <f>[3]RECURSOS!S3</f>
        <v>1260</v>
      </c>
      <c r="U11" s="92">
        <f>[3]RECURSOS!T3</f>
        <v>183.81599999999889</v>
      </c>
      <c r="V11" s="92">
        <f>[3]RECURSOS!U3</f>
        <v>0</v>
      </c>
      <c r="W11" s="92">
        <f>[3]RECURSOS!V3</f>
        <v>0</v>
      </c>
      <c r="X11" s="92">
        <f>[3]RECURSOS!W3</f>
        <v>0</v>
      </c>
      <c r="Y11" s="92">
        <f>[3]RECURSOS!X3</f>
        <v>0</v>
      </c>
      <c r="Z11" s="92">
        <f>[3]RECURSOS!Y3</f>
        <v>0</v>
      </c>
      <c r="AA11" s="92">
        <f>[3]RECURSOS!Z3</f>
        <v>0</v>
      </c>
      <c r="AB11" s="92">
        <f>[3]RECURSOS!AA3</f>
        <v>0</v>
      </c>
      <c r="AC11" s="92">
        <f>[3]RECURSOS!AB3</f>
        <v>0</v>
      </c>
      <c r="AD11" s="92">
        <f>[3]RECURSOS!AC3</f>
        <v>0</v>
      </c>
    </row>
    <row r="12" spans="1:30" ht="20.100000000000001" customHeight="1" x14ac:dyDescent="0.25">
      <c r="A12" s="63"/>
      <c r="B12" s="5" t="str">
        <f>[3]RECURSOS!A4</f>
        <v xml:space="preserve"> AN. NEGOCIO</v>
      </c>
      <c r="C12" s="23">
        <f>[3]RECURSOS!B4</f>
        <v>5101.2719999999999</v>
      </c>
      <c r="D12" s="14">
        <f>[3]RECURSOS!C4</f>
        <v>2</v>
      </c>
      <c r="E12" s="7">
        <f>[3]RECURSOS!D4</f>
        <v>360</v>
      </c>
      <c r="F12" s="7">
        <f>[3]RECURSOS!E4</f>
        <v>1</v>
      </c>
      <c r="G12" s="92">
        <f>[3]RECURSOS!F4</f>
        <v>360</v>
      </c>
      <c r="H12" s="92">
        <f>[3]RECURSOS!G4</f>
        <v>360</v>
      </c>
      <c r="I12" s="92">
        <f>[3]RECURSOS!H4</f>
        <v>360</v>
      </c>
      <c r="J12" s="92">
        <f>[3]RECURSOS!I4</f>
        <v>360</v>
      </c>
      <c r="K12" s="92">
        <f>[3]RECURSOS!J4</f>
        <v>360</v>
      </c>
      <c r="L12" s="92">
        <f>[3]RECURSOS!K4</f>
        <v>360</v>
      </c>
      <c r="M12" s="92">
        <f>[3]RECURSOS!L4</f>
        <v>360</v>
      </c>
      <c r="N12" s="92">
        <f>[3]RECURSOS!M4</f>
        <v>360</v>
      </c>
      <c r="O12" s="92">
        <f>[3]RECURSOS!N4</f>
        <v>360</v>
      </c>
      <c r="P12" s="92">
        <f>[3]RECURSOS!O4</f>
        <v>360</v>
      </c>
      <c r="Q12" s="92">
        <f>[3]RECURSOS!P4</f>
        <v>360</v>
      </c>
      <c r="R12" s="92">
        <f>[3]RECURSOS!Q4</f>
        <v>360</v>
      </c>
      <c r="S12" s="92">
        <f>[3]RECURSOS!R4</f>
        <v>360</v>
      </c>
      <c r="T12" s="92">
        <f>[3]RECURSOS!S4</f>
        <v>360</v>
      </c>
      <c r="U12" s="92">
        <f>[3]RECURSOS!T4</f>
        <v>61.271999999999935</v>
      </c>
      <c r="V12" s="92">
        <f>[3]RECURSOS!U4</f>
        <v>0</v>
      </c>
      <c r="W12" s="92">
        <f>[3]RECURSOS!V4</f>
        <v>0</v>
      </c>
      <c r="X12" s="92">
        <f>[3]RECURSOS!W4</f>
        <v>0</v>
      </c>
      <c r="Y12" s="92">
        <f>[3]RECURSOS!X4</f>
        <v>0</v>
      </c>
      <c r="Z12" s="92">
        <f>[3]RECURSOS!Y4</f>
        <v>0</v>
      </c>
      <c r="AA12" s="92">
        <f>[3]RECURSOS!Z4</f>
        <v>0</v>
      </c>
      <c r="AB12" s="92">
        <f>[3]RECURSOS!AA4</f>
        <v>0</v>
      </c>
      <c r="AC12" s="92">
        <f>[3]RECURSOS!AB4</f>
        <v>0</v>
      </c>
      <c r="AD12" s="92">
        <f>[3]RECURSOS!AC4</f>
        <v>0</v>
      </c>
    </row>
    <row r="13" spans="1:30" ht="20.100000000000001" customHeight="1" x14ac:dyDescent="0.25">
      <c r="A13" s="63"/>
      <c r="B13" s="5" t="str">
        <f>[3]RECURSOS!A5</f>
        <v>GESTÃO</v>
      </c>
      <c r="C13" s="23">
        <f>[3]RECURSOS!B5</f>
        <v>2550.636</v>
      </c>
      <c r="D13" s="14">
        <f>[3]RECURSOS!C5</f>
        <v>1</v>
      </c>
      <c r="E13" s="7">
        <f>[3]RECURSOS!D5</f>
        <v>180</v>
      </c>
      <c r="F13" s="7">
        <f>[3]RECURSOS!E5</f>
        <v>1</v>
      </c>
      <c r="G13" s="92">
        <f>[3]RECURSOS!F5</f>
        <v>180</v>
      </c>
      <c r="H13" s="92">
        <f>[3]RECURSOS!G5</f>
        <v>180</v>
      </c>
      <c r="I13" s="92">
        <f>[3]RECURSOS!H5</f>
        <v>180</v>
      </c>
      <c r="J13" s="92">
        <f>[3]RECURSOS!I5</f>
        <v>180</v>
      </c>
      <c r="K13" s="92">
        <f>[3]RECURSOS!J5</f>
        <v>180</v>
      </c>
      <c r="L13" s="92">
        <f>[3]RECURSOS!K5</f>
        <v>180</v>
      </c>
      <c r="M13" s="92">
        <f>[3]RECURSOS!L5</f>
        <v>180</v>
      </c>
      <c r="N13" s="92">
        <f>[3]RECURSOS!M5</f>
        <v>180</v>
      </c>
      <c r="O13" s="92">
        <f>[3]RECURSOS!N5</f>
        <v>180</v>
      </c>
      <c r="P13" s="92">
        <f>[3]RECURSOS!O5</f>
        <v>180</v>
      </c>
      <c r="Q13" s="92">
        <f>[3]RECURSOS!P5</f>
        <v>180</v>
      </c>
      <c r="R13" s="92">
        <f>[3]RECURSOS!Q5</f>
        <v>180</v>
      </c>
      <c r="S13" s="92">
        <f>[3]RECURSOS!R5</f>
        <v>180</v>
      </c>
      <c r="T13" s="92">
        <f>[3]RECURSOS!S5</f>
        <v>180</v>
      </c>
      <c r="U13" s="92">
        <f>[3]RECURSOS!T5</f>
        <v>30.635999999999967</v>
      </c>
      <c r="V13" s="92">
        <f>[3]RECURSOS!U5</f>
        <v>0</v>
      </c>
      <c r="W13" s="92">
        <f>[3]RECURSOS!V5</f>
        <v>0</v>
      </c>
      <c r="X13" s="92">
        <f>[3]RECURSOS!W5</f>
        <v>0</v>
      </c>
      <c r="Y13" s="92">
        <f>[3]RECURSOS!X5</f>
        <v>0</v>
      </c>
      <c r="Z13" s="92">
        <f>[3]RECURSOS!Y5</f>
        <v>0</v>
      </c>
      <c r="AA13" s="92">
        <f>[3]RECURSOS!Z5</f>
        <v>0</v>
      </c>
      <c r="AB13" s="92">
        <f>[3]RECURSOS!AA5</f>
        <v>0</v>
      </c>
      <c r="AC13" s="92">
        <f>[3]RECURSOS!AB5</f>
        <v>0</v>
      </c>
      <c r="AD13" s="92">
        <f>[3]RECURSOS!AC5</f>
        <v>0</v>
      </c>
    </row>
    <row r="14" spans="1:30" ht="20.100000000000001" customHeight="1" thickBot="1" x14ac:dyDescent="0.3">
      <c r="A14" s="63"/>
      <c r="B14" s="5" t="str">
        <f>[3]RECURSOS!A6</f>
        <v>OUTRAS AREAS</v>
      </c>
      <c r="C14" s="23">
        <f>[3]RECURSOS!B6</f>
        <v>1912.9769999999999</v>
      </c>
      <c r="D14" s="14">
        <f>[3]RECURSOS!C6</f>
        <v>2</v>
      </c>
      <c r="E14" s="7">
        <f>[3]RECURSOS!D6</f>
        <v>360</v>
      </c>
      <c r="F14" s="7">
        <f>[3]RECURSOS!E6</f>
        <v>1</v>
      </c>
      <c r="G14" s="92">
        <f>[3]RECURSOS!F6</f>
        <v>360</v>
      </c>
      <c r="H14" s="92">
        <f>[3]RECURSOS!G6</f>
        <v>360</v>
      </c>
      <c r="I14" s="92">
        <f>[3]RECURSOS!H6</f>
        <v>360</v>
      </c>
      <c r="J14" s="92">
        <f>[3]RECURSOS!I6</f>
        <v>360</v>
      </c>
      <c r="K14" s="92">
        <f>[3]RECURSOS!J6</f>
        <v>360</v>
      </c>
      <c r="L14" s="92">
        <f>[3]RECURSOS!K6</f>
        <v>112.97699999999986</v>
      </c>
      <c r="M14" s="92">
        <f>[3]RECURSOS!L6</f>
        <v>0</v>
      </c>
      <c r="N14" s="92">
        <f>[3]RECURSOS!M6</f>
        <v>0</v>
      </c>
      <c r="O14" s="92">
        <f>[3]RECURSOS!N6</f>
        <v>0</v>
      </c>
      <c r="P14" s="92">
        <f>[3]RECURSOS!O6</f>
        <v>0</v>
      </c>
      <c r="Q14" s="92">
        <f>[3]RECURSOS!P6</f>
        <v>0</v>
      </c>
      <c r="R14" s="92">
        <f>[3]RECURSOS!Q6</f>
        <v>0</v>
      </c>
      <c r="S14" s="92">
        <f>[3]RECURSOS!R6</f>
        <v>0</v>
      </c>
      <c r="T14" s="92">
        <f>[3]RECURSOS!S6</f>
        <v>0</v>
      </c>
      <c r="U14" s="92">
        <f>[3]RECURSOS!T6</f>
        <v>0</v>
      </c>
      <c r="V14" s="92">
        <f>[3]RECURSOS!U6</f>
        <v>0</v>
      </c>
      <c r="W14" s="92">
        <f>[3]RECURSOS!V6</f>
        <v>0</v>
      </c>
      <c r="X14" s="92">
        <f>[3]RECURSOS!W6</f>
        <v>0</v>
      </c>
      <c r="Y14" s="92">
        <f>[3]RECURSOS!X6</f>
        <v>0</v>
      </c>
      <c r="Z14" s="92">
        <f>[3]RECURSOS!Y6</f>
        <v>0</v>
      </c>
      <c r="AA14" s="92">
        <f>[3]RECURSOS!Z6</f>
        <v>0</v>
      </c>
      <c r="AB14" s="92">
        <f>[3]RECURSOS!AA6</f>
        <v>0</v>
      </c>
      <c r="AC14" s="92">
        <f>[3]RECURSOS!AB6</f>
        <v>0</v>
      </c>
      <c r="AD14" s="92">
        <f>[3]RECURSOS!AC6</f>
        <v>0</v>
      </c>
    </row>
    <row r="15" spans="1:30" s="22" customFormat="1" ht="20.100000000000001" customHeight="1" thickTop="1" thickBot="1" x14ac:dyDescent="0.3">
      <c r="A15" s="62"/>
      <c r="B15" s="10">
        <f>[3]RECURSOS!A8</f>
        <v>0</v>
      </c>
      <c r="C15" s="11">
        <f>[3]RECURSOS!B8</f>
        <v>24868.700999999997</v>
      </c>
      <c r="D15" s="11">
        <f>[3]RECURSOS!C8</f>
        <v>12</v>
      </c>
      <c r="E15" s="12">
        <f>[3]RECURSOS!D8</f>
        <v>2160</v>
      </c>
      <c r="F15" s="9">
        <f>[3]RECURSOS!E8</f>
        <v>0</v>
      </c>
      <c r="G15" s="93">
        <f>[3]RECURSOS!F8</f>
        <v>900</v>
      </c>
      <c r="H15" s="93">
        <f>[3]RECURSOS!G8</f>
        <v>900</v>
      </c>
      <c r="I15" s="93">
        <f>[3]RECURSOS!H8</f>
        <v>2160</v>
      </c>
      <c r="J15" s="93">
        <f>[3]RECURSOS!I8</f>
        <v>2160</v>
      </c>
      <c r="K15" s="93">
        <f>[3]RECURSOS!J8</f>
        <v>2160</v>
      </c>
      <c r="L15" s="93">
        <f>[3]RECURSOS!K8</f>
        <v>1912.9769999999999</v>
      </c>
      <c r="M15" s="93">
        <f>[3]RECURSOS!L8</f>
        <v>1800</v>
      </c>
      <c r="N15" s="93">
        <f>[3]RECURSOS!M8</f>
        <v>1800</v>
      </c>
      <c r="O15" s="93">
        <f>[3]RECURSOS!N8</f>
        <v>1800</v>
      </c>
      <c r="P15" s="93">
        <f>[3]RECURSOS!O8</f>
        <v>1800</v>
      </c>
      <c r="Q15" s="93">
        <f>[3]RECURSOS!P8</f>
        <v>1800</v>
      </c>
      <c r="R15" s="93">
        <f>[3]RECURSOS!Q8</f>
        <v>1800</v>
      </c>
      <c r="S15" s="93">
        <f>[3]RECURSOS!R8</f>
        <v>1800</v>
      </c>
      <c r="T15" s="93">
        <f>[3]RECURSOS!S8</f>
        <v>1800</v>
      </c>
      <c r="U15" s="93">
        <f>[3]RECURSOS!T8</f>
        <v>275.7239999999988</v>
      </c>
      <c r="V15" s="93">
        <f>[3]RECURSOS!U8</f>
        <v>0</v>
      </c>
      <c r="W15" s="94">
        <f>[3]RECURSOS!V8</f>
        <v>0</v>
      </c>
      <c r="X15" s="94">
        <f>[3]RECURSOS!W8</f>
        <v>0</v>
      </c>
      <c r="Y15" s="94">
        <f>[3]RECURSOS!X8</f>
        <v>0</v>
      </c>
      <c r="Z15" s="94">
        <f>[3]RECURSOS!Y8</f>
        <v>0</v>
      </c>
      <c r="AA15" s="97">
        <f>[3]RECURSOS!Z8</f>
        <v>0</v>
      </c>
      <c r="AB15" s="97">
        <f>[3]RECURSOS!AA8</f>
        <v>0</v>
      </c>
      <c r="AC15" s="97">
        <f>[3]RECURSOS!AB8</f>
        <v>0</v>
      </c>
      <c r="AD15" s="97">
        <f>[3]RECURSOS!AC8</f>
        <v>0</v>
      </c>
    </row>
    <row r="16" spans="1:30" ht="20.100000000000001" customHeight="1" thickTop="1" x14ac:dyDescent="0.25">
      <c r="A16" s="100"/>
    </row>
    <row r="17" spans="1:30" s="17" customFormat="1" ht="20.100000000000001" customHeight="1" x14ac:dyDescent="0.25">
      <c r="A17" s="51"/>
      <c r="B17" s="70" t="str">
        <f>[11]RECURSOS!A2</f>
        <v>SQUAD</v>
      </c>
      <c r="C17" s="70">
        <f>[11]RECURSOS!B2</f>
        <v>7200</v>
      </c>
      <c r="D17" s="25">
        <f>[11]RECURSOS!C2</f>
        <v>4</v>
      </c>
      <c r="E17" s="4">
        <f>[11]RECURSOS!D2</f>
        <v>720</v>
      </c>
      <c r="F17" s="13">
        <f>[11]RECURSOS!E2</f>
        <v>1</v>
      </c>
      <c r="G17" s="15">
        <f>[11]RECURSOS!F2</f>
        <v>720</v>
      </c>
      <c r="H17" s="16">
        <f>[11]RECURSOS!G2</f>
        <v>720</v>
      </c>
      <c r="I17" s="15">
        <f>[11]RECURSOS!H2</f>
        <v>720</v>
      </c>
      <c r="J17" s="16">
        <f>[11]RECURSOS!I2</f>
        <v>720</v>
      </c>
      <c r="K17" s="15">
        <f>[11]RECURSOS!J2</f>
        <v>720</v>
      </c>
      <c r="L17" s="16">
        <f>[11]RECURSOS!K2</f>
        <v>720</v>
      </c>
      <c r="M17" s="15">
        <f>[11]RECURSOS!L2</f>
        <v>720</v>
      </c>
      <c r="N17" s="16">
        <f>[11]RECURSOS!M2</f>
        <v>720</v>
      </c>
      <c r="O17" s="15">
        <f>[11]RECURSOS!N2</f>
        <v>720</v>
      </c>
      <c r="P17" s="16">
        <f>[11]RECURSOS!O2</f>
        <v>720</v>
      </c>
      <c r="Q17" s="16">
        <f>[11]RECURSOS!P2</f>
        <v>0</v>
      </c>
      <c r="R17" s="16">
        <f>[11]RECURSOS!Q2</f>
        <v>0</v>
      </c>
      <c r="S17" s="16">
        <f>[11]RECURSOS!R2</f>
        <v>0</v>
      </c>
      <c r="T17" s="16">
        <f>[11]RECURSOS!S2</f>
        <v>0</v>
      </c>
      <c r="U17" s="16">
        <f>[11]RECURSOS!T2</f>
        <v>0</v>
      </c>
      <c r="V17" s="16">
        <f>[11]RECURSOS!U2</f>
        <v>0</v>
      </c>
      <c r="W17" s="16">
        <f>[11]RECURSOS!V2</f>
        <v>0</v>
      </c>
      <c r="X17" s="16">
        <f>[11]RECURSOS!W2</f>
        <v>0</v>
      </c>
      <c r="Y17" s="16">
        <f>[11]RECURSOS!X2</f>
        <v>0</v>
      </c>
      <c r="Z17" s="16">
        <f>[11]RECURSOS!Y2</f>
        <v>0</v>
      </c>
      <c r="AA17" s="16">
        <f>[11]RECURSOS!Z2</f>
        <v>0</v>
      </c>
      <c r="AB17" s="16">
        <f>[11]RECURSOS!AA2</f>
        <v>0</v>
      </c>
      <c r="AC17" s="16">
        <f>[11]RECURSOS!AB2</f>
        <v>0</v>
      </c>
      <c r="AD17" s="16">
        <f>[11]RECURSOS!AC2</f>
        <v>0</v>
      </c>
    </row>
    <row r="18" spans="1:30" ht="20.100000000000001" customHeight="1" x14ac:dyDescent="0.25">
      <c r="A18" s="64" t="s">
        <v>4</v>
      </c>
      <c r="B18" s="5" t="str">
        <f>[11]RECURSOS!A3</f>
        <v>DEV PCOM+QA</v>
      </c>
      <c r="C18" s="23">
        <f>[11]RECURSOS!B3</f>
        <v>22826.873250000001</v>
      </c>
      <c r="D18" s="14">
        <f>[11]RECURSOS!C3</f>
        <v>8</v>
      </c>
      <c r="E18" s="7">
        <f>[11]RECURSOS!D3</f>
        <v>1440</v>
      </c>
      <c r="F18" s="7">
        <f>[11]RECURSOS!E3</f>
        <v>5</v>
      </c>
      <c r="G18" s="92">
        <f>[11]RECURSOS!F3</f>
        <v>0</v>
      </c>
      <c r="H18" s="92">
        <f>[11]RECURSOS!G3</f>
        <v>0</v>
      </c>
      <c r="I18" s="92">
        <f>[11]RECURSOS!H3</f>
        <v>0</v>
      </c>
      <c r="J18" s="92">
        <f>[11]RECURSOS!I3</f>
        <v>0</v>
      </c>
      <c r="K18" s="92">
        <f>[11]RECURSOS!J3</f>
        <v>1440</v>
      </c>
      <c r="L18" s="92">
        <f>[11]RECURSOS!K3</f>
        <v>1440</v>
      </c>
      <c r="M18" s="92">
        <f>[11]RECURSOS!L3</f>
        <v>1440</v>
      </c>
      <c r="N18" s="92">
        <f>[11]RECURSOS!M3</f>
        <v>1440</v>
      </c>
      <c r="O18" s="92">
        <f>[11]RECURSOS!N3</f>
        <v>1440</v>
      </c>
      <c r="P18" s="92">
        <f>[11]RECURSOS!O3</f>
        <v>1440</v>
      </c>
      <c r="Q18" s="92">
        <f>[11]RECURSOS!P3</f>
        <v>1440</v>
      </c>
      <c r="R18" s="92">
        <f>[11]RECURSOS!Q3</f>
        <v>1440</v>
      </c>
      <c r="S18" s="92">
        <f>[11]RECURSOS!R3</f>
        <v>1440</v>
      </c>
      <c r="T18" s="92">
        <f>[11]RECURSOS!S3</f>
        <v>1440</v>
      </c>
      <c r="U18" s="92">
        <f>[11]RECURSOS!T3</f>
        <v>1440</v>
      </c>
      <c r="V18" s="92">
        <f>[11]RECURSOS!U3</f>
        <v>1440</v>
      </c>
      <c r="W18" s="92">
        <f>[11]RECURSOS!V3</f>
        <v>1440</v>
      </c>
      <c r="X18" s="92">
        <f>[11]RECURSOS!W3</f>
        <v>1440</v>
      </c>
      <c r="Y18" s="92">
        <f>[11]RECURSOS!X3</f>
        <v>1440</v>
      </c>
      <c r="Z18" s="92">
        <f>[11]RECURSOS!Y3</f>
        <v>1440</v>
      </c>
      <c r="AA18" s="92">
        <f>[11]RECURSOS!Z3</f>
        <v>-213.12674999999945</v>
      </c>
      <c r="AB18" s="92">
        <f>[11]RECURSOS!AA3</f>
        <v>0</v>
      </c>
      <c r="AC18" s="92">
        <f>[11]RECURSOS!AB3</f>
        <v>0</v>
      </c>
      <c r="AD18" s="92">
        <f>[11]RECURSOS!AC3</f>
        <v>0</v>
      </c>
    </row>
    <row r="19" spans="1:30" ht="20.100000000000001" customHeight="1" x14ac:dyDescent="0.25">
      <c r="A19" s="64"/>
      <c r="B19" s="5" t="str">
        <f>[11]RECURSOS!A4</f>
        <v xml:space="preserve"> AN. NEGOCIO</v>
      </c>
      <c r="C19" s="23">
        <f>[11]RECURSOS!B4</f>
        <v>5954.8365000000003</v>
      </c>
      <c r="D19" s="14">
        <f>[11]RECURSOS!C4</f>
        <v>2</v>
      </c>
      <c r="E19" s="7">
        <f>[11]RECURSOS!D4</f>
        <v>360</v>
      </c>
      <c r="F19" s="7">
        <f>[11]RECURSOS!E4</f>
        <v>1</v>
      </c>
      <c r="G19" s="92">
        <f>[11]RECURSOS!F4</f>
        <v>360</v>
      </c>
      <c r="H19" s="92">
        <f>[11]RECURSOS!G4</f>
        <v>360</v>
      </c>
      <c r="I19" s="92">
        <f>[11]RECURSOS!H4</f>
        <v>360</v>
      </c>
      <c r="J19" s="92">
        <f>[11]RECURSOS!I4</f>
        <v>360</v>
      </c>
      <c r="K19" s="92">
        <f>[11]RECURSOS!J4</f>
        <v>360</v>
      </c>
      <c r="L19" s="92">
        <f>[11]RECURSOS!K4</f>
        <v>360</v>
      </c>
      <c r="M19" s="92">
        <f>[11]RECURSOS!L4</f>
        <v>360</v>
      </c>
      <c r="N19" s="92">
        <f>[11]RECURSOS!M4</f>
        <v>360</v>
      </c>
      <c r="O19" s="92">
        <f>[11]RECURSOS!N4</f>
        <v>360</v>
      </c>
      <c r="P19" s="92">
        <f>[11]RECURSOS!O4</f>
        <v>360</v>
      </c>
      <c r="Q19" s="92">
        <f>[11]RECURSOS!P4</f>
        <v>360</v>
      </c>
      <c r="R19" s="92">
        <f>[11]RECURSOS!Q4</f>
        <v>360</v>
      </c>
      <c r="S19" s="92">
        <f>[11]RECURSOS!R4</f>
        <v>360</v>
      </c>
      <c r="T19" s="92">
        <f>[11]RECURSOS!S4</f>
        <v>360</v>
      </c>
      <c r="U19" s="92">
        <f>[11]RECURSOS!T4</f>
        <v>360</v>
      </c>
      <c r="V19" s="92">
        <f>[11]RECURSOS!U4</f>
        <v>360</v>
      </c>
      <c r="W19" s="92">
        <f>[11]RECURSOS!V4</f>
        <v>360</v>
      </c>
      <c r="X19" s="92">
        <f>[11]RECURSOS!W4</f>
        <v>-165.16349999999966</v>
      </c>
      <c r="Y19" s="92">
        <f>[11]RECURSOS!X4</f>
        <v>0</v>
      </c>
      <c r="Z19" s="92">
        <f>[11]RECURSOS!Y4</f>
        <v>0</v>
      </c>
      <c r="AA19" s="92">
        <f>[11]RECURSOS!Z4</f>
        <v>0</v>
      </c>
      <c r="AB19" s="92">
        <f>[11]RECURSOS!AA4</f>
        <v>0</v>
      </c>
      <c r="AC19" s="92">
        <f>[11]RECURSOS!AB4</f>
        <v>0</v>
      </c>
      <c r="AD19" s="92">
        <f>[11]RECURSOS!AC4</f>
        <v>0</v>
      </c>
    </row>
    <row r="20" spans="1:30" ht="20.100000000000001" customHeight="1" x14ac:dyDescent="0.25">
      <c r="A20" s="64"/>
      <c r="B20" s="5" t="str">
        <f>[11]RECURSOS!A5</f>
        <v>GESTÃO</v>
      </c>
      <c r="C20" s="23">
        <f>[11]RECURSOS!B5</f>
        <v>5954.8365000000003</v>
      </c>
      <c r="D20" s="14">
        <f>[11]RECURSOS!C5</f>
        <v>2</v>
      </c>
      <c r="E20" s="7">
        <f>[11]RECURSOS!D5</f>
        <v>360</v>
      </c>
      <c r="F20" s="7">
        <f>[11]RECURSOS!E5</f>
        <v>1</v>
      </c>
      <c r="G20" s="92">
        <f>[11]RECURSOS!F5</f>
        <v>360</v>
      </c>
      <c r="H20" s="92">
        <f>[11]RECURSOS!G5</f>
        <v>360</v>
      </c>
      <c r="I20" s="92">
        <f>[11]RECURSOS!H5</f>
        <v>360</v>
      </c>
      <c r="J20" s="92">
        <f>[11]RECURSOS!I5</f>
        <v>360</v>
      </c>
      <c r="K20" s="92">
        <f>[11]RECURSOS!J5</f>
        <v>360</v>
      </c>
      <c r="L20" s="92">
        <f>[11]RECURSOS!K5</f>
        <v>360</v>
      </c>
      <c r="M20" s="92">
        <f>[11]RECURSOS!L5</f>
        <v>360</v>
      </c>
      <c r="N20" s="92">
        <f>[11]RECURSOS!M5</f>
        <v>360</v>
      </c>
      <c r="O20" s="92">
        <f>[11]RECURSOS!N5</f>
        <v>360</v>
      </c>
      <c r="P20" s="92">
        <f>[11]RECURSOS!O5</f>
        <v>360</v>
      </c>
      <c r="Q20" s="92">
        <f>[11]RECURSOS!P5</f>
        <v>360</v>
      </c>
      <c r="R20" s="92">
        <f>[11]RECURSOS!Q5</f>
        <v>360</v>
      </c>
      <c r="S20" s="92">
        <f>[11]RECURSOS!R5</f>
        <v>360</v>
      </c>
      <c r="T20" s="92">
        <f>[11]RECURSOS!S5</f>
        <v>360</v>
      </c>
      <c r="U20" s="92">
        <f>[11]RECURSOS!T5</f>
        <v>360</v>
      </c>
      <c r="V20" s="92">
        <f>[11]RECURSOS!U5</f>
        <v>360</v>
      </c>
      <c r="W20" s="92">
        <f>[11]RECURSOS!V5</f>
        <v>360</v>
      </c>
      <c r="X20" s="92">
        <f>[11]RECURSOS!W5</f>
        <v>-165.16349999999966</v>
      </c>
      <c r="Y20" s="92">
        <f>[11]RECURSOS!X5</f>
        <v>0</v>
      </c>
      <c r="Z20" s="92">
        <f>[11]RECURSOS!Y5</f>
        <v>0</v>
      </c>
      <c r="AA20" s="92">
        <f>[11]RECURSOS!Z5</f>
        <v>0</v>
      </c>
      <c r="AB20" s="92">
        <f>[11]RECURSOS!AA5</f>
        <v>0</v>
      </c>
      <c r="AC20" s="92">
        <f>[11]RECURSOS!AB5</f>
        <v>0</v>
      </c>
      <c r="AD20" s="92">
        <f>[11]RECURSOS!AC5</f>
        <v>0</v>
      </c>
    </row>
    <row r="21" spans="1:30" ht="20.100000000000001" customHeight="1" x14ac:dyDescent="0.25">
      <c r="A21" s="64"/>
      <c r="B21" s="5" t="str">
        <f>[11]RECURSOS!A6</f>
        <v>OUTRAS AREAS</v>
      </c>
      <c r="C21" s="23">
        <f>[11]RECURSOS!B6</f>
        <v>0</v>
      </c>
      <c r="D21" s="14">
        <f>[11]RECURSOS!C6</f>
        <v>0</v>
      </c>
      <c r="E21" s="7">
        <f>[11]RECURSOS!D6</f>
        <v>0</v>
      </c>
      <c r="F21" s="7">
        <f>[11]RECURSOS!E6</f>
        <v>1</v>
      </c>
      <c r="G21" s="92">
        <f>[11]RECURSOS!F6</f>
        <v>0</v>
      </c>
      <c r="H21" s="92">
        <f>[11]RECURSOS!G6</f>
        <v>0</v>
      </c>
      <c r="I21" s="92">
        <f>[11]RECURSOS!H6</f>
        <v>0</v>
      </c>
      <c r="J21" s="92">
        <f>[11]RECURSOS!I6</f>
        <v>0</v>
      </c>
      <c r="K21" s="92">
        <f>[11]RECURSOS!J6</f>
        <v>0</v>
      </c>
      <c r="L21" s="92">
        <f>[11]RECURSOS!K6</f>
        <v>0</v>
      </c>
      <c r="M21" s="92">
        <f>[11]RECURSOS!L6</f>
        <v>0</v>
      </c>
      <c r="N21" s="92">
        <f>[11]RECURSOS!M6</f>
        <v>0</v>
      </c>
      <c r="O21" s="92">
        <f>[11]RECURSOS!N6</f>
        <v>0</v>
      </c>
      <c r="P21" s="92">
        <f>[11]RECURSOS!O6</f>
        <v>0</v>
      </c>
      <c r="Q21" s="92">
        <f>[11]RECURSOS!P6</f>
        <v>0</v>
      </c>
      <c r="R21" s="92">
        <f>[11]RECURSOS!Q6</f>
        <v>0</v>
      </c>
      <c r="S21" s="92">
        <f>[11]RECURSOS!R6</f>
        <v>0</v>
      </c>
      <c r="T21" s="92">
        <f>[11]RECURSOS!S6</f>
        <v>0</v>
      </c>
      <c r="U21" s="92">
        <f>[11]RECURSOS!T6</f>
        <v>0</v>
      </c>
      <c r="V21" s="92">
        <f>[11]RECURSOS!U6</f>
        <v>0</v>
      </c>
      <c r="W21" s="92">
        <f>[11]RECURSOS!V6</f>
        <v>0</v>
      </c>
      <c r="X21" s="92">
        <f>[11]RECURSOS!W6</f>
        <v>0</v>
      </c>
      <c r="Y21" s="92">
        <f>[11]RECURSOS!X6</f>
        <v>0</v>
      </c>
      <c r="Z21" s="92">
        <f>[11]RECURSOS!Y6</f>
        <v>0</v>
      </c>
      <c r="AA21" s="92">
        <f>[11]RECURSOS!Z6</f>
        <v>0</v>
      </c>
      <c r="AB21" s="92">
        <f>[11]RECURSOS!AA6</f>
        <v>0</v>
      </c>
      <c r="AC21" s="92">
        <f>[11]RECURSOS!AB6</f>
        <v>0</v>
      </c>
      <c r="AD21" s="92">
        <f>[11]RECURSOS!AC6</f>
        <v>0</v>
      </c>
    </row>
    <row r="22" spans="1:30" ht="20.100000000000001" customHeight="1" thickBot="1" x14ac:dyDescent="0.3">
      <c r="A22" s="64"/>
      <c r="B22" s="5" t="str">
        <f>[11]RECURSOS!A7</f>
        <v>SUSTAIN</v>
      </c>
      <c r="C22" s="23">
        <f>[11]RECURSOS!B7</f>
        <v>0</v>
      </c>
      <c r="D22" s="14">
        <f>[11]RECURSOS!C7</f>
        <v>0</v>
      </c>
      <c r="E22" s="7">
        <f>[11]RECURSOS!D7</f>
        <v>0</v>
      </c>
      <c r="F22" s="7">
        <f>[11]RECURSOS!E7</f>
        <v>0</v>
      </c>
      <c r="G22" s="92">
        <f>[11]RECURSOS!F7</f>
        <v>0</v>
      </c>
      <c r="H22" s="92">
        <f>[11]RECURSOS!G7</f>
        <v>0</v>
      </c>
      <c r="I22" s="92">
        <f>[11]RECURSOS!H7</f>
        <v>0</v>
      </c>
      <c r="J22" s="92">
        <f>[11]RECURSOS!I7</f>
        <v>0</v>
      </c>
      <c r="K22" s="92">
        <f>[11]RECURSOS!J7</f>
        <v>0</v>
      </c>
      <c r="L22" s="92">
        <f>[11]RECURSOS!K7</f>
        <v>0</v>
      </c>
      <c r="M22" s="92">
        <f>[11]RECURSOS!L7</f>
        <v>0</v>
      </c>
      <c r="N22" s="92">
        <f>[11]RECURSOS!M7</f>
        <v>0</v>
      </c>
      <c r="O22" s="92">
        <f>[11]RECURSOS!N7</f>
        <v>0</v>
      </c>
      <c r="P22" s="92">
        <f>[11]RECURSOS!O7</f>
        <v>0</v>
      </c>
      <c r="Q22" s="92">
        <f>[11]RECURSOS!P7</f>
        <v>0</v>
      </c>
      <c r="R22" s="92">
        <f>[11]RECURSOS!Q7</f>
        <v>0</v>
      </c>
      <c r="S22" s="92">
        <f>[11]RECURSOS!R7</f>
        <v>0</v>
      </c>
      <c r="T22" s="92">
        <f>[11]RECURSOS!S7</f>
        <v>0</v>
      </c>
      <c r="U22" s="92">
        <f>[11]RECURSOS!T7</f>
        <v>0</v>
      </c>
      <c r="V22" s="92">
        <f>[11]RECURSOS!U7</f>
        <v>0</v>
      </c>
      <c r="W22" s="92">
        <f>[11]RECURSOS!V7</f>
        <v>0</v>
      </c>
      <c r="X22" s="92">
        <f>[11]RECURSOS!W7</f>
        <v>0</v>
      </c>
      <c r="Y22" s="92">
        <f>[11]RECURSOS!X7</f>
        <v>0</v>
      </c>
      <c r="Z22" s="92">
        <f>[11]RECURSOS!Y7</f>
        <v>0</v>
      </c>
      <c r="AA22" s="92">
        <f>[11]RECURSOS!Z7</f>
        <v>0</v>
      </c>
      <c r="AB22" s="92">
        <f>[11]RECURSOS!AA7</f>
        <v>0</v>
      </c>
      <c r="AC22" s="92">
        <f>[11]RECURSOS!AB7</f>
        <v>0</v>
      </c>
      <c r="AD22" s="92">
        <f>[11]RECURSOS!AC7</f>
        <v>0</v>
      </c>
    </row>
    <row r="23" spans="1:30" s="22" customFormat="1" ht="20.100000000000001" customHeight="1" thickTop="1" thickBot="1" x14ac:dyDescent="0.3">
      <c r="A23" s="62"/>
      <c r="B23" s="10" t="e">
        <f>[11]RECURSOS!A8</f>
        <v>#REF!</v>
      </c>
      <c r="C23" s="11">
        <f>[11]RECURSOS!B8</f>
        <v>41936.546249999999</v>
      </c>
      <c r="D23" s="11">
        <f>[11]RECURSOS!C8</f>
        <v>16</v>
      </c>
      <c r="E23" s="12">
        <f>[11]RECURSOS!D8</f>
        <v>2880</v>
      </c>
      <c r="F23" s="9" t="e">
        <f>[11]RECURSOS!E8</f>
        <v>#REF!</v>
      </c>
      <c r="G23" s="93">
        <f>[11]RECURSOS!F8</f>
        <v>1440</v>
      </c>
      <c r="H23" s="93">
        <f>[11]RECURSOS!G8</f>
        <v>1440</v>
      </c>
      <c r="I23" s="93">
        <f>[11]RECURSOS!H8</f>
        <v>1440</v>
      </c>
      <c r="J23" s="93">
        <f>[11]RECURSOS!I8</f>
        <v>1440</v>
      </c>
      <c r="K23" s="93">
        <f>[11]RECURSOS!J8</f>
        <v>2880</v>
      </c>
      <c r="L23" s="93">
        <f>[11]RECURSOS!K8</f>
        <v>2880</v>
      </c>
      <c r="M23" s="93">
        <f>[11]RECURSOS!L8</f>
        <v>2880</v>
      </c>
      <c r="N23" s="93">
        <f>[11]RECURSOS!M8</f>
        <v>2880</v>
      </c>
      <c r="O23" s="93">
        <f>[11]RECURSOS!N8</f>
        <v>2880</v>
      </c>
      <c r="P23" s="93">
        <f>[11]RECURSOS!O8</f>
        <v>2880</v>
      </c>
      <c r="Q23" s="93">
        <f>[11]RECURSOS!P8</f>
        <v>2160</v>
      </c>
      <c r="R23" s="93">
        <f>[11]RECURSOS!Q8</f>
        <v>2160</v>
      </c>
      <c r="S23" s="93">
        <f>[11]RECURSOS!R8</f>
        <v>2160</v>
      </c>
      <c r="T23" s="93">
        <f>[11]RECURSOS!S8</f>
        <v>2160</v>
      </c>
      <c r="U23" s="93">
        <f>[11]RECURSOS!T8</f>
        <v>2160</v>
      </c>
      <c r="V23" s="93">
        <f>[11]RECURSOS!U8</f>
        <v>2160</v>
      </c>
      <c r="W23" s="93">
        <f>[11]RECURSOS!V8</f>
        <v>2160</v>
      </c>
      <c r="X23" s="93">
        <f>[11]RECURSOS!W8</f>
        <v>1109.6730000000007</v>
      </c>
      <c r="Y23" s="93">
        <f>[11]RECURSOS!X8</f>
        <v>1440</v>
      </c>
      <c r="Z23" s="93">
        <f>[11]RECURSOS!Y8</f>
        <v>1440</v>
      </c>
      <c r="AA23" s="97">
        <f>[11]RECURSOS!Z8</f>
        <v>-213.12674999999945</v>
      </c>
      <c r="AB23" s="97">
        <f>[11]RECURSOS!AA8</f>
        <v>0</v>
      </c>
      <c r="AC23" s="97">
        <f>[11]RECURSOS!AB8</f>
        <v>0</v>
      </c>
      <c r="AD23" s="97">
        <f>[11]RECURSOS!AC8</f>
        <v>0</v>
      </c>
    </row>
    <row r="24" spans="1:30" ht="20.100000000000001" customHeight="1" thickTop="1" x14ac:dyDescent="0.25">
      <c r="A24" s="100"/>
    </row>
    <row r="25" spans="1:30" s="17" customFormat="1" ht="20.100000000000001" customHeight="1" x14ac:dyDescent="0.25">
      <c r="A25" s="51"/>
      <c r="B25" s="24" t="str">
        <f>[5]RECURSOS!A1</f>
        <v>Descrição</v>
      </c>
      <c r="C25" s="24" t="str">
        <f>[5]RECURSOS!B1</f>
        <v>Horas  DEV</v>
      </c>
      <c r="D25" s="25" t="str">
        <f>[5]RECURSOS!C1</f>
        <v>Recursos</v>
      </c>
      <c r="E25" s="4" t="str">
        <f>[5]RECURSOS!D1</f>
        <v>Horas/Mês</v>
      </c>
      <c r="F25" s="13" t="str">
        <f>[5]RECURSOS!E1</f>
        <v>Inicio</v>
      </c>
      <c r="G25" s="15">
        <f>[5]RECURSOS!F1</f>
        <v>1</v>
      </c>
      <c r="H25" s="16">
        <f>[5]RECURSOS!G1</f>
        <v>2</v>
      </c>
      <c r="I25" s="15">
        <f>[5]RECURSOS!H1</f>
        <v>3</v>
      </c>
      <c r="J25" s="16">
        <f>[5]RECURSOS!I1</f>
        <v>4</v>
      </c>
      <c r="K25" s="15">
        <f>[5]RECURSOS!J1</f>
        <v>5</v>
      </c>
      <c r="L25" s="16">
        <f>[5]RECURSOS!K1</f>
        <v>6</v>
      </c>
      <c r="M25" s="15">
        <f>[5]RECURSOS!L1</f>
        <v>7</v>
      </c>
      <c r="N25" s="16">
        <f>[5]RECURSOS!M1</f>
        <v>8</v>
      </c>
      <c r="O25" s="15">
        <f>[5]RECURSOS!N1</f>
        <v>9</v>
      </c>
      <c r="P25" s="16">
        <f>[5]RECURSOS!O1</f>
        <v>10</v>
      </c>
      <c r="Q25" s="16">
        <f>[5]RECURSOS!P1</f>
        <v>11</v>
      </c>
      <c r="R25" s="16">
        <f>[5]RECURSOS!Q1</f>
        <v>12</v>
      </c>
      <c r="S25" s="16">
        <f>[5]RECURSOS!R1</f>
        <v>13</v>
      </c>
      <c r="T25" s="16">
        <f>[5]RECURSOS!S1</f>
        <v>14</v>
      </c>
      <c r="U25" s="16">
        <f>[5]RECURSOS!T1</f>
        <v>15</v>
      </c>
      <c r="V25" s="16">
        <f>[5]RECURSOS!U1</f>
        <v>16</v>
      </c>
      <c r="W25" s="16">
        <f>[5]RECURSOS!V1</f>
        <v>17</v>
      </c>
      <c r="X25" s="16">
        <f>[5]RECURSOS!W1</f>
        <v>18</v>
      </c>
      <c r="Y25" s="16">
        <f>[5]RECURSOS!X1</f>
        <v>19</v>
      </c>
      <c r="Z25" s="16">
        <f>[5]RECURSOS!Y1</f>
        <v>20</v>
      </c>
      <c r="AA25" s="16">
        <f>[5]RECURSOS!Z1</f>
        <v>21</v>
      </c>
      <c r="AB25" s="16">
        <f>[5]RECURSOS!AA1</f>
        <v>22</v>
      </c>
      <c r="AC25" s="16">
        <f>[5]RECURSOS!AB1</f>
        <v>23</v>
      </c>
      <c r="AD25" s="16">
        <f>[5]RECURSOS!AC1</f>
        <v>24</v>
      </c>
    </row>
    <row r="26" spans="1:30" ht="20.100000000000001" customHeight="1" x14ac:dyDescent="0.25">
      <c r="A26" s="65" t="s">
        <v>1</v>
      </c>
      <c r="B26" s="5" t="str">
        <f>[5]RECURSOS!A2</f>
        <v>SQUAD</v>
      </c>
      <c r="C26" s="23">
        <f>[5]RECURSOS!B2</f>
        <v>6480</v>
      </c>
      <c r="D26" s="14">
        <f>[5]RECURSOS!C2</f>
        <v>8</v>
      </c>
      <c r="E26" s="7">
        <f>[5]RECURSOS!D2</f>
        <v>1440</v>
      </c>
      <c r="F26" s="7">
        <f>[5]RECURSOS!E2</f>
        <v>2</v>
      </c>
      <c r="G26" s="92">
        <f>[5]RECURSOS!F2</f>
        <v>0</v>
      </c>
      <c r="H26" s="92">
        <f>[5]RECURSOS!G2</f>
        <v>1440</v>
      </c>
      <c r="I26" s="92">
        <f>[5]RECURSOS!H2</f>
        <v>1440</v>
      </c>
      <c r="J26" s="92">
        <f>[5]RECURSOS!I2</f>
        <v>1440</v>
      </c>
      <c r="K26" s="92">
        <f>[5]RECURSOS!J2</f>
        <v>1440</v>
      </c>
      <c r="L26" s="92">
        <f>[5]RECURSOS!K2</f>
        <v>1440</v>
      </c>
      <c r="M26" s="92">
        <f>[5]RECURSOS!L2</f>
        <v>-720</v>
      </c>
      <c r="N26" s="92">
        <f>[5]RECURSOS!M2</f>
        <v>0</v>
      </c>
      <c r="O26" s="92">
        <f>[5]RECURSOS!N2</f>
        <v>0</v>
      </c>
      <c r="P26" s="92">
        <f>[5]RECURSOS!O2</f>
        <v>0</v>
      </c>
      <c r="Q26" s="92">
        <f>[5]RECURSOS!P2</f>
        <v>0</v>
      </c>
      <c r="R26" s="92">
        <f>[5]RECURSOS!Q2</f>
        <v>0</v>
      </c>
      <c r="S26" s="92">
        <f>[5]RECURSOS!R2</f>
        <v>0</v>
      </c>
      <c r="T26" s="92">
        <f>[5]RECURSOS!S2</f>
        <v>0</v>
      </c>
      <c r="U26" s="92">
        <f>[5]RECURSOS!T2</f>
        <v>0</v>
      </c>
      <c r="V26" s="92">
        <f>[5]RECURSOS!U2</f>
        <v>0</v>
      </c>
      <c r="W26" s="92">
        <f>[5]RECURSOS!V2</f>
        <v>0</v>
      </c>
      <c r="X26" s="92">
        <f>[5]RECURSOS!W2</f>
        <v>0</v>
      </c>
      <c r="Y26" s="92">
        <f>[5]RECURSOS!X2</f>
        <v>0</v>
      </c>
      <c r="Z26" s="92">
        <f>[5]RECURSOS!Y2</f>
        <v>0</v>
      </c>
      <c r="AA26" s="92">
        <f>[5]RECURSOS!Z2</f>
        <v>0</v>
      </c>
      <c r="AB26" s="92">
        <f>[5]RECURSOS!AA2</f>
        <v>0</v>
      </c>
      <c r="AC26" s="92">
        <f>[5]RECURSOS!AB2</f>
        <v>0</v>
      </c>
      <c r="AD26" s="92">
        <f>[5]RECURSOS!AC2</f>
        <v>0</v>
      </c>
    </row>
    <row r="27" spans="1:30" ht="20.100000000000001" customHeight="1" x14ac:dyDescent="0.25">
      <c r="A27" s="65"/>
      <c r="B27" s="5" t="str">
        <f>[5]RECURSOS!A3</f>
        <v>DEV PCOM+QA</v>
      </c>
      <c r="C27" s="23">
        <f>[5]RECURSOS!B3</f>
        <v>2221.56</v>
      </c>
      <c r="D27" s="14">
        <f>[5]RECURSOS!C3</f>
        <v>4</v>
      </c>
      <c r="E27" s="7">
        <f>[5]RECURSOS!D3</f>
        <v>720</v>
      </c>
      <c r="F27" s="7">
        <f>[5]RECURSOS!E3</f>
        <v>3</v>
      </c>
      <c r="G27" s="92">
        <f>[5]RECURSOS!F3</f>
        <v>0</v>
      </c>
      <c r="H27" s="92">
        <f>[5]RECURSOS!G3</f>
        <v>0</v>
      </c>
      <c r="I27" s="92">
        <f>[5]RECURSOS!H3</f>
        <v>720</v>
      </c>
      <c r="J27" s="92">
        <f>[5]RECURSOS!I3</f>
        <v>720</v>
      </c>
      <c r="K27" s="92">
        <f>[5]RECURSOS!J3</f>
        <v>720</v>
      </c>
      <c r="L27" s="92">
        <f>[5]RECURSOS!K3</f>
        <v>61.559999999999945</v>
      </c>
      <c r="M27" s="92">
        <f>[5]RECURSOS!L3</f>
        <v>0</v>
      </c>
      <c r="N27" s="92">
        <f>[5]RECURSOS!M3</f>
        <v>0</v>
      </c>
      <c r="O27" s="92">
        <f>[5]RECURSOS!N3</f>
        <v>0</v>
      </c>
      <c r="P27" s="92">
        <f>[5]RECURSOS!O3</f>
        <v>0</v>
      </c>
      <c r="Q27" s="92">
        <f>[5]RECURSOS!P3</f>
        <v>0</v>
      </c>
      <c r="R27" s="92">
        <f>[5]RECURSOS!Q3</f>
        <v>0</v>
      </c>
      <c r="S27" s="92">
        <f>[5]RECURSOS!R3</f>
        <v>0</v>
      </c>
      <c r="T27" s="92">
        <f>[5]RECURSOS!S3</f>
        <v>0</v>
      </c>
      <c r="U27" s="92">
        <f>[5]RECURSOS!T3</f>
        <v>0</v>
      </c>
      <c r="V27" s="92">
        <f>[5]RECURSOS!U3</f>
        <v>0</v>
      </c>
      <c r="W27" s="92">
        <f>[5]RECURSOS!V3</f>
        <v>0</v>
      </c>
      <c r="X27" s="92">
        <f>[5]RECURSOS!W3</f>
        <v>0</v>
      </c>
      <c r="Y27" s="92">
        <f>[5]RECURSOS!X3</f>
        <v>0</v>
      </c>
      <c r="Z27" s="92">
        <f>[5]RECURSOS!Y3</f>
        <v>0</v>
      </c>
      <c r="AA27" s="92">
        <f>[5]RECURSOS!Z3</f>
        <v>0</v>
      </c>
      <c r="AB27" s="92">
        <f>[5]RECURSOS!AA3</f>
        <v>0</v>
      </c>
      <c r="AC27" s="92">
        <f>[5]RECURSOS!AB3</f>
        <v>0</v>
      </c>
      <c r="AD27" s="92">
        <f>[5]RECURSOS!AC3</f>
        <v>0</v>
      </c>
    </row>
    <row r="28" spans="1:30" ht="20.100000000000001" customHeight="1" x14ac:dyDescent="0.25">
      <c r="A28" s="65"/>
      <c r="B28" s="5" t="str">
        <f>[5]RECURSOS!A4</f>
        <v xml:space="preserve"> AN. NEGOCIO</v>
      </c>
      <c r="C28" s="23">
        <f>[5]RECURSOS!B4</f>
        <v>1009.8</v>
      </c>
      <c r="D28" s="14">
        <f>[5]RECURSOS!C4</f>
        <v>1</v>
      </c>
      <c r="E28" s="7">
        <f>[5]RECURSOS!D4</f>
        <v>180</v>
      </c>
      <c r="F28" s="7">
        <f>[5]RECURSOS!E4</f>
        <v>1</v>
      </c>
      <c r="G28" s="92">
        <f>[5]RECURSOS!F4</f>
        <v>180</v>
      </c>
      <c r="H28" s="92">
        <f>[5]RECURSOS!G4</f>
        <v>180</v>
      </c>
      <c r="I28" s="92">
        <f>[5]RECURSOS!H4</f>
        <v>180</v>
      </c>
      <c r="J28" s="92">
        <f>[5]RECURSOS!I4</f>
        <v>180</v>
      </c>
      <c r="K28" s="92">
        <f>[5]RECURSOS!J4</f>
        <v>180</v>
      </c>
      <c r="L28" s="92">
        <f>[5]RECURSOS!K4</f>
        <v>180</v>
      </c>
      <c r="M28" s="92">
        <f>[5]RECURSOS!L4</f>
        <v>-70.200000000000045</v>
      </c>
      <c r="N28" s="92">
        <f>[5]RECURSOS!M4</f>
        <v>0</v>
      </c>
      <c r="O28" s="92">
        <f>[5]RECURSOS!N4</f>
        <v>0</v>
      </c>
      <c r="P28" s="92">
        <f>[5]RECURSOS!O4</f>
        <v>0</v>
      </c>
      <c r="Q28" s="92">
        <f>[5]RECURSOS!P4</f>
        <v>0</v>
      </c>
      <c r="R28" s="92">
        <f>[5]RECURSOS!Q4</f>
        <v>0</v>
      </c>
      <c r="S28" s="92">
        <f>[5]RECURSOS!R4</f>
        <v>0</v>
      </c>
      <c r="T28" s="92">
        <f>[5]RECURSOS!S4</f>
        <v>0</v>
      </c>
      <c r="U28" s="92">
        <f>[5]RECURSOS!T4</f>
        <v>0</v>
      </c>
      <c r="V28" s="92">
        <f>[5]RECURSOS!U4</f>
        <v>0</v>
      </c>
      <c r="W28" s="92">
        <f>[5]RECURSOS!V4</f>
        <v>0</v>
      </c>
      <c r="X28" s="92">
        <f>[5]RECURSOS!W4</f>
        <v>0</v>
      </c>
      <c r="Y28" s="92">
        <f>[5]RECURSOS!X4</f>
        <v>0</v>
      </c>
      <c r="Z28" s="92">
        <f>[5]RECURSOS!Y4</f>
        <v>0</v>
      </c>
      <c r="AA28" s="92">
        <f>[5]RECURSOS!Z4</f>
        <v>0</v>
      </c>
      <c r="AB28" s="92">
        <f>[5]RECURSOS!AA4</f>
        <v>0</v>
      </c>
      <c r="AC28" s="92">
        <f>[5]RECURSOS!AB4</f>
        <v>0</v>
      </c>
      <c r="AD28" s="92">
        <f>[5]RECURSOS!AC4</f>
        <v>0</v>
      </c>
    </row>
    <row r="29" spans="1:30" ht="20.100000000000001" customHeight="1" x14ac:dyDescent="0.25">
      <c r="A29" s="65"/>
      <c r="B29" s="5" t="str">
        <f>[5]RECURSOS!A5</f>
        <v>GESTÃO</v>
      </c>
      <c r="C29" s="23">
        <f>[5]RECURSOS!B5</f>
        <v>504.9</v>
      </c>
      <c r="D29" s="14">
        <f>[5]RECURSOS!C5</f>
        <v>0.5</v>
      </c>
      <c r="E29" s="7">
        <f>[5]RECURSOS!D5</f>
        <v>90</v>
      </c>
      <c r="F29" s="7">
        <f>[5]RECURSOS!E5</f>
        <v>1</v>
      </c>
      <c r="G29" s="92">
        <f>[5]RECURSOS!F5</f>
        <v>90</v>
      </c>
      <c r="H29" s="92">
        <f>[5]RECURSOS!G5</f>
        <v>90</v>
      </c>
      <c r="I29" s="92">
        <f>[5]RECURSOS!H5</f>
        <v>90</v>
      </c>
      <c r="J29" s="92">
        <f>[5]RECURSOS!I5</f>
        <v>90</v>
      </c>
      <c r="K29" s="92">
        <f>[5]RECURSOS!J5</f>
        <v>90</v>
      </c>
      <c r="L29" s="92">
        <f>[5]RECURSOS!K5</f>
        <v>90</v>
      </c>
      <c r="M29" s="92">
        <f>[5]RECURSOS!L5</f>
        <v>-35.100000000000023</v>
      </c>
      <c r="N29" s="92">
        <f>[5]RECURSOS!M5</f>
        <v>0</v>
      </c>
      <c r="O29" s="92">
        <f>[5]RECURSOS!N5</f>
        <v>0</v>
      </c>
      <c r="P29" s="92">
        <f>[5]RECURSOS!O5</f>
        <v>0</v>
      </c>
      <c r="Q29" s="92">
        <f>[5]RECURSOS!P5</f>
        <v>0</v>
      </c>
      <c r="R29" s="92">
        <f>[5]RECURSOS!Q5</f>
        <v>0</v>
      </c>
      <c r="S29" s="92">
        <f>[5]RECURSOS!R5</f>
        <v>0</v>
      </c>
      <c r="T29" s="92">
        <f>[5]RECURSOS!S5</f>
        <v>0</v>
      </c>
      <c r="U29" s="92">
        <f>[5]RECURSOS!T5</f>
        <v>0</v>
      </c>
      <c r="V29" s="92">
        <f>[5]RECURSOS!U5</f>
        <v>0</v>
      </c>
      <c r="W29" s="92">
        <f>[5]RECURSOS!V5</f>
        <v>0</v>
      </c>
      <c r="X29" s="92">
        <f>[5]RECURSOS!W5</f>
        <v>0</v>
      </c>
      <c r="Y29" s="92">
        <f>[5]RECURSOS!X5</f>
        <v>0</v>
      </c>
      <c r="Z29" s="92">
        <f>[5]RECURSOS!Y5</f>
        <v>0</v>
      </c>
      <c r="AA29" s="92">
        <f>[5]RECURSOS!Z5</f>
        <v>0</v>
      </c>
      <c r="AB29" s="92">
        <f>[5]RECURSOS!AA5</f>
        <v>0</v>
      </c>
      <c r="AC29" s="92">
        <f>[5]RECURSOS!AB5</f>
        <v>0</v>
      </c>
      <c r="AD29" s="92">
        <f>[5]RECURSOS!AC5</f>
        <v>0</v>
      </c>
    </row>
    <row r="30" spans="1:30" ht="20.100000000000001" customHeight="1" thickBot="1" x14ac:dyDescent="0.3">
      <c r="A30" s="65"/>
      <c r="B30" s="5" t="str">
        <f>[5]RECURSOS!A6</f>
        <v>OUTRAS AREAS</v>
      </c>
      <c r="C30" s="23">
        <f>[5]RECURSOS!B6</f>
        <v>424.11599999999999</v>
      </c>
      <c r="D30" s="14">
        <f>[5]RECURSOS!C6</f>
        <v>1</v>
      </c>
      <c r="E30" s="7">
        <f>[5]RECURSOS!D6</f>
        <v>180</v>
      </c>
      <c r="F30" s="7">
        <f>[5]RECURSOS!E6</f>
        <v>1</v>
      </c>
      <c r="G30" s="92">
        <f>[5]RECURSOS!F6</f>
        <v>180</v>
      </c>
      <c r="H30" s="92">
        <f>[5]RECURSOS!G6</f>
        <v>180</v>
      </c>
      <c r="I30" s="92">
        <f>[5]RECURSOS!H6</f>
        <v>64.115999999999985</v>
      </c>
      <c r="J30" s="92">
        <f>[5]RECURSOS!I6</f>
        <v>0</v>
      </c>
      <c r="K30" s="92">
        <f>[5]RECURSOS!J6</f>
        <v>0</v>
      </c>
      <c r="L30" s="92">
        <f>[5]RECURSOS!K6</f>
        <v>0</v>
      </c>
      <c r="M30" s="92">
        <f>[5]RECURSOS!L6</f>
        <v>0</v>
      </c>
      <c r="N30" s="92">
        <f>[5]RECURSOS!M6</f>
        <v>0</v>
      </c>
      <c r="O30" s="92">
        <f>[5]RECURSOS!N6</f>
        <v>0</v>
      </c>
      <c r="P30" s="92">
        <f>[5]RECURSOS!O6</f>
        <v>0</v>
      </c>
      <c r="Q30" s="92">
        <f>[5]RECURSOS!P6</f>
        <v>0</v>
      </c>
      <c r="R30" s="92">
        <f>[5]RECURSOS!Q6</f>
        <v>0</v>
      </c>
      <c r="S30" s="92">
        <f>[5]RECURSOS!R6</f>
        <v>0</v>
      </c>
      <c r="T30" s="92">
        <f>[5]RECURSOS!S6</f>
        <v>0</v>
      </c>
      <c r="U30" s="92">
        <f>[5]RECURSOS!T6</f>
        <v>0</v>
      </c>
      <c r="V30" s="92">
        <f>[5]RECURSOS!U6</f>
        <v>0</v>
      </c>
      <c r="W30" s="92">
        <f>[5]RECURSOS!V6</f>
        <v>0</v>
      </c>
      <c r="X30" s="92">
        <f>[5]RECURSOS!W6</f>
        <v>0</v>
      </c>
      <c r="Y30" s="92">
        <f>[5]RECURSOS!X6</f>
        <v>0</v>
      </c>
      <c r="Z30" s="92">
        <f>[5]RECURSOS!Y6</f>
        <v>0</v>
      </c>
      <c r="AA30" s="92">
        <f>[5]RECURSOS!Z6</f>
        <v>0</v>
      </c>
      <c r="AB30" s="92">
        <f>[5]RECURSOS!AA6</f>
        <v>0</v>
      </c>
      <c r="AC30" s="92">
        <f>[5]RECURSOS!AB6</f>
        <v>0</v>
      </c>
      <c r="AD30" s="92">
        <f>[5]RECURSOS!AC6</f>
        <v>0</v>
      </c>
    </row>
    <row r="31" spans="1:30" s="22" customFormat="1" ht="20.100000000000001" customHeight="1" thickTop="1" thickBot="1" x14ac:dyDescent="0.3">
      <c r="A31" s="62"/>
      <c r="B31" s="10"/>
      <c r="C31" s="11">
        <v>10640.375999999998</v>
      </c>
      <c r="D31" s="11">
        <v>6.5</v>
      </c>
      <c r="E31" s="12">
        <v>1170</v>
      </c>
      <c r="F31" s="9"/>
      <c r="G31" s="93">
        <v>450</v>
      </c>
      <c r="H31" s="93">
        <v>450</v>
      </c>
      <c r="I31" s="93">
        <v>1054.116</v>
      </c>
      <c r="J31" s="93">
        <v>990</v>
      </c>
      <c r="K31" s="93">
        <v>990</v>
      </c>
      <c r="L31" s="93">
        <v>331.55999999999995</v>
      </c>
      <c r="M31" s="93">
        <v>-105.30000000000007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4"/>
      <c r="X31" s="94"/>
      <c r="Y31" s="94"/>
      <c r="Z31" s="94"/>
      <c r="AA31" s="95"/>
      <c r="AB31" s="95"/>
      <c r="AC31" s="95"/>
      <c r="AD31" s="95"/>
    </row>
    <row r="32" spans="1:30" ht="20.100000000000001" customHeight="1" thickTop="1" x14ac:dyDescent="0.25">
      <c r="A32" s="100"/>
    </row>
    <row r="33" spans="1:30" s="17" customFormat="1" ht="20.100000000000001" customHeight="1" x14ac:dyDescent="0.25">
      <c r="A33" s="51"/>
      <c r="B33" s="24" t="str">
        <f>[6]RECURSOS!A1</f>
        <v>Descrição</v>
      </c>
      <c r="C33" s="24" t="str">
        <f>[6]RECURSOS!B1</f>
        <v>Horas  DEV</v>
      </c>
      <c r="D33" s="25" t="str">
        <f>[6]RECURSOS!C1</f>
        <v>Recursos</v>
      </c>
      <c r="E33" s="4" t="str">
        <f>[6]RECURSOS!D1</f>
        <v>Horas/Mês</v>
      </c>
      <c r="F33" s="13" t="str">
        <f>[6]RECURSOS!E1</f>
        <v>Inicio</v>
      </c>
      <c r="G33" s="15">
        <f>[6]RECURSOS!F1</f>
        <v>1</v>
      </c>
      <c r="H33" s="16">
        <f>[6]RECURSOS!G1</f>
        <v>2</v>
      </c>
      <c r="I33" s="15">
        <f>[6]RECURSOS!H1</f>
        <v>3</v>
      </c>
      <c r="J33" s="16">
        <f>[6]RECURSOS!I1</f>
        <v>4</v>
      </c>
      <c r="K33" s="15">
        <f>[6]RECURSOS!J1</f>
        <v>5</v>
      </c>
      <c r="L33" s="16">
        <f>[6]RECURSOS!K1</f>
        <v>6</v>
      </c>
      <c r="M33" s="15">
        <f>[6]RECURSOS!L1</f>
        <v>7</v>
      </c>
      <c r="N33" s="16">
        <f>[6]RECURSOS!M1</f>
        <v>8</v>
      </c>
      <c r="O33" s="15">
        <f>[6]RECURSOS!N1</f>
        <v>9</v>
      </c>
      <c r="P33" s="16">
        <f>[6]RECURSOS!O1</f>
        <v>10</v>
      </c>
      <c r="Q33" s="16">
        <f>[6]RECURSOS!P1</f>
        <v>11</v>
      </c>
      <c r="R33" s="16">
        <f>[6]RECURSOS!Q1</f>
        <v>12</v>
      </c>
      <c r="S33" s="16">
        <f>[6]RECURSOS!R1</f>
        <v>13</v>
      </c>
      <c r="T33" s="16">
        <f>[6]RECURSOS!S1</f>
        <v>14</v>
      </c>
      <c r="U33" s="16">
        <f>[6]RECURSOS!T1</f>
        <v>15</v>
      </c>
      <c r="V33" s="16">
        <f>[6]RECURSOS!U1</f>
        <v>16</v>
      </c>
      <c r="W33" s="16">
        <f>[6]RECURSOS!V1</f>
        <v>17</v>
      </c>
      <c r="X33" s="16">
        <f>[6]RECURSOS!W1</f>
        <v>18</v>
      </c>
      <c r="Y33" s="16">
        <f>[6]RECURSOS!X1</f>
        <v>19</v>
      </c>
      <c r="Z33" s="16">
        <f>[6]RECURSOS!Y1</f>
        <v>20</v>
      </c>
      <c r="AA33" s="16">
        <f>[6]RECURSOS!Z1</f>
        <v>21</v>
      </c>
      <c r="AB33" s="16">
        <f>[6]RECURSOS!AA1</f>
        <v>22</v>
      </c>
      <c r="AC33" s="16">
        <f>[6]RECURSOS!AB1</f>
        <v>23</v>
      </c>
      <c r="AD33" s="16">
        <f>[6]RECURSOS!AC1</f>
        <v>24</v>
      </c>
    </row>
    <row r="34" spans="1:30" ht="20.100000000000001" customHeight="1" x14ac:dyDescent="0.25">
      <c r="A34" s="66" t="s">
        <v>2</v>
      </c>
      <c r="B34" s="5" t="str">
        <f>[6]RECURSOS!A2</f>
        <v>SQUAD</v>
      </c>
      <c r="C34" s="23">
        <f>[6]RECURSOS!B2</f>
        <v>0</v>
      </c>
      <c r="D34" s="14">
        <f>[6]RECURSOS!C2</f>
        <v>0</v>
      </c>
      <c r="E34" s="7">
        <f>[6]RECURSOS!D2</f>
        <v>0</v>
      </c>
      <c r="F34" s="7">
        <f>[6]RECURSOS!E2</f>
        <v>1</v>
      </c>
      <c r="G34" s="92">
        <f>[6]RECURSOS!F2</f>
        <v>0</v>
      </c>
      <c r="H34" s="92">
        <f>[6]RECURSOS!G2</f>
        <v>0</v>
      </c>
      <c r="I34" s="92">
        <f>[6]RECURSOS!H2</f>
        <v>0</v>
      </c>
      <c r="J34" s="92">
        <f>[6]RECURSOS!I2</f>
        <v>0</v>
      </c>
      <c r="K34" s="92">
        <f>[6]RECURSOS!J2</f>
        <v>0</v>
      </c>
      <c r="L34" s="92">
        <f>[6]RECURSOS!K2</f>
        <v>0</v>
      </c>
      <c r="M34" s="92">
        <f>[6]RECURSOS!L2</f>
        <v>0</v>
      </c>
      <c r="N34" s="92">
        <f>[6]RECURSOS!M2</f>
        <v>0</v>
      </c>
      <c r="O34" s="92">
        <f>[6]RECURSOS!N2</f>
        <v>0</v>
      </c>
      <c r="P34" s="92">
        <f>[6]RECURSOS!O2</f>
        <v>0</v>
      </c>
      <c r="Q34" s="92">
        <f>[6]RECURSOS!P2</f>
        <v>0</v>
      </c>
      <c r="R34" s="92">
        <f>[6]RECURSOS!Q2</f>
        <v>0</v>
      </c>
      <c r="S34" s="92">
        <f>[6]RECURSOS!R2</f>
        <v>0</v>
      </c>
      <c r="T34" s="92">
        <f>[6]RECURSOS!S2</f>
        <v>0</v>
      </c>
      <c r="U34" s="92">
        <f>[6]RECURSOS!T2</f>
        <v>0</v>
      </c>
      <c r="V34" s="92">
        <f>[6]RECURSOS!U2</f>
        <v>0</v>
      </c>
      <c r="W34" s="92">
        <f>[6]RECURSOS!V2</f>
        <v>0</v>
      </c>
      <c r="X34" s="92">
        <f>[6]RECURSOS!W2</f>
        <v>0</v>
      </c>
      <c r="Y34" s="92">
        <f>[6]RECURSOS!X2</f>
        <v>0</v>
      </c>
      <c r="Z34" s="92">
        <f>[6]RECURSOS!Y2</f>
        <v>0</v>
      </c>
      <c r="AA34" s="92">
        <f>[6]RECURSOS!Z2</f>
        <v>0</v>
      </c>
      <c r="AB34" s="92">
        <f>[6]RECURSOS!AA2</f>
        <v>0</v>
      </c>
      <c r="AC34" s="92">
        <f>[6]RECURSOS!AB2</f>
        <v>0</v>
      </c>
      <c r="AD34" s="92">
        <f>[6]RECURSOS!AC2</f>
        <v>0</v>
      </c>
    </row>
    <row r="35" spans="1:30" ht="20.100000000000001" customHeight="1" x14ac:dyDescent="0.25">
      <c r="A35" s="66"/>
      <c r="B35" s="5" t="str">
        <f>[6]RECURSOS!A3</f>
        <v>DEV PCOM+QA</v>
      </c>
      <c r="C35" s="23">
        <f>[6]RECURSOS!B3</f>
        <v>5237.5831199999993</v>
      </c>
      <c r="D35" s="14">
        <f>[6]RECURSOS!C3</f>
        <v>4</v>
      </c>
      <c r="E35" s="7">
        <f>[6]RECURSOS!D3</f>
        <v>720</v>
      </c>
      <c r="F35" s="7">
        <f>[6]RECURSOS!E3</f>
        <v>1</v>
      </c>
      <c r="G35" s="92">
        <f>[6]RECURSOS!F3</f>
        <v>720</v>
      </c>
      <c r="H35" s="92">
        <f>[6]RECURSOS!G3</f>
        <v>720</v>
      </c>
      <c r="I35" s="92">
        <f>[6]RECURSOS!H3</f>
        <v>720</v>
      </c>
      <c r="J35" s="92">
        <f>[6]RECURSOS!I3</f>
        <v>720</v>
      </c>
      <c r="K35" s="92">
        <f>[6]RECURSOS!J3</f>
        <v>720</v>
      </c>
      <c r="L35" s="92">
        <f>[6]RECURSOS!K3</f>
        <v>720</v>
      </c>
      <c r="M35" s="92">
        <f>[6]RECURSOS!L3</f>
        <v>720</v>
      </c>
      <c r="N35" s="92">
        <f>[6]RECURSOS!M3</f>
        <v>197.58311999999933</v>
      </c>
      <c r="O35" s="92">
        <f>[6]RECURSOS!N3</f>
        <v>0</v>
      </c>
      <c r="P35" s="92">
        <f>[6]RECURSOS!O3</f>
        <v>0</v>
      </c>
      <c r="Q35" s="92">
        <f>[6]RECURSOS!P3</f>
        <v>0</v>
      </c>
      <c r="R35" s="92">
        <f>[6]RECURSOS!Q3</f>
        <v>0</v>
      </c>
      <c r="S35" s="92">
        <f>[6]RECURSOS!R3</f>
        <v>0</v>
      </c>
      <c r="T35" s="92">
        <f>[6]RECURSOS!S3</f>
        <v>0</v>
      </c>
      <c r="U35" s="92">
        <f>[6]RECURSOS!T3</f>
        <v>0</v>
      </c>
      <c r="V35" s="92">
        <f>[6]RECURSOS!U3</f>
        <v>0</v>
      </c>
      <c r="W35" s="92">
        <f>[6]RECURSOS!V3</f>
        <v>0</v>
      </c>
      <c r="X35" s="92">
        <f>[6]RECURSOS!W3</f>
        <v>0</v>
      </c>
      <c r="Y35" s="92">
        <f>[6]RECURSOS!X3</f>
        <v>0</v>
      </c>
      <c r="Z35" s="92">
        <f>[6]RECURSOS!Y3</f>
        <v>0</v>
      </c>
      <c r="AA35" s="92">
        <f>[6]RECURSOS!Z3</f>
        <v>0</v>
      </c>
      <c r="AB35" s="92">
        <f>[6]RECURSOS!AA3</f>
        <v>0</v>
      </c>
      <c r="AC35" s="92">
        <f>[6]RECURSOS!AB3</f>
        <v>0</v>
      </c>
      <c r="AD35" s="92">
        <f>[6]RECURSOS!AC3</f>
        <v>0</v>
      </c>
    </row>
    <row r="36" spans="1:30" ht="20.100000000000001" customHeight="1" x14ac:dyDescent="0.25">
      <c r="A36" s="66"/>
      <c r="B36" s="5" t="str">
        <f>[6]RECURSOS!A4</f>
        <v xml:space="preserve"> AN. NEGOCIO</v>
      </c>
      <c r="C36" s="23">
        <f>[6]RECURSOS!B4</f>
        <v>1904.5756799999999</v>
      </c>
      <c r="D36" s="14">
        <f>[6]RECURSOS!C4</f>
        <v>1</v>
      </c>
      <c r="E36" s="7">
        <f>[6]RECURSOS!D4</f>
        <v>180</v>
      </c>
      <c r="F36" s="7">
        <f>[6]RECURSOS!E4</f>
        <v>1</v>
      </c>
      <c r="G36" s="92">
        <f>[6]RECURSOS!F4</f>
        <v>180</v>
      </c>
      <c r="H36" s="92">
        <f>[6]RECURSOS!G4</f>
        <v>180</v>
      </c>
      <c r="I36" s="92">
        <f>[6]RECURSOS!H4</f>
        <v>180</v>
      </c>
      <c r="J36" s="92">
        <f>[6]RECURSOS!I4</f>
        <v>180</v>
      </c>
      <c r="K36" s="92">
        <f>[6]RECURSOS!J4</f>
        <v>180</v>
      </c>
      <c r="L36" s="92">
        <f>[6]RECURSOS!K4</f>
        <v>180</v>
      </c>
      <c r="M36" s="92">
        <f>[6]RECURSOS!L4</f>
        <v>180</v>
      </c>
      <c r="N36" s="92">
        <f>[6]RECURSOS!M4</f>
        <v>180</v>
      </c>
      <c r="O36" s="92">
        <f>[6]RECURSOS!N4</f>
        <v>180</v>
      </c>
      <c r="P36" s="92">
        <f>[6]RECURSOS!O4</f>
        <v>180</v>
      </c>
      <c r="Q36" s="92">
        <f>[6]RECURSOS!P4</f>
        <v>180</v>
      </c>
      <c r="R36" s="92">
        <f>[6]RECURSOS!Q4</f>
        <v>-75.42432000000008</v>
      </c>
      <c r="S36" s="92">
        <f>[6]RECURSOS!R4</f>
        <v>0</v>
      </c>
      <c r="T36" s="92">
        <f>[6]RECURSOS!S4</f>
        <v>0</v>
      </c>
      <c r="U36" s="92">
        <f>[6]RECURSOS!T4</f>
        <v>0</v>
      </c>
      <c r="V36" s="92">
        <f>[6]RECURSOS!U4</f>
        <v>0</v>
      </c>
      <c r="W36" s="92">
        <f>[6]RECURSOS!V4</f>
        <v>0</v>
      </c>
      <c r="X36" s="92">
        <f>[6]RECURSOS!W4</f>
        <v>0</v>
      </c>
      <c r="Y36" s="92">
        <f>[6]RECURSOS!X4</f>
        <v>0</v>
      </c>
      <c r="Z36" s="92">
        <f>[6]RECURSOS!Y4</f>
        <v>0</v>
      </c>
      <c r="AA36" s="92">
        <f>[6]RECURSOS!Z4</f>
        <v>0</v>
      </c>
      <c r="AB36" s="92">
        <f>[6]RECURSOS!AA4</f>
        <v>0</v>
      </c>
      <c r="AC36" s="92">
        <f>[6]RECURSOS!AB4</f>
        <v>0</v>
      </c>
      <c r="AD36" s="92">
        <f>[6]RECURSOS!AC4</f>
        <v>0</v>
      </c>
    </row>
    <row r="37" spans="1:30" ht="20.100000000000001" customHeight="1" x14ac:dyDescent="0.25">
      <c r="A37" s="66"/>
      <c r="B37" s="5" t="str">
        <f>[6]RECURSOS!A5</f>
        <v>GESTÃO</v>
      </c>
      <c r="C37" s="23">
        <f>[6]RECURSOS!B5</f>
        <v>714.21587999999997</v>
      </c>
      <c r="D37" s="14">
        <f>[6]RECURSOS!C5</f>
        <v>0.4</v>
      </c>
      <c r="E37" s="7">
        <f>[6]RECURSOS!D5</f>
        <v>72</v>
      </c>
      <c r="F37" s="7">
        <f>[6]RECURSOS!E5</f>
        <v>1</v>
      </c>
      <c r="G37" s="92">
        <f>[6]RECURSOS!F5</f>
        <v>72</v>
      </c>
      <c r="H37" s="92">
        <f>[6]RECURSOS!G5</f>
        <v>72</v>
      </c>
      <c r="I37" s="92">
        <f>[6]RECURSOS!H5</f>
        <v>72</v>
      </c>
      <c r="J37" s="92">
        <f>[6]RECURSOS!I5</f>
        <v>72</v>
      </c>
      <c r="K37" s="92">
        <f>[6]RECURSOS!J5</f>
        <v>72</v>
      </c>
      <c r="L37" s="92">
        <f>[6]RECURSOS!K5</f>
        <v>72</v>
      </c>
      <c r="M37" s="92">
        <f>[6]RECURSOS!L5</f>
        <v>72</v>
      </c>
      <c r="N37" s="92">
        <f>[6]RECURSOS!M5</f>
        <v>72</v>
      </c>
      <c r="O37" s="92">
        <f>[6]RECURSOS!N5</f>
        <v>72</v>
      </c>
      <c r="P37" s="92">
        <f>[6]RECURSOS!O5</f>
        <v>72</v>
      </c>
      <c r="Q37" s="92">
        <f>[6]RECURSOS!P5</f>
        <v>-5.7841200000000299</v>
      </c>
      <c r="R37" s="92">
        <f>[6]RECURSOS!Q5</f>
        <v>0</v>
      </c>
      <c r="S37" s="92">
        <f>[6]RECURSOS!R5</f>
        <v>0</v>
      </c>
      <c r="T37" s="92">
        <f>[6]RECURSOS!S5</f>
        <v>0</v>
      </c>
      <c r="U37" s="92">
        <f>[6]RECURSOS!T5</f>
        <v>0</v>
      </c>
      <c r="V37" s="92">
        <f>[6]RECURSOS!U5</f>
        <v>0</v>
      </c>
      <c r="W37" s="92">
        <f>[6]RECURSOS!V5</f>
        <v>0</v>
      </c>
      <c r="X37" s="92">
        <f>[6]RECURSOS!W5</f>
        <v>0</v>
      </c>
      <c r="Y37" s="92">
        <f>[6]RECURSOS!X5</f>
        <v>0</v>
      </c>
      <c r="Z37" s="92">
        <f>[6]RECURSOS!Y5</f>
        <v>0</v>
      </c>
      <c r="AA37" s="92">
        <f>[6]RECURSOS!Z5</f>
        <v>0</v>
      </c>
      <c r="AB37" s="92">
        <f>[6]RECURSOS!AA5</f>
        <v>0</v>
      </c>
      <c r="AC37" s="92">
        <f>[6]RECURSOS!AB5</f>
        <v>0</v>
      </c>
      <c r="AD37" s="92">
        <f>[6]RECURSOS!AC5</f>
        <v>0</v>
      </c>
    </row>
    <row r="38" spans="1:30" ht="20.100000000000001" customHeight="1" thickBot="1" x14ac:dyDescent="0.3">
      <c r="A38" s="66"/>
      <c r="B38" s="5" t="str">
        <f>[6]RECURSOS!A6</f>
        <v>OUTRAS AREAS</v>
      </c>
      <c r="C38" s="23">
        <f>[6]RECURSOS!B6</f>
        <v>1142.745408</v>
      </c>
      <c r="D38" s="14">
        <f>[6]RECURSOS!C6</f>
        <v>1</v>
      </c>
      <c r="E38" s="7">
        <f>[6]RECURSOS!D6</f>
        <v>180</v>
      </c>
      <c r="F38" s="7">
        <f>[6]RECURSOS!E6</f>
        <v>1</v>
      </c>
      <c r="G38" s="92">
        <f>[6]RECURSOS!F6</f>
        <v>180</v>
      </c>
      <c r="H38" s="92">
        <f>[6]RECURSOS!G6</f>
        <v>180</v>
      </c>
      <c r="I38" s="92">
        <f>[6]RECURSOS!H6</f>
        <v>180</v>
      </c>
      <c r="J38" s="92">
        <f>[6]RECURSOS!I6</f>
        <v>180</v>
      </c>
      <c r="K38" s="92">
        <f>[6]RECURSOS!J6</f>
        <v>180</v>
      </c>
      <c r="L38" s="92">
        <f>[6]RECURSOS!K6</f>
        <v>180</v>
      </c>
      <c r="M38" s="92">
        <f>[6]RECURSOS!L6</f>
        <v>62.745407999999998</v>
      </c>
      <c r="N38" s="92">
        <f>[6]RECURSOS!M6</f>
        <v>0</v>
      </c>
      <c r="O38" s="92">
        <f>[6]RECURSOS!N6</f>
        <v>0</v>
      </c>
      <c r="P38" s="92">
        <f>[6]RECURSOS!O6</f>
        <v>0</v>
      </c>
      <c r="Q38" s="92">
        <f>[6]RECURSOS!P6</f>
        <v>0</v>
      </c>
      <c r="R38" s="92">
        <f>[6]RECURSOS!Q6</f>
        <v>0</v>
      </c>
      <c r="S38" s="92">
        <f>[6]RECURSOS!R6</f>
        <v>0</v>
      </c>
      <c r="T38" s="92">
        <f>[6]RECURSOS!S6</f>
        <v>0</v>
      </c>
      <c r="U38" s="92">
        <f>[6]RECURSOS!T6</f>
        <v>0</v>
      </c>
      <c r="V38" s="92">
        <f>[6]RECURSOS!U6</f>
        <v>0</v>
      </c>
      <c r="W38" s="92">
        <f>[6]RECURSOS!V6</f>
        <v>0</v>
      </c>
      <c r="X38" s="92">
        <f>[6]RECURSOS!W6</f>
        <v>0</v>
      </c>
      <c r="Y38" s="92">
        <f>[6]RECURSOS!X6</f>
        <v>0</v>
      </c>
      <c r="Z38" s="92">
        <f>[6]RECURSOS!Y6</f>
        <v>0</v>
      </c>
      <c r="AA38" s="92">
        <f>[6]RECURSOS!Z6</f>
        <v>0</v>
      </c>
      <c r="AB38" s="92">
        <f>[6]RECURSOS!AA6</f>
        <v>0</v>
      </c>
      <c r="AC38" s="92">
        <f>[6]RECURSOS!AB6</f>
        <v>0</v>
      </c>
      <c r="AD38" s="92">
        <f>[6]RECURSOS!AC6</f>
        <v>0</v>
      </c>
    </row>
    <row r="39" spans="1:30" s="22" customFormat="1" ht="20.100000000000001" customHeight="1" thickTop="1" thickBot="1" x14ac:dyDescent="0.3">
      <c r="A39" s="62"/>
      <c r="B39" s="10"/>
      <c r="C39" s="11">
        <v>5675.793525000001</v>
      </c>
      <c r="D39" s="11">
        <v>6.5</v>
      </c>
      <c r="E39" s="12">
        <v>1170</v>
      </c>
      <c r="F39" s="9"/>
      <c r="G39" s="93">
        <v>450</v>
      </c>
      <c r="H39" s="93">
        <v>450</v>
      </c>
      <c r="I39" s="93">
        <v>1170</v>
      </c>
      <c r="J39" s="93">
        <v>922.98279375000004</v>
      </c>
      <c r="K39" s="93">
        <v>990</v>
      </c>
      <c r="L39" s="93">
        <v>922.98279374999993</v>
      </c>
      <c r="M39" s="93">
        <v>900</v>
      </c>
      <c r="N39" s="93">
        <v>-130.17206249999958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4"/>
      <c r="X39" s="94"/>
      <c r="Y39" s="94"/>
      <c r="Z39" s="94"/>
      <c r="AA39" s="95"/>
      <c r="AB39" s="95"/>
      <c r="AC39" s="95"/>
      <c r="AD39" s="95"/>
    </row>
    <row r="40" spans="1:30" ht="20.100000000000001" customHeight="1" thickTop="1" x14ac:dyDescent="0.2"/>
    <row r="41" spans="1:30" s="17" customFormat="1" ht="20.100000000000001" customHeight="1" x14ac:dyDescent="0.25">
      <c r="A41" s="51"/>
      <c r="B41" s="24" t="str">
        <f>[7]RECURSOS!A1</f>
        <v>Descrição</v>
      </c>
      <c r="C41" s="24" t="str">
        <f>[7]RECURSOS!B1</f>
        <v>Horas  DEV</v>
      </c>
      <c r="D41" s="25" t="str">
        <f>[7]RECURSOS!C1</f>
        <v>Recursos</v>
      </c>
      <c r="E41" s="4" t="str">
        <f>[7]RECURSOS!D1</f>
        <v>Horas/Mês</v>
      </c>
      <c r="F41" s="13" t="str">
        <f>[7]RECURSOS!E1</f>
        <v>Inicio</v>
      </c>
      <c r="G41" s="15">
        <f>[7]RECURSOS!F1</f>
        <v>1</v>
      </c>
      <c r="H41" s="16">
        <f>[7]RECURSOS!G1</f>
        <v>2</v>
      </c>
      <c r="I41" s="15">
        <f>[7]RECURSOS!H1</f>
        <v>3</v>
      </c>
      <c r="J41" s="16">
        <f>[7]RECURSOS!I1</f>
        <v>4</v>
      </c>
      <c r="K41" s="15">
        <f>[7]RECURSOS!J1</f>
        <v>5</v>
      </c>
      <c r="L41" s="16">
        <f>[7]RECURSOS!K1</f>
        <v>6</v>
      </c>
      <c r="M41" s="15">
        <f>[7]RECURSOS!L1</f>
        <v>7</v>
      </c>
      <c r="N41" s="16">
        <f>[7]RECURSOS!M1</f>
        <v>8</v>
      </c>
      <c r="O41" s="15">
        <f>[7]RECURSOS!N1</f>
        <v>9</v>
      </c>
      <c r="P41" s="16">
        <f>[7]RECURSOS!O1</f>
        <v>10</v>
      </c>
      <c r="Q41" s="16">
        <f>[7]RECURSOS!P1</f>
        <v>11</v>
      </c>
      <c r="R41" s="16">
        <f>[7]RECURSOS!Q1</f>
        <v>12</v>
      </c>
      <c r="S41" s="16">
        <f>[7]RECURSOS!R1</f>
        <v>13</v>
      </c>
      <c r="T41" s="16">
        <f>[7]RECURSOS!S1</f>
        <v>14</v>
      </c>
      <c r="U41" s="16">
        <f>[7]RECURSOS!T1</f>
        <v>15</v>
      </c>
      <c r="V41" s="16">
        <f>[7]RECURSOS!U1</f>
        <v>16</v>
      </c>
      <c r="W41" s="16">
        <f>[7]RECURSOS!V1</f>
        <v>17</v>
      </c>
      <c r="X41" s="16">
        <f>[7]RECURSOS!W1</f>
        <v>18</v>
      </c>
      <c r="Y41" s="16">
        <f>[7]RECURSOS!X1</f>
        <v>19</v>
      </c>
      <c r="Z41" s="16">
        <f>[7]RECURSOS!Y1</f>
        <v>20</v>
      </c>
      <c r="AA41" s="16">
        <f>[7]RECURSOS!Z1</f>
        <v>21</v>
      </c>
      <c r="AB41" s="16">
        <f>[7]RECURSOS!AA1</f>
        <v>22</v>
      </c>
      <c r="AC41" s="16">
        <f>[7]RECURSOS!AB1</f>
        <v>23</v>
      </c>
      <c r="AD41" s="16">
        <f>[7]RECURSOS!AC1</f>
        <v>24</v>
      </c>
    </row>
    <row r="42" spans="1:30" ht="20.100000000000001" customHeight="1" x14ac:dyDescent="0.25">
      <c r="A42" s="67" t="s">
        <v>10</v>
      </c>
      <c r="B42" s="5" t="str">
        <f>[7]RECURSOS!A2</f>
        <v>SQUAD</v>
      </c>
      <c r="C42" s="23">
        <f>[7]RECURSOS!B2</f>
        <v>3240</v>
      </c>
      <c r="D42" s="14">
        <f>[7]RECURSOS!C2</f>
        <v>5</v>
      </c>
      <c r="E42" s="7">
        <f>[7]RECURSOS!D2</f>
        <v>900</v>
      </c>
      <c r="F42" s="7">
        <f>[7]RECURSOS!E2</f>
        <v>2</v>
      </c>
      <c r="G42" s="92">
        <f>[7]RECURSOS!F2</f>
        <v>0</v>
      </c>
      <c r="H42" s="92">
        <f>[7]RECURSOS!G2</f>
        <v>900</v>
      </c>
      <c r="I42" s="92">
        <f>[7]RECURSOS!H2</f>
        <v>900</v>
      </c>
      <c r="J42" s="92">
        <f>[7]RECURSOS!I2</f>
        <v>900</v>
      </c>
      <c r="K42" s="92">
        <f>[7]RECURSOS!J2</f>
        <v>900</v>
      </c>
      <c r="L42" s="92">
        <f>[7]RECURSOS!K2</f>
        <v>-360</v>
      </c>
      <c r="M42" s="92">
        <f>[7]RECURSOS!L2</f>
        <v>0</v>
      </c>
      <c r="N42" s="92">
        <f>[7]RECURSOS!M2</f>
        <v>0</v>
      </c>
      <c r="O42" s="92">
        <f>[7]RECURSOS!N2</f>
        <v>0</v>
      </c>
      <c r="P42" s="92">
        <f>[7]RECURSOS!O2</f>
        <v>0</v>
      </c>
      <c r="Q42" s="92">
        <f>[7]RECURSOS!P2</f>
        <v>0</v>
      </c>
      <c r="R42" s="92">
        <f>[7]RECURSOS!Q2</f>
        <v>0</v>
      </c>
      <c r="S42" s="92">
        <f>[7]RECURSOS!R2</f>
        <v>0</v>
      </c>
      <c r="T42" s="92">
        <f>[7]RECURSOS!S2</f>
        <v>0</v>
      </c>
      <c r="U42" s="92">
        <f>[7]RECURSOS!T2</f>
        <v>0</v>
      </c>
      <c r="V42" s="92">
        <f>[7]RECURSOS!U2</f>
        <v>0</v>
      </c>
      <c r="W42" s="92">
        <f>[7]RECURSOS!V2</f>
        <v>0</v>
      </c>
      <c r="X42" s="92">
        <f>[7]RECURSOS!W2</f>
        <v>0</v>
      </c>
      <c r="Y42" s="92">
        <f>[7]RECURSOS!X2</f>
        <v>0</v>
      </c>
      <c r="Z42" s="92">
        <f>[7]RECURSOS!Y2</f>
        <v>0</v>
      </c>
      <c r="AA42" s="92">
        <f>[7]RECURSOS!Z2</f>
        <v>0</v>
      </c>
      <c r="AB42" s="92">
        <f>[7]RECURSOS!AA2</f>
        <v>0</v>
      </c>
      <c r="AC42" s="92">
        <f>[7]RECURSOS!AB2</f>
        <v>0</v>
      </c>
      <c r="AD42" s="92">
        <f>[7]RECURSOS!AC2</f>
        <v>0</v>
      </c>
    </row>
    <row r="43" spans="1:30" ht="20.100000000000001" customHeight="1" x14ac:dyDescent="0.25">
      <c r="A43" s="67"/>
      <c r="B43" s="5" t="str">
        <f>[7]RECURSOS!A3</f>
        <v>DEV PCOM+QA</v>
      </c>
      <c r="C43" s="23">
        <f>[7]RECURSOS!B3</f>
        <v>580.63499999999999</v>
      </c>
      <c r="D43" s="14">
        <f>[7]RECURSOS!C3</f>
        <v>1</v>
      </c>
      <c r="E43" s="7">
        <f>[7]RECURSOS!D3</f>
        <v>180</v>
      </c>
      <c r="F43" s="7">
        <f>[7]RECURSOS!E3</f>
        <v>2</v>
      </c>
      <c r="G43" s="92">
        <f>[7]RECURSOS!F3</f>
        <v>0</v>
      </c>
      <c r="H43" s="92">
        <f>[7]RECURSOS!G3</f>
        <v>180</v>
      </c>
      <c r="I43" s="92">
        <f>[7]RECURSOS!H3</f>
        <v>180</v>
      </c>
      <c r="J43" s="92">
        <f>[7]RECURSOS!I3</f>
        <v>180</v>
      </c>
      <c r="K43" s="92">
        <f>[7]RECURSOS!J3</f>
        <v>40.634999999999991</v>
      </c>
      <c r="L43" s="92">
        <f>[7]RECURSOS!K3</f>
        <v>0</v>
      </c>
      <c r="M43" s="92">
        <f>[7]RECURSOS!L3</f>
        <v>0</v>
      </c>
      <c r="N43" s="92">
        <f>[7]RECURSOS!M3</f>
        <v>0</v>
      </c>
      <c r="O43" s="92">
        <f>[7]RECURSOS!N3</f>
        <v>0</v>
      </c>
      <c r="P43" s="92">
        <f>[7]RECURSOS!O3</f>
        <v>0</v>
      </c>
      <c r="Q43" s="92">
        <f>[7]RECURSOS!P3</f>
        <v>0</v>
      </c>
      <c r="R43" s="92">
        <f>[7]RECURSOS!Q3</f>
        <v>0</v>
      </c>
      <c r="S43" s="92">
        <f>[7]RECURSOS!R3</f>
        <v>0</v>
      </c>
      <c r="T43" s="92">
        <f>[7]RECURSOS!S3</f>
        <v>0</v>
      </c>
      <c r="U43" s="92">
        <f>[7]RECURSOS!T3</f>
        <v>0</v>
      </c>
      <c r="V43" s="92">
        <f>[7]RECURSOS!U3</f>
        <v>0</v>
      </c>
      <c r="W43" s="92">
        <f>[7]RECURSOS!V3</f>
        <v>0</v>
      </c>
      <c r="X43" s="92">
        <f>[7]RECURSOS!W3</f>
        <v>0</v>
      </c>
      <c r="Y43" s="92">
        <f>[7]RECURSOS!X3</f>
        <v>0</v>
      </c>
      <c r="Z43" s="92">
        <f>[7]RECURSOS!Y3</f>
        <v>0</v>
      </c>
      <c r="AA43" s="92">
        <f>[7]RECURSOS!Z3</f>
        <v>0</v>
      </c>
      <c r="AB43" s="92">
        <f>[7]RECURSOS!AA3</f>
        <v>0</v>
      </c>
      <c r="AC43" s="92">
        <f>[7]RECURSOS!AB3</f>
        <v>0</v>
      </c>
      <c r="AD43" s="92">
        <f>[7]RECURSOS!AC3</f>
        <v>0</v>
      </c>
    </row>
    <row r="44" spans="1:30" ht="20.100000000000001" customHeight="1" x14ac:dyDescent="0.25">
      <c r="A44" s="67"/>
      <c r="B44" s="5" t="str">
        <f>[7]RECURSOS!A4</f>
        <v xml:space="preserve"> AN. NEGOCIO</v>
      </c>
      <c r="C44" s="23">
        <f>[7]RECURSOS!B4</f>
        <v>316.70999999999998</v>
      </c>
      <c r="D44" s="14">
        <f>[7]RECURSOS!C4</f>
        <v>0.5</v>
      </c>
      <c r="E44" s="7">
        <f>[7]RECURSOS!D4</f>
        <v>90</v>
      </c>
      <c r="F44" s="7">
        <f>[7]RECURSOS!E4</f>
        <v>1</v>
      </c>
      <c r="G44" s="92">
        <f>[7]RECURSOS!F4</f>
        <v>90</v>
      </c>
      <c r="H44" s="92">
        <f>[7]RECURSOS!G4</f>
        <v>90</v>
      </c>
      <c r="I44" s="92">
        <f>[7]RECURSOS!H4</f>
        <v>90</v>
      </c>
      <c r="J44" s="92">
        <f>[7]RECURSOS!I4</f>
        <v>90</v>
      </c>
      <c r="K44" s="92">
        <f>[7]RECURSOS!J4</f>
        <v>-43.29000000000002</v>
      </c>
      <c r="L44" s="92">
        <f>[7]RECURSOS!K4</f>
        <v>0</v>
      </c>
      <c r="M44" s="92">
        <f>[7]RECURSOS!L4</f>
        <v>0</v>
      </c>
      <c r="N44" s="92">
        <f>[7]RECURSOS!M4</f>
        <v>0</v>
      </c>
      <c r="O44" s="92">
        <f>[7]RECURSOS!N4</f>
        <v>0</v>
      </c>
      <c r="P44" s="92">
        <f>[7]RECURSOS!O4</f>
        <v>0</v>
      </c>
      <c r="Q44" s="92">
        <f>[7]RECURSOS!P4</f>
        <v>0</v>
      </c>
      <c r="R44" s="92">
        <f>[7]RECURSOS!Q4</f>
        <v>0</v>
      </c>
      <c r="S44" s="92">
        <f>[7]RECURSOS!R4</f>
        <v>0</v>
      </c>
      <c r="T44" s="92">
        <f>[7]RECURSOS!S4</f>
        <v>0</v>
      </c>
      <c r="U44" s="92">
        <f>[7]RECURSOS!T4</f>
        <v>0</v>
      </c>
      <c r="V44" s="92">
        <f>[7]RECURSOS!U4</f>
        <v>0</v>
      </c>
      <c r="W44" s="92">
        <f>[7]RECURSOS!V4</f>
        <v>0</v>
      </c>
      <c r="X44" s="92">
        <f>[7]RECURSOS!W4</f>
        <v>0</v>
      </c>
      <c r="Y44" s="92">
        <f>[7]RECURSOS!X4</f>
        <v>0</v>
      </c>
      <c r="Z44" s="92">
        <f>[7]RECURSOS!Y4</f>
        <v>0</v>
      </c>
      <c r="AA44" s="92">
        <f>[7]RECURSOS!Z4</f>
        <v>0</v>
      </c>
      <c r="AB44" s="92">
        <f>[7]RECURSOS!AA4</f>
        <v>0</v>
      </c>
      <c r="AC44" s="92">
        <f>[7]RECURSOS!AB4</f>
        <v>0</v>
      </c>
      <c r="AD44" s="92">
        <f>[7]RECURSOS!AC4</f>
        <v>0</v>
      </c>
    </row>
    <row r="45" spans="1:30" ht="20.100000000000001" customHeight="1" x14ac:dyDescent="0.25">
      <c r="A45" s="67"/>
      <c r="B45" s="5" t="str">
        <f>[7]RECURSOS!A5</f>
        <v>GESTÃO</v>
      </c>
      <c r="C45" s="23">
        <f>[7]RECURSOS!B5</f>
        <v>105.57000000000001</v>
      </c>
      <c r="D45" s="14">
        <f>[7]RECURSOS!C5</f>
        <v>0.2</v>
      </c>
      <c r="E45" s="7">
        <f>[7]RECURSOS!D5</f>
        <v>36</v>
      </c>
      <c r="F45" s="7">
        <f>[7]RECURSOS!E5</f>
        <v>1</v>
      </c>
      <c r="G45" s="92">
        <f>[7]RECURSOS!F5</f>
        <v>36</v>
      </c>
      <c r="H45" s="92">
        <f>[7]RECURSOS!G5</f>
        <v>36</v>
      </c>
      <c r="I45" s="92">
        <f>[7]RECURSOS!H5</f>
        <v>36</v>
      </c>
      <c r="J45" s="92">
        <f>[7]RECURSOS!I5</f>
        <v>-2.4299999999999926</v>
      </c>
      <c r="K45" s="92">
        <f>[7]RECURSOS!J5</f>
        <v>0</v>
      </c>
      <c r="L45" s="92">
        <f>[7]RECURSOS!K5</f>
        <v>0</v>
      </c>
      <c r="M45" s="92">
        <f>[7]RECURSOS!L5</f>
        <v>0</v>
      </c>
      <c r="N45" s="92">
        <f>[7]RECURSOS!M5</f>
        <v>0</v>
      </c>
      <c r="O45" s="92">
        <f>[7]RECURSOS!N5</f>
        <v>0</v>
      </c>
      <c r="P45" s="92">
        <f>[7]RECURSOS!O5</f>
        <v>0</v>
      </c>
      <c r="Q45" s="92">
        <f>[7]RECURSOS!P5</f>
        <v>0</v>
      </c>
      <c r="R45" s="92">
        <f>[7]RECURSOS!Q5</f>
        <v>0</v>
      </c>
      <c r="S45" s="92">
        <f>[7]RECURSOS!R5</f>
        <v>0</v>
      </c>
      <c r="T45" s="92">
        <f>[7]RECURSOS!S5</f>
        <v>0</v>
      </c>
      <c r="U45" s="92">
        <f>[7]RECURSOS!T5</f>
        <v>0</v>
      </c>
      <c r="V45" s="92">
        <f>[7]RECURSOS!U5</f>
        <v>0</v>
      </c>
      <c r="W45" s="92">
        <f>[7]RECURSOS!V5</f>
        <v>0</v>
      </c>
      <c r="X45" s="92">
        <f>[7]RECURSOS!W5</f>
        <v>0</v>
      </c>
      <c r="Y45" s="92">
        <f>[7]RECURSOS!X5</f>
        <v>0</v>
      </c>
      <c r="Z45" s="92">
        <f>[7]RECURSOS!Y5</f>
        <v>0</v>
      </c>
      <c r="AA45" s="92">
        <f>[7]RECURSOS!Z5</f>
        <v>0</v>
      </c>
      <c r="AB45" s="92">
        <f>[7]RECURSOS!AA5</f>
        <v>0</v>
      </c>
      <c r="AC45" s="92">
        <f>[7]RECURSOS!AB5</f>
        <v>0</v>
      </c>
      <c r="AD45" s="92">
        <f>[7]RECURSOS!AC5</f>
        <v>0</v>
      </c>
    </row>
    <row r="46" spans="1:30" ht="20.100000000000001" customHeight="1" thickBot="1" x14ac:dyDescent="0.3">
      <c r="A46" s="67"/>
      <c r="B46" s="5" t="str">
        <f>[7]RECURSOS!A6</f>
        <v>OUTRAS AREAS</v>
      </c>
      <c r="C46" s="23">
        <f>[7]RECURSOS!B6</f>
        <v>0</v>
      </c>
      <c r="D46" s="14">
        <f>[7]RECURSOS!C6</f>
        <v>0.5</v>
      </c>
      <c r="E46" s="7">
        <f>[7]RECURSOS!D6</f>
        <v>90</v>
      </c>
      <c r="F46" s="7">
        <f>[7]RECURSOS!E6</f>
        <v>1</v>
      </c>
      <c r="G46" s="92">
        <f>[7]RECURSOS!F6</f>
        <v>180</v>
      </c>
      <c r="H46" s="92">
        <f>[7]RECURSOS!G6</f>
        <v>0</v>
      </c>
      <c r="I46" s="92">
        <f>[7]RECURSOS!H6</f>
        <v>0</v>
      </c>
      <c r="J46" s="92">
        <f>[7]RECURSOS!I6</f>
        <v>0</v>
      </c>
      <c r="K46" s="92">
        <f>[7]RECURSOS!J6</f>
        <v>0</v>
      </c>
      <c r="L46" s="92">
        <f>[7]RECURSOS!K6</f>
        <v>0</v>
      </c>
      <c r="M46" s="92">
        <f>[7]RECURSOS!L6</f>
        <v>0</v>
      </c>
      <c r="N46" s="92">
        <f>[7]RECURSOS!M6</f>
        <v>0</v>
      </c>
      <c r="O46" s="92">
        <f>[7]RECURSOS!N6</f>
        <v>0</v>
      </c>
      <c r="P46" s="92">
        <f>[7]RECURSOS!O6</f>
        <v>0</v>
      </c>
      <c r="Q46" s="92">
        <f>[7]RECURSOS!P6</f>
        <v>0</v>
      </c>
      <c r="R46" s="92">
        <f>[7]RECURSOS!Q6</f>
        <v>0</v>
      </c>
      <c r="S46" s="92">
        <f>[7]RECURSOS!R6</f>
        <v>0</v>
      </c>
      <c r="T46" s="92">
        <f>[7]RECURSOS!S6</f>
        <v>0</v>
      </c>
      <c r="U46" s="92">
        <f>[7]RECURSOS!T6</f>
        <v>0</v>
      </c>
      <c r="V46" s="92">
        <f>[7]RECURSOS!U6</f>
        <v>0</v>
      </c>
      <c r="W46" s="92">
        <f>[7]RECURSOS!V6</f>
        <v>0</v>
      </c>
      <c r="X46" s="92">
        <f>[7]RECURSOS!W6</f>
        <v>0</v>
      </c>
      <c r="Y46" s="92">
        <f>[7]RECURSOS!X6</f>
        <v>0</v>
      </c>
      <c r="Z46" s="92">
        <f>[7]RECURSOS!Y6</f>
        <v>0</v>
      </c>
      <c r="AA46" s="92">
        <f>[7]RECURSOS!Z6</f>
        <v>0</v>
      </c>
      <c r="AB46" s="92">
        <f>[7]RECURSOS!AA6</f>
        <v>0</v>
      </c>
      <c r="AC46" s="92">
        <f>[7]RECURSOS!AB6</f>
        <v>0</v>
      </c>
      <c r="AD46" s="92">
        <f>[7]RECURSOS!AC6</f>
        <v>0</v>
      </c>
    </row>
    <row r="47" spans="1:30" s="22" customFormat="1" ht="20.100000000000001" customHeight="1" thickTop="1" thickBot="1" x14ac:dyDescent="0.3">
      <c r="A47" s="62"/>
      <c r="B47" s="10">
        <f>[7]RECURSOS!A8</f>
        <v>0</v>
      </c>
      <c r="C47" s="11">
        <f>[7]RECURSOS!B8</f>
        <v>4242.915</v>
      </c>
      <c r="D47" s="11">
        <f>[7]RECURSOS!C8</f>
        <v>7.2</v>
      </c>
      <c r="E47" s="12">
        <f>[7]RECURSOS!D8</f>
        <v>1296</v>
      </c>
      <c r="F47" s="9">
        <f>[7]RECURSOS!E8</f>
        <v>0</v>
      </c>
      <c r="G47" s="27">
        <f>[7]RECURSOS!F8</f>
        <v>306</v>
      </c>
      <c r="H47" s="27">
        <f>[7]RECURSOS!G8</f>
        <v>1206</v>
      </c>
      <c r="I47" s="27">
        <f>[7]RECURSOS!H8</f>
        <v>1206</v>
      </c>
      <c r="J47" s="27">
        <f>[7]RECURSOS!I8</f>
        <v>1167.57</v>
      </c>
      <c r="K47" s="27">
        <f>[7]RECURSOS!J8</f>
        <v>897.34500000000003</v>
      </c>
      <c r="L47" s="27">
        <f>[7]RECURSOS!K8</f>
        <v>-360</v>
      </c>
      <c r="M47" s="27">
        <f>[7]RECURSOS!L8</f>
        <v>0</v>
      </c>
      <c r="N47" s="27">
        <f>[7]RECURSOS!M8</f>
        <v>0</v>
      </c>
      <c r="O47" s="27">
        <f>[7]RECURSOS!N8</f>
        <v>0</v>
      </c>
      <c r="P47" s="27">
        <f>[7]RECURSOS!O8</f>
        <v>0</v>
      </c>
      <c r="Q47" s="27">
        <f>[7]RECURSOS!P8</f>
        <v>0</v>
      </c>
      <c r="R47" s="27">
        <f>[7]RECURSOS!Q8</f>
        <v>0</v>
      </c>
      <c r="S47" s="27">
        <f>[7]RECURSOS!R8</f>
        <v>0</v>
      </c>
      <c r="T47" s="27">
        <f>[7]RECURSOS!S8</f>
        <v>0</v>
      </c>
      <c r="U47" s="27">
        <f>[7]RECURSOS!T8</f>
        <v>0</v>
      </c>
      <c r="V47" s="27">
        <f>[7]RECURSOS!U8</f>
        <v>0</v>
      </c>
      <c r="W47" s="27">
        <f>[7]RECURSOS!V8</f>
        <v>0</v>
      </c>
      <c r="X47" s="27">
        <f>[7]RECURSOS!W8</f>
        <v>0</v>
      </c>
      <c r="Y47" s="27">
        <f>[7]RECURSOS!X8</f>
        <v>0</v>
      </c>
      <c r="Z47" s="27">
        <f>[7]RECURSOS!Y8</f>
        <v>0</v>
      </c>
      <c r="AA47" s="27">
        <f>[7]RECURSOS!Z8</f>
        <v>0</v>
      </c>
      <c r="AB47" s="27">
        <f>[7]RECURSOS!AA8</f>
        <v>0</v>
      </c>
      <c r="AC47" s="27">
        <f>[7]RECURSOS!AB8</f>
        <v>0</v>
      </c>
      <c r="AD47" s="27">
        <f>[7]RECURSOS!AC8</f>
        <v>0</v>
      </c>
    </row>
    <row r="48" spans="1:30" ht="20.100000000000001" customHeight="1" thickTop="1" x14ac:dyDescent="0.2"/>
    <row r="49" spans="1:30" s="17" customFormat="1" ht="20.100000000000001" customHeight="1" x14ac:dyDescent="0.25">
      <c r="A49" s="51"/>
      <c r="B49" s="24" t="str">
        <f>[8]RECURSOS!A1</f>
        <v>Descrição</v>
      </c>
      <c r="C49" s="24" t="str">
        <f>[8]RECURSOS!B1</f>
        <v>Horas  DEV</v>
      </c>
      <c r="D49" s="25" t="str">
        <f>[8]RECURSOS!C1</f>
        <v>Recursos</v>
      </c>
      <c r="E49" s="4" t="str">
        <f>[8]RECURSOS!D1</f>
        <v>Horas/Mês</v>
      </c>
      <c r="F49" s="13" t="str">
        <f>[8]RECURSOS!E1</f>
        <v>Inicio</v>
      </c>
      <c r="G49" s="15">
        <f>[8]RECURSOS!F1</f>
        <v>1</v>
      </c>
      <c r="H49" s="16">
        <f>[8]RECURSOS!G1</f>
        <v>2</v>
      </c>
      <c r="I49" s="15">
        <f>[8]RECURSOS!H1</f>
        <v>3</v>
      </c>
      <c r="J49" s="16">
        <f>[8]RECURSOS!I1</f>
        <v>4</v>
      </c>
      <c r="K49" s="15">
        <f>[8]RECURSOS!J1</f>
        <v>5</v>
      </c>
      <c r="L49" s="16">
        <f>[8]RECURSOS!K1</f>
        <v>6</v>
      </c>
      <c r="M49" s="15">
        <f>[8]RECURSOS!L1</f>
        <v>7</v>
      </c>
      <c r="N49" s="16">
        <f>[8]RECURSOS!M1</f>
        <v>8</v>
      </c>
      <c r="O49" s="15">
        <f>[8]RECURSOS!N1</f>
        <v>9</v>
      </c>
      <c r="P49" s="16">
        <f>[8]RECURSOS!O1</f>
        <v>10</v>
      </c>
      <c r="Q49" s="16">
        <f>[8]RECURSOS!P1</f>
        <v>11</v>
      </c>
      <c r="R49" s="16">
        <f>[8]RECURSOS!Q1</f>
        <v>12</v>
      </c>
      <c r="S49" s="16">
        <f>[8]RECURSOS!R1</f>
        <v>13</v>
      </c>
      <c r="T49" s="16">
        <f>[8]RECURSOS!S1</f>
        <v>14</v>
      </c>
      <c r="U49" s="16">
        <f>[8]RECURSOS!T1</f>
        <v>15</v>
      </c>
      <c r="V49" s="16">
        <f>[8]RECURSOS!U1</f>
        <v>16</v>
      </c>
      <c r="W49" s="16">
        <f>[8]RECURSOS!V1</f>
        <v>17</v>
      </c>
      <c r="X49" s="16">
        <f>[8]RECURSOS!W1</f>
        <v>18</v>
      </c>
      <c r="Y49" s="16">
        <f>[8]RECURSOS!X1</f>
        <v>19</v>
      </c>
      <c r="Z49" s="16">
        <f>[8]RECURSOS!Y1</f>
        <v>20</v>
      </c>
      <c r="AA49" s="16">
        <f>[8]RECURSOS!Z1</f>
        <v>21</v>
      </c>
      <c r="AB49" s="16">
        <f>[8]RECURSOS!AA1</f>
        <v>22</v>
      </c>
      <c r="AC49" s="16">
        <f>[8]RECURSOS!AB1</f>
        <v>23</v>
      </c>
      <c r="AD49" s="16">
        <f>[8]RECURSOS!AC1</f>
        <v>24</v>
      </c>
    </row>
    <row r="50" spans="1:30" ht="20.100000000000001" customHeight="1" x14ac:dyDescent="0.25">
      <c r="A50" s="68" t="s">
        <v>11</v>
      </c>
      <c r="B50" s="5" t="str">
        <f>[8]RECURSOS!A2</f>
        <v>SQUAD</v>
      </c>
      <c r="C50" s="23">
        <f>[8]RECURSOS!B2</f>
        <v>0</v>
      </c>
      <c r="D50" s="14">
        <f>[8]RECURSOS!C2</f>
        <v>0</v>
      </c>
      <c r="E50" s="7">
        <f>[8]RECURSOS!D2</f>
        <v>0</v>
      </c>
      <c r="F50" s="7">
        <f>[8]RECURSOS!E2</f>
        <v>2</v>
      </c>
      <c r="G50" s="92">
        <f>[8]RECURSOS!F2</f>
        <v>0</v>
      </c>
      <c r="H50" s="92">
        <f>[8]RECURSOS!G2</f>
        <v>0</v>
      </c>
      <c r="I50" s="92">
        <f>[8]RECURSOS!H2</f>
        <v>0</v>
      </c>
      <c r="J50" s="92">
        <f>[8]RECURSOS!I2</f>
        <v>0</v>
      </c>
      <c r="K50" s="92">
        <f>[8]RECURSOS!J2</f>
        <v>0</v>
      </c>
      <c r="L50" s="92">
        <f>[8]RECURSOS!K2</f>
        <v>0</v>
      </c>
      <c r="M50" s="92">
        <f>[8]RECURSOS!L2</f>
        <v>0</v>
      </c>
      <c r="N50" s="92">
        <f>[8]RECURSOS!M2</f>
        <v>0</v>
      </c>
      <c r="O50" s="92">
        <f>[8]RECURSOS!N2</f>
        <v>0</v>
      </c>
      <c r="P50" s="92">
        <f>[8]RECURSOS!O2</f>
        <v>0</v>
      </c>
      <c r="Q50" s="92">
        <f>[8]RECURSOS!P2</f>
        <v>0</v>
      </c>
      <c r="R50" s="92">
        <f>[8]RECURSOS!Q2</f>
        <v>0</v>
      </c>
      <c r="S50" s="92">
        <f>[8]RECURSOS!R2</f>
        <v>0</v>
      </c>
      <c r="T50" s="92">
        <f>[8]RECURSOS!S2</f>
        <v>0</v>
      </c>
      <c r="U50" s="92">
        <f>[8]RECURSOS!T2</f>
        <v>0</v>
      </c>
      <c r="V50" s="92">
        <f>[8]RECURSOS!U2</f>
        <v>0</v>
      </c>
      <c r="W50" s="92">
        <f>[8]RECURSOS!V2</f>
        <v>0</v>
      </c>
      <c r="X50" s="92">
        <f>[8]RECURSOS!W2</f>
        <v>0</v>
      </c>
      <c r="Y50" s="92">
        <f>[8]RECURSOS!X2</f>
        <v>0</v>
      </c>
      <c r="Z50" s="92">
        <f>[8]RECURSOS!Y2</f>
        <v>0</v>
      </c>
      <c r="AA50" s="92">
        <f>[8]RECURSOS!Z2</f>
        <v>0</v>
      </c>
      <c r="AB50" s="92">
        <f>[8]RECURSOS!AA2</f>
        <v>0</v>
      </c>
      <c r="AC50" s="92">
        <f>[8]RECURSOS!AB2</f>
        <v>0</v>
      </c>
      <c r="AD50" s="92">
        <f>[8]RECURSOS!AC2</f>
        <v>0</v>
      </c>
    </row>
    <row r="51" spans="1:30" ht="20.100000000000001" customHeight="1" x14ac:dyDescent="0.25">
      <c r="A51" s="68"/>
      <c r="B51" s="5" t="str">
        <f>[8]RECURSOS!A3</f>
        <v>DEV PCOM+QA</v>
      </c>
      <c r="C51" s="23">
        <f>[8]RECURSOS!B3</f>
        <v>209.25</v>
      </c>
      <c r="D51" s="14">
        <f>[8]RECURSOS!C3</f>
        <v>1</v>
      </c>
      <c r="E51" s="7">
        <f>[8]RECURSOS!D3</f>
        <v>180</v>
      </c>
      <c r="F51" s="7">
        <f>[8]RECURSOS!E3</f>
        <v>2</v>
      </c>
      <c r="G51" s="92">
        <f>[8]RECURSOS!F3</f>
        <v>0</v>
      </c>
      <c r="H51" s="92">
        <f>[8]RECURSOS!G3</f>
        <v>180</v>
      </c>
      <c r="I51" s="92">
        <f>[8]RECURSOS!H3</f>
        <v>29.25</v>
      </c>
      <c r="J51" s="92">
        <f>[8]RECURSOS!I3</f>
        <v>0</v>
      </c>
      <c r="K51" s="92">
        <f>[8]RECURSOS!J3</f>
        <v>0</v>
      </c>
      <c r="L51" s="92">
        <f>[8]RECURSOS!K3</f>
        <v>0</v>
      </c>
      <c r="M51" s="92">
        <f>[8]RECURSOS!L3</f>
        <v>0</v>
      </c>
      <c r="N51" s="92">
        <f>[8]RECURSOS!M3</f>
        <v>0</v>
      </c>
      <c r="O51" s="92">
        <f>[8]RECURSOS!N3</f>
        <v>0</v>
      </c>
      <c r="P51" s="92">
        <f>[8]RECURSOS!O3</f>
        <v>0</v>
      </c>
      <c r="Q51" s="92">
        <f>[8]RECURSOS!P3</f>
        <v>0</v>
      </c>
      <c r="R51" s="92">
        <f>[8]RECURSOS!Q3</f>
        <v>0</v>
      </c>
      <c r="S51" s="92">
        <f>[8]RECURSOS!R3</f>
        <v>0</v>
      </c>
      <c r="T51" s="92">
        <f>[8]RECURSOS!S3</f>
        <v>0</v>
      </c>
      <c r="U51" s="92">
        <f>[8]RECURSOS!T3</f>
        <v>0</v>
      </c>
      <c r="V51" s="92">
        <f>[8]RECURSOS!U3</f>
        <v>0</v>
      </c>
      <c r="W51" s="92">
        <f>[8]RECURSOS!V3</f>
        <v>0</v>
      </c>
      <c r="X51" s="92">
        <f>[8]RECURSOS!W3</f>
        <v>0</v>
      </c>
      <c r="Y51" s="92">
        <f>[8]RECURSOS!X3</f>
        <v>0</v>
      </c>
      <c r="Z51" s="92">
        <f>[8]RECURSOS!Y3</f>
        <v>0</v>
      </c>
      <c r="AA51" s="92">
        <f>[8]RECURSOS!Z3</f>
        <v>0</v>
      </c>
      <c r="AB51" s="92">
        <f>[8]RECURSOS!AA3</f>
        <v>0</v>
      </c>
      <c r="AC51" s="92">
        <f>[8]RECURSOS!AB3</f>
        <v>0</v>
      </c>
      <c r="AD51" s="92">
        <f>[8]RECURSOS!AC3</f>
        <v>0</v>
      </c>
    </row>
    <row r="52" spans="1:30" ht="20.100000000000001" customHeight="1" x14ac:dyDescent="0.25">
      <c r="A52" s="68"/>
      <c r="B52" s="5" t="str">
        <f>[8]RECURSOS!A4</f>
        <v xml:space="preserve"> AN. NEGOCIO</v>
      </c>
      <c r="C52" s="23">
        <f>[8]RECURSOS!B4</f>
        <v>20.925000000000001</v>
      </c>
      <c r="D52" s="14">
        <f>[8]RECURSOS!C4</f>
        <v>0.2</v>
      </c>
      <c r="E52" s="7">
        <f>[8]RECURSOS!D4</f>
        <v>36</v>
      </c>
      <c r="F52" s="7">
        <f>[8]RECURSOS!E4</f>
        <v>2</v>
      </c>
      <c r="G52" s="92">
        <f>[8]RECURSOS!F4</f>
        <v>0</v>
      </c>
      <c r="H52" s="92">
        <f>[8]RECURSOS!G4</f>
        <v>36</v>
      </c>
      <c r="I52" s="92">
        <f>[8]RECURSOS!H4</f>
        <v>-15.074999999999999</v>
      </c>
      <c r="J52" s="92">
        <f>[8]RECURSOS!I4</f>
        <v>0</v>
      </c>
      <c r="K52" s="92">
        <f>[8]RECURSOS!J4</f>
        <v>0</v>
      </c>
      <c r="L52" s="92">
        <f>[8]RECURSOS!K4</f>
        <v>0</v>
      </c>
      <c r="M52" s="92">
        <f>[8]RECURSOS!L4</f>
        <v>0</v>
      </c>
      <c r="N52" s="92">
        <f>[8]RECURSOS!M4</f>
        <v>0</v>
      </c>
      <c r="O52" s="92">
        <f>[8]RECURSOS!N4</f>
        <v>0</v>
      </c>
      <c r="P52" s="92">
        <f>[8]RECURSOS!O4</f>
        <v>0</v>
      </c>
      <c r="Q52" s="92">
        <f>[8]RECURSOS!P4</f>
        <v>0</v>
      </c>
      <c r="R52" s="92">
        <f>[8]RECURSOS!Q4</f>
        <v>0</v>
      </c>
      <c r="S52" s="92">
        <f>[8]RECURSOS!R4</f>
        <v>0</v>
      </c>
      <c r="T52" s="92">
        <f>[8]RECURSOS!S4</f>
        <v>0</v>
      </c>
      <c r="U52" s="92">
        <f>[8]RECURSOS!T4</f>
        <v>0</v>
      </c>
      <c r="V52" s="92">
        <f>[8]RECURSOS!U4</f>
        <v>0</v>
      </c>
      <c r="W52" s="92">
        <f>[8]RECURSOS!V4</f>
        <v>0</v>
      </c>
      <c r="X52" s="92">
        <f>[8]RECURSOS!W4</f>
        <v>0</v>
      </c>
      <c r="Y52" s="92">
        <f>[8]RECURSOS!X4</f>
        <v>0</v>
      </c>
      <c r="Z52" s="92">
        <f>[8]RECURSOS!Y4</f>
        <v>0</v>
      </c>
      <c r="AA52" s="92">
        <f>[8]RECURSOS!Z4</f>
        <v>0</v>
      </c>
      <c r="AB52" s="92">
        <f>[8]RECURSOS!AA4</f>
        <v>0</v>
      </c>
      <c r="AC52" s="92">
        <f>[8]RECURSOS!AB4</f>
        <v>0</v>
      </c>
      <c r="AD52" s="92">
        <f>[8]RECURSOS!AC4</f>
        <v>0</v>
      </c>
    </row>
    <row r="53" spans="1:30" ht="20.100000000000001" customHeight="1" x14ac:dyDescent="0.25">
      <c r="A53" s="68"/>
      <c r="B53" s="5" t="str">
        <f>[8]RECURSOS!A5</f>
        <v>GESTÃO</v>
      </c>
      <c r="C53" s="23">
        <f>[8]RECURSOS!B5</f>
        <v>20.925000000000001</v>
      </c>
      <c r="D53" s="14">
        <f>[8]RECURSOS!C5</f>
        <v>0.2</v>
      </c>
      <c r="E53" s="7">
        <f>[8]RECURSOS!D5</f>
        <v>36</v>
      </c>
      <c r="F53" s="7">
        <f>[8]RECURSOS!E5</f>
        <v>2</v>
      </c>
      <c r="G53" s="92">
        <f>[8]RECURSOS!F5</f>
        <v>0</v>
      </c>
      <c r="H53" s="92">
        <f>[8]RECURSOS!G5</f>
        <v>36</v>
      </c>
      <c r="I53" s="92">
        <f>[8]RECURSOS!H5</f>
        <v>-15.074999999999999</v>
      </c>
      <c r="J53" s="92">
        <f>[8]RECURSOS!I5</f>
        <v>0</v>
      </c>
      <c r="K53" s="92">
        <f>[8]RECURSOS!J5</f>
        <v>0</v>
      </c>
      <c r="L53" s="92">
        <f>[8]RECURSOS!K5</f>
        <v>0</v>
      </c>
      <c r="M53" s="92">
        <f>[8]RECURSOS!L5</f>
        <v>0</v>
      </c>
      <c r="N53" s="92">
        <f>[8]RECURSOS!M5</f>
        <v>0</v>
      </c>
      <c r="O53" s="92">
        <f>[8]RECURSOS!N5</f>
        <v>0</v>
      </c>
      <c r="P53" s="92">
        <f>[8]RECURSOS!O5</f>
        <v>0</v>
      </c>
      <c r="Q53" s="92">
        <f>[8]RECURSOS!P5</f>
        <v>0</v>
      </c>
      <c r="R53" s="92">
        <f>[8]RECURSOS!Q5</f>
        <v>0</v>
      </c>
      <c r="S53" s="92">
        <f>[8]RECURSOS!R5</f>
        <v>0</v>
      </c>
      <c r="T53" s="92">
        <f>[8]RECURSOS!S5</f>
        <v>0</v>
      </c>
      <c r="U53" s="92">
        <f>[8]RECURSOS!T5</f>
        <v>0</v>
      </c>
      <c r="V53" s="92">
        <f>[8]RECURSOS!U5</f>
        <v>0</v>
      </c>
      <c r="W53" s="92">
        <f>[8]RECURSOS!V5</f>
        <v>0</v>
      </c>
      <c r="X53" s="92">
        <f>[8]RECURSOS!W5</f>
        <v>0</v>
      </c>
      <c r="Y53" s="92">
        <f>[8]RECURSOS!X5</f>
        <v>0</v>
      </c>
      <c r="Z53" s="92">
        <f>[8]RECURSOS!Y5</f>
        <v>0</v>
      </c>
      <c r="AA53" s="92">
        <f>[8]RECURSOS!Z5</f>
        <v>0</v>
      </c>
      <c r="AB53" s="92">
        <f>[8]RECURSOS!AA5</f>
        <v>0</v>
      </c>
      <c r="AC53" s="92">
        <f>[8]RECURSOS!AB5</f>
        <v>0</v>
      </c>
      <c r="AD53" s="92">
        <f>[8]RECURSOS!AC5</f>
        <v>0</v>
      </c>
    </row>
    <row r="54" spans="1:30" ht="20.100000000000001" customHeight="1" thickBot="1" x14ac:dyDescent="0.3">
      <c r="A54" s="68"/>
      <c r="B54" s="5" t="str">
        <f>[8]RECURSOS!A6</f>
        <v>OUTRAS AREAS</v>
      </c>
      <c r="C54" s="23">
        <f>[8]RECURSOS!B6</f>
        <v>0</v>
      </c>
      <c r="D54" s="14">
        <f>[8]RECURSOS!C6</f>
        <v>0</v>
      </c>
      <c r="E54" s="7">
        <f>[8]RECURSOS!D6</f>
        <v>0</v>
      </c>
      <c r="F54" s="7">
        <f>[8]RECURSOS!E6</f>
        <v>1</v>
      </c>
      <c r="G54" s="92">
        <f>[8]RECURSOS!F6</f>
        <v>0</v>
      </c>
      <c r="H54" s="92">
        <f>[8]RECURSOS!G6</f>
        <v>0</v>
      </c>
      <c r="I54" s="92">
        <f>[8]RECURSOS!H6</f>
        <v>0</v>
      </c>
      <c r="J54" s="92">
        <f>[8]RECURSOS!I6</f>
        <v>0</v>
      </c>
      <c r="K54" s="92">
        <f>[8]RECURSOS!J6</f>
        <v>0</v>
      </c>
      <c r="L54" s="92">
        <f>[8]RECURSOS!K6</f>
        <v>0</v>
      </c>
      <c r="M54" s="92">
        <f>[8]RECURSOS!L6</f>
        <v>0</v>
      </c>
      <c r="N54" s="92">
        <f>[8]RECURSOS!M6</f>
        <v>0</v>
      </c>
      <c r="O54" s="92">
        <f>[8]RECURSOS!N6</f>
        <v>0</v>
      </c>
      <c r="P54" s="92">
        <f>[8]RECURSOS!O6</f>
        <v>0</v>
      </c>
      <c r="Q54" s="92">
        <f>[8]RECURSOS!P6</f>
        <v>0</v>
      </c>
      <c r="R54" s="92">
        <f>[8]RECURSOS!Q6</f>
        <v>0</v>
      </c>
      <c r="S54" s="92">
        <f>[8]RECURSOS!R6</f>
        <v>0</v>
      </c>
      <c r="T54" s="92">
        <f>[8]RECURSOS!S6</f>
        <v>0</v>
      </c>
      <c r="U54" s="92">
        <f>[8]RECURSOS!T6</f>
        <v>0</v>
      </c>
      <c r="V54" s="92">
        <f>[8]RECURSOS!U6</f>
        <v>0</v>
      </c>
      <c r="W54" s="92">
        <f>[8]RECURSOS!V6</f>
        <v>0</v>
      </c>
      <c r="X54" s="92">
        <f>[8]RECURSOS!W6</f>
        <v>0</v>
      </c>
      <c r="Y54" s="92">
        <f>[8]RECURSOS!X6</f>
        <v>0</v>
      </c>
      <c r="Z54" s="92">
        <f>[8]RECURSOS!Y6</f>
        <v>0</v>
      </c>
      <c r="AA54" s="92">
        <f>[8]RECURSOS!Z6</f>
        <v>0</v>
      </c>
      <c r="AB54" s="92">
        <f>[8]RECURSOS!AA6</f>
        <v>0</v>
      </c>
      <c r="AC54" s="92">
        <f>[8]RECURSOS!AB6</f>
        <v>0</v>
      </c>
      <c r="AD54" s="92">
        <f>[8]RECURSOS!AC6</f>
        <v>0</v>
      </c>
    </row>
    <row r="55" spans="1:30" s="22" customFormat="1" ht="20.100000000000001" customHeight="1" thickTop="1" thickBot="1" x14ac:dyDescent="0.3">
      <c r="A55" s="62"/>
      <c r="B55" s="10">
        <f>[8]RECURSOS!A8</f>
        <v>0</v>
      </c>
      <c r="C55" s="11">
        <f>[8]RECURSOS!B8</f>
        <v>251.10000000000002</v>
      </c>
      <c r="D55" s="11">
        <f>[8]RECURSOS!C8</f>
        <v>1.4</v>
      </c>
      <c r="E55" s="12">
        <f>[8]RECURSOS!D8</f>
        <v>252</v>
      </c>
      <c r="F55" s="9">
        <f>[8]RECURSOS!E8</f>
        <v>0</v>
      </c>
      <c r="G55" s="27">
        <f>[8]RECURSOS!F8</f>
        <v>0</v>
      </c>
      <c r="H55" s="27">
        <f>[8]RECURSOS!G8</f>
        <v>252</v>
      </c>
      <c r="I55" s="27">
        <f>[8]RECURSOS!H8</f>
        <v>-0.89999999999999858</v>
      </c>
      <c r="J55" s="27">
        <f>[8]RECURSOS!I8</f>
        <v>0</v>
      </c>
      <c r="K55" s="27">
        <f>[8]RECURSOS!J8</f>
        <v>0</v>
      </c>
      <c r="L55" s="27">
        <f>[8]RECURSOS!K8</f>
        <v>0</v>
      </c>
      <c r="M55" s="27">
        <f>[8]RECURSOS!L8</f>
        <v>0</v>
      </c>
      <c r="N55" s="27">
        <f>[8]RECURSOS!M8</f>
        <v>0</v>
      </c>
      <c r="O55" s="27">
        <f>[8]RECURSOS!N8</f>
        <v>0</v>
      </c>
      <c r="P55" s="27">
        <f>[8]RECURSOS!O8</f>
        <v>0</v>
      </c>
      <c r="Q55" s="27">
        <f>[8]RECURSOS!P8</f>
        <v>0</v>
      </c>
      <c r="R55" s="27">
        <f>[8]RECURSOS!Q8</f>
        <v>0</v>
      </c>
      <c r="S55" s="27">
        <f>[8]RECURSOS!R8</f>
        <v>0</v>
      </c>
      <c r="T55" s="27">
        <f>[8]RECURSOS!S8</f>
        <v>0</v>
      </c>
      <c r="U55" s="27">
        <f>[8]RECURSOS!T8</f>
        <v>0</v>
      </c>
      <c r="V55" s="27">
        <f>[8]RECURSOS!U8</f>
        <v>0</v>
      </c>
      <c r="W55" s="27">
        <f>[8]RECURSOS!V8</f>
        <v>0</v>
      </c>
      <c r="X55" s="27">
        <f>[8]RECURSOS!W8</f>
        <v>0</v>
      </c>
      <c r="Y55" s="27">
        <f>[8]RECURSOS!X8</f>
        <v>0</v>
      </c>
      <c r="Z55" s="27">
        <f>[8]RECURSOS!Y8</f>
        <v>0</v>
      </c>
      <c r="AA55" s="27">
        <f>[8]RECURSOS!Z8</f>
        <v>0</v>
      </c>
      <c r="AB55" s="27">
        <f>[8]RECURSOS!AA8</f>
        <v>0</v>
      </c>
      <c r="AC55" s="27">
        <f>[8]RECURSOS!AB8</f>
        <v>0</v>
      </c>
      <c r="AD55" s="27">
        <f>[8]RECURSOS!AC8</f>
        <v>0</v>
      </c>
    </row>
    <row r="56" spans="1:30" ht="20.100000000000001" customHeight="1" thickTop="1" x14ac:dyDescent="0.2"/>
    <row r="57" spans="1:30" s="17" customFormat="1" ht="20.100000000000001" customHeight="1" x14ac:dyDescent="0.25">
      <c r="A57" s="51"/>
      <c r="B57" s="24" t="str">
        <f>[9]RECURSOS!A1</f>
        <v>Descrição</v>
      </c>
      <c r="C57" s="24" t="str">
        <f>[9]RECURSOS!B1</f>
        <v>Horas  DEV</v>
      </c>
      <c r="D57" s="25" t="str">
        <f>[9]RECURSOS!C1</f>
        <v>Recursos</v>
      </c>
      <c r="E57" s="4" t="str">
        <f>[9]RECURSOS!D1</f>
        <v>Horas/Mês</v>
      </c>
      <c r="F57" s="13" t="str">
        <f>[9]RECURSOS!E1</f>
        <v>Inicio</v>
      </c>
      <c r="G57" s="15">
        <f>[9]RECURSOS!F1</f>
        <v>1</v>
      </c>
      <c r="H57" s="16">
        <f>[9]RECURSOS!G1</f>
        <v>2</v>
      </c>
      <c r="I57" s="15">
        <f>[9]RECURSOS!H1</f>
        <v>3</v>
      </c>
      <c r="J57" s="16">
        <f>[9]RECURSOS!I1</f>
        <v>4</v>
      </c>
      <c r="K57" s="15">
        <f>[9]RECURSOS!J1</f>
        <v>5</v>
      </c>
      <c r="L57" s="16">
        <f>[9]RECURSOS!K1</f>
        <v>6</v>
      </c>
      <c r="M57" s="15">
        <f>[9]RECURSOS!L1</f>
        <v>7</v>
      </c>
      <c r="N57" s="16">
        <f>[9]RECURSOS!M1</f>
        <v>8</v>
      </c>
      <c r="O57" s="15">
        <f>[9]RECURSOS!N1</f>
        <v>9</v>
      </c>
      <c r="P57" s="16">
        <f>[9]RECURSOS!O1</f>
        <v>10</v>
      </c>
      <c r="Q57" s="16">
        <f>[9]RECURSOS!P1</f>
        <v>11</v>
      </c>
      <c r="R57" s="16">
        <f>[9]RECURSOS!Q1</f>
        <v>12</v>
      </c>
      <c r="S57" s="16">
        <f>[9]RECURSOS!R1</f>
        <v>13</v>
      </c>
      <c r="T57" s="16">
        <f>[9]RECURSOS!S1</f>
        <v>14</v>
      </c>
      <c r="U57" s="16">
        <f>[9]RECURSOS!T1</f>
        <v>15</v>
      </c>
      <c r="V57" s="16">
        <f>[9]RECURSOS!U1</f>
        <v>16</v>
      </c>
      <c r="W57" s="16">
        <f>[9]RECURSOS!V1</f>
        <v>17</v>
      </c>
      <c r="X57" s="16">
        <f>[9]RECURSOS!W1</f>
        <v>18</v>
      </c>
      <c r="Y57" s="16">
        <f>[9]RECURSOS!X1</f>
        <v>19</v>
      </c>
      <c r="Z57" s="16">
        <f>[9]RECURSOS!Y1</f>
        <v>20</v>
      </c>
      <c r="AA57" s="16">
        <f>[9]RECURSOS!Z1</f>
        <v>21</v>
      </c>
      <c r="AB57" s="16">
        <f>[9]RECURSOS!AA1</f>
        <v>22</v>
      </c>
      <c r="AC57" s="16">
        <f>[9]RECURSOS!AB1</f>
        <v>23</v>
      </c>
      <c r="AD57" s="16">
        <f>[9]RECURSOS!AC1</f>
        <v>24</v>
      </c>
    </row>
    <row r="58" spans="1:30" ht="20.100000000000001" customHeight="1" x14ac:dyDescent="0.25">
      <c r="A58" s="87" t="s">
        <v>12</v>
      </c>
      <c r="B58" s="5" t="str">
        <f>[9]RECURSOS!A2</f>
        <v>SQUAD</v>
      </c>
      <c r="C58" s="23">
        <f>[9]RECURSOS!B2</f>
        <v>0</v>
      </c>
      <c r="D58" s="14">
        <f>[9]RECURSOS!C2</f>
        <v>0</v>
      </c>
      <c r="E58" s="7">
        <f>[9]RECURSOS!D2</f>
        <v>0</v>
      </c>
      <c r="F58" s="7">
        <f>[9]RECURSOS!E2</f>
        <v>2</v>
      </c>
      <c r="G58" s="92">
        <f>[9]RECURSOS!F2</f>
        <v>0</v>
      </c>
      <c r="H58" s="92">
        <f>[9]RECURSOS!G2</f>
        <v>0</v>
      </c>
      <c r="I58" s="92">
        <f>[9]RECURSOS!H2</f>
        <v>0</v>
      </c>
      <c r="J58" s="92">
        <f>[9]RECURSOS!I2</f>
        <v>0</v>
      </c>
      <c r="K58" s="92">
        <f>[9]RECURSOS!J2</f>
        <v>0</v>
      </c>
      <c r="L58" s="92">
        <f>[9]RECURSOS!K2</f>
        <v>0</v>
      </c>
      <c r="M58" s="92">
        <f>[9]RECURSOS!L2</f>
        <v>0</v>
      </c>
      <c r="N58" s="92">
        <f>[9]RECURSOS!M2</f>
        <v>0</v>
      </c>
      <c r="O58" s="92">
        <f>[9]RECURSOS!N2</f>
        <v>0</v>
      </c>
      <c r="P58" s="92">
        <f>[9]RECURSOS!O2</f>
        <v>0</v>
      </c>
      <c r="Q58" s="92">
        <f>[9]RECURSOS!P2</f>
        <v>0</v>
      </c>
      <c r="R58" s="92">
        <f>[9]RECURSOS!Q2</f>
        <v>0</v>
      </c>
      <c r="S58" s="92">
        <f>[9]RECURSOS!R2</f>
        <v>0</v>
      </c>
      <c r="T58" s="92">
        <f>[9]RECURSOS!S2</f>
        <v>0</v>
      </c>
      <c r="U58" s="92">
        <f>[9]RECURSOS!T2</f>
        <v>0</v>
      </c>
      <c r="V58" s="92">
        <f>[9]RECURSOS!U2</f>
        <v>0</v>
      </c>
      <c r="W58" s="92">
        <f>[9]RECURSOS!V2</f>
        <v>0</v>
      </c>
      <c r="X58" s="92">
        <f>[9]RECURSOS!W2</f>
        <v>0</v>
      </c>
      <c r="Y58" s="92">
        <f>[9]RECURSOS!X2</f>
        <v>0</v>
      </c>
      <c r="Z58" s="92">
        <f>[9]RECURSOS!Y2</f>
        <v>0</v>
      </c>
      <c r="AA58" s="92">
        <f>[9]RECURSOS!Z2</f>
        <v>0</v>
      </c>
      <c r="AB58" s="92">
        <f>[9]RECURSOS!AA2</f>
        <v>0</v>
      </c>
      <c r="AC58" s="92">
        <f>[9]RECURSOS!AB2</f>
        <v>0</v>
      </c>
      <c r="AD58" s="92">
        <f>[9]RECURSOS!AC2</f>
        <v>0</v>
      </c>
    </row>
    <row r="59" spans="1:30" ht="20.100000000000001" customHeight="1" x14ac:dyDescent="0.25">
      <c r="A59" s="87"/>
      <c r="B59" s="5" t="str">
        <f>[9]RECURSOS!A3</f>
        <v>DEV PCOM+QA</v>
      </c>
      <c r="C59" s="23">
        <f>[9]RECURSOS!B3</f>
        <v>1539</v>
      </c>
      <c r="D59" s="14">
        <f>[9]RECURSOS!C3</f>
        <v>4</v>
      </c>
      <c r="E59" s="7">
        <f>[9]RECURSOS!D3</f>
        <v>720</v>
      </c>
      <c r="F59" s="7">
        <f>[9]RECURSOS!E3</f>
        <v>3</v>
      </c>
      <c r="G59" s="92">
        <f>[9]RECURSOS!F3</f>
        <v>0</v>
      </c>
      <c r="H59" s="92">
        <f>[9]RECURSOS!G3</f>
        <v>0</v>
      </c>
      <c r="I59" s="92">
        <f>[9]RECURSOS!H3</f>
        <v>720</v>
      </c>
      <c r="J59" s="92">
        <f>[9]RECURSOS!I3</f>
        <v>720</v>
      </c>
      <c r="K59" s="92">
        <f>[9]RECURSOS!J3</f>
        <v>99</v>
      </c>
      <c r="L59" s="92">
        <f>[9]RECURSOS!K3</f>
        <v>0</v>
      </c>
      <c r="M59" s="92">
        <f>[9]RECURSOS!L3</f>
        <v>0</v>
      </c>
      <c r="N59" s="92">
        <f>[9]RECURSOS!M3</f>
        <v>0</v>
      </c>
      <c r="O59" s="92">
        <f>[9]RECURSOS!N3</f>
        <v>0</v>
      </c>
      <c r="P59" s="92">
        <f>[9]RECURSOS!O3</f>
        <v>0</v>
      </c>
      <c r="Q59" s="92">
        <f>[9]RECURSOS!P3</f>
        <v>0</v>
      </c>
      <c r="R59" s="92">
        <f>[9]RECURSOS!Q3</f>
        <v>0</v>
      </c>
      <c r="S59" s="92">
        <f>[9]RECURSOS!R3</f>
        <v>0</v>
      </c>
      <c r="T59" s="92">
        <f>[9]RECURSOS!S3</f>
        <v>0</v>
      </c>
      <c r="U59" s="92">
        <f>[9]RECURSOS!T3</f>
        <v>0</v>
      </c>
      <c r="V59" s="92">
        <f>[9]RECURSOS!U3</f>
        <v>0</v>
      </c>
      <c r="W59" s="92">
        <f>[9]RECURSOS!V3</f>
        <v>0</v>
      </c>
      <c r="X59" s="92">
        <f>[9]RECURSOS!W3</f>
        <v>0</v>
      </c>
      <c r="Y59" s="92">
        <f>[9]RECURSOS!X3</f>
        <v>0</v>
      </c>
      <c r="Z59" s="92">
        <f>[9]RECURSOS!Y3</f>
        <v>0</v>
      </c>
      <c r="AA59" s="92">
        <f>[9]RECURSOS!Z3</f>
        <v>0</v>
      </c>
      <c r="AB59" s="92">
        <f>[9]RECURSOS!AA3</f>
        <v>0</v>
      </c>
      <c r="AC59" s="92">
        <f>[9]RECURSOS!AB3</f>
        <v>0</v>
      </c>
      <c r="AD59" s="92">
        <f>[9]RECURSOS!AC3</f>
        <v>0</v>
      </c>
    </row>
    <row r="60" spans="1:30" ht="20.100000000000001" customHeight="1" x14ac:dyDescent="0.25">
      <c r="A60" s="87"/>
      <c r="B60" s="5" t="str">
        <f>[9]RECURSOS!A4</f>
        <v xml:space="preserve"> AN. NEGOCIO</v>
      </c>
      <c r="C60" s="23">
        <f>[9]RECURSOS!B4</f>
        <v>384.75</v>
      </c>
      <c r="D60" s="14">
        <f>[9]RECURSOS!C4</f>
        <v>0.5</v>
      </c>
      <c r="E60" s="7">
        <f>[9]RECURSOS!D4</f>
        <v>90</v>
      </c>
      <c r="F60" s="7">
        <f>[9]RECURSOS!E4</f>
        <v>1</v>
      </c>
      <c r="G60" s="92">
        <f>[9]RECURSOS!F4</f>
        <v>90</v>
      </c>
      <c r="H60" s="92">
        <f>[9]RECURSOS!G4</f>
        <v>90</v>
      </c>
      <c r="I60" s="92">
        <f>[9]RECURSOS!H4</f>
        <v>90</v>
      </c>
      <c r="J60" s="92">
        <f>[9]RECURSOS!I4</f>
        <v>90</v>
      </c>
      <c r="K60" s="92">
        <f>[9]RECURSOS!J4</f>
        <v>24.75</v>
      </c>
      <c r="L60" s="92">
        <f>[9]RECURSOS!K4</f>
        <v>0</v>
      </c>
      <c r="M60" s="92">
        <f>[9]RECURSOS!L4</f>
        <v>0</v>
      </c>
      <c r="N60" s="92">
        <f>[9]RECURSOS!M4</f>
        <v>0</v>
      </c>
      <c r="O60" s="92">
        <f>[9]RECURSOS!N4</f>
        <v>0</v>
      </c>
      <c r="P60" s="92">
        <f>[9]RECURSOS!O4</f>
        <v>0</v>
      </c>
      <c r="Q60" s="92">
        <f>[9]RECURSOS!P4</f>
        <v>0</v>
      </c>
      <c r="R60" s="92">
        <f>[9]RECURSOS!Q4</f>
        <v>0</v>
      </c>
      <c r="S60" s="92">
        <f>[9]RECURSOS!R4</f>
        <v>0</v>
      </c>
      <c r="T60" s="92">
        <f>[9]RECURSOS!S4</f>
        <v>0</v>
      </c>
      <c r="U60" s="92">
        <f>[9]RECURSOS!T4</f>
        <v>0</v>
      </c>
      <c r="V60" s="92">
        <f>[9]RECURSOS!U4</f>
        <v>0</v>
      </c>
      <c r="W60" s="92">
        <f>[9]RECURSOS!V4</f>
        <v>0</v>
      </c>
      <c r="X60" s="92">
        <f>[9]RECURSOS!W4</f>
        <v>0</v>
      </c>
      <c r="Y60" s="92">
        <f>[9]RECURSOS!X4</f>
        <v>0</v>
      </c>
      <c r="Z60" s="92">
        <f>[9]RECURSOS!Y4</f>
        <v>0</v>
      </c>
      <c r="AA60" s="92">
        <f>[9]RECURSOS!Z4</f>
        <v>0</v>
      </c>
      <c r="AB60" s="92">
        <f>[9]RECURSOS!AA4</f>
        <v>0</v>
      </c>
      <c r="AC60" s="92">
        <f>[9]RECURSOS!AB4</f>
        <v>0</v>
      </c>
      <c r="AD60" s="92">
        <f>[9]RECURSOS!AC4</f>
        <v>0</v>
      </c>
    </row>
    <row r="61" spans="1:30" ht="20.100000000000001" customHeight="1" x14ac:dyDescent="0.25">
      <c r="A61" s="87"/>
      <c r="B61" s="5" t="str">
        <f>[9]RECURSOS!A5</f>
        <v>GESTÃO</v>
      </c>
      <c r="C61" s="23">
        <f>[9]RECURSOS!B5</f>
        <v>153.9</v>
      </c>
      <c r="D61" s="14">
        <f>[9]RECURSOS!C5</f>
        <v>0.2</v>
      </c>
      <c r="E61" s="7">
        <f>[9]RECURSOS!D5</f>
        <v>36</v>
      </c>
      <c r="F61" s="7">
        <f>[9]RECURSOS!E5</f>
        <v>1</v>
      </c>
      <c r="G61" s="92">
        <f>[9]RECURSOS!F5</f>
        <v>36</v>
      </c>
      <c r="H61" s="92">
        <f>[9]RECURSOS!G5</f>
        <v>36</v>
      </c>
      <c r="I61" s="92">
        <f>[9]RECURSOS!H5</f>
        <v>36</v>
      </c>
      <c r="J61" s="92">
        <f>[9]RECURSOS!I5</f>
        <v>36</v>
      </c>
      <c r="K61" s="92">
        <f>[9]RECURSOS!J5</f>
        <v>9.9000000000000057</v>
      </c>
      <c r="L61" s="92">
        <f>[9]RECURSOS!K5</f>
        <v>0</v>
      </c>
      <c r="M61" s="92">
        <f>[9]RECURSOS!L5</f>
        <v>0</v>
      </c>
      <c r="N61" s="92">
        <f>[9]RECURSOS!M5</f>
        <v>0</v>
      </c>
      <c r="O61" s="92">
        <f>[9]RECURSOS!N5</f>
        <v>0</v>
      </c>
      <c r="P61" s="92">
        <f>[9]RECURSOS!O5</f>
        <v>0</v>
      </c>
      <c r="Q61" s="92">
        <f>[9]RECURSOS!P5</f>
        <v>0</v>
      </c>
      <c r="R61" s="92">
        <f>[9]RECURSOS!Q5</f>
        <v>0</v>
      </c>
      <c r="S61" s="92">
        <f>[9]RECURSOS!R5</f>
        <v>0</v>
      </c>
      <c r="T61" s="92">
        <f>[9]RECURSOS!S5</f>
        <v>0</v>
      </c>
      <c r="U61" s="92">
        <f>[9]RECURSOS!T5</f>
        <v>0</v>
      </c>
      <c r="V61" s="92">
        <f>[9]RECURSOS!U5</f>
        <v>0</v>
      </c>
      <c r="W61" s="92">
        <f>[9]RECURSOS!V5</f>
        <v>0</v>
      </c>
      <c r="X61" s="92">
        <f>[9]RECURSOS!W5</f>
        <v>0</v>
      </c>
      <c r="Y61" s="92">
        <f>[9]RECURSOS!X5</f>
        <v>0</v>
      </c>
      <c r="Z61" s="92">
        <f>[9]RECURSOS!Y5</f>
        <v>0</v>
      </c>
      <c r="AA61" s="92">
        <f>[9]RECURSOS!Z5</f>
        <v>0</v>
      </c>
      <c r="AB61" s="92">
        <f>[9]RECURSOS!AA5</f>
        <v>0</v>
      </c>
      <c r="AC61" s="92">
        <f>[9]RECURSOS!AB5</f>
        <v>0</v>
      </c>
      <c r="AD61" s="92">
        <f>[9]RECURSOS!AC5</f>
        <v>0</v>
      </c>
    </row>
    <row r="62" spans="1:30" ht="20.100000000000001" customHeight="1" thickBot="1" x14ac:dyDescent="0.3">
      <c r="A62" s="87"/>
      <c r="B62" s="5" t="str">
        <f>[9]RECURSOS!A6</f>
        <v>OUTRAS AREAS</v>
      </c>
      <c r="C62" s="23">
        <f>[9]RECURSOS!B6</f>
        <v>76.95</v>
      </c>
      <c r="D62" s="14">
        <f>[9]RECURSOS!C6</f>
        <v>1</v>
      </c>
      <c r="E62" s="7">
        <f>[9]RECURSOS!D6</f>
        <v>180</v>
      </c>
      <c r="F62" s="7">
        <f>[9]RECURSOS!E6</f>
        <v>1</v>
      </c>
      <c r="G62" s="92">
        <f>[9]RECURSOS!F6</f>
        <v>180</v>
      </c>
      <c r="H62" s="92">
        <f>[9]RECURSOS!G6</f>
        <v>0</v>
      </c>
      <c r="I62" s="92">
        <f>[9]RECURSOS!H6</f>
        <v>0</v>
      </c>
      <c r="J62" s="92">
        <f>[9]RECURSOS!I6</f>
        <v>0</v>
      </c>
      <c r="K62" s="92">
        <f>[9]RECURSOS!J6</f>
        <v>0</v>
      </c>
      <c r="L62" s="92">
        <f>[9]RECURSOS!K6</f>
        <v>0</v>
      </c>
      <c r="M62" s="92">
        <f>[9]RECURSOS!L6</f>
        <v>0</v>
      </c>
      <c r="N62" s="92">
        <f>[9]RECURSOS!M6</f>
        <v>0</v>
      </c>
      <c r="O62" s="92">
        <f>[9]RECURSOS!N6</f>
        <v>0</v>
      </c>
      <c r="P62" s="92">
        <f>[9]RECURSOS!O6</f>
        <v>0</v>
      </c>
      <c r="Q62" s="92">
        <f>[9]RECURSOS!P6</f>
        <v>0</v>
      </c>
      <c r="R62" s="92">
        <f>[9]RECURSOS!Q6</f>
        <v>0</v>
      </c>
      <c r="S62" s="92">
        <f>[9]RECURSOS!R6</f>
        <v>0</v>
      </c>
      <c r="T62" s="92">
        <f>[9]RECURSOS!S6</f>
        <v>0</v>
      </c>
      <c r="U62" s="92">
        <f>[9]RECURSOS!T6</f>
        <v>0</v>
      </c>
      <c r="V62" s="92">
        <f>[9]RECURSOS!U6</f>
        <v>0</v>
      </c>
      <c r="W62" s="92">
        <f>[9]RECURSOS!V6</f>
        <v>0</v>
      </c>
      <c r="X62" s="92">
        <f>[9]RECURSOS!W6</f>
        <v>0</v>
      </c>
      <c r="Y62" s="92">
        <f>[9]RECURSOS!X6</f>
        <v>0</v>
      </c>
      <c r="Z62" s="92">
        <f>[9]RECURSOS!Y6</f>
        <v>0</v>
      </c>
      <c r="AA62" s="92">
        <f>[9]RECURSOS!Z6</f>
        <v>0</v>
      </c>
      <c r="AB62" s="92">
        <f>[9]RECURSOS!AA6</f>
        <v>0</v>
      </c>
      <c r="AC62" s="92">
        <f>[9]RECURSOS!AB6</f>
        <v>0</v>
      </c>
      <c r="AD62" s="92">
        <f>[9]RECURSOS!AC6</f>
        <v>0</v>
      </c>
    </row>
    <row r="63" spans="1:30" s="22" customFormat="1" ht="20.100000000000001" customHeight="1" thickTop="1" thickBot="1" x14ac:dyDescent="0.3">
      <c r="A63" s="62"/>
      <c r="B63" s="10">
        <f>[9]RECURSOS!A8</f>
        <v>0</v>
      </c>
      <c r="C63" s="11">
        <f>[9]RECURSOS!B8</f>
        <v>2154.6</v>
      </c>
      <c r="D63" s="11">
        <f>[9]RECURSOS!C8</f>
        <v>5.7</v>
      </c>
      <c r="E63" s="12">
        <f>[9]RECURSOS!D8</f>
        <v>1026</v>
      </c>
      <c r="F63" s="9">
        <f>[9]RECURSOS!E8</f>
        <v>0</v>
      </c>
      <c r="G63" s="27">
        <f>[9]RECURSOS!F8</f>
        <v>306</v>
      </c>
      <c r="H63" s="27">
        <f>[9]RECURSOS!G8</f>
        <v>126</v>
      </c>
      <c r="I63" s="27">
        <f>[9]RECURSOS!H8</f>
        <v>846</v>
      </c>
      <c r="J63" s="27">
        <f>[9]RECURSOS!I8</f>
        <v>846</v>
      </c>
      <c r="K63" s="27">
        <f>[9]RECURSOS!J8</f>
        <v>133.65</v>
      </c>
      <c r="L63" s="27">
        <f>[9]RECURSOS!K8</f>
        <v>0</v>
      </c>
      <c r="M63" s="27">
        <f>[9]RECURSOS!L8</f>
        <v>0</v>
      </c>
      <c r="N63" s="27">
        <f>[9]RECURSOS!M8</f>
        <v>0</v>
      </c>
      <c r="O63" s="27">
        <f>[9]RECURSOS!N8</f>
        <v>0</v>
      </c>
      <c r="P63" s="27">
        <f>[9]RECURSOS!O8</f>
        <v>0</v>
      </c>
      <c r="Q63" s="27">
        <f>[9]RECURSOS!P8</f>
        <v>0</v>
      </c>
      <c r="R63" s="27">
        <f>[9]RECURSOS!Q8</f>
        <v>0</v>
      </c>
      <c r="S63" s="27">
        <f>[9]RECURSOS!R8</f>
        <v>0</v>
      </c>
      <c r="T63" s="27">
        <f>[9]RECURSOS!S8</f>
        <v>0</v>
      </c>
      <c r="U63" s="27">
        <f>[9]RECURSOS!T8</f>
        <v>0</v>
      </c>
      <c r="V63" s="27">
        <f>[9]RECURSOS!U8</f>
        <v>0</v>
      </c>
      <c r="W63" s="27">
        <f>[9]RECURSOS!V8</f>
        <v>0</v>
      </c>
      <c r="X63" s="27">
        <f>[9]RECURSOS!W8</f>
        <v>0</v>
      </c>
      <c r="Y63" s="27">
        <f>[9]RECURSOS!X8</f>
        <v>0</v>
      </c>
      <c r="Z63" s="27">
        <f>[9]RECURSOS!Y8</f>
        <v>0</v>
      </c>
      <c r="AA63" s="27">
        <f>[9]RECURSOS!Z8</f>
        <v>0</v>
      </c>
      <c r="AB63" s="27">
        <f>[9]RECURSOS!AA8</f>
        <v>0</v>
      </c>
      <c r="AC63" s="27">
        <f>[9]RECURSOS!AB8</f>
        <v>0</v>
      </c>
      <c r="AD63" s="27">
        <f>[9]RECURSOS!AC8</f>
        <v>0</v>
      </c>
    </row>
    <row r="64" spans="1:30" ht="20.100000000000001" customHeight="1" thickTop="1" x14ac:dyDescent="0.2"/>
    <row r="65" spans="1:31" ht="20.100000000000001" customHeight="1" x14ac:dyDescent="0.25">
      <c r="A65" s="51"/>
      <c r="B65" s="24" t="str">
        <f>[10]RECURSOS!A1</f>
        <v>Descrição</v>
      </c>
      <c r="C65" s="24" t="str">
        <f>[10]RECURSOS!B1</f>
        <v>Horas  DEV</v>
      </c>
      <c r="D65" s="25" t="str">
        <f>[10]RECURSOS!C1</f>
        <v>Recursos</v>
      </c>
      <c r="E65" s="4" t="str">
        <f>[10]RECURSOS!D1</f>
        <v>Horas/Mês</v>
      </c>
      <c r="F65" s="13" t="str">
        <f>[10]RECURSOS!E1</f>
        <v>Inicio</v>
      </c>
      <c r="G65" s="2">
        <f>[10]RECURSOS!F1</f>
        <v>1</v>
      </c>
      <c r="H65" s="3">
        <f>[10]RECURSOS!G1</f>
        <v>2</v>
      </c>
      <c r="I65" s="2">
        <f>[10]RECURSOS!H1</f>
        <v>3</v>
      </c>
      <c r="J65" s="3">
        <f>[10]RECURSOS!I1</f>
        <v>4</v>
      </c>
      <c r="K65" s="2">
        <f>[10]RECURSOS!J1</f>
        <v>5</v>
      </c>
      <c r="L65" s="3">
        <f>[10]RECURSOS!K1</f>
        <v>6</v>
      </c>
      <c r="M65" s="2">
        <f>[10]RECURSOS!L1</f>
        <v>7</v>
      </c>
      <c r="N65" s="3">
        <f>[10]RECURSOS!M1</f>
        <v>8</v>
      </c>
      <c r="O65" s="2">
        <f>[10]RECURSOS!N1</f>
        <v>9</v>
      </c>
      <c r="P65" s="3">
        <f>[10]RECURSOS!O1</f>
        <v>10</v>
      </c>
      <c r="Q65" s="3">
        <f>[10]RECURSOS!P1</f>
        <v>11</v>
      </c>
      <c r="R65" s="3">
        <f>[10]RECURSOS!Q1</f>
        <v>12</v>
      </c>
      <c r="S65" s="3">
        <f>[10]RECURSOS!R1</f>
        <v>13</v>
      </c>
      <c r="T65" s="3">
        <f>[10]RECURSOS!S1</f>
        <v>14</v>
      </c>
      <c r="U65" s="3">
        <f>[10]RECURSOS!T1</f>
        <v>15</v>
      </c>
      <c r="V65" s="3">
        <f>[10]RECURSOS!U1</f>
        <v>16</v>
      </c>
      <c r="W65" s="3">
        <f>[10]RECURSOS!V1</f>
        <v>17</v>
      </c>
      <c r="X65" s="3">
        <f>[10]RECURSOS!W1</f>
        <v>18</v>
      </c>
      <c r="Y65" s="3">
        <f>[10]RECURSOS!X1</f>
        <v>19</v>
      </c>
      <c r="Z65" s="3">
        <f>[10]RECURSOS!Y1</f>
        <v>20</v>
      </c>
      <c r="AA65" s="3">
        <f>[10]RECURSOS!Z1</f>
        <v>21</v>
      </c>
      <c r="AB65" s="3">
        <f>[10]RECURSOS!AA1</f>
        <v>22</v>
      </c>
      <c r="AC65" s="3">
        <f>[10]RECURSOS!AB1</f>
        <v>23</v>
      </c>
      <c r="AD65" s="3">
        <f>[10]RECURSOS!AC1</f>
        <v>24</v>
      </c>
      <c r="AE65" s="26"/>
    </row>
    <row r="66" spans="1:31" ht="20.100000000000001" customHeight="1" x14ac:dyDescent="0.25">
      <c r="A66" s="146" t="s">
        <v>43</v>
      </c>
      <c r="B66" s="5" t="str">
        <f>[10]RECURSOS!A2</f>
        <v>SQUAD</v>
      </c>
      <c r="C66" s="23">
        <f>[10]RECURSOS!B2</f>
        <v>3780</v>
      </c>
      <c r="D66" s="14">
        <f>[10]RECURSOS!C2</f>
        <v>6</v>
      </c>
      <c r="E66" s="7">
        <f>[10]RECURSOS!D2</f>
        <v>1080</v>
      </c>
      <c r="F66" s="7">
        <f>[10]RECURSOS!E2</f>
        <v>2</v>
      </c>
      <c r="G66" s="144">
        <f>[10]RECURSOS!F2</f>
        <v>0</v>
      </c>
      <c r="H66" s="144">
        <f>[10]RECURSOS!G2</f>
        <v>1080</v>
      </c>
      <c r="I66" s="144">
        <f>[10]RECURSOS!H2</f>
        <v>1080</v>
      </c>
      <c r="J66" s="144">
        <f>[10]RECURSOS!I2</f>
        <v>1080</v>
      </c>
      <c r="K66" s="144">
        <f>[10]RECURSOS!J2</f>
        <v>1080</v>
      </c>
      <c r="L66" s="144">
        <f>[10]RECURSOS!K2</f>
        <v>-540</v>
      </c>
      <c r="M66" s="144">
        <f>[10]RECURSOS!L2</f>
        <v>0</v>
      </c>
      <c r="N66" s="144">
        <f>[10]RECURSOS!M2</f>
        <v>0</v>
      </c>
      <c r="O66" s="144">
        <f>[10]RECURSOS!N2</f>
        <v>0</v>
      </c>
      <c r="P66" s="144">
        <f>[10]RECURSOS!O2</f>
        <v>0</v>
      </c>
      <c r="Q66" s="144">
        <f>[10]RECURSOS!P2</f>
        <v>0</v>
      </c>
      <c r="R66" s="144">
        <f>[10]RECURSOS!Q2</f>
        <v>0</v>
      </c>
      <c r="S66" s="144">
        <f>[10]RECURSOS!R2</f>
        <v>0</v>
      </c>
      <c r="T66" s="144">
        <f>[10]RECURSOS!S2</f>
        <v>0</v>
      </c>
      <c r="U66" s="144">
        <f>[10]RECURSOS!T2</f>
        <v>0</v>
      </c>
      <c r="V66" s="144">
        <f>[10]RECURSOS!U2</f>
        <v>0</v>
      </c>
      <c r="W66" s="144">
        <f>[10]RECURSOS!V2</f>
        <v>0</v>
      </c>
      <c r="X66" s="144">
        <f>[10]RECURSOS!W2</f>
        <v>0</v>
      </c>
      <c r="Y66" s="144">
        <f>[10]RECURSOS!X2</f>
        <v>0</v>
      </c>
      <c r="Z66" s="144">
        <f>[10]RECURSOS!Y2</f>
        <v>0</v>
      </c>
      <c r="AA66" s="144">
        <f>[10]RECURSOS!Z2</f>
        <v>0</v>
      </c>
      <c r="AB66" s="144">
        <f>[10]RECURSOS!AA2</f>
        <v>0</v>
      </c>
      <c r="AC66" s="144">
        <f>[10]RECURSOS!AB2</f>
        <v>0</v>
      </c>
      <c r="AD66" s="144">
        <f>[10]RECURSOS!AC2</f>
        <v>0</v>
      </c>
      <c r="AE66" s="26"/>
    </row>
    <row r="67" spans="1:31" ht="20.100000000000001" customHeight="1" x14ac:dyDescent="0.25">
      <c r="A67" s="146"/>
      <c r="B67" s="5" t="str">
        <f>[10]RECURSOS!A3</f>
        <v>DEV PCOM+QA</v>
      </c>
      <c r="C67" s="23">
        <f>[10]RECURSOS!B3</f>
        <v>7772.8895999999986</v>
      </c>
      <c r="D67" s="14">
        <f>[10]RECURSOS!C3</f>
        <v>10</v>
      </c>
      <c r="E67" s="7">
        <f>[10]RECURSOS!D3</f>
        <v>1800</v>
      </c>
      <c r="F67" s="7">
        <f>[10]RECURSOS!E3</f>
        <v>3</v>
      </c>
      <c r="G67" s="144">
        <f>[10]RECURSOS!F3</f>
        <v>0</v>
      </c>
      <c r="H67" s="144">
        <f>[10]RECURSOS!G3</f>
        <v>0</v>
      </c>
      <c r="I67" s="144">
        <f>[10]RECURSOS!H3</f>
        <v>1800</v>
      </c>
      <c r="J67" s="144">
        <f>[10]RECURSOS!I3</f>
        <v>1800</v>
      </c>
      <c r="K67" s="144">
        <f>[10]RECURSOS!J3</f>
        <v>1800</v>
      </c>
      <c r="L67" s="144">
        <f>[10]RECURSOS!K3</f>
        <v>1800</v>
      </c>
      <c r="M67" s="144">
        <f>[10]RECURSOS!L3</f>
        <v>572.88959999999861</v>
      </c>
      <c r="N67" s="144">
        <f>[10]RECURSOS!M3</f>
        <v>0</v>
      </c>
      <c r="O67" s="144">
        <f>[10]RECURSOS!N3</f>
        <v>0</v>
      </c>
      <c r="P67" s="144">
        <f>[10]RECURSOS!O3</f>
        <v>0</v>
      </c>
      <c r="Q67" s="144">
        <f>[10]RECURSOS!P3</f>
        <v>0</v>
      </c>
      <c r="R67" s="144">
        <f>[10]RECURSOS!Q3</f>
        <v>0</v>
      </c>
      <c r="S67" s="144">
        <f>[10]RECURSOS!R3</f>
        <v>0</v>
      </c>
      <c r="T67" s="144">
        <f>[10]RECURSOS!S3</f>
        <v>0</v>
      </c>
      <c r="U67" s="144">
        <f>[10]RECURSOS!T3</f>
        <v>0</v>
      </c>
      <c r="V67" s="144">
        <f>[10]RECURSOS!U3</f>
        <v>0</v>
      </c>
      <c r="W67" s="144">
        <f>[10]RECURSOS!V3</f>
        <v>0</v>
      </c>
      <c r="X67" s="144">
        <f>[10]RECURSOS!W3</f>
        <v>0</v>
      </c>
      <c r="Y67" s="144">
        <f>[10]RECURSOS!X3</f>
        <v>0</v>
      </c>
      <c r="Z67" s="144">
        <f>[10]RECURSOS!Y3</f>
        <v>0</v>
      </c>
      <c r="AA67" s="144">
        <f>[10]RECURSOS!Z3</f>
        <v>0</v>
      </c>
      <c r="AB67" s="144">
        <f>[10]RECURSOS!AA3</f>
        <v>0</v>
      </c>
      <c r="AC67" s="144">
        <f>[10]RECURSOS!AB3</f>
        <v>0</v>
      </c>
      <c r="AD67" s="144">
        <f>[10]RECURSOS!AC3</f>
        <v>0</v>
      </c>
      <c r="AE67" s="26"/>
    </row>
    <row r="68" spans="1:31" ht="20.100000000000001" customHeight="1" x14ac:dyDescent="0.25">
      <c r="A68" s="146"/>
      <c r="B68" s="5" t="str">
        <f>[10]RECURSOS!A4</f>
        <v xml:space="preserve"> AN. NEGOCIO</v>
      </c>
      <c r="C68" s="23">
        <f>[10]RECURSOS!B4</f>
        <v>1850.6879999999996</v>
      </c>
      <c r="D68" s="14">
        <f>[10]RECURSOS!C4</f>
        <v>2</v>
      </c>
      <c r="E68" s="7">
        <f>[10]RECURSOS!D4</f>
        <v>360</v>
      </c>
      <c r="F68" s="7">
        <f>[10]RECURSOS!E4</f>
        <v>1</v>
      </c>
      <c r="G68" s="144">
        <f>[10]RECURSOS!F4</f>
        <v>360</v>
      </c>
      <c r="H68" s="144">
        <f>[10]RECURSOS!G4</f>
        <v>360</v>
      </c>
      <c r="I68" s="144">
        <f>[10]RECURSOS!H4</f>
        <v>360</v>
      </c>
      <c r="J68" s="144">
        <f>[10]RECURSOS!I4</f>
        <v>360</v>
      </c>
      <c r="K68" s="144">
        <f>[10]RECURSOS!J4</f>
        <v>360</v>
      </c>
      <c r="L68" s="144">
        <f>[10]RECURSOS!K4</f>
        <v>50.687999999999647</v>
      </c>
      <c r="M68" s="144">
        <f>[10]RECURSOS!L4</f>
        <v>0</v>
      </c>
      <c r="N68" s="144">
        <f>[10]RECURSOS!M4</f>
        <v>0</v>
      </c>
      <c r="O68" s="144">
        <f>[10]RECURSOS!N4</f>
        <v>0</v>
      </c>
      <c r="P68" s="144">
        <f>[10]RECURSOS!O4</f>
        <v>0</v>
      </c>
      <c r="Q68" s="144">
        <f>[10]RECURSOS!P4</f>
        <v>0</v>
      </c>
      <c r="R68" s="144">
        <f>[10]RECURSOS!Q4</f>
        <v>0</v>
      </c>
      <c r="S68" s="144">
        <f>[10]RECURSOS!R4</f>
        <v>0</v>
      </c>
      <c r="T68" s="144">
        <f>[10]RECURSOS!S4</f>
        <v>0</v>
      </c>
      <c r="U68" s="144">
        <f>[10]RECURSOS!T4</f>
        <v>0</v>
      </c>
      <c r="V68" s="144">
        <f>[10]RECURSOS!U4</f>
        <v>0</v>
      </c>
      <c r="W68" s="144">
        <f>[10]RECURSOS!V4</f>
        <v>0</v>
      </c>
      <c r="X68" s="144">
        <f>[10]RECURSOS!W4</f>
        <v>0</v>
      </c>
      <c r="Y68" s="144">
        <f>[10]RECURSOS!X4</f>
        <v>0</v>
      </c>
      <c r="Z68" s="144">
        <f>[10]RECURSOS!Y4</f>
        <v>0</v>
      </c>
      <c r="AA68" s="144">
        <f>[10]RECURSOS!Z4</f>
        <v>0</v>
      </c>
      <c r="AB68" s="144">
        <f>[10]RECURSOS!AA4</f>
        <v>0</v>
      </c>
      <c r="AC68" s="144">
        <f>[10]RECURSOS!AB4</f>
        <v>0</v>
      </c>
      <c r="AD68" s="144">
        <f>[10]RECURSOS!AC4</f>
        <v>0</v>
      </c>
      <c r="AE68" s="26"/>
    </row>
    <row r="69" spans="1:31" ht="20.100000000000001" customHeight="1" x14ac:dyDescent="0.25">
      <c r="A69" s="146"/>
      <c r="B69" s="5" t="str">
        <f>[10]RECURSOS!A5</f>
        <v>GESTÃO</v>
      </c>
      <c r="C69" s="23">
        <f>[10]RECURSOS!B5</f>
        <v>1850.6879999999996</v>
      </c>
      <c r="D69" s="14">
        <f>[10]RECURSOS!C5</f>
        <v>1</v>
      </c>
      <c r="E69" s="7">
        <f>[10]RECURSOS!D5</f>
        <v>180</v>
      </c>
      <c r="F69" s="7">
        <f>[10]RECURSOS!E5</f>
        <v>1</v>
      </c>
      <c r="G69" s="144">
        <f>[10]RECURSOS!F5</f>
        <v>180</v>
      </c>
      <c r="H69" s="144">
        <f>[10]RECURSOS!G5</f>
        <v>180</v>
      </c>
      <c r="I69" s="144">
        <f>[10]RECURSOS!H5</f>
        <v>180</v>
      </c>
      <c r="J69" s="144">
        <f>[10]RECURSOS!I5</f>
        <v>180</v>
      </c>
      <c r="K69" s="144">
        <f>[10]RECURSOS!J5</f>
        <v>180</v>
      </c>
      <c r="L69" s="144">
        <f>[10]RECURSOS!K5</f>
        <v>180</v>
      </c>
      <c r="M69" s="144">
        <f>[10]RECURSOS!L5</f>
        <v>180</v>
      </c>
      <c r="N69" s="144">
        <f>[10]RECURSOS!M5</f>
        <v>180</v>
      </c>
      <c r="O69" s="144">
        <f>[10]RECURSOS!N5</f>
        <v>180</v>
      </c>
      <c r="P69" s="144">
        <f>[10]RECURSOS!O5</f>
        <v>180</v>
      </c>
      <c r="Q69" s="144">
        <f>[10]RECURSOS!P5</f>
        <v>50.687999999999647</v>
      </c>
      <c r="R69" s="144">
        <f>[10]RECURSOS!Q5</f>
        <v>0</v>
      </c>
      <c r="S69" s="144">
        <f>[10]RECURSOS!R5</f>
        <v>0</v>
      </c>
      <c r="T69" s="144">
        <f>[10]RECURSOS!S5</f>
        <v>0</v>
      </c>
      <c r="U69" s="144">
        <f>[10]RECURSOS!T5</f>
        <v>0</v>
      </c>
      <c r="V69" s="144">
        <f>[10]RECURSOS!U5</f>
        <v>0</v>
      </c>
      <c r="W69" s="144">
        <f>[10]RECURSOS!V5</f>
        <v>0</v>
      </c>
      <c r="X69" s="144">
        <f>[10]RECURSOS!W5</f>
        <v>0</v>
      </c>
      <c r="Y69" s="144">
        <f>[10]RECURSOS!X5</f>
        <v>0</v>
      </c>
      <c r="Z69" s="144">
        <f>[10]RECURSOS!Y5</f>
        <v>0</v>
      </c>
      <c r="AA69" s="144">
        <f>[10]RECURSOS!Z5</f>
        <v>0</v>
      </c>
      <c r="AB69" s="144">
        <f>[10]RECURSOS!AA5</f>
        <v>0</v>
      </c>
      <c r="AC69" s="144">
        <f>[10]RECURSOS!AB5</f>
        <v>0</v>
      </c>
      <c r="AD69" s="144">
        <f>[10]RECURSOS!AC5</f>
        <v>0</v>
      </c>
      <c r="AE69" s="26"/>
    </row>
    <row r="70" spans="1:31" ht="20.100000000000001" customHeight="1" thickBot="1" x14ac:dyDescent="0.3">
      <c r="A70" s="146"/>
      <c r="B70" s="5" t="str">
        <f>[10]RECURSOS!A6</f>
        <v>OUTRAS AREAS</v>
      </c>
      <c r="C70" s="23">
        <f>[10]RECURSOS!B6</f>
        <v>555.2063999999998</v>
      </c>
      <c r="D70" s="14">
        <f>[10]RECURSOS!C6</f>
        <v>2</v>
      </c>
      <c r="E70" s="7">
        <f>[10]RECURSOS!D6</f>
        <v>360</v>
      </c>
      <c r="F70" s="7">
        <f>[10]RECURSOS!E6</f>
        <v>1</v>
      </c>
      <c r="G70" s="144">
        <f>[10]RECURSOS!F6</f>
        <v>360</v>
      </c>
      <c r="H70" s="144">
        <f>[10]RECURSOS!G6</f>
        <v>360</v>
      </c>
      <c r="I70" s="144">
        <f>[10]RECURSOS!H6</f>
        <v>-164.7936000000002</v>
      </c>
      <c r="J70" s="144">
        <f>[10]RECURSOS!I6</f>
        <v>0</v>
      </c>
      <c r="K70" s="144">
        <f>[10]RECURSOS!J6</f>
        <v>0</v>
      </c>
      <c r="L70" s="144">
        <f>[10]RECURSOS!K6</f>
        <v>0</v>
      </c>
      <c r="M70" s="144">
        <f>[10]RECURSOS!L6</f>
        <v>0</v>
      </c>
      <c r="N70" s="144">
        <f>[10]RECURSOS!M6</f>
        <v>0</v>
      </c>
      <c r="O70" s="144">
        <f>[10]RECURSOS!N6</f>
        <v>0</v>
      </c>
      <c r="P70" s="144">
        <f>[10]RECURSOS!O6</f>
        <v>0</v>
      </c>
      <c r="Q70" s="144">
        <f>[10]RECURSOS!P6</f>
        <v>0</v>
      </c>
      <c r="R70" s="144">
        <f>[10]RECURSOS!Q6</f>
        <v>0</v>
      </c>
      <c r="S70" s="144">
        <f>[10]RECURSOS!R6</f>
        <v>0</v>
      </c>
      <c r="T70" s="144">
        <f>[10]RECURSOS!S6</f>
        <v>0</v>
      </c>
      <c r="U70" s="144">
        <f>[10]RECURSOS!T6</f>
        <v>0</v>
      </c>
      <c r="V70" s="144">
        <f>[10]RECURSOS!U6</f>
        <v>0</v>
      </c>
      <c r="W70" s="144">
        <f>[10]RECURSOS!V6</f>
        <v>0</v>
      </c>
      <c r="X70" s="144">
        <f>[10]RECURSOS!W6</f>
        <v>0</v>
      </c>
      <c r="Y70" s="144">
        <f>[10]RECURSOS!X6</f>
        <v>0</v>
      </c>
      <c r="Z70" s="144">
        <f>[10]RECURSOS!Y6</f>
        <v>0</v>
      </c>
      <c r="AA70" s="144">
        <f>[10]RECURSOS!Z6</f>
        <v>0</v>
      </c>
      <c r="AB70" s="144">
        <f>[10]RECURSOS!AA6</f>
        <v>0</v>
      </c>
      <c r="AC70" s="144">
        <f>[10]RECURSOS!AB6</f>
        <v>0</v>
      </c>
      <c r="AD70" s="144">
        <f>[10]RECURSOS!AC6</f>
        <v>0</v>
      </c>
      <c r="AE70" s="26"/>
    </row>
    <row r="71" spans="1:31" ht="20.100000000000001" customHeight="1" thickTop="1" thickBot="1" x14ac:dyDescent="0.3">
      <c r="A71" s="19"/>
      <c r="B71" s="10">
        <f>[10]RECURSOS!A8</f>
        <v>0</v>
      </c>
      <c r="C71" s="11">
        <f>[10]RECURSOS!B8</f>
        <v>15809.471999999998</v>
      </c>
      <c r="D71" s="11">
        <f>[10]RECURSOS!C8</f>
        <v>21</v>
      </c>
      <c r="E71" s="12">
        <f>[10]RECURSOS!D8</f>
        <v>3780</v>
      </c>
      <c r="F71" s="9">
        <f>[10]RECURSOS!E8</f>
        <v>0</v>
      </c>
      <c r="G71" s="145">
        <f>[10]RECURSOS!F8</f>
        <v>900</v>
      </c>
      <c r="H71" s="145">
        <f>[10]RECURSOS!G8</f>
        <v>1980</v>
      </c>
      <c r="I71" s="145">
        <f>[10]RECURSOS!H8</f>
        <v>3255.2064</v>
      </c>
      <c r="J71" s="145">
        <f>[10]RECURSOS!I8</f>
        <v>3420</v>
      </c>
      <c r="K71" s="145">
        <f>[10]RECURSOS!J8</f>
        <v>3420</v>
      </c>
      <c r="L71" s="145">
        <f>[10]RECURSOS!K8</f>
        <v>1490.6879999999996</v>
      </c>
      <c r="M71" s="145">
        <f>[10]RECURSOS!L8</f>
        <v>752.88959999999861</v>
      </c>
      <c r="N71" s="145">
        <f>[10]RECURSOS!M8</f>
        <v>180</v>
      </c>
      <c r="O71" s="145">
        <f>[10]RECURSOS!N8</f>
        <v>180</v>
      </c>
      <c r="P71" s="145">
        <f>[10]RECURSOS!O8</f>
        <v>180</v>
      </c>
      <c r="Q71" s="145">
        <f>[10]RECURSOS!P8</f>
        <v>50.687999999999647</v>
      </c>
      <c r="R71" s="145">
        <f>[10]RECURSOS!Q8</f>
        <v>0</v>
      </c>
      <c r="S71" s="145">
        <f>[10]RECURSOS!R8</f>
        <v>0</v>
      </c>
      <c r="T71" s="145">
        <f>[10]RECURSOS!S8</f>
        <v>0</v>
      </c>
      <c r="U71" s="145">
        <f>[10]RECURSOS!T8</f>
        <v>0</v>
      </c>
      <c r="V71" s="145">
        <f>[10]RECURSOS!U8</f>
        <v>0</v>
      </c>
      <c r="W71" s="145">
        <f>[10]RECURSOS!V8</f>
        <v>0</v>
      </c>
      <c r="X71" s="145">
        <f>[10]RECURSOS!W8</f>
        <v>0</v>
      </c>
      <c r="Y71" s="145">
        <f>[10]RECURSOS!X8</f>
        <v>0</v>
      </c>
      <c r="Z71" s="145">
        <f>[10]RECURSOS!Y8</f>
        <v>0</v>
      </c>
      <c r="AA71" s="145">
        <f>[10]RECURSOS!Z8</f>
        <v>0</v>
      </c>
      <c r="AB71" s="145">
        <f>[10]RECURSOS!AA8</f>
        <v>0</v>
      </c>
      <c r="AC71" s="145">
        <f>[10]RECURSOS!AB8</f>
        <v>0</v>
      </c>
      <c r="AD71" s="145">
        <f>[10]RECURSOS!AC8</f>
        <v>0</v>
      </c>
      <c r="AE71" s="26"/>
    </row>
    <row r="72" spans="1:31" ht="20.100000000000001" customHeight="1" thickTop="1" x14ac:dyDescent="0.2"/>
  </sheetData>
  <sortState ref="C3:H9">
    <sortCondition ref="C3:C9"/>
  </sortState>
  <conditionalFormatting sqref="G26:AD30">
    <cfRule type="cellIs" dxfId="17" priority="28" operator="lessThan">
      <formula>0</formula>
    </cfRule>
    <cfRule type="cellIs" dxfId="16" priority="29" operator="greaterThanOrEqual">
      <formula>0</formula>
    </cfRule>
    <cfRule type="colorScale" priority="30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18:AD22">
    <cfRule type="cellIs" dxfId="15" priority="25" operator="lessThan">
      <formula>0</formula>
    </cfRule>
    <cfRule type="cellIs" dxfId="14" priority="26" operator="greaterThanOrEqual">
      <formula>0</formula>
    </cfRule>
    <cfRule type="colorScale" priority="27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2:AD6">
    <cfRule type="cellIs" dxfId="13" priority="22" operator="lessThan">
      <formula>0</formula>
    </cfRule>
    <cfRule type="cellIs" dxfId="12" priority="23" operator="greaterThanOrEqual">
      <formula>0</formula>
    </cfRule>
    <cfRule type="colorScale" priority="24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10:AD14">
    <cfRule type="cellIs" dxfId="11" priority="19" operator="lessThan">
      <formula>0</formula>
    </cfRule>
    <cfRule type="cellIs" dxfId="10" priority="20" operator="greaterThanOrEqual">
      <formula>0</formula>
    </cfRule>
    <cfRule type="colorScale" priority="21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34:AD38">
    <cfRule type="cellIs" dxfId="9" priority="16" operator="lessThan">
      <formula>0</formula>
    </cfRule>
    <cfRule type="cellIs" dxfId="8" priority="17" operator="greaterThanOrEqual">
      <formula>0</formula>
    </cfRule>
    <cfRule type="colorScale" priority="18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42:AD46">
    <cfRule type="cellIs" dxfId="7" priority="34" operator="lessThan">
      <formula>0</formula>
    </cfRule>
    <cfRule type="cellIs" dxfId="6" priority="35" operator="greaterThanOrEqual">
      <formula>0</formula>
    </cfRule>
    <cfRule type="colorScale" priority="36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50:AD54">
    <cfRule type="cellIs" dxfId="5" priority="37" operator="lessThan">
      <formula>0</formula>
    </cfRule>
    <cfRule type="cellIs" dxfId="4" priority="38" operator="greaterThanOrEqual">
      <formula>0</formula>
    </cfRule>
    <cfRule type="colorScale" priority="39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58:AD62">
    <cfRule type="cellIs" dxfId="3" priority="40" operator="lessThan">
      <formula>0</formula>
    </cfRule>
    <cfRule type="cellIs" dxfId="2" priority="41" operator="greaterThanOrEqual">
      <formula>0</formula>
    </cfRule>
    <cfRule type="colorScale" priority="42">
      <colorScale>
        <cfvo type="num" val="0"/>
        <cfvo type="num" val="0"/>
        <cfvo type="max"/>
        <color theme="0"/>
        <color rgb="FF00B082"/>
        <color rgb="FF009999"/>
      </colorScale>
    </cfRule>
  </conditionalFormatting>
  <conditionalFormatting sqref="G66:AD70">
    <cfRule type="cellIs" dxfId="1" priority="116" operator="lessThan">
      <formula>0</formula>
    </cfRule>
    <cfRule type="cellIs" dxfId="0" priority="117" operator="greaterThanOrEqual">
      <formula>0</formula>
    </cfRule>
    <cfRule type="colorScale" priority="118">
      <colorScale>
        <cfvo type="num" val="0"/>
        <cfvo type="num" val="0"/>
        <cfvo type="max"/>
        <color theme="0"/>
        <color rgb="FF00B082"/>
        <color rgb="FF009999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ACOMPANHAMENTO GERAL</vt:lpstr>
      <vt:lpstr>CRONO FASE</vt:lpstr>
      <vt:lpstr>HORAS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7700181714</dc:creator>
  <cp:lastModifiedBy>ANDRE MARTINS ZIGAIB</cp:lastModifiedBy>
  <cp:lastPrinted>2019-06-06T19:17:14Z</cp:lastPrinted>
  <dcterms:created xsi:type="dcterms:W3CDTF">2018-09-17T20:58:21Z</dcterms:created>
  <dcterms:modified xsi:type="dcterms:W3CDTF">2020-02-05T18:33:45Z</dcterms:modified>
</cp:coreProperties>
</file>