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olli\Downloads\"/>
    </mc:Choice>
  </mc:AlternateContent>
  <xr:revisionPtr revIDLastSave="0" documentId="13_ncr:1_{31746CE9-3FA4-4530-AE15-95A5212817AE}" xr6:coauthVersionLast="47" xr6:coauthVersionMax="47" xr10:uidLastSave="{00000000-0000-0000-0000-000000000000}"/>
  <bookViews>
    <workbookView xWindow="8436" yWindow="1428" windowWidth="17280" windowHeight="8964" activeTab="3" xr2:uid="{00000000-000D-0000-FFFF-FFFF00000000}"/>
  </bookViews>
  <sheets>
    <sheet name="Portada" sheetId="1" r:id="rId1"/>
    <sheet name="P. Inversion " sheetId="28" r:id="rId2"/>
    <sheet name="Depreciación" sheetId="31" r:id="rId3"/>
    <sheet name="P. Costos " sheetId="30" r:id="rId4"/>
    <sheet name="Proyección de Costos" sheetId="32" r:id="rId5"/>
    <sheet name="P. Ingresos" sheetId="33" r:id="rId6"/>
    <sheet name="Capital de trabajo" sheetId="35" r:id="rId7"/>
    <sheet name="p. Financiamiento" sheetId="34" r:id="rId8"/>
    <sheet name="Balance General" sheetId="36" r:id="rId9"/>
    <sheet name="Edo. Resultados" sheetId="38" r:id="rId10"/>
    <sheet name="EFNE " sheetId="39" r:id="rId11"/>
    <sheet name="Cálculo Indicadores Finan" sheetId="40" r:id="rId12"/>
    <sheet name="PE " sheetId="41" r:id="rId13"/>
    <sheet name="EE " sheetId="42" r:id="rId14"/>
    <sheet name="CONCLUSIONES" sheetId="43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30" l="1"/>
  <c r="D59" i="30"/>
  <c r="D55" i="30"/>
  <c r="C59" i="30"/>
  <c r="F20" i="31"/>
  <c r="F21" i="31"/>
  <c r="F22" i="31"/>
  <c r="F23" i="31"/>
  <c r="F19" i="31"/>
  <c r="F5" i="31"/>
  <c r="C20" i="31"/>
  <c r="C21" i="31"/>
  <c r="C22" i="31"/>
  <c r="C23" i="31"/>
  <c r="C19" i="31"/>
  <c r="B20" i="31"/>
  <c r="B21" i="31"/>
  <c r="B22" i="31"/>
  <c r="B23" i="31"/>
  <c r="B19" i="31"/>
  <c r="D32" i="30"/>
  <c r="D31" i="30"/>
  <c r="C31" i="30"/>
  <c r="C32" i="30"/>
  <c r="D7" i="30"/>
  <c r="D8" i="30"/>
  <c r="D9" i="30"/>
  <c r="D6" i="30"/>
  <c r="E19" i="30"/>
  <c r="F17" i="30"/>
  <c r="F16" i="30"/>
  <c r="F19" i="30" s="1"/>
  <c r="C28" i="30" s="1"/>
  <c r="D27" i="30" s="1"/>
  <c r="E17" i="30"/>
  <c r="E16" i="30"/>
  <c r="F15" i="31"/>
  <c r="F6" i="31"/>
  <c r="F7" i="31"/>
  <c r="F8" i="31"/>
  <c r="F9" i="31"/>
  <c r="F10" i="31"/>
  <c r="F11" i="31"/>
  <c r="F12" i="31"/>
  <c r="F13" i="31"/>
  <c r="F14" i="31"/>
  <c r="C15" i="31"/>
  <c r="C6" i="31"/>
  <c r="C7" i="31"/>
  <c r="C8" i="31"/>
  <c r="C9" i="31"/>
  <c r="C5" i="31"/>
  <c r="D15" i="31"/>
  <c r="E15" i="31"/>
  <c r="B15" i="31"/>
  <c r="D22" i="28"/>
  <c r="D18" i="28"/>
  <c r="C39" i="28"/>
  <c r="D34" i="28"/>
  <c r="B39" i="28"/>
  <c r="D36" i="28"/>
  <c r="D35" i="28"/>
  <c r="D9" i="28"/>
  <c r="D7" i="28"/>
  <c r="D21" i="28"/>
  <c r="D20" i="28"/>
  <c r="D8" i="28"/>
  <c r="D6" i="28"/>
  <c r="D5" i="28"/>
  <c r="C90" i="30" l="1"/>
  <c r="D39" i="28"/>
  <c r="B13" i="28"/>
  <c r="E5" i="31"/>
  <c r="E6" i="31"/>
  <c r="E7" i="31"/>
  <c r="E8" i="31"/>
  <c r="E9" i="31"/>
  <c r="E10" i="31"/>
  <c r="E11" i="31"/>
  <c r="O38" i="40" l="1"/>
  <c r="O33" i="40"/>
  <c r="L28" i="40"/>
  <c r="L23" i="40"/>
  <c r="P14" i="40"/>
  <c r="C18" i="39"/>
  <c r="C9" i="39"/>
  <c r="C11" i="39" s="1"/>
  <c r="C13" i="39" s="1"/>
  <c r="C15" i="39" s="1"/>
  <c r="F9" i="39"/>
  <c r="F11" i="39" s="1"/>
  <c r="E9" i="39"/>
  <c r="E11" i="39" s="1"/>
  <c r="D9" i="39"/>
  <c r="D11" i="39" s="1"/>
  <c r="D13" i="39" s="1"/>
  <c r="D15" i="39" s="1"/>
  <c r="D18" i="39" s="1"/>
  <c r="F37" i="38"/>
  <c r="F39" i="38" s="1"/>
  <c r="C37" i="38"/>
  <c r="C39" i="38" s="1"/>
  <c r="F9" i="38"/>
  <c r="F11" i="38" s="1"/>
  <c r="F13" i="38" s="1"/>
  <c r="C9" i="38"/>
  <c r="C11" i="38" s="1"/>
  <c r="C13" i="38" s="1"/>
  <c r="E13" i="39" l="1"/>
  <c r="E15" i="39" s="1"/>
  <c r="E18" i="39" s="1"/>
  <c r="F13" i="39"/>
  <c r="F15" i="39" s="1"/>
  <c r="F18" i="39" s="1"/>
  <c r="C40" i="38"/>
  <c r="C41" i="38" s="1"/>
  <c r="F40" i="38"/>
  <c r="F41" i="38" s="1"/>
  <c r="D24" i="31" l="1"/>
  <c r="B24" i="31"/>
  <c r="E23" i="31"/>
  <c r="E22" i="31"/>
  <c r="E21" i="31"/>
  <c r="E20" i="31"/>
  <c r="E19" i="31"/>
  <c r="C24" i="31" s="1"/>
  <c r="B47" i="36"/>
  <c r="B68" i="36" s="1"/>
  <c r="D84" i="36"/>
  <c r="D80" i="36"/>
  <c r="G75" i="36"/>
  <c r="G79" i="36" s="1"/>
  <c r="G85" i="36" s="1"/>
  <c r="D75" i="36"/>
  <c r="D42" i="36"/>
  <c r="D38" i="36"/>
  <c r="G33" i="36"/>
  <c r="G37" i="36" s="1"/>
  <c r="G43" i="36" s="1"/>
  <c r="D33" i="36"/>
  <c r="D21" i="36"/>
  <c r="D17" i="36"/>
  <c r="G12" i="36"/>
  <c r="G16" i="36" s="1"/>
  <c r="G22" i="36" s="1"/>
  <c r="D12" i="36"/>
  <c r="D54" i="36"/>
  <c r="D63" i="36"/>
  <c r="G54" i="36"/>
  <c r="G58" i="36" s="1"/>
  <c r="G64" i="36" s="1"/>
  <c r="C42" i="35"/>
  <c r="C31" i="35"/>
  <c r="C21" i="35"/>
  <c r="C11" i="35"/>
  <c r="E11" i="35"/>
  <c r="D47" i="33"/>
  <c r="B41" i="33"/>
  <c r="D40" i="33"/>
  <c r="B34" i="33"/>
  <c r="C12" i="33"/>
  <c r="A23" i="33" s="1"/>
  <c r="A25" i="33" s="1"/>
  <c r="C25" i="33" s="1"/>
  <c r="F86" i="32"/>
  <c r="D86" i="32"/>
  <c r="B86" i="32"/>
  <c r="G81" i="32"/>
  <c r="E81" i="32"/>
  <c r="E86" i="32" s="1"/>
  <c r="C81" i="32"/>
  <c r="C86" i="32" s="1"/>
  <c r="G79" i="32"/>
  <c r="G86" i="32" s="1"/>
  <c r="E79" i="32"/>
  <c r="C79" i="32"/>
  <c r="F62" i="32"/>
  <c r="D62" i="32"/>
  <c r="B62" i="32"/>
  <c r="G57" i="32"/>
  <c r="E57" i="32"/>
  <c r="C57" i="32"/>
  <c r="G55" i="32"/>
  <c r="G62" i="32" s="1"/>
  <c r="E55" i="32"/>
  <c r="C55" i="32"/>
  <c r="C29" i="32"/>
  <c r="C27" i="32"/>
  <c r="F34" i="32"/>
  <c r="G29" i="32"/>
  <c r="G27" i="32"/>
  <c r="G34" i="32" s="1"/>
  <c r="B10" i="32"/>
  <c r="B21" i="32"/>
  <c r="C21" i="32"/>
  <c r="B34" i="32"/>
  <c r="B42" i="32"/>
  <c r="D50" i="32"/>
  <c r="B50" i="32"/>
  <c r="B73" i="32"/>
  <c r="D95" i="32"/>
  <c r="B95" i="32"/>
  <c r="E29" i="32"/>
  <c r="E27" i="32"/>
  <c r="C95" i="32"/>
  <c r="C73" i="32"/>
  <c r="D72" i="32"/>
  <c r="D71" i="32"/>
  <c r="D70" i="32"/>
  <c r="D69" i="32"/>
  <c r="C50" i="32"/>
  <c r="C42" i="32"/>
  <c r="D42" i="32"/>
  <c r="D34" i="32"/>
  <c r="D21" i="32"/>
  <c r="C10" i="32"/>
  <c r="D10" i="32"/>
  <c r="B93" i="30"/>
  <c r="B84" i="30"/>
  <c r="D77" i="30"/>
  <c r="C60" i="30"/>
  <c r="B60" i="30"/>
  <c r="D53" i="30"/>
  <c r="E13" i="31"/>
  <c r="E12" i="31"/>
  <c r="C71" i="30"/>
  <c r="B71" i="30"/>
  <c r="D70" i="30"/>
  <c r="D69" i="30"/>
  <c r="D68" i="30"/>
  <c r="D67" i="30"/>
  <c r="C48" i="30"/>
  <c r="C56" i="30" s="1"/>
  <c r="B48" i="30"/>
  <c r="C40" i="30"/>
  <c r="B40" i="30"/>
  <c r="D39" i="30"/>
  <c r="D40" i="30" s="1"/>
  <c r="D19" i="30"/>
  <c r="C19" i="30"/>
  <c r="B19" i="30"/>
  <c r="C10" i="30"/>
  <c r="B10" i="30"/>
  <c r="D19" i="28"/>
  <c r="D13" i="28"/>
  <c r="C46" i="28" s="1"/>
  <c r="B47" i="28"/>
  <c r="C13" i="28"/>
  <c r="B46" i="28"/>
  <c r="C28" i="28"/>
  <c r="B28" i="28"/>
  <c r="B45" i="28" s="1"/>
  <c r="D28" i="28"/>
  <c r="C45" i="28" s="1"/>
  <c r="C23" i="28"/>
  <c r="B23" i="28"/>
  <c r="B44" i="28" s="1"/>
  <c r="C34" i="32" l="1"/>
  <c r="C91" i="30"/>
  <c r="D22" i="36"/>
  <c r="E34" i="32"/>
  <c r="D43" i="36"/>
  <c r="C62" i="32"/>
  <c r="E62" i="32"/>
  <c r="D85" i="36"/>
  <c r="E24" i="31"/>
  <c r="F24" i="31"/>
  <c r="D59" i="36"/>
  <c r="D64" i="36" s="1"/>
  <c r="C23" i="33"/>
  <c r="D32" i="33" s="1"/>
  <c r="A24" i="33"/>
  <c r="C24" i="33" s="1"/>
  <c r="D38" i="33" s="1"/>
  <c r="C48" i="33"/>
  <c r="D45" i="33"/>
  <c r="B48" i="33"/>
  <c r="D33" i="33"/>
  <c r="D73" i="32"/>
  <c r="D10" i="30"/>
  <c r="C26" i="30" s="1"/>
  <c r="D71" i="30"/>
  <c r="C80" i="30" s="1"/>
  <c r="E14" i="31"/>
  <c r="B32" i="30"/>
  <c r="B48" i="28"/>
  <c r="D23" i="28"/>
  <c r="C44" i="28" s="1"/>
  <c r="C84" i="30" l="1"/>
  <c r="D79" i="30"/>
  <c r="D84" i="30" s="1"/>
  <c r="C92" i="30" s="1"/>
  <c r="D25" i="30"/>
  <c r="C93" i="30" s="1"/>
  <c r="E21" i="35"/>
  <c r="E31" i="35"/>
  <c r="E42" i="35"/>
  <c r="C41" i="33"/>
  <c r="D31" i="33"/>
  <c r="D34" i="33" s="1"/>
  <c r="D46" i="33"/>
  <c r="D48" i="33" s="1"/>
  <c r="D39" i="33"/>
  <c r="D41" i="33" s="1"/>
  <c r="C34" i="33" l="1"/>
  <c r="C47" i="28"/>
  <c r="C48" i="28" s="1"/>
</calcChain>
</file>

<file path=xl/sharedStrings.xml><?xml version="1.0" encoding="utf-8"?>
<sst xmlns="http://schemas.openxmlformats.org/spreadsheetml/2006/main" count="790" uniqueCount="306">
  <si>
    <t>Presupuesto de Inversión</t>
  </si>
  <si>
    <t>Activos Fijos</t>
  </si>
  <si>
    <t>Tabla de activos fijos de oficina</t>
  </si>
  <si>
    <t>Activos fijos de oficina</t>
  </si>
  <si>
    <t>Cantidad</t>
  </si>
  <si>
    <t>Costo Unitario</t>
  </si>
  <si>
    <t>Inversión total</t>
  </si>
  <si>
    <t>Total</t>
  </si>
  <si>
    <t>Tabla de activos fijos de venta</t>
  </si>
  <si>
    <t>Activos fijos de venta</t>
  </si>
  <si>
    <t>Tabla de activos fijos de producción</t>
  </si>
  <si>
    <t>Activos fijos de producción</t>
  </si>
  <si>
    <t>Activos Diferidos</t>
  </si>
  <si>
    <t>Tabla de activos diferidos</t>
  </si>
  <si>
    <t>Activos diferidos</t>
  </si>
  <si>
    <t>Tabla de inversión Total</t>
  </si>
  <si>
    <t>Inversión</t>
  </si>
  <si>
    <t>Activos fijos de producción/Operación</t>
  </si>
  <si>
    <t>DEPRECIACIÓN DE ACTIVOS FIJOS</t>
  </si>
  <si>
    <t>Tabla de depreciación de activos fijos de producción</t>
  </si>
  <si>
    <t>Depreciación mensual</t>
  </si>
  <si>
    <t>% de Depreciación anual</t>
  </si>
  <si>
    <t>Depreciación anual</t>
  </si>
  <si>
    <t>Valor de salvamento (después del 3er año)</t>
  </si>
  <si>
    <t>Valor de salvamento (después del 3er. Año)</t>
  </si>
  <si>
    <t>Costos de Producción</t>
  </si>
  <si>
    <t>Tabla de Insumos</t>
  </si>
  <si>
    <t>Insumos</t>
  </si>
  <si>
    <t>Costo total</t>
  </si>
  <si>
    <t>Tabla de Mano de obra</t>
  </si>
  <si>
    <t>Puesto</t>
  </si>
  <si>
    <t>No. de personas</t>
  </si>
  <si>
    <t>Hrs. p/el proyecto</t>
  </si>
  <si>
    <t>Pago por hora</t>
  </si>
  <si>
    <t>Pago en el proyecto</t>
  </si>
  <si>
    <t>Tabla de Costos Totales de Producción</t>
  </si>
  <si>
    <t>Costos Variables de producción</t>
  </si>
  <si>
    <t>Costo Total</t>
  </si>
  <si>
    <t>Costos Fijos de producción</t>
  </si>
  <si>
    <t>Gastos de Administración</t>
  </si>
  <si>
    <t>Tabla de Gastos de oficina</t>
  </si>
  <si>
    <t>Gastos de oficina</t>
  </si>
  <si>
    <t>Gasto Unitario</t>
  </si>
  <si>
    <t>Gasto Total</t>
  </si>
  <si>
    <t>Tabla de Personal Administrativo</t>
  </si>
  <si>
    <t>(*Los que hayan considerado en su estructura organizacional)</t>
  </si>
  <si>
    <t>Sueldo mensual</t>
  </si>
  <si>
    <t>Tabla de Costos Totales de Administración</t>
  </si>
  <si>
    <t>Gastos de Venta</t>
  </si>
  <si>
    <t>Tabla de Gastos de Publicidad</t>
  </si>
  <si>
    <t>Publicidad</t>
  </si>
  <si>
    <t>Tabla de Gastos Totales de Venta</t>
  </si>
  <si>
    <t>Tabla de Costos Totales de Producción, administración y venta</t>
  </si>
  <si>
    <t>Costos de Producción Mensual /por proyecto</t>
  </si>
  <si>
    <t>Depreciación de Activos Fijos de Prod.</t>
  </si>
  <si>
    <t>Costo por tabla</t>
  </si>
  <si>
    <t>Costos Variables de administración</t>
  </si>
  <si>
    <t>Costos Fijos de administración</t>
  </si>
  <si>
    <t>Depreciación de Activos Fijos Admin.</t>
  </si>
  <si>
    <t>Costos Fijos de  Administración</t>
  </si>
  <si>
    <t>Costos de Venta</t>
  </si>
  <si>
    <t>Costos Variables de venta</t>
  </si>
  <si>
    <t>Costos Fijos de venta</t>
  </si>
  <si>
    <t>Depreciación de Activos Fijos Venta</t>
  </si>
  <si>
    <t>Gasolina</t>
  </si>
  <si>
    <t>Campaña publicitaria</t>
  </si>
  <si>
    <t>Costos de producción</t>
  </si>
  <si>
    <t>Costos  de administración</t>
  </si>
  <si>
    <t>Costos de venta</t>
  </si>
  <si>
    <t>*Costo total con depreciación incluida</t>
  </si>
  <si>
    <t>Costos de Producción Anual</t>
  </si>
  <si>
    <t>Año 1</t>
  </si>
  <si>
    <t>Año 2</t>
  </si>
  <si>
    <t>Año 3</t>
  </si>
  <si>
    <t>Costo Total Año 1</t>
  </si>
  <si>
    <t>Costo Total Año 2</t>
  </si>
  <si>
    <t>Costo Total Año 3</t>
  </si>
  <si>
    <t>Tabla de consumo potencial</t>
  </si>
  <si>
    <t>C = nq</t>
  </si>
  <si>
    <t>Donde:</t>
  </si>
  <si>
    <t>C: consumo aparente.</t>
  </si>
  <si>
    <t>n: número de compradores posibles para el mismo tipo de producto en un determinado mercado.</t>
  </si>
  <si>
    <t>q: cantidad promedio de consumo per cápita en el mercado.</t>
  </si>
  <si>
    <t>No. Clientes potenciales</t>
  </si>
  <si>
    <t>Consumo per cápita al año</t>
  </si>
  <si>
    <t>Consumo aparente anual</t>
  </si>
  <si>
    <t>Tabla de demanda potencial</t>
  </si>
  <si>
    <t>Q = C * m</t>
  </si>
  <si>
    <t>Q: demanda potencial.</t>
  </si>
  <si>
    <t>C: consumo aparente (n*q)</t>
  </si>
  <si>
    <t>m: % del mercado que pretende abastecer la empresa</t>
  </si>
  <si>
    <t>Consumo aparente</t>
  </si>
  <si>
    <t>% de mercado anual</t>
  </si>
  <si>
    <t>Demanda potencial</t>
  </si>
  <si>
    <t>Tabla de Ingresos</t>
  </si>
  <si>
    <t>Producto y/o Servicio</t>
  </si>
  <si>
    <t>Precio Unitario</t>
  </si>
  <si>
    <t>Demanda anual</t>
  </si>
  <si>
    <t>Ingresos</t>
  </si>
  <si>
    <t>PRESUPUESTO DE INGRESOS</t>
  </si>
  <si>
    <t>Financiamiento interno</t>
  </si>
  <si>
    <t>Aportación de los socios</t>
  </si>
  <si>
    <t>Financiamiento externo</t>
  </si>
  <si>
    <t>Credito bancario</t>
  </si>
  <si>
    <t>Intereses</t>
  </si>
  <si>
    <t>Años</t>
  </si>
  <si>
    <t>Tabla de pago de la deuda</t>
  </si>
  <si>
    <t>Anualidad</t>
  </si>
  <si>
    <t>Pago a capital</t>
  </si>
  <si>
    <t>Deuda</t>
  </si>
  <si>
    <t>Capital de trabajo</t>
  </si>
  <si>
    <t>Año 0</t>
  </si>
  <si>
    <t>Activo circulante</t>
  </si>
  <si>
    <t>Pasivo circulante</t>
  </si>
  <si>
    <t>Elemento</t>
  </si>
  <si>
    <t>Efectivo</t>
  </si>
  <si>
    <t>Sueldos</t>
  </si>
  <si>
    <t>Banco</t>
  </si>
  <si>
    <t>Proveedor</t>
  </si>
  <si>
    <t xml:space="preserve">Capital de trabajo = </t>
  </si>
  <si>
    <t>Inventario</t>
  </si>
  <si>
    <t>Acreedores</t>
  </si>
  <si>
    <t>Año1</t>
  </si>
  <si>
    <t>Capital de trabajo =</t>
  </si>
  <si>
    <t>Año2</t>
  </si>
  <si>
    <t>Año3</t>
  </si>
  <si>
    <t>NOMBRE DE LA EMPRESA</t>
  </si>
  <si>
    <t>Pasivo total + capital</t>
  </si>
  <si>
    <t>Activo total</t>
  </si>
  <si>
    <t>Aportacion de socios</t>
  </si>
  <si>
    <t>Capital</t>
  </si>
  <si>
    <t>Venta</t>
  </si>
  <si>
    <t>Total pasivo</t>
  </si>
  <si>
    <t>Producción</t>
  </si>
  <si>
    <t>Oficina</t>
  </si>
  <si>
    <t>Pasivos a largo plazo</t>
  </si>
  <si>
    <t>Activos fijos</t>
  </si>
  <si>
    <t>Proovedores</t>
  </si>
  <si>
    <t>Caja</t>
  </si>
  <si>
    <t>Pasivos</t>
  </si>
  <si>
    <t>Activos</t>
  </si>
  <si>
    <t>Balance general</t>
  </si>
  <si>
    <t>Concepto</t>
  </si>
  <si>
    <t>Sumatoria</t>
  </si>
  <si>
    <t>Sumantoria</t>
  </si>
  <si>
    <t>Pasivo Circulante</t>
  </si>
  <si>
    <t>Activo Circulante</t>
  </si>
  <si>
    <t>Fecha determinada</t>
  </si>
  <si>
    <t>Nombre de la empresa</t>
  </si>
  <si>
    <t>%</t>
  </si>
  <si>
    <t>Reinversión de utilidades</t>
  </si>
  <si>
    <t>año 1</t>
  </si>
  <si>
    <t>Número de Años</t>
  </si>
  <si>
    <t>PAQUETERIA COURNIER</t>
  </si>
  <si>
    <t>Nombre de la Empresa</t>
  </si>
  <si>
    <t>Estado de Resultados</t>
  </si>
  <si>
    <t>AÑO 1</t>
  </si>
  <si>
    <t>01 DE JULIO DE 2020 AL 30 DE JULIO DE 2021</t>
  </si>
  <si>
    <t>Periodo Determinado</t>
  </si>
  <si>
    <t>+</t>
  </si>
  <si>
    <t>-</t>
  </si>
  <si>
    <t>Costos Variables</t>
  </si>
  <si>
    <t>Gastos de administración</t>
  </si>
  <si>
    <t>Costos Fijos</t>
  </si>
  <si>
    <t>Gastos de venta</t>
  </si>
  <si>
    <t>=</t>
  </si>
  <si>
    <t>Impuestos</t>
  </si>
  <si>
    <t>AÑO 2</t>
  </si>
  <si>
    <t>Utilidad operativa</t>
  </si>
  <si>
    <t>Utilidad antes de impuestos</t>
  </si>
  <si>
    <t>Impuestos 47%</t>
  </si>
  <si>
    <t>Utilidad despues de impuestos</t>
  </si>
  <si>
    <t>AÑO 3</t>
  </si>
  <si>
    <t>Costos de administración</t>
  </si>
  <si>
    <t>Estado de Flujo Neto de Efectivo</t>
  </si>
  <si>
    <t xml:space="preserve">CONCEPTO   /    PERIODO </t>
  </si>
  <si>
    <t>AÑO 0</t>
  </si>
  <si>
    <t xml:space="preserve">AÑO 3 </t>
  </si>
  <si>
    <t>Depreciación</t>
  </si>
  <si>
    <t>Flujo de efectivo de operación</t>
  </si>
  <si>
    <t>Entradas de financiamiento</t>
  </si>
  <si>
    <t>Salidas de financiamiento e inversión</t>
  </si>
  <si>
    <t>FNE</t>
  </si>
  <si>
    <t>CONCEPTO  /  PERIDODO</t>
  </si>
  <si>
    <t>PERDIDA/Utilidad operativa</t>
  </si>
  <si>
    <t>PERDID/Utilidad operativa</t>
  </si>
  <si>
    <t>perdida/Utilidad antes de impuestos</t>
  </si>
  <si>
    <t>PERDIDA/utilidad  despues de impuestos</t>
  </si>
  <si>
    <t>PERDIDA/utilidad antes de impuestos</t>
  </si>
  <si>
    <t>PERDIDA/utilidad despues de impuestos</t>
  </si>
  <si>
    <t>INDICADORES FINANCIEROS</t>
  </si>
  <si>
    <t>INDICADORES DE LIQUIDEZ</t>
  </si>
  <si>
    <t>SIGNIFICADO.</t>
  </si>
  <si>
    <t xml:space="preserve">Se cuenta con </t>
  </si>
  <si>
    <t>pesos para pagar cada peso que se deba a corto plazo</t>
  </si>
  <si>
    <t>INTERPRETACIÓN:</t>
  </si>
  <si>
    <t>INDICADIRES DE ENDEUDAMIENTO</t>
  </si>
  <si>
    <t>SIGNIFICADO:</t>
  </si>
  <si>
    <t xml:space="preserve">Por cada peso que esten financiando los activos de la empresa, el </t>
  </si>
  <si>
    <t>fue aportado por externos</t>
  </si>
  <si>
    <t>INDICADIRES DE RENTABILIDAD</t>
  </si>
  <si>
    <t>Se tiene el</t>
  </si>
  <si>
    <t>% de PERDIDA neta por cada peso que se vende</t>
  </si>
  <si>
    <t xml:space="preserve">Se tiene el </t>
  </si>
  <si>
    <t>% de PÉRDIDA de operación por cada peso que se vende</t>
  </si>
  <si>
    <t>ROA/ROI</t>
  </si>
  <si>
    <t>De cada peso que se invierte en activos. Se genera el</t>
  </si>
  <si>
    <t xml:space="preserve"> en rendiemientos</t>
  </si>
  <si>
    <t>ROE</t>
  </si>
  <si>
    <t>Por cada peso que invirtierón los accionistas, el</t>
  </si>
  <si>
    <t>% fue PÉRDIDA</t>
  </si>
  <si>
    <t>Punto de equilibrio</t>
  </si>
  <si>
    <t>Costos fijos</t>
  </si>
  <si>
    <t>Totales</t>
  </si>
  <si>
    <t>Demanda</t>
  </si>
  <si>
    <t>Costo unitario</t>
  </si>
  <si>
    <t>Precio de venta Unitario - Costos variables</t>
  </si>
  <si>
    <t>Costos variables</t>
  </si>
  <si>
    <t>Precio de venta</t>
  </si>
  <si>
    <t>PE unidades</t>
  </si>
  <si>
    <t>PE ingresos</t>
  </si>
  <si>
    <t>Unidades vendidas</t>
  </si>
  <si>
    <t>Costos totales</t>
  </si>
  <si>
    <t xml:space="preserve">PUNTO DE EQUILIBRIO </t>
  </si>
  <si>
    <t>EVALUACIÓN ECONÓMICA</t>
  </si>
  <si>
    <t>DATOS:</t>
  </si>
  <si>
    <t>Año</t>
  </si>
  <si>
    <r>
      <rPr>
        <sz val="11"/>
        <color rgb="FFFF0000"/>
        <rFont val="Calibri"/>
        <family val="2"/>
      </rPr>
      <t>Inversión</t>
    </r>
    <r>
      <rPr>
        <sz val="11"/>
        <color rgb="FF000000"/>
        <rFont val="Calibri"/>
        <family val="2"/>
      </rPr>
      <t xml:space="preserve"> /FNE</t>
    </r>
  </si>
  <si>
    <t>Inversion</t>
  </si>
  <si>
    <t>No. de años calculados de FNE</t>
  </si>
  <si>
    <t>TMAR</t>
  </si>
  <si>
    <t>*Tasa minima aceptable de rendimento fijada por los inversionistas</t>
  </si>
  <si>
    <t>CÁLCULOS:</t>
  </si>
  <si>
    <t>VALOR NETO ACTUAL</t>
  </si>
  <si>
    <t>VNA=</t>
  </si>
  <si>
    <t>VNA - Inversión=</t>
  </si>
  <si>
    <t>TASA INTERNA DE RETORNO</t>
  </si>
  <si>
    <t>TIR=</t>
  </si>
  <si>
    <t>PERIODO DE RECUPERACIÓN</t>
  </si>
  <si>
    <t>PR=</t>
  </si>
  <si>
    <t>PR = tiempo en el que la suma FNE – p = 0</t>
  </si>
  <si>
    <t xml:space="preserve"> Se van sumando los FNE de todos Los años que durara la inversión.</t>
  </si>
  <si>
    <t>El año en que el FNE sea igual a la inversión inicial es el PR.</t>
  </si>
  <si>
    <t>CONCLUSIONES:</t>
  </si>
  <si>
    <t>El proyecto tiene contempla los presupuestos siguientes:</t>
  </si>
  <si>
    <t xml:space="preserve">Costos totales </t>
  </si>
  <si>
    <t>$</t>
  </si>
  <si>
    <t>año 2</t>
  </si>
  <si>
    <t>año 3</t>
  </si>
  <si>
    <t>Capital de trabajo de:</t>
  </si>
  <si>
    <t>año 0</t>
  </si>
  <si>
    <t>Financiamiento por</t>
  </si>
  <si>
    <t>a 5 años con tasa de interes del …%</t>
  </si>
  <si>
    <t>El valor de la empresa según sus Balances Generales son:</t>
  </si>
  <si>
    <t>Las pérdidas y ganancias según Estado de Resultados es:</t>
  </si>
  <si>
    <t>Los Flujos de efectivo o cash flow que  ofrece el proyecto:</t>
  </si>
  <si>
    <t>Los indicadores Financieros del proyecto son:</t>
  </si>
  <si>
    <t>INTERPRETACIONES:</t>
  </si>
  <si>
    <t>Indicadores de liquidez:</t>
  </si>
  <si>
    <t>Indicadores de endeudamiento:</t>
  </si>
  <si>
    <t>Indicadores de rentabilidad:</t>
  </si>
  <si>
    <t>ROI</t>
  </si>
  <si>
    <t>Puento de Equilibrio:</t>
  </si>
  <si>
    <t xml:space="preserve">Unidades </t>
  </si>
  <si>
    <t>Evaluación Económica:</t>
  </si>
  <si>
    <t>RESULTADOS E INTERPRETACIONES</t>
  </si>
  <si>
    <t>VNA:</t>
  </si>
  <si>
    <t>TIR:</t>
  </si>
  <si>
    <t>PR:</t>
  </si>
  <si>
    <t xml:space="preserve">EMPRESA: </t>
  </si>
  <si>
    <t>SOCIOS:</t>
  </si>
  <si>
    <t>ESTUDIO ECONÓMICO - FINANCIERO Y EVALUACIÓN ECONÓMICA</t>
  </si>
  <si>
    <t>(Agregar logo y slogan)</t>
  </si>
  <si>
    <t>Computadora</t>
  </si>
  <si>
    <t>Laptop</t>
  </si>
  <si>
    <t>Pinzas ponchadoras</t>
  </si>
  <si>
    <t>Cable cat 6</t>
  </si>
  <si>
    <t>Aire acondicionado</t>
  </si>
  <si>
    <t>Sillas</t>
  </si>
  <si>
    <t>Escritorio</t>
  </si>
  <si>
    <t>Servidor</t>
  </si>
  <si>
    <t>Camioneta</t>
  </si>
  <si>
    <t>Alquiler</t>
  </si>
  <si>
    <t>Antivirus</t>
  </si>
  <si>
    <t>Seguro automotriz</t>
  </si>
  <si>
    <t>computadora</t>
  </si>
  <si>
    <t>software editor de codigo</t>
  </si>
  <si>
    <t>mysql (manejador de BD)</t>
  </si>
  <si>
    <t>Tabla de Costos de producción</t>
  </si>
  <si>
    <t>Costos indirectos</t>
  </si>
  <si>
    <t>Control de Calidad</t>
  </si>
  <si>
    <t>Mantenimiento preventivo y correctivo</t>
  </si>
  <si>
    <t>Electricidad</t>
  </si>
  <si>
    <t>supervisor</t>
  </si>
  <si>
    <t>programador</t>
  </si>
  <si>
    <t>diseñador</t>
  </si>
  <si>
    <t>Gasolina Camioneta</t>
  </si>
  <si>
    <t>director</t>
  </si>
  <si>
    <t>costos indirectos</t>
  </si>
  <si>
    <t>mano de obra</t>
  </si>
  <si>
    <t>Pago Mensual</t>
  </si>
  <si>
    <t>personal administrativo</t>
  </si>
  <si>
    <t>Publicidad en anuncios web</t>
  </si>
  <si>
    <t>Anuncios</t>
  </si>
  <si>
    <t>Tabla de depreciación de activos fijos de administración (*si los hay)</t>
  </si>
  <si>
    <t>Activos fijos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</si>
</sst>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[$$]#,##0.00"/>
    <numFmt numFmtId="165" formatCode="&quot;$&quot;#,##0.00"/>
    <numFmt numFmtId="166" formatCode="0.0%"/>
    <numFmt numFmtId="167" formatCode="0.000000000000%"/>
    <numFmt numFmtId="168" formatCode="#,##0.0000"/>
    <numFmt numFmtId="169" formatCode="[$$]#,##0.00" x16r2:formatCode16="[$$-sn-Latn-ZW]#,##0.0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sz val="1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rgb="FFEFEFE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66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  <xf numFmtId="44" fontId="28" fillId="0" borderId="0" applyFont="0" applyFill="0" applyBorder="0" applyAlignment="0" applyProtection="0"/>
  </cellStyleXfs>
  <cellXfs count="294">
    <xf numFmtId="0" fontId="0" fillId="0" borderId="0" xfId="0"/>
    <xf numFmtId="0" fontId="3" fillId="0" borderId="0" xfId="1" applyFont="1"/>
    <xf numFmtId="0" fontId="1" fillId="0" borderId="0" xfId="1" applyFont="1" applyAlignment="1"/>
    <xf numFmtId="0" fontId="2" fillId="0" borderId="0" xfId="1" applyFont="1" applyAlignment="1"/>
    <xf numFmtId="0" fontId="2" fillId="2" borderId="1" xfId="1" applyFont="1" applyFill="1" applyBorder="1" applyAlignment="1"/>
    <xf numFmtId="0" fontId="4" fillId="0" borderId="1" xfId="1" applyFont="1" applyBorder="1" applyAlignment="1"/>
    <xf numFmtId="164" fontId="4" fillId="0" borderId="1" xfId="1" applyNumberFormat="1" applyFont="1" applyBorder="1" applyAlignment="1"/>
    <xf numFmtId="0" fontId="4" fillId="2" borderId="1" xfId="1" applyFont="1" applyFill="1" applyBorder="1" applyAlignment="1"/>
    <xf numFmtId="164" fontId="4" fillId="2" borderId="1" xfId="1" applyNumberFormat="1" applyFont="1" applyFill="1" applyBorder="1" applyAlignment="1"/>
    <xf numFmtId="0" fontId="2" fillId="0" borderId="0" xfId="1" applyFont="1"/>
    <xf numFmtId="164" fontId="4" fillId="0" borderId="1" xfId="1" applyNumberFormat="1" applyFont="1" applyBorder="1" applyAlignment="1">
      <alignment horizontal="right"/>
    </xf>
    <xf numFmtId="0" fontId="2" fillId="2" borderId="0" xfId="1" applyFont="1" applyFill="1" applyBorder="1" applyAlignment="1"/>
    <xf numFmtId="0" fontId="4" fillId="2" borderId="0" xfId="1" applyFont="1" applyFill="1" applyBorder="1" applyAlignment="1"/>
    <xf numFmtId="164" fontId="4" fillId="2" borderId="0" xfId="1" applyNumberFormat="1" applyFont="1" applyFill="1" applyBorder="1" applyAlignment="1"/>
    <xf numFmtId="0" fontId="2" fillId="0" borderId="0" xfId="1" applyFont="1"/>
    <xf numFmtId="9" fontId="4" fillId="0" borderId="1" xfId="1" applyNumberFormat="1" applyFont="1" applyBorder="1" applyAlignment="1"/>
    <xf numFmtId="9" fontId="4" fillId="2" borderId="1" xfId="1" applyNumberFormat="1" applyFont="1" applyFill="1" applyBorder="1" applyAlignment="1"/>
    <xf numFmtId="0" fontId="5" fillId="0" borderId="1" xfId="1" applyFont="1" applyBorder="1" applyAlignment="1"/>
    <xf numFmtId="164" fontId="5" fillId="0" borderId="1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0" fontId="4" fillId="0" borderId="1" xfId="1" applyFont="1" applyBorder="1" applyAlignment="1">
      <alignment horizontal="right"/>
    </xf>
    <xf numFmtId="0" fontId="4" fillId="0" borderId="1" xfId="1" applyFont="1" applyBorder="1" applyAlignment="1">
      <alignment vertical="top"/>
    </xf>
    <xf numFmtId="164" fontId="4" fillId="0" borderId="1" xfId="1" applyNumberFormat="1" applyFont="1" applyBorder="1" applyAlignment="1">
      <alignment vertical="top"/>
    </xf>
    <xf numFmtId="0" fontId="4" fillId="2" borderId="1" xfId="1" applyFont="1" applyFill="1" applyBorder="1" applyAlignment="1">
      <alignment vertical="top"/>
    </xf>
    <xf numFmtId="164" fontId="4" fillId="2" borderId="1" xfId="1" applyNumberFormat="1" applyFont="1" applyFill="1" applyBorder="1" applyAlignment="1">
      <alignment vertical="top"/>
    </xf>
    <xf numFmtId="0" fontId="2" fillId="0" borderId="1" xfId="1" applyFont="1" applyBorder="1" applyAlignment="1"/>
    <xf numFmtId="0" fontId="3" fillId="0" borderId="0" xfId="1" applyFont="1" applyAlignment="1"/>
    <xf numFmtId="165" fontId="4" fillId="0" borderId="1" xfId="1" applyNumberFormat="1" applyFont="1" applyBorder="1" applyAlignment="1">
      <alignment vertical="top"/>
    </xf>
    <xf numFmtId="0" fontId="2" fillId="0" borderId="1" xfId="1" applyFont="1" applyFill="1" applyBorder="1" applyAlignment="1"/>
    <xf numFmtId="0" fontId="2" fillId="0" borderId="0" xfId="1" applyFont="1" applyFill="1" applyBorder="1" applyAlignment="1"/>
    <xf numFmtId="0" fontId="4" fillId="0" borderId="0" xfId="1" applyFont="1" applyFill="1" applyBorder="1" applyAlignment="1"/>
    <xf numFmtId="164" fontId="4" fillId="0" borderId="0" xfId="1" applyNumberFormat="1" applyFont="1" applyFill="1" applyBorder="1" applyAlignment="1"/>
    <xf numFmtId="0" fontId="6" fillId="0" borderId="0" xfId="1" applyFont="1" applyAlignment="1"/>
    <xf numFmtId="0" fontId="2" fillId="2" borderId="1" xfId="1" applyFont="1" applyFill="1" applyBorder="1" applyAlignment="1">
      <alignment horizontal="center"/>
    </xf>
    <xf numFmtId="164" fontId="2" fillId="0" borderId="1" xfId="1" applyNumberFormat="1" applyFont="1" applyFill="1" applyBorder="1" applyAlignment="1"/>
    <xf numFmtId="0" fontId="7" fillId="0" borderId="0" xfId="1" applyFont="1"/>
    <xf numFmtId="0" fontId="7" fillId="2" borderId="1" xfId="1" applyFont="1" applyFill="1" applyBorder="1" applyAlignment="1"/>
    <xf numFmtId="0" fontId="8" fillId="0" borderId="1" xfId="1" applyFont="1" applyBorder="1" applyAlignment="1"/>
    <xf numFmtId="0" fontId="3" fillId="0" borderId="1" xfId="1" applyFont="1" applyBorder="1"/>
    <xf numFmtId="0" fontId="7" fillId="0" borderId="0" xfId="1" applyFont="1" applyAlignment="1"/>
    <xf numFmtId="0" fontId="7" fillId="2" borderId="2" xfId="1" applyFont="1" applyFill="1" applyBorder="1" applyAlignment="1"/>
    <xf numFmtId="0" fontId="8" fillId="0" borderId="3" xfId="1" applyFont="1" applyBorder="1" applyAlignment="1"/>
    <xf numFmtId="166" fontId="8" fillId="0" borderId="3" xfId="1" applyNumberFormat="1" applyFont="1" applyBorder="1" applyAlignment="1"/>
    <xf numFmtId="164" fontId="8" fillId="0" borderId="1" xfId="1" applyNumberFormat="1" applyFont="1" applyBorder="1" applyAlignment="1"/>
    <xf numFmtId="164" fontId="3" fillId="0" borderId="1" xfId="1" applyNumberFormat="1" applyFont="1" applyBorder="1" applyAlignment="1"/>
    <xf numFmtId="0" fontId="8" fillId="0" borderId="1" xfId="1" applyFont="1" applyBorder="1" applyAlignment="1">
      <alignment vertical="top"/>
    </xf>
    <xf numFmtId="0" fontId="3" fillId="0" borderId="1" xfId="1" applyFont="1" applyBorder="1" applyAlignment="1"/>
    <xf numFmtId="164" fontId="9" fillId="0" borderId="0" xfId="1" applyNumberFormat="1" applyFont="1" applyAlignment="1"/>
    <xf numFmtId="0" fontId="3" fillId="2" borderId="1" xfId="1" applyFont="1" applyFill="1" applyBorder="1" applyAlignment="1"/>
    <xf numFmtId="164" fontId="3" fillId="2" borderId="1" xfId="1" applyNumberFormat="1" applyFont="1" applyFill="1" applyBorder="1"/>
    <xf numFmtId="0" fontId="3" fillId="2" borderId="1" xfId="1" applyFont="1" applyFill="1" applyBorder="1"/>
    <xf numFmtId="0" fontId="1" fillId="3" borderId="3" xfId="1" applyFont="1" applyFill="1" applyBorder="1" applyAlignment="1"/>
    <xf numFmtId="0" fontId="3" fillId="3" borderId="3" xfId="1" applyFont="1" applyFill="1" applyBorder="1"/>
    <xf numFmtId="0" fontId="1" fillId="0" borderId="3" xfId="1" applyFont="1" applyBorder="1" applyAlignment="1"/>
    <xf numFmtId="165" fontId="1" fillId="0" borderId="3" xfId="1" applyNumberFormat="1" applyFont="1" applyBorder="1" applyAlignment="1"/>
    <xf numFmtId="165" fontId="3" fillId="0" borderId="3" xfId="1" applyNumberFormat="1" applyFont="1" applyBorder="1"/>
    <xf numFmtId="0" fontId="3" fillId="0" borderId="3" xfId="1" applyFont="1" applyBorder="1"/>
    <xf numFmtId="0" fontId="10" fillId="0" borderId="0" xfId="3" applyFont="1" applyAlignment="1"/>
    <xf numFmtId="0" fontId="12" fillId="0" borderId="0" xfId="3" applyFont="1" applyAlignment="1">
      <alignment horizontal="center"/>
    </xf>
    <xf numFmtId="0" fontId="11" fillId="2" borderId="1" xfId="3" applyFont="1" applyFill="1" applyBorder="1" applyAlignment="1"/>
    <xf numFmtId="0" fontId="5" fillId="0" borderId="1" xfId="3" applyFont="1" applyBorder="1" applyAlignment="1"/>
    <xf numFmtId="164" fontId="13" fillId="0" borderId="1" xfId="3" applyNumberFormat="1" applyFont="1" applyBorder="1" applyAlignment="1">
      <alignment horizontal="right"/>
    </xf>
    <xf numFmtId="0" fontId="12" fillId="0" borderId="0" xfId="3" applyFont="1" applyAlignment="1"/>
    <xf numFmtId="164" fontId="5" fillId="0" borderId="1" xfId="3" applyNumberFormat="1" applyFont="1" applyBorder="1" applyAlignment="1">
      <alignment horizontal="right"/>
    </xf>
    <xf numFmtId="0" fontId="5" fillId="0" borderId="1" xfId="3" applyFont="1" applyBorder="1" applyAlignment="1">
      <alignment horizontal="right"/>
    </xf>
    <xf numFmtId="164" fontId="5" fillId="2" borderId="1" xfId="3" applyNumberFormat="1" applyFont="1" applyFill="1" applyBorder="1" applyAlignment="1">
      <alignment horizontal="right"/>
    </xf>
    <xf numFmtId="0" fontId="1" fillId="0" borderId="0" xfId="3" applyFont="1" applyAlignment="1"/>
    <xf numFmtId="0" fontId="14" fillId="0" borderId="0" xfId="3" applyFont="1" applyAlignment="1"/>
    <xf numFmtId="164" fontId="4" fillId="0" borderId="1" xfId="3" applyNumberFormat="1" applyFont="1" applyBorder="1" applyAlignment="1">
      <alignment horizontal="right"/>
    </xf>
    <xf numFmtId="164" fontId="13" fillId="0" borderId="1" xfId="3" applyNumberFormat="1" applyFont="1" applyBorder="1" applyAlignment="1"/>
    <xf numFmtId="0" fontId="15" fillId="0" borderId="1" xfId="3" applyFont="1" applyBorder="1" applyAlignment="1"/>
    <xf numFmtId="0" fontId="13" fillId="0" borderId="1" xfId="3" applyFont="1" applyBorder="1" applyAlignment="1"/>
    <xf numFmtId="164" fontId="5" fillId="5" borderId="1" xfId="3" applyNumberFormat="1" applyFont="1" applyFill="1" applyBorder="1" applyAlignment="1">
      <alignment horizontal="right"/>
    </xf>
    <xf numFmtId="0" fontId="13" fillId="0" borderId="1" xfId="3" applyFont="1" applyBorder="1" applyAlignment="1">
      <alignment horizontal="center"/>
    </xf>
    <xf numFmtId="0" fontId="5" fillId="0" borderId="0" xfId="3" applyFont="1" applyAlignment="1"/>
    <xf numFmtId="0" fontId="15" fillId="0" borderId="1" xfId="3" applyFont="1" applyBorder="1" applyAlignment="1">
      <alignment horizontal="center"/>
    </xf>
    <xf numFmtId="0" fontId="15" fillId="7" borderId="4" xfId="3" applyFont="1" applyFill="1" applyBorder="1" applyAlignment="1"/>
    <xf numFmtId="0" fontId="17" fillId="8" borderId="6" xfId="3" applyFont="1" applyFill="1" applyBorder="1" applyAlignment="1"/>
    <xf numFmtId="0" fontId="17" fillId="8" borderId="5" xfId="3" applyFont="1" applyFill="1" applyBorder="1" applyAlignment="1"/>
    <xf numFmtId="0" fontId="4" fillId="0" borderId="0" xfId="1" applyFont="1" applyAlignment="1"/>
    <xf numFmtId="0" fontId="1" fillId="0" borderId="0" xfId="1" applyFont="1" applyAlignment="1"/>
    <xf numFmtId="164" fontId="12" fillId="0" borderId="3" xfId="3" applyNumberFormat="1" applyFont="1" applyBorder="1" applyAlignment="1">
      <alignment horizontal="left"/>
    </xf>
    <xf numFmtId="9" fontId="1" fillId="0" borderId="3" xfId="1" applyNumberFormat="1" applyFont="1" applyBorder="1" applyAlignment="1"/>
    <xf numFmtId="165" fontId="0" fillId="0" borderId="3" xfId="2" applyNumberFormat="1" applyFont="1" applyBorder="1" applyAlignment="1"/>
    <xf numFmtId="0" fontId="22" fillId="0" borderId="0" xfId="1" applyFont="1" applyAlignment="1"/>
    <xf numFmtId="0" fontId="0" fillId="10" borderId="0" xfId="0" applyFill="1"/>
    <xf numFmtId="0" fontId="20" fillId="0" borderId="0" xfId="0" applyFont="1" applyAlignment="1">
      <alignment horizontal="right"/>
    </xf>
    <xf numFmtId="0" fontId="23" fillId="11" borderId="1" xfId="0" applyFont="1" applyFill="1" applyBorder="1" applyAlignment="1"/>
    <xf numFmtId="164" fontId="23" fillId="0" borderId="1" xfId="0" applyNumberFormat="1" applyFont="1" applyBorder="1"/>
    <xf numFmtId="0" fontId="23" fillId="11" borderId="2" xfId="0" applyFont="1" applyFill="1" applyBorder="1" applyAlignment="1"/>
    <xf numFmtId="164" fontId="23" fillId="0" borderId="2" xfId="0" applyNumberFormat="1" applyFont="1" applyBorder="1"/>
    <xf numFmtId="0" fontId="23" fillId="11" borderId="8" xfId="0" applyFont="1" applyFill="1" applyBorder="1" applyAlignment="1"/>
    <xf numFmtId="164" fontId="23" fillId="0" borderId="8" xfId="0" applyNumberFormat="1" applyFont="1" applyBorder="1"/>
    <xf numFmtId="0" fontId="24" fillId="11" borderId="10" xfId="0" applyFont="1" applyFill="1" applyBorder="1" applyAlignment="1"/>
    <xf numFmtId="164" fontId="23" fillId="0" borderId="10" xfId="0" applyNumberFormat="1" applyFont="1" applyBorder="1"/>
    <xf numFmtId="0" fontId="24" fillId="11" borderId="11" xfId="0" applyFont="1" applyFill="1" applyBorder="1" applyAlignment="1"/>
    <xf numFmtId="164" fontId="23" fillId="0" borderId="12" xfId="0" applyNumberFormat="1" applyFont="1" applyBorder="1"/>
    <xf numFmtId="0" fontId="0" fillId="12" borderId="0" xfId="0" applyFill="1"/>
    <xf numFmtId="164" fontId="0" fillId="0" borderId="0" xfId="0" applyNumberFormat="1"/>
    <xf numFmtId="164" fontId="0" fillId="0" borderId="0" xfId="0" applyNumberFormat="1"/>
    <xf numFmtId="0" fontId="0" fillId="13" borderId="0" xfId="0" applyFill="1"/>
    <xf numFmtId="164" fontId="23" fillId="0" borderId="1" xfId="0" applyNumberFormat="1" applyFont="1" applyFill="1" applyBorder="1"/>
    <xf numFmtId="164" fontId="23" fillId="0" borderId="2" xfId="0" applyNumberFormat="1" applyFont="1" applyFill="1" applyBorder="1"/>
    <xf numFmtId="164" fontId="23" fillId="0" borderId="9" xfId="0" applyNumberFormat="1" applyFont="1" applyFill="1" applyBorder="1"/>
    <xf numFmtId="164" fontId="23" fillId="0" borderId="10" xfId="0" applyNumberFormat="1" applyFont="1" applyFill="1" applyBorder="1"/>
    <xf numFmtId="164" fontId="23" fillId="0" borderId="8" xfId="0" applyNumberFormat="1" applyFont="1" applyFill="1" applyBorder="1"/>
    <xf numFmtId="164" fontId="23" fillId="0" borderId="12" xfId="0" applyNumberFormat="1" applyFont="1" applyFill="1" applyBorder="1"/>
    <xf numFmtId="0" fontId="0" fillId="0" borderId="0" xfId="0" applyFill="1"/>
    <xf numFmtId="9" fontId="0" fillId="0" borderId="0" xfId="0" applyNumberFormat="1" applyFill="1"/>
    <xf numFmtId="0" fontId="20" fillId="0" borderId="0" xfId="0" applyFont="1"/>
    <xf numFmtId="0" fontId="23" fillId="4" borderId="0" xfId="0" applyFont="1" applyFill="1" applyAlignment="1">
      <alignment horizontal="right"/>
    </xf>
    <xf numFmtId="0" fontId="23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165" fontId="23" fillId="9" borderId="1" xfId="0" applyNumberFormat="1" applyFont="1" applyFill="1" applyBorder="1" applyAlignment="1"/>
    <xf numFmtId="164" fontId="23" fillId="10" borderId="1" xfId="0" applyNumberFormat="1" applyFont="1" applyFill="1" applyBorder="1"/>
    <xf numFmtId="164" fontId="23" fillId="12" borderId="1" xfId="0" applyNumberFormat="1" applyFont="1" applyFill="1" applyBorder="1"/>
    <xf numFmtId="164" fontId="23" fillId="14" borderId="1" xfId="0" applyNumberFormat="1" applyFont="1" applyFill="1" applyBorder="1"/>
    <xf numFmtId="165" fontId="23" fillId="9" borderId="2" xfId="0" applyNumberFormat="1" applyFont="1" applyFill="1" applyBorder="1" applyAlignment="1"/>
    <xf numFmtId="164" fontId="23" fillId="12" borderId="2" xfId="0" applyNumberFormat="1" applyFont="1" applyFill="1" applyBorder="1"/>
    <xf numFmtId="164" fontId="23" fillId="14" borderId="2" xfId="0" applyNumberFormat="1" applyFont="1" applyFill="1" applyBorder="1"/>
    <xf numFmtId="165" fontId="23" fillId="9" borderId="8" xfId="0" applyNumberFormat="1" applyFont="1" applyFill="1" applyBorder="1" applyAlignment="1"/>
    <xf numFmtId="164" fontId="23" fillId="12" borderId="8" xfId="0" applyNumberFormat="1" applyFont="1" applyFill="1" applyBorder="1"/>
    <xf numFmtId="164" fontId="23" fillId="14" borderId="8" xfId="0" applyNumberFormat="1" applyFont="1" applyFill="1" applyBorder="1"/>
    <xf numFmtId="164" fontId="24" fillId="9" borderId="10" xfId="0" applyNumberFormat="1" applyFont="1" applyFill="1" applyBorder="1"/>
    <xf numFmtId="164" fontId="24" fillId="12" borderId="10" xfId="0" applyNumberFormat="1" applyFont="1" applyFill="1" applyBorder="1"/>
    <xf numFmtId="164" fontId="24" fillId="14" borderId="10" xfId="0" applyNumberFormat="1" applyFont="1" applyFill="1" applyBorder="1"/>
    <xf numFmtId="164" fontId="23" fillId="10" borderId="8" xfId="0" applyNumberFormat="1" applyFont="1" applyFill="1" applyBorder="1"/>
    <xf numFmtId="164" fontId="24" fillId="9" borderId="11" xfId="0" applyNumberFormat="1" applyFont="1" applyFill="1" applyBorder="1"/>
    <xf numFmtId="164" fontId="24" fillId="10" borderId="11" xfId="0" applyNumberFormat="1" applyFont="1" applyFill="1" applyBorder="1"/>
    <xf numFmtId="164" fontId="24" fillId="12" borderId="11" xfId="0" applyNumberFormat="1" applyFont="1" applyFill="1" applyBorder="1"/>
    <xf numFmtId="164" fontId="24" fillId="14" borderId="11" xfId="0" applyNumberFormat="1" applyFont="1" applyFill="1" applyBorder="1"/>
    <xf numFmtId="0" fontId="23" fillId="11" borderId="9" xfId="0" applyFont="1" applyFill="1" applyBorder="1" applyAlignment="1"/>
    <xf numFmtId="165" fontId="23" fillId="9" borderId="9" xfId="0" applyNumberFormat="1" applyFont="1" applyFill="1" applyBorder="1" applyAlignment="1"/>
    <xf numFmtId="164" fontId="23" fillId="10" borderId="9" xfId="0" applyNumberFormat="1" applyFont="1" applyFill="1" applyBorder="1"/>
    <xf numFmtId="164" fontId="23" fillId="14" borderId="9" xfId="0" applyNumberFormat="1" applyFont="1" applyFill="1" applyBorder="1"/>
    <xf numFmtId="0" fontId="20" fillId="15" borderId="0" xfId="0" applyFont="1" applyFill="1"/>
    <xf numFmtId="0" fontId="24" fillId="11" borderId="13" xfId="0" applyFont="1" applyFill="1" applyBorder="1" applyAlignment="1"/>
    <xf numFmtId="164" fontId="24" fillId="9" borderId="13" xfId="0" applyNumberFormat="1" applyFont="1" applyFill="1" applyBorder="1"/>
    <xf numFmtId="164" fontId="24" fillId="10" borderId="13" xfId="0" applyNumberFormat="1" applyFont="1" applyFill="1" applyBorder="1"/>
    <xf numFmtId="164" fontId="24" fillId="12" borderId="13" xfId="0" applyNumberFormat="1" applyFont="1" applyFill="1" applyBorder="1"/>
    <xf numFmtId="164" fontId="24" fillId="14" borderId="13" xfId="0" applyNumberFormat="1" applyFont="1" applyFill="1" applyBorder="1"/>
    <xf numFmtId="165" fontId="23" fillId="11" borderId="14" xfId="0" applyNumberFormat="1" applyFont="1" applyFill="1" applyBorder="1" applyAlignment="1"/>
    <xf numFmtId="165" fontId="24" fillId="9" borderId="15" xfId="0" applyNumberFormat="1" applyFont="1" applyFill="1" applyBorder="1" applyAlignment="1"/>
    <xf numFmtId="164" fontId="23" fillId="10" borderId="15" xfId="0" applyNumberFormat="1" applyFont="1" applyFill="1" applyBorder="1"/>
    <xf numFmtId="164" fontId="23" fillId="12" borderId="15" xfId="0" applyNumberFormat="1" applyFont="1" applyFill="1" applyBorder="1"/>
    <xf numFmtId="164" fontId="23" fillId="14" borderId="15" xfId="0" applyNumberFormat="1" applyFont="1" applyFill="1" applyBorder="1"/>
    <xf numFmtId="165" fontId="24" fillId="11" borderId="13" xfId="0" applyNumberFormat="1" applyFont="1" applyFill="1" applyBorder="1" applyAlignment="1"/>
    <xf numFmtId="165" fontId="23" fillId="11" borderId="16" xfId="0" applyNumberFormat="1" applyFont="1" applyFill="1" applyBorder="1" applyAlignment="1"/>
    <xf numFmtId="165" fontId="23" fillId="9" borderId="17" xfId="0" applyNumberFormat="1" applyFont="1" applyFill="1" applyBorder="1" applyAlignment="1"/>
    <xf numFmtId="164" fontId="23" fillId="10" borderId="17" xfId="0" applyNumberFormat="1" applyFont="1" applyFill="1" applyBorder="1"/>
    <xf numFmtId="164" fontId="23" fillId="14" borderId="17" xfId="0" applyNumberFormat="1" applyFont="1" applyFill="1" applyBorder="1"/>
    <xf numFmtId="165" fontId="23" fillId="9" borderId="15" xfId="0" applyNumberFormat="1" applyFont="1" applyFill="1" applyBorder="1" applyAlignment="1"/>
    <xf numFmtId="165" fontId="24" fillId="16" borderId="18" xfId="0" applyNumberFormat="1" applyFont="1" applyFill="1" applyBorder="1" applyAlignment="1"/>
    <xf numFmtId="164" fontId="0" fillId="9" borderId="19" xfId="0" applyNumberFormat="1" applyFill="1" applyBorder="1"/>
    <xf numFmtId="164" fontId="0" fillId="10" borderId="19" xfId="0" applyNumberFormat="1" applyFill="1" applyBorder="1"/>
    <xf numFmtId="164" fontId="0" fillId="12" borderId="19" xfId="0" applyNumberFormat="1" applyFill="1" applyBorder="1"/>
    <xf numFmtId="164" fontId="0" fillId="14" borderId="19" xfId="0" applyNumberFormat="1" applyFill="1" applyBorder="1"/>
    <xf numFmtId="165" fontId="24" fillId="0" borderId="0" xfId="0" applyNumberFormat="1" applyFont="1" applyFill="1" applyBorder="1" applyAlignment="1"/>
    <xf numFmtId="0" fontId="0" fillId="0" borderId="0" xfId="0" applyBorder="1"/>
    <xf numFmtId="0" fontId="23" fillId="4" borderId="0" xfId="0" applyFont="1" applyFill="1" applyAlignment="1">
      <alignment horizontal="center"/>
    </xf>
    <xf numFmtId="0" fontId="23" fillId="11" borderId="4" xfId="0" applyFont="1" applyFill="1" applyBorder="1" applyAlignment="1"/>
    <xf numFmtId="164" fontId="23" fillId="10" borderId="5" xfId="0" applyNumberFormat="1" applyFont="1" applyFill="1" applyBorder="1"/>
    <xf numFmtId="0" fontId="23" fillId="11" borderId="20" xfId="0" applyFont="1" applyFill="1" applyBorder="1" applyAlignment="1"/>
    <xf numFmtId="164" fontId="23" fillId="10" borderId="21" xfId="0" applyNumberFormat="1" applyFont="1" applyFill="1" applyBorder="1"/>
    <xf numFmtId="164" fontId="23" fillId="12" borderId="9" xfId="0" applyNumberFormat="1" applyFont="1" applyFill="1" applyBorder="1"/>
    <xf numFmtId="0" fontId="24" fillId="11" borderId="18" xfId="0" applyFont="1" applyFill="1" applyBorder="1" applyAlignment="1"/>
    <xf numFmtId="164" fontId="23" fillId="9" borderId="22" xfId="0" applyNumberFormat="1" applyFont="1" applyFill="1" applyBorder="1"/>
    <xf numFmtId="164" fontId="23" fillId="10" borderId="22" xfId="0" applyNumberFormat="1" applyFont="1" applyFill="1" applyBorder="1"/>
    <xf numFmtId="164" fontId="23" fillId="12" borderId="11" xfId="0" applyNumberFormat="1" applyFont="1" applyFill="1" applyBorder="1"/>
    <xf numFmtId="164" fontId="23" fillId="14" borderId="11" xfId="0" applyNumberFormat="1" applyFont="1" applyFill="1" applyBorder="1"/>
    <xf numFmtId="165" fontId="23" fillId="11" borderId="23" xfId="0" applyNumberFormat="1" applyFont="1" applyFill="1" applyBorder="1" applyAlignment="1"/>
    <xf numFmtId="164" fontId="23" fillId="10" borderId="24" xfId="0" applyNumberFormat="1" applyFont="1" applyFill="1" applyBorder="1"/>
    <xf numFmtId="164" fontId="23" fillId="12" borderId="24" xfId="0" applyNumberFormat="1" applyFont="1" applyFill="1" applyBorder="1"/>
    <xf numFmtId="164" fontId="23" fillId="14" borderId="24" xfId="0" applyNumberFormat="1" applyFont="1" applyFill="1" applyBorder="1"/>
    <xf numFmtId="165" fontId="24" fillId="11" borderId="25" xfId="0" applyNumberFormat="1" applyFont="1" applyFill="1" applyBorder="1" applyAlignment="1"/>
    <xf numFmtId="164" fontId="24" fillId="9" borderId="26" xfId="0" applyNumberFormat="1" applyFont="1" applyFill="1" applyBorder="1"/>
    <xf numFmtId="164" fontId="24" fillId="10" borderId="26" xfId="0" applyNumberFormat="1" applyFont="1" applyFill="1" applyBorder="1"/>
    <xf numFmtId="164" fontId="24" fillId="12" borderId="26" xfId="0" applyNumberFormat="1" applyFont="1" applyFill="1" applyBorder="1"/>
    <xf numFmtId="164" fontId="24" fillId="14" borderId="26" xfId="0" applyNumberFormat="1" applyFont="1" applyFill="1" applyBorder="1"/>
    <xf numFmtId="164" fontId="23" fillId="12" borderId="17" xfId="0" applyNumberFormat="1" applyFont="1" applyFill="1" applyBorder="1"/>
    <xf numFmtId="164" fontId="24" fillId="10" borderId="10" xfId="0" applyNumberFormat="1" applyFont="1" applyFill="1" applyBorder="1"/>
    <xf numFmtId="164" fontId="23" fillId="10" borderId="27" xfId="0" applyNumberFormat="1" applyFont="1" applyFill="1" applyBorder="1"/>
    <xf numFmtId="0" fontId="4" fillId="0" borderId="0" xfId="1" applyFont="1"/>
    <xf numFmtId="0" fontId="4" fillId="9" borderId="0" xfId="1" applyFont="1" applyFill="1"/>
    <xf numFmtId="0" fontId="4" fillId="4" borderId="0" xfId="1" applyFont="1" applyFill="1"/>
    <xf numFmtId="0" fontId="4" fillId="12" borderId="0" xfId="1" applyFont="1" applyFill="1"/>
    <xf numFmtId="0" fontId="4" fillId="14" borderId="0" xfId="1" applyFont="1" applyFill="1"/>
    <xf numFmtId="3" fontId="4" fillId="0" borderId="0" xfId="1" applyNumberFormat="1" applyFont="1"/>
    <xf numFmtId="0" fontId="4" fillId="9" borderId="0" xfId="1" applyFont="1" applyFill="1" applyAlignment="1"/>
    <xf numFmtId="0" fontId="4" fillId="4" borderId="0" xfId="1" applyFont="1" applyFill="1" applyAlignment="1"/>
    <xf numFmtId="0" fontId="4" fillId="12" borderId="0" xfId="1" applyFont="1" applyFill="1" applyAlignment="1"/>
    <xf numFmtId="0" fontId="4" fillId="14" borderId="0" xfId="1" applyFont="1" applyFill="1" applyAlignment="1"/>
    <xf numFmtId="10" fontId="4" fillId="9" borderId="0" xfId="1" applyNumberFormat="1" applyFont="1" applyFill="1"/>
    <xf numFmtId="10" fontId="4" fillId="9" borderId="0" xfId="4" applyNumberFormat="1" applyFont="1" applyFill="1"/>
    <xf numFmtId="10" fontId="4" fillId="4" borderId="0" xfId="4" applyNumberFormat="1" applyFont="1" applyFill="1"/>
    <xf numFmtId="10" fontId="4" fillId="12" borderId="0" xfId="4" applyNumberFormat="1" applyFont="1" applyFill="1"/>
    <xf numFmtId="10" fontId="4" fillId="14" borderId="0" xfId="4" applyNumberFormat="1" applyFont="1" applyFill="1"/>
    <xf numFmtId="10" fontId="4" fillId="4" borderId="0" xfId="1" applyNumberFormat="1" applyFont="1" applyFill="1" applyAlignment="1"/>
    <xf numFmtId="10" fontId="4" fillId="12" borderId="0" xfId="1" applyNumberFormat="1" applyFont="1" applyFill="1"/>
    <xf numFmtId="10" fontId="4" fillId="14" borderId="0" xfId="1" applyNumberFormat="1" applyFont="1" applyFill="1"/>
    <xf numFmtId="0" fontId="25" fillId="4" borderId="0" xfId="1" applyFont="1" applyFill="1"/>
    <xf numFmtId="9" fontId="4" fillId="12" borderId="0" xfId="1" applyNumberFormat="1" applyFont="1" applyFill="1" applyAlignment="1"/>
    <xf numFmtId="9" fontId="25" fillId="4" borderId="0" xfId="4" applyFont="1" applyFill="1"/>
    <xf numFmtId="9" fontId="4" fillId="12" borderId="0" xfId="4" applyFont="1" applyFill="1"/>
    <xf numFmtId="9" fontId="4" fillId="14" borderId="0" xfId="4" applyFont="1" applyFill="1"/>
    <xf numFmtId="9" fontId="4" fillId="14" borderId="0" xfId="1" applyNumberFormat="1" applyFont="1" applyFill="1"/>
    <xf numFmtId="9" fontId="4" fillId="0" borderId="0" xfId="4" applyFont="1"/>
    <xf numFmtId="9" fontId="4" fillId="4" borderId="0" xfId="4" applyFont="1" applyFill="1"/>
    <xf numFmtId="9" fontId="4" fillId="12" borderId="0" xfId="1" applyNumberFormat="1" applyFont="1" applyFill="1"/>
    <xf numFmtId="9" fontId="25" fillId="4" borderId="0" xfId="1" applyNumberFormat="1" applyFont="1" applyFill="1"/>
    <xf numFmtId="0" fontId="4" fillId="0" borderId="0" xfId="1" applyFont="1" applyAlignment="1">
      <alignment horizontal="center"/>
    </xf>
    <xf numFmtId="165" fontId="4" fillId="0" borderId="0" xfId="1" applyNumberFormat="1" applyFont="1" applyAlignment="1"/>
    <xf numFmtId="0" fontId="4" fillId="0" borderId="7" xfId="1" applyFont="1" applyBorder="1" applyAlignment="1">
      <alignment horizontal="center"/>
    </xf>
    <xf numFmtId="0" fontId="2" fillId="11" borderId="3" xfId="1" applyFont="1" applyFill="1" applyBorder="1" applyAlignment="1"/>
    <xf numFmtId="165" fontId="2" fillId="11" borderId="3" xfId="1" applyNumberFormat="1" applyFont="1" applyFill="1" applyBorder="1" applyAlignment="1"/>
    <xf numFmtId="165" fontId="4" fillId="0" borderId="3" xfId="1" applyNumberFormat="1" applyFont="1" applyBorder="1" applyAlignment="1"/>
    <xf numFmtId="0" fontId="4" fillId="0" borderId="3" xfId="1" applyNumberFormat="1" applyFont="1" applyBorder="1" applyAlignment="1"/>
    <xf numFmtId="0" fontId="2" fillId="11" borderId="3" xfId="1" applyFont="1" applyFill="1" applyBorder="1" applyAlignment="1">
      <alignment horizontal="right"/>
    </xf>
    <xf numFmtId="4" fontId="4" fillId="0" borderId="3" xfId="1" applyNumberFormat="1" applyFont="1" applyFill="1" applyBorder="1" applyAlignment="1"/>
    <xf numFmtId="165" fontId="4" fillId="0" borderId="3" xfId="1" applyNumberFormat="1" applyFont="1" applyFill="1" applyBorder="1" applyAlignment="1"/>
    <xf numFmtId="3" fontId="4" fillId="0" borderId="3" xfId="1" applyNumberFormat="1" applyFont="1" applyFill="1" applyBorder="1" applyAlignment="1"/>
    <xf numFmtId="0" fontId="4" fillId="0" borderId="3" xfId="1" applyFont="1" applyBorder="1" applyAlignment="1"/>
    <xf numFmtId="0" fontId="1" fillId="11" borderId="3" xfId="1" applyFont="1" applyFill="1" applyBorder="1" applyAlignment="1"/>
    <xf numFmtId="0" fontId="1" fillId="0" borderId="3" xfId="1" applyFont="1" applyFill="1" applyBorder="1" applyAlignment="1"/>
    <xf numFmtId="8" fontId="1" fillId="0" borderId="3" xfId="1" applyNumberFormat="1" applyFont="1" applyFill="1" applyBorder="1" applyAlignment="1"/>
    <xf numFmtId="0" fontId="6" fillId="10" borderId="0" xfId="1" applyFont="1" applyFill="1" applyAlignment="1"/>
    <xf numFmtId="0" fontId="1" fillId="10" borderId="0" xfId="1" applyFont="1" applyFill="1" applyAlignment="1"/>
    <xf numFmtId="0" fontId="1" fillId="10" borderId="3" xfId="1" applyFont="1" applyFill="1" applyBorder="1" applyAlignment="1">
      <alignment horizontal="right"/>
    </xf>
    <xf numFmtId="165" fontId="1" fillId="10" borderId="3" xfId="1" applyNumberFormat="1" applyFont="1" applyFill="1" applyBorder="1" applyAlignment="1"/>
    <xf numFmtId="0" fontId="1" fillId="10" borderId="0" xfId="1" applyFont="1" applyFill="1" applyAlignment="1">
      <alignment horizontal="right"/>
    </xf>
    <xf numFmtId="0" fontId="6" fillId="17" borderId="0" xfId="1" applyFont="1" applyFill="1" applyAlignment="1"/>
    <xf numFmtId="0" fontId="1" fillId="17" borderId="0" xfId="1" applyFont="1" applyFill="1" applyAlignment="1"/>
    <xf numFmtId="0" fontId="1" fillId="17" borderId="3" xfId="1" applyFont="1" applyFill="1" applyBorder="1" applyAlignment="1">
      <alignment horizontal="right"/>
    </xf>
    <xf numFmtId="167" fontId="1" fillId="17" borderId="3" xfId="1" applyNumberFormat="1" applyFont="1" applyFill="1" applyBorder="1" applyAlignment="1"/>
    <xf numFmtId="9" fontId="6" fillId="0" borderId="0" xfId="1" applyNumberFormat="1" applyFont="1" applyAlignment="1"/>
    <xf numFmtId="8" fontId="1" fillId="0" borderId="0" xfId="1" applyNumberFormat="1" applyFont="1" applyAlignment="1"/>
    <xf numFmtId="0" fontId="6" fillId="19" borderId="0" xfId="1" applyFont="1" applyFill="1" applyAlignment="1"/>
    <xf numFmtId="0" fontId="1" fillId="19" borderId="0" xfId="1" applyFont="1" applyFill="1" applyAlignment="1"/>
    <xf numFmtId="0" fontId="1" fillId="19" borderId="0" xfId="1" applyFont="1" applyFill="1" applyAlignment="1">
      <alignment horizontal="right"/>
    </xf>
    <xf numFmtId="168" fontId="1" fillId="19" borderId="0" xfId="1" applyNumberFormat="1" applyFont="1" applyFill="1" applyAlignment="1"/>
    <xf numFmtId="0" fontId="1" fillId="20" borderId="3" xfId="1" applyFont="1" applyFill="1" applyBorder="1" applyAlignment="1"/>
    <xf numFmtId="165" fontId="1" fillId="0" borderId="0" xfId="1" applyNumberFormat="1" applyFont="1" applyAlignment="1"/>
    <xf numFmtId="0" fontId="1" fillId="19" borderId="3" xfId="1" applyFont="1" applyFill="1" applyBorder="1" applyAlignment="1"/>
    <xf numFmtId="0" fontId="21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14" borderId="0" xfId="0" applyFill="1"/>
    <xf numFmtId="0" fontId="0" fillId="18" borderId="0" xfId="0" applyFill="1"/>
    <xf numFmtId="0" fontId="0" fillId="17" borderId="0" xfId="0" applyFill="1"/>
    <xf numFmtId="0" fontId="0" fillId="21" borderId="0" xfId="0" applyFill="1"/>
    <xf numFmtId="0" fontId="26" fillId="0" borderId="0" xfId="1" applyFont="1" applyFill="1" applyAlignment="1"/>
    <xf numFmtId="9" fontId="4" fillId="0" borderId="1" xfId="1" applyNumberFormat="1" applyFont="1" applyFill="1" applyBorder="1" applyAlignment="1"/>
    <xf numFmtId="0" fontId="1" fillId="0" borderId="0" xfId="1" applyFont="1" applyAlignment="1"/>
    <xf numFmtId="0" fontId="23" fillId="0" borderId="1" xfId="1" applyFont="1" applyBorder="1" applyAlignment="1"/>
    <xf numFmtId="0" fontId="4" fillId="0" borderId="1" xfId="1" applyFont="1" applyFill="1" applyBorder="1" applyAlignment="1"/>
    <xf numFmtId="164" fontId="23" fillId="0" borderId="1" xfId="1" applyNumberFormat="1" applyFont="1" applyBorder="1" applyAlignment="1"/>
    <xf numFmtId="0" fontId="23" fillId="0" borderId="1" xfId="1" applyFont="1" applyFill="1" applyBorder="1" applyAlignment="1"/>
    <xf numFmtId="44" fontId="23" fillId="0" borderId="1" xfId="5" applyFont="1" applyFill="1" applyBorder="1" applyAlignment="1"/>
    <xf numFmtId="6" fontId="4" fillId="0" borderId="1" xfId="1" applyNumberFormat="1" applyFont="1" applyFill="1" applyBorder="1" applyAlignme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" fillId="0" borderId="0" xfId="1" applyFont="1" applyAlignment="1"/>
    <xf numFmtId="0" fontId="1" fillId="0" borderId="0" xfId="1" applyFont="1" applyAlignment="1"/>
    <xf numFmtId="0" fontId="2" fillId="0" borderId="0" xfId="1" applyFont="1"/>
    <xf numFmtId="0" fontId="7" fillId="0" borderId="0" xfId="1" applyFont="1" applyAlignment="1"/>
    <xf numFmtId="0" fontId="7" fillId="0" borderId="0" xfId="1" applyFont="1"/>
    <xf numFmtId="0" fontId="11" fillId="2" borderId="4" xfId="3" applyFont="1" applyFill="1" applyBorder="1" applyAlignment="1"/>
    <xf numFmtId="0" fontId="12" fillId="0" borderId="5" xfId="3" applyFont="1" applyBorder="1"/>
    <xf numFmtId="0" fontId="11" fillId="2" borderId="6" xfId="3" applyFont="1" applyFill="1" applyBorder="1" applyAlignment="1"/>
    <xf numFmtId="0" fontId="10" fillId="4" borderId="0" xfId="3" applyFont="1" applyFill="1" applyAlignment="1">
      <alignment horizontal="center"/>
    </xf>
    <xf numFmtId="0" fontId="11" fillId="0" borderId="0" xfId="3" applyFont="1" applyAlignment="1">
      <alignment horizontal="center"/>
    </xf>
    <xf numFmtId="0" fontId="10" fillId="0" borderId="0" xfId="3" applyFont="1" applyAlignment="1"/>
    <xf numFmtId="0" fontId="16" fillId="0" borderId="0" xfId="3" applyFont="1" applyAlignment="1">
      <alignment horizontal="center"/>
    </xf>
    <xf numFmtId="0" fontId="13" fillId="6" borderId="4" xfId="3" applyFont="1" applyFill="1" applyBorder="1" applyAlignment="1">
      <alignment horizontal="center"/>
    </xf>
    <xf numFmtId="0" fontId="12" fillId="0" borderId="6" xfId="3" applyFont="1" applyBorder="1"/>
    <xf numFmtId="0" fontId="16" fillId="9" borderId="0" xfId="3" applyFont="1" applyFill="1" applyAlignment="1">
      <alignment horizontal="center"/>
    </xf>
    <xf numFmtId="0" fontId="10" fillId="9" borderId="0" xfId="3" applyFont="1" applyFill="1" applyAlignment="1"/>
    <xf numFmtId="0" fontId="0" fillId="0" borderId="0" xfId="0" applyFill="1" applyAlignment="1">
      <alignment horizontal="center" wrapText="1"/>
    </xf>
    <xf numFmtId="0" fontId="23" fillId="4" borderId="0" xfId="0" applyFont="1" applyFill="1" applyAlignment="1">
      <alignment horizontal="center"/>
    </xf>
    <xf numFmtId="0" fontId="0" fillId="4" borderId="0" xfId="0" applyFont="1" applyFill="1" applyAlignment="1"/>
    <xf numFmtId="0" fontId="24" fillId="0" borderId="0" xfId="0" applyFont="1" applyAlignment="1">
      <alignment horizontal="center"/>
    </xf>
    <xf numFmtId="0" fontId="21" fillId="0" borderId="0" xfId="0" applyFont="1" applyAlignment="1"/>
    <xf numFmtId="0" fontId="2" fillId="0" borderId="0" xfId="1" applyFont="1" applyAlignment="1">
      <alignment horizontal="center"/>
    </xf>
    <xf numFmtId="0" fontId="4" fillId="0" borderId="3" xfId="1" applyFont="1" applyFill="1" applyBorder="1" applyAlignment="1">
      <alignment horizontal="center"/>
    </xf>
    <xf numFmtId="165" fontId="4" fillId="14" borderId="0" xfId="1" applyNumberFormat="1" applyFont="1" applyFill="1" applyAlignment="1">
      <alignment horizontal="center" wrapText="1"/>
    </xf>
    <xf numFmtId="0" fontId="1" fillId="19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1" fillId="10" borderId="3" xfId="1" applyFont="1" applyFill="1" applyBorder="1" applyAlignment="1">
      <alignment horizontal="center" wrapText="1"/>
    </xf>
    <xf numFmtId="0" fontId="1" fillId="17" borderId="0" xfId="1" applyFont="1" applyFill="1" applyAlignment="1">
      <alignment horizontal="center" wrapText="1"/>
    </xf>
    <xf numFmtId="169" fontId="3" fillId="0" borderId="0" xfId="1" applyNumberFormat="1" applyFont="1"/>
    <xf numFmtId="164" fontId="1" fillId="0" borderId="0" xfId="1" applyNumberFormat="1" applyFont="1" applyAlignment="1"/>
  </cellXfs>
  <cellStyles count="6">
    <cellStyle name="Moneda" xfId="5" builtinId="4"/>
    <cellStyle name="Moneda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Porcentaje 2" xfId="4" xr:uid="{00000000-0005-0000-0000-000005000000}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PE AÑO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 '!$C$11</c:f>
              <c:strCache>
                <c:ptCount val="1"/>
                <c:pt idx="0">
                  <c:v>Costos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 '!$B$12:$B$162</c:f>
              <c:numCache>
                <c:formatCode>General</c:formatCode>
                <c:ptCount val="151"/>
              </c:numCache>
            </c:numRef>
          </c:cat>
          <c:val>
            <c:numRef>
              <c:f>'PE '!$C$12:$C$162</c:f>
              <c:numCache>
                <c:formatCode>"$"#,##0.00</c:formatCode>
                <c:ptCount val="1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C-4BD7-B715-1771FC85B754}"/>
            </c:ext>
          </c:extLst>
        </c:ser>
        <c:ser>
          <c:idx val="1"/>
          <c:order val="1"/>
          <c:tx>
            <c:strRef>
              <c:f>'PE '!$D$11</c:f>
              <c:strCache>
                <c:ptCount val="1"/>
                <c:pt idx="0">
                  <c:v>Ingresos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 '!$B$12:$B$162</c:f>
              <c:numCache>
                <c:formatCode>General</c:formatCode>
                <c:ptCount val="151"/>
              </c:numCache>
            </c:numRef>
          </c:cat>
          <c:val>
            <c:numRef>
              <c:f>'PE '!$D$12:$D$162</c:f>
              <c:numCache>
                <c:formatCode>"$"#,##0.00</c:formatCode>
                <c:ptCount val="1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C-4BD7-B715-1771FC85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52440"/>
        <c:axId val="446552048"/>
      </c:lineChart>
      <c:catAx>
        <c:axId val="44655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552048"/>
        <c:crosses val="autoZero"/>
        <c:auto val="1"/>
        <c:lblAlgn val="ctr"/>
        <c:lblOffset val="100"/>
        <c:noMultiLvlLbl val="0"/>
      </c:catAx>
      <c:valAx>
        <c:axId val="4465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55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3</xdr:col>
          <xdr:colOff>60960</xdr:colOff>
          <xdr:row>7</xdr:row>
          <xdr:rowOff>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B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7620</xdr:rowOff>
        </xdr:from>
        <xdr:to>
          <xdr:col>3</xdr:col>
          <xdr:colOff>106680</xdr:colOff>
          <xdr:row>16</xdr:row>
          <xdr:rowOff>7620</xdr:rowOff>
        </xdr:to>
        <xdr:sp macro="" textlink="">
          <xdr:nvSpPr>
            <xdr:cNvPr id="59394" name="Object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B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3</xdr:col>
          <xdr:colOff>533400</xdr:colOff>
          <xdr:row>25</xdr:row>
          <xdr:rowOff>38100</xdr:rowOff>
        </xdr:to>
        <xdr:sp macro="" textlink="">
          <xdr:nvSpPr>
            <xdr:cNvPr id="59395" name="Object 3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0B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7620</xdr:rowOff>
        </xdr:from>
        <xdr:to>
          <xdr:col>4</xdr:col>
          <xdr:colOff>0</xdr:colOff>
          <xdr:row>29</xdr:row>
          <xdr:rowOff>45720</xdr:rowOff>
        </xdr:to>
        <xdr:sp macro="" textlink="">
          <xdr:nvSpPr>
            <xdr:cNvPr id="59396" name="Object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B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22860</xdr:rowOff>
        </xdr:from>
        <xdr:to>
          <xdr:col>4</xdr:col>
          <xdr:colOff>114300</xdr:colOff>
          <xdr:row>34</xdr:row>
          <xdr:rowOff>60960</xdr:rowOff>
        </xdr:to>
        <xdr:sp macro="" textlink="">
          <xdr:nvSpPr>
            <xdr:cNvPr id="59397" name="Object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B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3</xdr:col>
          <xdr:colOff>502920</xdr:colOff>
          <xdr:row>39</xdr:row>
          <xdr:rowOff>76200</xdr:rowOff>
        </xdr:to>
        <xdr:sp macro="" textlink="">
          <xdr:nvSpPr>
            <xdr:cNvPr id="59398" name="Object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B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10</xdr:row>
      <xdr:rowOff>195262</xdr:rowOff>
    </xdr:from>
    <xdr:to>
      <xdr:col>7</xdr:col>
      <xdr:colOff>2409825</xdr:colOff>
      <xdr:row>24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7"/>
  <sheetViews>
    <sheetView workbookViewId="0">
      <selection activeCell="B5" sqref="B5:J5"/>
    </sheetView>
  </sheetViews>
  <sheetFormatPr baseColWidth="10" defaultRowHeight="14.4" x14ac:dyDescent="0.3"/>
  <sheetData>
    <row r="3" spans="2:10" ht="23.4" x14ac:dyDescent="0.45">
      <c r="B3" s="261" t="s">
        <v>269</v>
      </c>
      <c r="C3" s="261"/>
      <c r="D3" s="261"/>
      <c r="E3" s="261"/>
      <c r="F3" s="261"/>
      <c r="G3" s="261"/>
      <c r="H3" s="261"/>
      <c r="I3" s="261"/>
      <c r="J3" s="261"/>
    </row>
    <row r="4" spans="2:10" ht="21" x14ac:dyDescent="0.4">
      <c r="B4" s="262" t="s">
        <v>271</v>
      </c>
      <c r="C4" s="262"/>
      <c r="D4" s="262"/>
      <c r="E4" s="262"/>
      <c r="F4" s="262"/>
      <c r="G4" s="262"/>
      <c r="H4" s="262"/>
      <c r="I4" s="262"/>
      <c r="J4" s="262"/>
    </row>
    <row r="5" spans="2:10" ht="21" x14ac:dyDescent="0.4">
      <c r="B5" s="263" t="s">
        <v>272</v>
      </c>
      <c r="C5" s="263"/>
      <c r="D5" s="263"/>
      <c r="E5" s="263"/>
      <c r="F5" s="263"/>
      <c r="G5" s="263"/>
      <c r="H5" s="263"/>
      <c r="I5" s="263"/>
      <c r="J5" s="263"/>
    </row>
    <row r="7" spans="2:10" x14ac:dyDescent="0.3">
      <c r="B7" s="245" t="s">
        <v>270</v>
      </c>
    </row>
  </sheetData>
  <mergeCells count="3">
    <mergeCell ref="B3:J3"/>
    <mergeCell ref="B4:J4"/>
    <mergeCell ref="B5:J5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42"/>
  <sheetViews>
    <sheetView workbookViewId="0">
      <selection activeCell="B1" sqref="B1"/>
    </sheetView>
  </sheetViews>
  <sheetFormatPr baseColWidth="10" defaultRowHeight="14.4" x14ac:dyDescent="0.3"/>
  <cols>
    <col min="1" max="1" width="5.88671875" customWidth="1"/>
    <col min="2" max="2" width="40" customWidth="1"/>
    <col min="3" max="3" width="16.109375" customWidth="1"/>
    <col min="5" max="5" width="42.44140625" customWidth="1"/>
    <col min="6" max="6" width="17.33203125" customWidth="1"/>
    <col min="7" max="8" width="12.6640625" bestFit="1" customWidth="1"/>
  </cols>
  <sheetData>
    <row r="2" spans="1:6" ht="15.6" x14ac:dyDescent="0.3">
      <c r="B2" s="281" t="s">
        <v>153</v>
      </c>
      <c r="C2" s="282"/>
      <c r="E2" s="281" t="s">
        <v>154</v>
      </c>
      <c r="F2" s="282"/>
    </row>
    <row r="3" spans="1:6" ht="15.6" x14ac:dyDescent="0.3">
      <c r="B3" s="283" t="s">
        <v>155</v>
      </c>
      <c r="C3" s="284"/>
      <c r="D3" s="85" t="s">
        <v>156</v>
      </c>
      <c r="E3" s="283" t="s">
        <v>155</v>
      </c>
      <c r="F3" s="284"/>
    </row>
    <row r="4" spans="1:6" ht="15.6" x14ac:dyDescent="0.3">
      <c r="B4" s="281" t="s">
        <v>157</v>
      </c>
      <c r="C4" s="282"/>
      <c r="E4" s="281" t="s">
        <v>158</v>
      </c>
      <c r="F4" s="282"/>
    </row>
    <row r="5" spans="1:6" ht="15.6" x14ac:dyDescent="0.3">
      <c r="A5" s="86" t="s">
        <v>159</v>
      </c>
      <c r="B5" s="87" t="s">
        <v>98</v>
      </c>
      <c r="C5" s="101"/>
      <c r="E5" s="87" t="s">
        <v>98</v>
      </c>
      <c r="F5" s="88"/>
    </row>
    <row r="6" spans="1:6" ht="15.6" x14ac:dyDescent="0.3">
      <c r="A6" s="86" t="s">
        <v>160</v>
      </c>
      <c r="B6" s="87" t="s">
        <v>66</v>
      </c>
      <c r="C6" s="101"/>
      <c r="E6" s="87" t="s">
        <v>161</v>
      </c>
      <c r="F6" s="88"/>
    </row>
    <row r="7" spans="1:6" ht="15.6" x14ac:dyDescent="0.3">
      <c r="A7" s="86" t="s">
        <v>160</v>
      </c>
      <c r="B7" s="89" t="s">
        <v>162</v>
      </c>
      <c r="C7" s="102"/>
      <c r="E7" s="89" t="s">
        <v>163</v>
      </c>
      <c r="F7" s="90"/>
    </row>
    <row r="8" spans="1:6" ht="16.2" thickBot="1" x14ac:dyDescent="0.35">
      <c r="A8" s="86" t="s">
        <v>160</v>
      </c>
      <c r="B8" s="91" t="s">
        <v>164</v>
      </c>
      <c r="C8" s="103"/>
      <c r="E8" s="91"/>
      <c r="F8" s="92"/>
    </row>
    <row r="9" spans="1:6" ht="15.6" x14ac:dyDescent="0.3">
      <c r="A9" s="86" t="s">
        <v>165</v>
      </c>
      <c r="B9" s="93" t="s">
        <v>184</v>
      </c>
      <c r="C9" s="104">
        <f>C5-C6-C7-C8</f>
        <v>0</v>
      </c>
      <c r="E9" s="93" t="s">
        <v>185</v>
      </c>
      <c r="F9" s="94">
        <f>F5-F6-F7</f>
        <v>0</v>
      </c>
    </row>
    <row r="10" spans="1:6" ht="16.2" thickBot="1" x14ac:dyDescent="0.35">
      <c r="A10" s="86" t="s">
        <v>160</v>
      </c>
      <c r="B10" s="91" t="s">
        <v>104</v>
      </c>
      <c r="C10" s="105"/>
      <c r="E10" s="91" t="s">
        <v>104</v>
      </c>
      <c r="F10" s="92"/>
    </row>
    <row r="11" spans="1:6" ht="15.6" x14ac:dyDescent="0.3">
      <c r="A11" s="86" t="s">
        <v>165</v>
      </c>
      <c r="B11" s="93" t="s">
        <v>188</v>
      </c>
      <c r="C11" s="104">
        <f>C9-C10</f>
        <v>0</v>
      </c>
      <c r="E11" s="93" t="s">
        <v>186</v>
      </c>
      <c r="F11" s="94">
        <f>F9-F10</f>
        <v>0</v>
      </c>
    </row>
    <row r="12" spans="1:6" ht="16.2" thickBot="1" x14ac:dyDescent="0.35">
      <c r="A12" s="86" t="s">
        <v>160</v>
      </c>
      <c r="B12" s="91" t="s">
        <v>166</v>
      </c>
      <c r="C12" s="105">
        <v>0</v>
      </c>
      <c r="E12" s="91" t="s">
        <v>166</v>
      </c>
      <c r="F12" s="92">
        <v>0</v>
      </c>
    </row>
    <row r="13" spans="1:6" ht="16.2" thickBot="1" x14ac:dyDescent="0.35">
      <c r="A13" s="86" t="s">
        <v>165</v>
      </c>
      <c r="B13" s="95" t="s">
        <v>189</v>
      </c>
      <c r="C13" s="106">
        <f>C11-C12</f>
        <v>0</v>
      </c>
      <c r="E13" s="95" t="s">
        <v>187</v>
      </c>
      <c r="F13" s="96">
        <f>F11-F12</f>
        <v>0</v>
      </c>
    </row>
    <row r="14" spans="1:6" ht="15" thickTop="1" x14ac:dyDescent="0.3"/>
    <row r="16" spans="1:6" ht="15.6" x14ac:dyDescent="0.3">
      <c r="B16" s="281" t="s">
        <v>154</v>
      </c>
      <c r="C16" s="282"/>
      <c r="E16" s="281" t="s">
        <v>154</v>
      </c>
      <c r="F16" s="282"/>
    </row>
    <row r="17" spans="1:10" ht="15.6" x14ac:dyDescent="0.3">
      <c r="B17" s="283" t="s">
        <v>155</v>
      </c>
      <c r="C17" s="284"/>
      <c r="D17" s="97" t="s">
        <v>167</v>
      </c>
      <c r="E17" s="283" t="s">
        <v>155</v>
      </c>
      <c r="F17" s="284"/>
    </row>
    <row r="18" spans="1:10" ht="15.6" x14ac:dyDescent="0.3">
      <c r="B18" s="281" t="s">
        <v>158</v>
      </c>
      <c r="C18" s="282"/>
      <c r="E18" s="281" t="s">
        <v>158</v>
      </c>
      <c r="F18" s="282"/>
    </row>
    <row r="19" spans="1:10" ht="15.6" x14ac:dyDescent="0.3">
      <c r="A19" s="86" t="s">
        <v>159</v>
      </c>
      <c r="B19" s="87" t="s">
        <v>98</v>
      </c>
      <c r="C19" s="88"/>
      <c r="E19" s="87" t="s">
        <v>98</v>
      </c>
      <c r="F19" s="88"/>
    </row>
    <row r="20" spans="1:10" ht="15.6" x14ac:dyDescent="0.3">
      <c r="A20" s="86" t="s">
        <v>160</v>
      </c>
      <c r="B20" s="87" t="s">
        <v>66</v>
      </c>
      <c r="C20" s="88"/>
      <c r="E20" s="87" t="s">
        <v>161</v>
      </c>
      <c r="F20" s="101"/>
      <c r="G20" s="98"/>
    </row>
    <row r="21" spans="1:10" ht="15.6" x14ac:dyDescent="0.3">
      <c r="A21" s="86" t="s">
        <v>160</v>
      </c>
      <c r="B21" s="89" t="s">
        <v>162</v>
      </c>
      <c r="C21" s="90"/>
      <c r="E21" s="89" t="s">
        <v>163</v>
      </c>
      <c r="F21" s="102"/>
      <c r="H21" s="99"/>
    </row>
    <row r="22" spans="1:10" ht="16.2" thickBot="1" x14ac:dyDescent="0.35">
      <c r="A22" s="86" t="s">
        <v>160</v>
      </c>
      <c r="B22" s="91" t="s">
        <v>164</v>
      </c>
      <c r="C22" s="92"/>
      <c r="E22" s="91"/>
      <c r="F22" s="92"/>
    </row>
    <row r="23" spans="1:10" ht="15.6" x14ac:dyDescent="0.3">
      <c r="A23" s="86" t="s">
        <v>165</v>
      </c>
      <c r="B23" s="93" t="s">
        <v>168</v>
      </c>
      <c r="C23" s="94"/>
      <c r="E23" s="93" t="s">
        <v>168</v>
      </c>
      <c r="F23" s="94"/>
      <c r="G23" s="107"/>
      <c r="H23" s="107"/>
      <c r="I23" s="108"/>
      <c r="J23" s="107"/>
    </row>
    <row r="24" spans="1:10" ht="16.2" thickBot="1" x14ac:dyDescent="0.35">
      <c r="A24" s="86" t="s">
        <v>160</v>
      </c>
      <c r="B24" s="91" t="s">
        <v>104</v>
      </c>
      <c r="C24" s="92"/>
      <c r="E24" s="91" t="s">
        <v>104</v>
      </c>
      <c r="F24" s="92"/>
      <c r="G24" s="107"/>
      <c r="H24" s="107"/>
      <c r="I24" s="108"/>
      <c r="J24" s="107"/>
    </row>
    <row r="25" spans="1:10" ht="15.6" x14ac:dyDescent="0.3">
      <c r="A25" s="86" t="s">
        <v>165</v>
      </c>
      <c r="B25" s="93" t="s">
        <v>169</v>
      </c>
      <c r="C25" s="94"/>
      <c r="E25" s="93" t="s">
        <v>169</v>
      </c>
      <c r="F25" s="94"/>
      <c r="G25" s="107"/>
      <c r="H25" s="107"/>
      <c r="I25" s="108"/>
      <c r="J25" s="107"/>
    </row>
    <row r="26" spans="1:10" ht="16.2" thickBot="1" x14ac:dyDescent="0.35">
      <c r="A26" s="86" t="s">
        <v>160</v>
      </c>
      <c r="B26" s="91" t="s">
        <v>170</v>
      </c>
      <c r="C26" s="92"/>
      <c r="E26" s="91" t="s">
        <v>166</v>
      </c>
      <c r="F26" s="92"/>
      <c r="G26" s="107"/>
      <c r="H26" s="107"/>
      <c r="I26" s="108"/>
      <c r="J26" s="107"/>
    </row>
    <row r="27" spans="1:10" ht="16.2" thickBot="1" x14ac:dyDescent="0.35">
      <c r="A27" s="86" t="s">
        <v>165</v>
      </c>
      <c r="B27" s="95" t="s">
        <v>171</v>
      </c>
      <c r="C27" s="96"/>
      <c r="E27" s="95" t="s">
        <v>171</v>
      </c>
      <c r="F27" s="96"/>
      <c r="G27" s="280"/>
      <c r="H27" s="280"/>
      <c r="I27" s="280"/>
      <c r="J27" s="280"/>
    </row>
    <row r="28" spans="1:10" ht="15" thickTop="1" x14ac:dyDescent="0.3">
      <c r="G28" s="280"/>
      <c r="H28" s="280"/>
      <c r="I28" s="280"/>
      <c r="J28" s="280"/>
    </row>
    <row r="29" spans="1:10" ht="27.75" customHeight="1" x14ac:dyDescent="0.3">
      <c r="G29" s="280"/>
      <c r="H29" s="280"/>
      <c r="I29" s="280"/>
      <c r="J29" s="280"/>
    </row>
    <row r="30" spans="1:10" ht="15.6" x14ac:dyDescent="0.3">
      <c r="B30" s="281" t="s">
        <v>154</v>
      </c>
      <c r="C30" s="282"/>
      <c r="E30" s="281" t="s">
        <v>154</v>
      </c>
      <c r="F30" s="282"/>
    </row>
    <row r="31" spans="1:10" ht="15.6" x14ac:dyDescent="0.3">
      <c r="B31" s="283" t="s">
        <v>155</v>
      </c>
      <c r="C31" s="284"/>
      <c r="D31" s="100" t="s">
        <v>172</v>
      </c>
      <c r="E31" s="283" t="s">
        <v>155</v>
      </c>
      <c r="F31" s="284"/>
    </row>
    <row r="32" spans="1:10" ht="15.6" x14ac:dyDescent="0.3">
      <c r="B32" s="281" t="s">
        <v>158</v>
      </c>
      <c r="C32" s="282"/>
      <c r="E32" s="281" t="s">
        <v>158</v>
      </c>
      <c r="F32" s="282"/>
    </row>
    <row r="33" spans="2:6" ht="15.6" x14ac:dyDescent="0.3">
      <c r="B33" s="87" t="s">
        <v>98</v>
      </c>
      <c r="C33" s="88"/>
      <c r="E33" s="87" t="s">
        <v>98</v>
      </c>
      <c r="F33" s="88"/>
    </row>
    <row r="34" spans="2:6" ht="15.6" x14ac:dyDescent="0.3">
      <c r="B34" s="87" t="s">
        <v>66</v>
      </c>
      <c r="C34" s="88"/>
      <c r="E34" s="87" t="s">
        <v>161</v>
      </c>
      <c r="F34" s="88"/>
    </row>
    <row r="35" spans="2:6" ht="15.6" x14ac:dyDescent="0.3">
      <c r="B35" s="89" t="s">
        <v>173</v>
      </c>
      <c r="C35" s="90"/>
      <c r="E35" s="89" t="s">
        <v>163</v>
      </c>
      <c r="F35" s="90"/>
    </row>
    <row r="36" spans="2:6" ht="16.2" thickBot="1" x14ac:dyDescent="0.35">
      <c r="B36" s="91" t="s">
        <v>68</v>
      </c>
      <c r="C36" s="92"/>
      <c r="E36" s="91"/>
      <c r="F36" s="92"/>
    </row>
    <row r="37" spans="2:6" ht="15.6" x14ac:dyDescent="0.3">
      <c r="B37" s="93" t="s">
        <v>168</v>
      </c>
      <c r="C37" s="94">
        <f>C33-C34-C35-C36</f>
        <v>0</v>
      </c>
      <c r="E37" s="93" t="s">
        <v>168</v>
      </c>
      <c r="F37" s="94">
        <f>F33-F34-F35</f>
        <v>0</v>
      </c>
    </row>
    <row r="38" spans="2:6" ht="16.2" thickBot="1" x14ac:dyDescent="0.35">
      <c r="B38" s="91" t="s">
        <v>104</v>
      </c>
      <c r="C38" s="92"/>
      <c r="E38" s="91" t="s">
        <v>104</v>
      </c>
      <c r="F38" s="92"/>
    </row>
    <row r="39" spans="2:6" ht="15.6" x14ac:dyDescent="0.3">
      <c r="B39" s="93" t="s">
        <v>169</v>
      </c>
      <c r="C39" s="94">
        <f>C37-C38</f>
        <v>0</v>
      </c>
      <c r="E39" s="93" t="s">
        <v>169</v>
      </c>
      <c r="F39" s="94">
        <f>F37-F38</f>
        <v>0</v>
      </c>
    </row>
    <row r="40" spans="2:6" ht="16.2" thickBot="1" x14ac:dyDescent="0.35">
      <c r="B40" s="91" t="s">
        <v>166</v>
      </c>
      <c r="C40" s="92">
        <f>C39*0.47</f>
        <v>0</v>
      </c>
      <c r="E40" s="91" t="s">
        <v>166</v>
      </c>
      <c r="F40" s="92">
        <f>F39*0.47</f>
        <v>0</v>
      </c>
    </row>
    <row r="41" spans="2:6" ht="16.2" thickBot="1" x14ac:dyDescent="0.35">
      <c r="B41" s="95" t="s">
        <v>171</v>
      </c>
      <c r="C41" s="96">
        <f>C39-C40</f>
        <v>0</v>
      </c>
      <c r="E41" s="95" t="s">
        <v>171</v>
      </c>
      <c r="F41" s="96">
        <f>F39-F40</f>
        <v>0</v>
      </c>
    </row>
    <row r="42" spans="2:6" ht="15" thickTop="1" x14ac:dyDescent="0.3"/>
  </sheetData>
  <mergeCells count="19">
    <mergeCell ref="B2:C2"/>
    <mergeCell ref="E2:F2"/>
    <mergeCell ref="B3:C3"/>
    <mergeCell ref="E3:F3"/>
    <mergeCell ref="B4:C4"/>
    <mergeCell ref="E4:F4"/>
    <mergeCell ref="B32:C32"/>
    <mergeCell ref="E32:F32"/>
    <mergeCell ref="B16:C16"/>
    <mergeCell ref="E16:F16"/>
    <mergeCell ref="B17:C17"/>
    <mergeCell ref="E17:F17"/>
    <mergeCell ref="B18:C18"/>
    <mergeCell ref="E18:F18"/>
    <mergeCell ref="G27:J29"/>
    <mergeCell ref="B30:C30"/>
    <mergeCell ref="E30:F30"/>
    <mergeCell ref="B31:C31"/>
    <mergeCell ref="E31:F31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F37"/>
  <sheetViews>
    <sheetView workbookViewId="0">
      <selection activeCell="D1" sqref="D1"/>
    </sheetView>
  </sheetViews>
  <sheetFormatPr baseColWidth="10" defaultRowHeight="14.4" x14ac:dyDescent="0.3"/>
  <cols>
    <col min="1" max="1" width="3.44140625" style="109" customWidth="1"/>
    <col min="2" max="2" width="40" customWidth="1"/>
    <col min="3" max="3" width="19.88671875" customWidth="1"/>
    <col min="4" max="4" width="16.109375" customWidth="1"/>
    <col min="5" max="6" width="22.33203125" customWidth="1"/>
  </cols>
  <sheetData>
    <row r="2" spans="1:6" ht="15.6" x14ac:dyDescent="0.3">
      <c r="B2" s="281" t="s">
        <v>154</v>
      </c>
      <c r="C2" s="281"/>
      <c r="D2" s="281"/>
      <c r="E2" s="281"/>
      <c r="F2" s="281"/>
    </row>
    <row r="3" spans="1:6" ht="15.6" x14ac:dyDescent="0.3">
      <c r="B3" s="283" t="s">
        <v>174</v>
      </c>
      <c r="C3" s="283"/>
      <c r="D3" s="283"/>
      <c r="E3" s="283"/>
      <c r="F3" s="283"/>
    </row>
    <row r="4" spans="1:6" ht="15.6" x14ac:dyDescent="0.3">
      <c r="B4" s="110" t="s">
        <v>175</v>
      </c>
      <c r="C4" s="111" t="s">
        <v>176</v>
      </c>
      <c r="D4" s="112" t="s">
        <v>156</v>
      </c>
      <c r="E4" s="113" t="s">
        <v>167</v>
      </c>
      <c r="F4" s="114" t="s">
        <v>177</v>
      </c>
    </row>
    <row r="5" spans="1:6" ht="15.6" x14ac:dyDescent="0.3">
      <c r="A5" s="109" t="s">
        <v>159</v>
      </c>
      <c r="B5" s="87" t="s">
        <v>98</v>
      </c>
      <c r="C5" s="115"/>
      <c r="D5" s="116"/>
      <c r="E5" s="117"/>
      <c r="F5" s="118"/>
    </row>
    <row r="6" spans="1:6" ht="15.6" x14ac:dyDescent="0.3">
      <c r="A6" s="109" t="s">
        <v>160</v>
      </c>
      <c r="B6" s="87" t="s">
        <v>66</v>
      </c>
      <c r="C6" s="115"/>
      <c r="D6" s="116"/>
      <c r="E6" s="117"/>
      <c r="F6" s="118"/>
    </row>
    <row r="7" spans="1:6" ht="15.6" x14ac:dyDescent="0.3">
      <c r="A7" s="109" t="s">
        <v>160</v>
      </c>
      <c r="B7" s="89" t="s">
        <v>162</v>
      </c>
      <c r="C7" s="119"/>
      <c r="D7" s="116"/>
      <c r="E7" s="120"/>
      <c r="F7" s="121"/>
    </row>
    <row r="8" spans="1:6" ht="16.2" thickBot="1" x14ac:dyDescent="0.35">
      <c r="A8" s="109" t="s">
        <v>160</v>
      </c>
      <c r="B8" s="91" t="s">
        <v>164</v>
      </c>
      <c r="C8" s="122"/>
      <c r="D8" s="183"/>
      <c r="E8" s="123"/>
      <c r="F8" s="124"/>
    </row>
    <row r="9" spans="1:6" ht="15.6" x14ac:dyDescent="0.3">
      <c r="A9" s="109" t="s">
        <v>165</v>
      </c>
      <c r="B9" s="93" t="s">
        <v>168</v>
      </c>
      <c r="C9" s="125">
        <f>C5-C6-C7-C8</f>
        <v>0</v>
      </c>
      <c r="D9" s="182">
        <f>D5-D6-D7-D8</f>
        <v>0</v>
      </c>
      <c r="E9" s="126">
        <f>E5-E6-E7-E8</f>
        <v>0</v>
      </c>
      <c r="F9" s="127">
        <f>F5-F6-F7-F8</f>
        <v>0</v>
      </c>
    </row>
    <row r="10" spans="1:6" ht="16.2" thickBot="1" x14ac:dyDescent="0.35">
      <c r="A10" s="109" t="s">
        <v>160</v>
      </c>
      <c r="B10" s="91" t="s">
        <v>104</v>
      </c>
      <c r="C10" s="122"/>
      <c r="D10" s="128"/>
      <c r="E10" s="123"/>
      <c r="F10" s="124"/>
    </row>
    <row r="11" spans="1:6" ht="15.6" x14ac:dyDescent="0.3">
      <c r="A11" s="109" t="s">
        <v>165</v>
      </c>
      <c r="B11" s="95" t="s">
        <v>169</v>
      </c>
      <c r="C11" s="129">
        <f>C9-C10</f>
        <v>0</v>
      </c>
      <c r="D11" s="130">
        <f>D9-D10</f>
        <v>0</v>
      </c>
      <c r="E11" s="131">
        <f>E9-E10</f>
        <v>0</v>
      </c>
      <c r="F11" s="132">
        <f>F9-F10</f>
        <v>0</v>
      </c>
    </row>
    <row r="12" spans="1:6" ht="16.2" thickBot="1" x14ac:dyDescent="0.35">
      <c r="A12" s="109" t="s">
        <v>160</v>
      </c>
      <c r="B12" s="133" t="s">
        <v>170</v>
      </c>
      <c r="C12" s="134"/>
      <c r="D12" s="135"/>
      <c r="E12" s="166"/>
      <c r="F12" s="136"/>
    </row>
    <row r="13" spans="1:6" ht="15.6" x14ac:dyDescent="0.3">
      <c r="A13" s="137" t="s">
        <v>165</v>
      </c>
      <c r="B13" s="138" t="s">
        <v>171</v>
      </c>
      <c r="C13" s="139">
        <f>C11-C12</f>
        <v>0</v>
      </c>
      <c r="D13" s="140">
        <f>D11-D12</f>
        <v>0</v>
      </c>
      <c r="E13" s="141">
        <f>E11-E12</f>
        <v>0</v>
      </c>
      <c r="F13" s="142">
        <f>F11-F12</f>
        <v>0</v>
      </c>
    </row>
    <row r="14" spans="1:6" ht="16.2" thickBot="1" x14ac:dyDescent="0.35">
      <c r="A14" s="109" t="s">
        <v>159</v>
      </c>
      <c r="B14" s="143" t="s">
        <v>178</v>
      </c>
      <c r="C14" s="144"/>
      <c r="D14" s="145"/>
      <c r="E14" s="146"/>
      <c r="F14" s="147"/>
    </row>
    <row r="15" spans="1:6" ht="15.6" x14ac:dyDescent="0.3">
      <c r="A15" s="109" t="s">
        <v>165</v>
      </c>
      <c r="B15" s="148" t="s">
        <v>179</v>
      </c>
      <c r="C15" s="139">
        <f>C13-C14</f>
        <v>0</v>
      </c>
      <c r="D15" s="140">
        <f>D13+D14</f>
        <v>0</v>
      </c>
      <c r="E15" s="141">
        <f>E13+E14</f>
        <v>0</v>
      </c>
      <c r="F15" s="142">
        <f>F13+F14</f>
        <v>0</v>
      </c>
    </row>
    <row r="16" spans="1:6" ht="15.6" x14ac:dyDescent="0.3">
      <c r="A16" s="109" t="s">
        <v>159</v>
      </c>
      <c r="B16" s="149" t="s">
        <v>180</v>
      </c>
      <c r="C16" s="150"/>
      <c r="D16" s="151"/>
      <c r="E16" s="181"/>
      <c r="F16" s="152"/>
    </row>
    <row r="17" spans="1:6" ht="16.2" thickBot="1" x14ac:dyDescent="0.35">
      <c r="A17" s="109" t="s">
        <v>160</v>
      </c>
      <c r="B17" s="143" t="s">
        <v>181</v>
      </c>
      <c r="C17" s="153"/>
      <c r="D17" s="145"/>
      <c r="E17" s="146"/>
      <c r="F17" s="146"/>
    </row>
    <row r="18" spans="1:6" ht="16.2" thickBot="1" x14ac:dyDescent="0.35">
      <c r="A18" s="109" t="s">
        <v>165</v>
      </c>
      <c r="B18" s="154" t="s">
        <v>182</v>
      </c>
      <c r="C18" s="155">
        <f>C16-C17</f>
        <v>0</v>
      </c>
      <c r="D18" s="156">
        <f>D15+D16-D17</f>
        <v>0</v>
      </c>
      <c r="E18" s="157">
        <f t="shared" ref="E18:F18" si="0">E15+E16-E17</f>
        <v>0</v>
      </c>
      <c r="F18" s="158">
        <f t="shared" si="0"/>
        <v>0</v>
      </c>
    </row>
    <row r="19" spans="1:6" ht="16.2" thickTop="1" x14ac:dyDescent="0.3">
      <c r="B19" s="159"/>
      <c r="C19" s="160"/>
      <c r="D19" s="160"/>
      <c r="E19" s="160"/>
      <c r="F19" s="160"/>
    </row>
    <row r="21" spans="1:6" ht="15.6" x14ac:dyDescent="0.3">
      <c r="B21" s="281" t="s">
        <v>154</v>
      </c>
      <c r="C21" s="281"/>
      <c r="D21" s="281"/>
      <c r="E21" s="281"/>
      <c r="F21" s="281"/>
    </row>
    <row r="22" spans="1:6" ht="15.6" x14ac:dyDescent="0.3">
      <c r="B22" s="283" t="s">
        <v>174</v>
      </c>
      <c r="C22" s="283"/>
      <c r="D22" s="283"/>
      <c r="E22" s="283"/>
      <c r="F22" s="283"/>
    </row>
    <row r="23" spans="1:6" ht="15.6" x14ac:dyDescent="0.3">
      <c r="B23" s="161" t="s">
        <v>183</v>
      </c>
      <c r="C23" s="111" t="s">
        <v>176</v>
      </c>
      <c r="D23" s="112" t="s">
        <v>156</v>
      </c>
      <c r="E23" s="113" t="s">
        <v>167</v>
      </c>
      <c r="F23" s="114" t="s">
        <v>177</v>
      </c>
    </row>
    <row r="24" spans="1:6" ht="15.6" x14ac:dyDescent="0.3">
      <c r="A24" s="109" t="s">
        <v>159</v>
      </c>
      <c r="B24" s="162" t="s">
        <v>98</v>
      </c>
      <c r="C24" s="115"/>
      <c r="D24" s="163"/>
      <c r="E24" s="117"/>
      <c r="F24" s="118"/>
    </row>
    <row r="25" spans="1:6" ht="15.6" x14ac:dyDescent="0.3">
      <c r="A25" s="109" t="s">
        <v>160</v>
      </c>
      <c r="B25" s="162" t="s">
        <v>161</v>
      </c>
      <c r="C25" s="115"/>
      <c r="D25" s="163"/>
      <c r="E25" s="117"/>
      <c r="F25" s="118"/>
    </row>
    <row r="26" spans="1:6" ht="16.2" thickBot="1" x14ac:dyDescent="0.35">
      <c r="A26" s="109" t="s">
        <v>160</v>
      </c>
      <c r="B26" s="164" t="s">
        <v>163</v>
      </c>
      <c r="C26" s="122"/>
      <c r="D26" s="165"/>
      <c r="E26" s="166"/>
      <c r="F26" s="136"/>
    </row>
    <row r="27" spans="1:6" ht="15.6" x14ac:dyDescent="0.3">
      <c r="A27" s="109" t="s">
        <v>165</v>
      </c>
      <c r="B27" s="167" t="s">
        <v>168</v>
      </c>
      <c r="C27" s="168"/>
      <c r="D27" s="169"/>
      <c r="E27" s="170"/>
      <c r="F27" s="171"/>
    </row>
    <row r="28" spans="1:6" ht="16.2" thickBot="1" x14ac:dyDescent="0.35">
      <c r="A28" s="109" t="s">
        <v>160</v>
      </c>
      <c r="B28" s="164" t="s">
        <v>104</v>
      </c>
      <c r="C28" s="122"/>
      <c r="D28" s="165"/>
      <c r="E28" s="166"/>
      <c r="F28" s="136"/>
    </row>
    <row r="29" spans="1:6" ht="15.6" x14ac:dyDescent="0.3">
      <c r="A29" s="109" t="s">
        <v>165</v>
      </c>
      <c r="B29" s="167" t="s">
        <v>169</v>
      </c>
      <c r="C29" s="129"/>
      <c r="D29" s="169"/>
      <c r="E29" s="170"/>
      <c r="F29" s="171"/>
    </row>
    <row r="30" spans="1:6" ht="16.2" thickBot="1" x14ac:dyDescent="0.35">
      <c r="A30" s="109" t="s">
        <v>160</v>
      </c>
      <c r="B30" s="164" t="s">
        <v>166</v>
      </c>
      <c r="C30" s="134"/>
      <c r="D30" s="165"/>
      <c r="E30" s="166"/>
      <c r="F30" s="136"/>
    </row>
    <row r="31" spans="1:6" ht="15.6" x14ac:dyDescent="0.3">
      <c r="A31" s="109" t="s">
        <v>165</v>
      </c>
      <c r="B31" s="167" t="s">
        <v>171</v>
      </c>
      <c r="C31" s="139"/>
      <c r="D31" s="169"/>
      <c r="E31" s="170"/>
      <c r="F31" s="171"/>
    </row>
    <row r="32" spans="1:6" ht="16.2" thickBot="1" x14ac:dyDescent="0.35">
      <c r="A32" s="109" t="s">
        <v>159</v>
      </c>
      <c r="B32" s="172" t="s">
        <v>178</v>
      </c>
      <c r="C32" s="144"/>
      <c r="D32" s="173"/>
      <c r="E32" s="174"/>
      <c r="F32" s="175"/>
    </row>
    <row r="33" spans="1:6" ht="15.6" x14ac:dyDescent="0.3">
      <c r="A33" s="109" t="s">
        <v>165</v>
      </c>
      <c r="B33" s="176" t="s">
        <v>179</v>
      </c>
      <c r="C33" s="177"/>
      <c r="D33" s="178"/>
      <c r="E33" s="179"/>
      <c r="F33" s="180"/>
    </row>
    <row r="34" spans="1:6" ht="15.6" x14ac:dyDescent="0.3">
      <c r="A34" s="109" t="s">
        <v>159</v>
      </c>
      <c r="B34" s="149" t="s">
        <v>180</v>
      </c>
      <c r="C34" s="150"/>
      <c r="D34" s="151"/>
      <c r="E34" s="181"/>
      <c r="F34" s="152"/>
    </row>
    <row r="35" spans="1:6" ht="16.2" thickBot="1" x14ac:dyDescent="0.35">
      <c r="A35" s="109" t="s">
        <v>160</v>
      </c>
      <c r="B35" s="143" t="s">
        <v>181</v>
      </c>
      <c r="C35" s="153"/>
      <c r="D35" s="145"/>
      <c r="E35" s="146"/>
      <c r="F35" s="147"/>
    </row>
    <row r="36" spans="1:6" ht="16.2" thickBot="1" x14ac:dyDescent="0.35">
      <c r="A36" s="109" t="s">
        <v>165</v>
      </c>
      <c r="B36" s="154" t="s">
        <v>182</v>
      </c>
      <c r="C36" s="155"/>
      <c r="D36" s="156"/>
      <c r="E36" s="157"/>
      <c r="F36" s="158"/>
    </row>
    <row r="37" spans="1:6" ht="15" thickTop="1" x14ac:dyDescent="0.3"/>
  </sheetData>
  <mergeCells count="4">
    <mergeCell ref="B2:F2"/>
    <mergeCell ref="B3:F3"/>
    <mergeCell ref="B21:F21"/>
    <mergeCell ref="B22:F22"/>
  </mergeCells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24"/>
  <sheetViews>
    <sheetView zoomScale="96" workbookViewId="0">
      <selection activeCell="K4" sqref="K4"/>
    </sheetView>
  </sheetViews>
  <sheetFormatPr baseColWidth="10" defaultColWidth="14.44140625" defaultRowHeight="15" customHeight="1" x14ac:dyDescent="0.3"/>
  <cols>
    <col min="1" max="9" width="10.6640625" style="79" customWidth="1"/>
    <col min="10" max="10" width="11.88671875" style="79" customWidth="1"/>
    <col min="11" max="11" width="14.109375" style="79" customWidth="1"/>
    <col min="12" max="13" width="10.6640625" style="79" customWidth="1"/>
    <col min="14" max="14" width="12.109375" style="79" customWidth="1"/>
    <col min="15" max="15" width="10.6640625" style="79" customWidth="1"/>
    <col min="16" max="16" width="9" style="79" customWidth="1"/>
    <col min="17" max="27" width="10.6640625" style="79" customWidth="1"/>
    <col min="28" max="16384" width="14.44140625" style="79"/>
  </cols>
  <sheetData>
    <row r="1" spans="1:19" ht="15" customHeight="1" x14ac:dyDescent="0.3">
      <c r="A1" s="285" t="s">
        <v>126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</row>
    <row r="2" spans="1:19" ht="15" customHeight="1" x14ac:dyDescent="0.3">
      <c r="A2" s="285" t="s">
        <v>190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</row>
    <row r="3" spans="1:19" ht="15" customHeight="1" x14ac:dyDescent="0.3">
      <c r="A3" s="184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</row>
    <row r="4" spans="1:19" ht="15.6" x14ac:dyDescent="0.3">
      <c r="A4" s="14" t="s">
        <v>191</v>
      </c>
      <c r="B4" s="184"/>
      <c r="C4" s="184"/>
      <c r="D4" s="184"/>
      <c r="E4" s="184"/>
      <c r="F4" s="184"/>
      <c r="G4" s="184"/>
      <c r="H4" s="184"/>
      <c r="I4" s="184"/>
      <c r="K4" s="14" t="s">
        <v>192</v>
      </c>
      <c r="L4" s="184"/>
      <c r="M4" s="184"/>
      <c r="N4" s="184"/>
      <c r="O4" s="184"/>
      <c r="P4" s="184"/>
      <c r="Q4" s="184"/>
      <c r="R4" s="184"/>
    </row>
    <row r="5" spans="1:19" ht="15" customHeight="1" x14ac:dyDescent="0.3">
      <c r="A5" s="184"/>
      <c r="B5" s="184"/>
      <c r="C5" s="184"/>
      <c r="D5" s="184"/>
      <c r="E5" s="185" t="s">
        <v>176</v>
      </c>
      <c r="F5" s="186" t="s">
        <v>156</v>
      </c>
      <c r="G5" s="187" t="s">
        <v>167</v>
      </c>
      <c r="H5" s="188" t="s">
        <v>172</v>
      </c>
      <c r="I5" s="184"/>
      <c r="J5" s="185" t="s">
        <v>176</v>
      </c>
      <c r="K5" s="185" t="s">
        <v>193</v>
      </c>
      <c r="L5" s="185"/>
      <c r="M5" s="185" t="s">
        <v>194</v>
      </c>
      <c r="N5" s="185"/>
      <c r="O5" s="185"/>
      <c r="P5" s="185"/>
      <c r="Q5" s="185"/>
      <c r="R5" s="184"/>
    </row>
    <row r="6" spans="1:19" ht="15.6" x14ac:dyDescent="0.3">
      <c r="A6" s="184"/>
      <c r="B6" s="184"/>
      <c r="C6" s="184"/>
      <c r="D6" s="189"/>
      <c r="E6" s="190"/>
      <c r="F6" s="191"/>
      <c r="G6" s="192"/>
      <c r="H6" s="193"/>
      <c r="I6" s="184"/>
      <c r="J6" s="186"/>
      <c r="K6" s="191"/>
      <c r="L6" s="191"/>
      <c r="M6" s="191"/>
      <c r="N6" s="186"/>
      <c r="O6" s="186"/>
      <c r="P6" s="186"/>
      <c r="Q6" s="186"/>
      <c r="R6" s="184"/>
    </row>
    <row r="7" spans="1:19" ht="15" customHeight="1" x14ac:dyDescent="0.3">
      <c r="A7" s="184"/>
      <c r="B7" s="184"/>
      <c r="C7" s="184"/>
      <c r="D7" s="184"/>
      <c r="E7" s="184"/>
      <c r="F7" s="184"/>
      <c r="G7" s="184"/>
      <c r="H7" s="184"/>
      <c r="I7" s="184"/>
      <c r="J7" s="187"/>
      <c r="K7" s="192"/>
      <c r="L7" s="187"/>
      <c r="M7" s="187"/>
      <c r="N7" s="187"/>
      <c r="O7" s="187"/>
      <c r="P7" s="187"/>
      <c r="Q7" s="187"/>
      <c r="R7" s="184"/>
    </row>
    <row r="8" spans="1:19" ht="15.6" x14ac:dyDescent="0.3">
      <c r="A8" s="184"/>
      <c r="B8" s="184"/>
      <c r="C8" s="184"/>
      <c r="D8" s="184"/>
      <c r="E8" s="184"/>
      <c r="F8" s="184"/>
      <c r="G8" s="184"/>
      <c r="H8" s="184"/>
      <c r="I8" s="184"/>
      <c r="J8" s="188"/>
      <c r="K8" s="193"/>
      <c r="L8" s="188"/>
      <c r="M8" s="188"/>
      <c r="N8" s="188"/>
      <c r="O8" s="188"/>
      <c r="P8" s="188"/>
      <c r="Q8" s="188"/>
      <c r="R8" s="184"/>
    </row>
    <row r="9" spans="1:19" ht="15.6" x14ac:dyDescent="0.3">
      <c r="A9" s="184"/>
      <c r="B9" s="184"/>
      <c r="C9" s="184"/>
      <c r="D9" s="184"/>
      <c r="E9" s="184"/>
      <c r="F9" s="184"/>
      <c r="G9" s="184"/>
      <c r="H9" s="184"/>
      <c r="I9" s="184"/>
      <c r="J9" s="184"/>
      <c r="L9" s="184"/>
      <c r="M9" s="184"/>
      <c r="N9" s="184"/>
      <c r="O9" s="184"/>
      <c r="P9" s="184"/>
      <c r="Q9" s="184"/>
      <c r="R9" s="184"/>
    </row>
    <row r="10" spans="1:19" s="3" customFormat="1" ht="15" customHeight="1" x14ac:dyDescent="0.3">
      <c r="A10" s="14"/>
      <c r="B10" s="14"/>
      <c r="C10" s="14"/>
      <c r="D10" s="14"/>
      <c r="E10" s="14"/>
      <c r="F10" s="14"/>
      <c r="G10" s="14"/>
      <c r="H10" s="14"/>
      <c r="I10" s="14" t="s">
        <v>195</v>
      </c>
      <c r="J10" s="14"/>
      <c r="K10" s="14"/>
      <c r="L10" s="14"/>
      <c r="M10" s="14"/>
      <c r="N10" s="14"/>
      <c r="O10" s="14"/>
      <c r="P10" s="14"/>
      <c r="Q10" s="14"/>
      <c r="R10" s="14"/>
    </row>
    <row r="11" spans="1:19" s="3" customFormat="1" ht="15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9" s="3" customFormat="1" ht="15" customHeight="1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9" ht="15" customHeight="1" x14ac:dyDescent="0.3">
      <c r="A13" s="14" t="s">
        <v>196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 t="s">
        <v>197</v>
      </c>
      <c r="L13" s="184"/>
      <c r="M13" s="184"/>
      <c r="N13" s="184"/>
      <c r="O13" s="184"/>
      <c r="P13" s="184"/>
      <c r="Q13" s="184"/>
      <c r="R13" s="184"/>
    </row>
    <row r="14" spans="1:19" ht="15" customHeight="1" x14ac:dyDescent="0.3">
      <c r="A14" s="184"/>
      <c r="B14" s="184"/>
      <c r="C14" s="184"/>
      <c r="D14" s="184"/>
      <c r="E14" s="185" t="s">
        <v>176</v>
      </c>
      <c r="F14" s="186" t="s">
        <v>156</v>
      </c>
      <c r="G14" s="187" t="s">
        <v>167</v>
      </c>
      <c r="H14" s="188" t="s">
        <v>172</v>
      </c>
      <c r="I14" s="184"/>
      <c r="J14" s="185" t="s">
        <v>176</v>
      </c>
      <c r="K14" s="185" t="s">
        <v>198</v>
      </c>
      <c r="L14" s="185"/>
      <c r="M14" s="185"/>
      <c r="N14" s="185"/>
      <c r="O14" s="185"/>
      <c r="P14" s="194">
        <f>E15</f>
        <v>0</v>
      </c>
      <c r="Q14" s="185" t="s">
        <v>199</v>
      </c>
      <c r="R14" s="185"/>
      <c r="S14" s="190"/>
    </row>
    <row r="15" spans="1:19" ht="15" customHeight="1" x14ac:dyDescent="0.3">
      <c r="A15" s="184"/>
      <c r="B15" s="184"/>
      <c r="C15" s="184"/>
      <c r="D15" s="184"/>
      <c r="E15" s="195"/>
      <c r="F15" s="196"/>
      <c r="G15" s="197"/>
      <c r="H15" s="198"/>
      <c r="I15" s="184"/>
      <c r="J15" s="186"/>
      <c r="K15" s="191"/>
      <c r="L15" s="186"/>
      <c r="M15" s="186"/>
      <c r="N15" s="186"/>
      <c r="O15" s="186"/>
      <c r="P15" s="199"/>
      <c r="Q15" s="191"/>
      <c r="R15" s="186"/>
      <c r="S15" s="191"/>
    </row>
    <row r="16" spans="1:19" ht="15" customHeight="1" x14ac:dyDescent="0.3">
      <c r="A16" s="184"/>
      <c r="B16" s="184"/>
      <c r="C16" s="184"/>
      <c r="D16" s="189"/>
      <c r="E16" s="184"/>
      <c r="F16" s="184"/>
      <c r="G16" s="184"/>
      <c r="H16" s="184"/>
      <c r="I16" s="184"/>
      <c r="J16" s="187"/>
      <c r="K16" s="187"/>
      <c r="L16" s="187"/>
      <c r="M16" s="187"/>
      <c r="N16" s="187"/>
      <c r="O16" s="187"/>
      <c r="P16" s="200"/>
      <c r="Q16" s="187"/>
      <c r="R16" s="187"/>
      <c r="S16" s="192"/>
    </row>
    <row r="17" spans="1:19" ht="15" customHeight="1" x14ac:dyDescent="0.3">
      <c r="A17" s="184"/>
      <c r="B17" s="184"/>
      <c r="C17" s="184"/>
      <c r="D17" s="184"/>
      <c r="E17" s="184"/>
      <c r="F17" s="184"/>
      <c r="G17" s="184"/>
      <c r="H17" s="184"/>
      <c r="I17" s="184"/>
      <c r="J17" s="188"/>
      <c r="K17" s="188"/>
      <c r="L17" s="188"/>
      <c r="M17" s="188"/>
      <c r="N17" s="188"/>
      <c r="O17" s="188"/>
      <c r="P17" s="201"/>
      <c r="Q17" s="188"/>
      <c r="R17" s="188"/>
      <c r="S17" s="193"/>
    </row>
    <row r="18" spans="1:19" ht="15" customHeight="1" x14ac:dyDescent="0.3">
      <c r="A18" s="184"/>
      <c r="B18" s="184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</row>
    <row r="19" spans="1:19" ht="15" customHeight="1" x14ac:dyDescent="0.3">
      <c r="A19" s="184"/>
      <c r="B19" s="184"/>
      <c r="C19" s="184"/>
      <c r="D19" s="184"/>
      <c r="E19" s="184"/>
      <c r="F19" s="184"/>
      <c r="G19" s="184"/>
      <c r="H19" s="184"/>
      <c r="I19" s="14" t="s">
        <v>195</v>
      </c>
      <c r="J19" s="184"/>
      <c r="K19" s="14"/>
      <c r="L19" s="184"/>
      <c r="M19" s="184"/>
      <c r="N19" s="184"/>
      <c r="O19" s="184"/>
      <c r="P19" s="184"/>
      <c r="Q19" s="184"/>
      <c r="R19" s="184"/>
    </row>
    <row r="20" spans="1:19" ht="15" customHeight="1" x14ac:dyDescent="0.3">
      <c r="A20" s="184"/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</row>
    <row r="21" spans="1:19" ht="15" customHeight="1" x14ac:dyDescent="0.3">
      <c r="A21" s="184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</row>
    <row r="22" spans="1:19" ht="15" customHeight="1" x14ac:dyDescent="0.3">
      <c r="A22" s="14" t="s">
        <v>200</v>
      </c>
      <c r="B22" s="184"/>
      <c r="C22" s="184"/>
      <c r="D22" s="184"/>
      <c r="E22" s="184"/>
      <c r="F22" s="184"/>
      <c r="G22" s="184"/>
      <c r="H22" s="184"/>
      <c r="I22" s="184"/>
      <c r="J22" s="184"/>
      <c r="K22" s="184" t="s">
        <v>197</v>
      </c>
      <c r="L22" s="184"/>
      <c r="M22" s="184"/>
      <c r="N22" s="184"/>
      <c r="O22" s="184"/>
      <c r="P22" s="184"/>
      <c r="Q22" s="184"/>
      <c r="R22" s="184"/>
    </row>
    <row r="23" spans="1:19" ht="15" customHeight="1" x14ac:dyDescent="0.3">
      <c r="A23" s="184"/>
      <c r="B23" s="184"/>
      <c r="C23" s="184"/>
      <c r="D23" s="184"/>
      <c r="E23" s="184"/>
      <c r="I23" s="184"/>
      <c r="J23" s="186" t="s">
        <v>156</v>
      </c>
      <c r="K23" s="186" t="s">
        <v>201</v>
      </c>
      <c r="L23" s="202">
        <f>F25*100</f>
        <v>0</v>
      </c>
      <c r="M23" s="186" t="s">
        <v>202</v>
      </c>
      <c r="N23" s="186"/>
      <c r="O23" s="186"/>
      <c r="P23" s="186"/>
      <c r="Q23" s="186"/>
      <c r="R23" s="186"/>
    </row>
    <row r="24" spans="1:19" ht="15" customHeight="1" x14ac:dyDescent="0.3">
      <c r="A24" s="184"/>
      <c r="B24" s="184"/>
      <c r="C24" s="184"/>
      <c r="D24" s="184"/>
      <c r="E24" s="184"/>
      <c r="F24" s="186" t="s">
        <v>156</v>
      </c>
      <c r="G24" s="187" t="s">
        <v>167</v>
      </c>
      <c r="H24" s="188" t="s">
        <v>172</v>
      </c>
      <c r="I24" s="184"/>
      <c r="J24" s="187"/>
      <c r="K24" s="192"/>
      <c r="L24" s="203"/>
      <c r="M24" s="187"/>
      <c r="N24" s="192"/>
      <c r="O24" s="192"/>
      <c r="P24" s="192"/>
      <c r="Q24" s="187"/>
      <c r="R24" s="187"/>
    </row>
    <row r="25" spans="1:19" ht="15" customHeight="1" x14ac:dyDescent="0.3">
      <c r="A25" s="184"/>
      <c r="B25" s="184"/>
      <c r="C25" s="184"/>
      <c r="D25" s="184"/>
      <c r="E25" s="184"/>
      <c r="F25" s="204"/>
      <c r="G25" s="205"/>
      <c r="H25" s="206"/>
      <c r="I25" s="184"/>
      <c r="J25" s="188"/>
      <c r="K25" s="188"/>
      <c r="L25" s="207"/>
      <c r="M25" s="188"/>
      <c r="N25" s="188"/>
      <c r="O25" s="188"/>
      <c r="P25" s="188"/>
      <c r="Q25" s="188"/>
      <c r="R25" s="188"/>
    </row>
    <row r="26" spans="1:19" ht="15" customHeight="1" x14ac:dyDescent="0.3">
      <c r="A26" s="184"/>
      <c r="B26" s="184"/>
      <c r="C26" s="184"/>
      <c r="D26" s="184"/>
      <c r="E26" s="184"/>
      <c r="F26" s="208"/>
      <c r="G26" s="208"/>
      <c r="H26" s="208"/>
      <c r="I26" s="184"/>
      <c r="J26" s="184"/>
      <c r="K26" s="184"/>
      <c r="L26" s="184"/>
      <c r="M26" s="184"/>
      <c r="N26" s="184"/>
      <c r="O26" s="184"/>
      <c r="P26" s="184"/>
      <c r="Q26" s="184"/>
      <c r="R26" s="184"/>
    </row>
    <row r="27" spans="1:19" ht="15" customHeight="1" x14ac:dyDescent="0.3">
      <c r="A27" s="184"/>
      <c r="B27" s="184"/>
      <c r="C27" s="184"/>
      <c r="D27" s="184"/>
      <c r="E27" s="184"/>
      <c r="F27" s="208"/>
      <c r="G27" s="208"/>
      <c r="H27" s="208"/>
      <c r="I27" s="184"/>
      <c r="J27" s="184"/>
      <c r="K27" s="184" t="s">
        <v>197</v>
      </c>
      <c r="L27" s="184"/>
      <c r="M27" s="184"/>
      <c r="N27" s="184"/>
      <c r="O27" s="184"/>
      <c r="P27" s="184"/>
      <c r="Q27" s="184"/>
      <c r="R27" s="184"/>
    </row>
    <row r="28" spans="1:19" ht="15" customHeight="1" x14ac:dyDescent="0.3">
      <c r="A28" s="184"/>
      <c r="B28" s="184"/>
      <c r="C28" s="184"/>
      <c r="D28" s="184"/>
      <c r="E28" s="184"/>
      <c r="F28" s="209" t="s">
        <v>156</v>
      </c>
      <c r="G28" s="205" t="s">
        <v>167</v>
      </c>
      <c r="H28" s="206" t="s">
        <v>172</v>
      </c>
      <c r="I28" s="184"/>
      <c r="J28" s="186" t="s">
        <v>156</v>
      </c>
      <c r="K28" s="186" t="s">
        <v>203</v>
      </c>
      <c r="L28" s="202">
        <f>F29*100</f>
        <v>0</v>
      </c>
      <c r="M28" s="186" t="s">
        <v>204</v>
      </c>
      <c r="N28" s="186"/>
      <c r="O28" s="186"/>
      <c r="P28" s="186"/>
      <c r="Q28" s="186"/>
      <c r="R28" s="186"/>
    </row>
    <row r="29" spans="1:19" ht="15.75" customHeight="1" x14ac:dyDescent="0.3">
      <c r="A29" s="184"/>
      <c r="B29" s="184"/>
      <c r="C29" s="184"/>
      <c r="D29" s="184"/>
      <c r="E29" s="184"/>
      <c r="F29" s="204"/>
      <c r="G29" s="205"/>
      <c r="H29" s="206"/>
      <c r="I29" s="184"/>
      <c r="J29" s="187"/>
      <c r="K29" s="187"/>
      <c r="L29" s="210"/>
      <c r="M29" s="187"/>
      <c r="N29" s="187"/>
      <c r="O29" s="187"/>
      <c r="P29" s="187"/>
      <c r="Q29" s="187"/>
      <c r="R29" s="187"/>
    </row>
    <row r="30" spans="1:19" ht="15.75" customHeight="1" x14ac:dyDescent="0.3">
      <c r="A30" s="184"/>
      <c r="B30" s="184"/>
      <c r="C30" s="184"/>
      <c r="D30" s="184"/>
      <c r="E30" s="184"/>
      <c r="F30" s="208"/>
      <c r="G30" s="208"/>
      <c r="H30" s="208"/>
      <c r="I30" s="184"/>
      <c r="J30" s="188"/>
      <c r="K30" s="188"/>
      <c r="L30" s="207"/>
      <c r="M30" s="188"/>
      <c r="N30" s="188"/>
      <c r="O30" s="188"/>
      <c r="P30" s="188"/>
      <c r="Q30" s="188"/>
      <c r="R30" s="188"/>
    </row>
    <row r="31" spans="1:19" ht="15.75" customHeight="1" x14ac:dyDescent="0.3">
      <c r="A31" s="184"/>
      <c r="B31" s="184"/>
      <c r="C31" s="184"/>
      <c r="D31" s="184"/>
      <c r="E31" s="184"/>
      <c r="F31" s="208"/>
      <c r="G31" s="208"/>
      <c r="H31" s="208"/>
      <c r="I31" s="184"/>
      <c r="J31" s="184"/>
      <c r="K31" s="184"/>
      <c r="L31" s="184"/>
      <c r="M31" s="184"/>
      <c r="N31" s="184"/>
      <c r="O31" s="184"/>
      <c r="P31" s="184"/>
      <c r="Q31" s="184"/>
      <c r="R31" s="184"/>
    </row>
    <row r="32" spans="1:19" ht="15.75" customHeight="1" x14ac:dyDescent="0.3">
      <c r="A32" s="14" t="s">
        <v>205</v>
      </c>
      <c r="B32" s="184"/>
      <c r="C32" s="184"/>
      <c r="D32" s="184"/>
      <c r="E32" s="184"/>
      <c r="F32" s="208"/>
      <c r="G32" s="208"/>
      <c r="H32" s="208"/>
      <c r="I32" s="184"/>
      <c r="J32" s="184"/>
      <c r="K32" s="184" t="s">
        <v>197</v>
      </c>
      <c r="L32" s="184"/>
      <c r="M32" s="184"/>
      <c r="N32" s="184"/>
      <c r="O32" s="184"/>
      <c r="P32" s="184"/>
      <c r="Q32" s="184"/>
      <c r="R32" s="184"/>
    </row>
    <row r="33" spans="1:18" ht="15.75" customHeight="1" x14ac:dyDescent="0.3">
      <c r="A33" s="184"/>
      <c r="B33" s="184"/>
      <c r="C33" s="184"/>
      <c r="D33" s="184"/>
      <c r="E33" s="184"/>
      <c r="F33" s="209" t="s">
        <v>156</v>
      </c>
      <c r="G33" s="205" t="s">
        <v>167</v>
      </c>
      <c r="H33" s="206" t="s">
        <v>172</v>
      </c>
      <c r="I33" s="184"/>
      <c r="J33" s="186" t="s">
        <v>156</v>
      </c>
      <c r="K33" s="186" t="s">
        <v>206</v>
      </c>
      <c r="L33" s="186"/>
      <c r="M33" s="186"/>
      <c r="N33" s="186"/>
      <c r="O33" s="211">
        <f>F34</f>
        <v>0</v>
      </c>
      <c r="P33" s="186" t="s">
        <v>207</v>
      </c>
      <c r="Q33" s="186"/>
      <c r="R33" s="186"/>
    </row>
    <row r="34" spans="1:18" ht="15.75" customHeight="1" x14ac:dyDescent="0.3">
      <c r="A34" s="184"/>
      <c r="B34" s="184"/>
      <c r="C34" s="184"/>
      <c r="D34" s="184"/>
      <c r="E34" s="184"/>
      <c r="F34" s="204"/>
      <c r="G34" s="205"/>
      <c r="H34" s="206"/>
      <c r="I34" s="184"/>
      <c r="J34" s="187"/>
      <c r="K34" s="187"/>
      <c r="L34" s="187"/>
      <c r="M34" s="187"/>
      <c r="N34" s="187"/>
      <c r="O34" s="210"/>
      <c r="P34" s="187"/>
      <c r="Q34" s="187"/>
      <c r="R34" s="187"/>
    </row>
    <row r="35" spans="1:18" ht="15.75" customHeight="1" x14ac:dyDescent="0.3">
      <c r="A35" s="184"/>
      <c r="B35" s="184"/>
      <c r="C35" s="184"/>
      <c r="D35" s="184"/>
      <c r="E35" s="184"/>
      <c r="F35" s="208"/>
      <c r="G35" s="208"/>
      <c r="H35" s="208"/>
      <c r="I35" s="184"/>
      <c r="J35" s="188"/>
      <c r="K35" s="188"/>
      <c r="L35" s="188"/>
      <c r="M35" s="188"/>
      <c r="N35" s="188"/>
      <c r="O35" s="207"/>
      <c r="P35" s="188"/>
      <c r="Q35" s="188"/>
      <c r="R35" s="188"/>
    </row>
    <row r="36" spans="1:18" ht="15.75" customHeight="1" x14ac:dyDescent="0.3">
      <c r="A36" s="184"/>
      <c r="B36" s="184"/>
      <c r="C36" s="184"/>
      <c r="D36" s="184"/>
      <c r="E36" s="184"/>
      <c r="F36" s="208"/>
      <c r="G36" s="208"/>
      <c r="H36" s="208"/>
      <c r="I36" s="184"/>
      <c r="J36" s="184"/>
      <c r="K36" s="184"/>
      <c r="L36" s="184"/>
      <c r="M36" s="184"/>
      <c r="N36" s="184"/>
      <c r="O36" s="184"/>
      <c r="P36" s="184"/>
      <c r="Q36" s="184"/>
      <c r="R36" s="184"/>
    </row>
    <row r="37" spans="1:18" ht="15.75" customHeight="1" x14ac:dyDescent="0.3">
      <c r="A37" s="14" t="s">
        <v>208</v>
      </c>
      <c r="B37" s="184"/>
      <c r="C37" s="184"/>
      <c r="D37" s="184"/>
      <c r="E37" s="184"/>
      <c r="F37" s="208"/>
      <c r="G37" s="208"/>
      <c r="H37" s="208"/>
      <c r="I37" s="184"/>
      <c r="J37" s="184"/>
      <c r="K37" s="184" t="s">
        <v>197</v>
      </c>
      <c r="L37" s="184"/>
      <c r="M37" s="184"/>
      <c r="N37" s="184"/>
      <c r="O37" s="184"/>
      <c r="P37" s="184"/>
      <c r="Q37" s="184"/>
      <c r="R37" s="184"/>
    </row>
    <row r="38" spans="1:18" ht="15.75" customHeight="1" x14ac:dyDescent="0.3">
      <c r="A38" s="184"/>
      <c r="B38" s="184"/>
      <c r="C38" s="184"/>
      <c r="D38" s="184"/>
      <c r="E38" s="184"/>
      <c r="F38" s="209" t="s">
        <v>156</v>
      </c>
      <c r="G38" s="205" t="s">
        <v>167</v>
      </c>
      <c r="H38" s="206" t="s">
        <v>172</v>
      </c>
      <c r="I38" s="184"/>
      <c r="J38" s="186" t="s">
        <v>156</v>
      </c>
      <c r="K38" s="186" t="s">
        <v>209</v>
      </c>
      <c r="L38" s="186"/>
      <c r="M38" s="186"/>
      <c r="N38" s="186"/>
      <c r="O38" s="202">
        <f>F39*100</f>
        <v>0</v>
      </c>
      <c r="P38" s="186" t="s">
        <v>210</v>
      </c>
      <c r="Q38" s="186"/>
      <c r="R38" s="186"/>
    </row>
    <row r="39" spans="1:18" ht="15.75" customHeight="1" x14ac:dyDescent="0.3">
      <c r="A39" s="184"/>
      <c r="B39" s="184"/>
      <c r="C39" s="184"/>
      <c r="D39" s="184"/>
      <c r="E39" s="184"/>
      <c r="F39" s="204"/>
      <c r="G39" s="205"/>
      <c r="H39" s="206"/>
      <c r="I39" s="184"/>
      <c r="J39" s="187"/>
      <c r="K39" s="187"/>
      <c r="L39" s="187"/>
      <c r="M39" s="187"/>
      <c r="N39" s="187"/>
      <c r="O39" s="210"/>
      <c r="P39" s="187"/>
      <c r="Q39" s="187"/>
      <c r="R39" s="187"/>
    </row>
    <row r="40" spans="1:18" ht="15.75" customHeight="1" x14ac:dyDescent="0.3">
      <c r="A40" s="184"/>
      <c r="B40" s="184"/>
      <c r="C40" s="184"/>
      <c r="D40" s="184"/>
      <c r="E40" s="184"/>
      <c r="F40" s="184"/>
      <c r="G40" s="184"/>
      <c r="H40" s="184"/>
      <c r="I40" s="184"/>
      <c r="J40" s="188"/>
      <c r="K40" s="188"/>
      <c r="L40" s="188"/>
      <c r="M40" s="188"/>
      <c r="N40" s="188"/>
      <c r="O40" s="207"/>
      <c r="P40" s="188"/>
      <c r="Q40" s="188"/>
      <c r="R40" s="188"/>
    </row>
    <row r="41" spans="1:18" ht="15.75" customHeight="1" x14ac:dyDescent="0.3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L41" s="184"/>
      <c r="M41" s="184"/>
      <c r="N41" s="184"/>
      <c r="O41" s="184"/>
      <c r="P41" s="184"/>
      <c r="Q41" s="184"/>
      <c r="R41" s="184"/>
    </row>
    <row r="42" spans="1:18" ht="15.75" customHeight="1" x14ac:dyDescent="0.3">
      <c r="A42" s="184"/>
      <c r="B42" s="184"/>
      <c r="C42" s="184"/>
      <c r="D42" s="184"/>
      <c r="E42" s="184"/>
      <c r="F42" s="184"/>
      <c r="G42" s="184"/>
      <c r="H42" s="184"/>
      <c r="I42" s="14" t="s">
        <v>195</v>
      </c>
      <c r="J42" s="184"/>
      <c r="K42" s="286"/>
      <c r="L42" s="286"/>
      <c r="M42" s="286"/>
      <c r="N42" s="286"/>
      <c r="O42" s="286"/>
      <c r="P42" s="286"/>
      <c r="Q42" s="286"/>
      <c r="R42" s="286"/>
    </row>
    <row r="43" spans="1:18" ht="15.75" customHeight="1" x14ac:dyDescent="0.3">
      <c r="K43" s="286"/>
      <c r="L43" s="286"/>
      <c r="M43" s="286"/>
      <c r="N43" s="286"/>
      <c r="O43" s="286"/>
      <c r="P43" s="286"/>
      <c r="Q43" s="286"/>
      <c r="R43" s="286"/>
    </row>
    <row r="44" spans="1:18" ht="15.75" customHeight="1" x14ac:dyDescent="0.3"/>
    <row r="45" spans="1:18" ht="15.75" customHeight="1" x14ac:dyDescent="0.3"/>
    <row r="46" spans="1:18" ht="15.75" customHeight="1" x14ac:dyDescent="0.3"/>
    <row r="47" spans="1:18" ht="15.75" customHeight="1" x14ac:dyDescent="0.3"/>
    <row r="48" spans="1:1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</sheetData>
  <mergeCells count="3">
    <mergeCell ref="A1:R1"/>
    <mergeCell ref="A2:R2"/>
    <mergeCell ref="K42:R43"/>
  </mergeCells>
  <pageMargins left="0.7" right="0.7" top="0.75" bottom="0.75" header="0" footer="0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59393" r:id="rId4">
          <object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3</xdr:col>
                <xdr:colOff>60960</xdr:colOff>
                <xdr:row>7</xdr:row>
                <xdr:rowOff>0</xdr:rowOff>
              </to>
            </anchor>
          </objectPr>
        </oleObject>
      </mc:Choice>
      <mc:Fallback>
        <oleObject progId="Equation.3" shapeId="59393" r:id="rId4"/>
      </mc:Fallback>
    </mc:AlternateContent>
    <mc:AlternateContent xmlns:mc="http://schemas.openxmlformats.org/markup-compatibility/2006">
      <mc:Choice Requires="x14">
        <oleObject progId="Equation.3" shapeId="59394" r:id="rId6">
          <objectPr defaultSize="0" r:id="rId7">
            <anchor moveWithCells="1">
              <from>
                <xdr:col>0</xdr:col>
                <xdr:colOff>0</xdr:colOff>
                <xdr:row>14</xdr:row>
                <xdr:rowOff>7620</xdr:rowOff>
              </from>
              <to>
                <xdr:col>3</xdr:col>
                <xdr:colOff>106680</xdr:colOff>
                <xdr:row>16</xdr:row>
                <xdr:rowOff>7620</xdr:rowOff>
              </to>
            </anchor>
          </objectPr>
        </oleObject>
      </mc:Choice>
      <mc:Fallback>
        <oleObject progId="Equation.3" shapeId="59394" r:id="rId6"/>
      </mc:Fallback>
    </mc:AlternateContent>
    <mc:AlternateContent xmlns:mc="http://schemas.openxmlformats.org/markup-compatibility/2006">
      <mc:Choice Requires="x14">
        <oleObject progId="Equation.3" shapeId="59395" r:id="rId8">
          <objectPr defaultSize="0" r:id="rId9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3</xdr:col>
                <xdr:colOff>533400</xdr:colOff>
                <xdr:row>25</xdr:row>
                <xdr:rowOff>38100</xdr:rowOff>
              </to>
            </anchor>
          </objectPr>
        </oleObject>
      </mc:Choice>
      <mc:Fallback>
        <oleObject progId="Equation.3" shapeId="59395" r:id="rId8"/>
      </mc:Fallback>
    </mc:AlternateContent>
    <mc:AlternateContent xmlns:mc="http://schemas.openxmlformats.org/markup-compatibility/2006">
      <mc:Choice Requires="x14">
        <oleObject progId="Equation.3" shapeId="59396" r:id="rId10">
          <objectPr defaultSize="0" r:id="rId11">
            <anchor moveWithCells="1">
              <from>
                <xdr:col>0</xdr:col>
                <xdr:colOff>0</xdr:colOff>
                <xdr:row>27</xdr:row>
                <xdr:rowOff>7620</xdr:rowOff>
              </from>
              <to>
                <xdr:col>4</xdr:col>
                <xdr:colOff>0</xdr:colOff>
                <xdr:row>29</xdr:row>
                <xdr:rowOff>45720</xdr:rowOff>
              </to>
            </anchor>
          </objectPr>
        </oleObject>
      </mc:Choice>
      <mc:Fallback>
        <oleObject progId="Equation.3" shapeId="59396" r:id="rId10"/>
      </mc:Fallback>
    </mc:AlternateContent>
    <mc:AlternateContent xmlns:mc="http://schemas.openxmlformats.org/markup-compatibility/2006">
      <mc:Choice Requires="x14">
        <oleObject progId="Equation.3" shapeId="59397" r:id="rId12">
          <objectPr defaultSize="0" r:id="rId13">
            <anchor moveWithCells="1">
              <from>
                <xdr:col>0</xdr:col>
                <xdr:colOff>0</xdr:colOff>
                <xdr:row>32</xdr:row>
                <xdr:rowOff>22860</xdr:rowOff>
              </from>
              <to>
                <xdr:col>4</xdr:col>
                <xdr:colOff>114300</xdr:colOff>
                <xdr:row>34</xdr:row>
                <xdr:rowOff>60960</xdr:rowOff>
              </to>
            </anchor>
          </objectPr>
        </oleObject>
      </mc:Choice>
      <mc:Fallback>
        <oleObject progId="Equation.3" shapeId="59397" r:id="rId12"/>
      </mc:Fallback>
    </mc:AlternateContent>
    <mc:AlternateContent xmlns:mc="http://schemas.openxmlformats.org/markup-compatibility/2006">
      <mc:Choice Requires="x14">
        <oleObject progId="Equation.3" shapeId="59398" r:id="rId14">
          <objectPr defaultSize="0" r:id="rId1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3</xdr:col>
                <xdr:colOff>502920</xdr:colOff>
                <xdr:row>39</xdr:row>
                <xdr:rowOff>76200</xdr:rowOff>
              </to>
            </anchor>
          </objectPr>
        </oleObject>
      </mc:Choice>
      <mc:Fallback>
        <oleObject progId="Equation.3" shapeId="59398" r:id="rId1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189"/>
  <sheetViews>
    <sheetView workbookViewId="0">
      <selection activeCell="C1" sqref="C1"/>
    </sheetView>
  </sheetViews>
  <sheetFormatPr baseColWidth="10" defaultColWidth="11.44140625" defaultRowHeight="15.6" x14ac:dyDescent="0.3"/>
  <cols>
    <col min="1" max="1" width="11.44140625" style="79"/>
    <col min="2" max="2" width="22.44140625" style="79" customWidth="1"/>
    <col min="3" max="3" width="49" style="213" customWidth="1"/>
    <col min="4" max="4" width="17" style="213" customWidth="1"/>
    <col min="5" max="5" width="16.6640625" style="213" customWidth="1"/>
    <col min="6" max="7" width="11.44140625" style="79"/>
    <col min="8" max="8" width="43" style="79" customWidth="1"/>
    <col min="9" max="16384" width="11.44140625" style="79"/>
  </cols>
  <sheetData>
    <row r="1" spans="2:8" x14ac:dyDescent="0.3">
      <c r="C1" s="213" t="s">
        <v>223</v>
      </c>
    </row>
    <row r="2" spans="2:8" x14ac:dyDescent="0.3">
      <c r="B2" s="79" t="s">
        <v>211</v>
      </c>
      <c r="H2" s="214" t="s">
        <v>212</v>
      </c>
    </row>
    <row r="3" spans="2:8" x14ac:dyDescent="0.3">
      <c r="B3" s="215"/>
      <c r="C3" s="216" t="s">
        <v>213</v>
      </c>
      <c r="D3" s="216" t="s">
        <v>214</v>
      </c>
      <c r="E3" s="216" t="s">
        <v>215</v>
      </c>
      <c r="H3" s="212" t="s">
        <v>216</v>
      </c>
    </row>
    <row r="4" spans="2:8" x14ac:dyDescent="0.3">
      <c r="B4" s="215" t="s">
        <v>212</v>
      </c>
      <c r="C4" s="217"/>
      <c r="D4" s="218"/>
      <c r="E4" s="217"/>
    </row>
    <row r="5" spans="2:8" x14ac:dyDescent="0.3">
      <c r="B5" s="215" t="s">
        <v>217</v>
      </c>
      <c r="C5" s="217"/>
      <c r="D5" s="222"/>
      <c r="E5" s="221"/>
    </row>
    <row r="6" spans="2:8" x14ac:dyDescent="0.3">
      <c r="B6" s="215" t="s">
        <v>218</v>
      </c>
      <c r="C6" s="217"/>
      <c r="D6" s="222"/>
      <c r="E6" s="221"/>
    </row>
    <row r="8" spans="2:8" x14ac:dyDescent="0.3">
      <c r="B8" s="219" t="s">
        <v>219</v>
      </c>
      <c r="C8" s="220"/>
      <c r="E8" s="213" t="s">
        <v>195</v>
      </c>
    </row>
    <row r="9" spans="2:8" ht="15.75" customHeight="1" x14ac:dyDescent="0.3">
      <c r="B9" s="219" t="s">
        <v>220</v>
      </c>
      <c r="C9" s="221"/>
      <c r="E9" s="287"/>
      <c r="F9" s="287"/>
      <c r="G9" s="287"/>
      <c r="H9" s="287"/>
    </row>
    <row r="10" spans="2:8" x14ac:dyDescent="0.3">
      <c r="E10" s="287"/>
      <c r="F10" s="287"/>
      <c r="G10" s="287"/>
      <c r="H10" s="287"/>
    </row>
    <row r="11" spans="2:8" x14ac:dyDescent="0.3">
      <c r="B11" s="223" t="s">
        <v>221</v>
      </c>
      <c r="C11" s="217" t="s">
        <v>222</v>
      </c>
      <c r="D11" s="217" t="s">
        <v>98</v>
      </c>
    </row>
    <row r="12" spans="2:8" x14ac:dyDescent="0.3">
      <c r="B12" s="223"/>
      <c r="C12" s="221"/>
      <c r="D12" s="221"/>
    </row>
    <row r="13" spans="2:8" x14ac:dyDescent="0.3">
      <c r="B13" s="223"/>
      <c r="C13" s="221"/>
      <c r="D13" s="221"/>
    </row>
    <row r="14" spans="2:8" x14ac:dyDescent="0.3">
      <c r="B14" s="223"/>
      <c r="C14" s="221"/>
      <c r="D14" s="221"/>
    </row>
    <row r="15" spans="2:8" x14ac:dyDescent="0.3">
      <c r="B15" s="223"/>
      <c r="C15" s="221"/>
      <c r="D15" s="221"/>
    </row>
    <row r="16" spans="2:8" x14ac:dyDescent="0.3">
      <c r="B16" s="223"/>
      <c r="C16" s="221"/>
      <c r="D16" s="221"/>
    </row>
    <row r="17" spans="2:4" x14ac:dyDescent="0.3">
      <c r="B17" s="223"/>
      <c r="C17" s="221"/>
      <c r="D17" s="221"/>
    </row>
    <row r="18" spans="2:4" x14ac:dyDescent="0.3">
      <c r="B18" s="223"/>
      <c r="C18" s="221"/>
      <c r="D18" s="221"/>
    </row>
    <row r="19" spans="2:4" x14ac:dyDescent="0.3">
      <c r="B19" s="223"/>
      <c r="C19" s="221"/>
      <c r="D19" s="221"/>
    </row>
    <row r="20" spans="2:4" x14ac:dyDescent="0.3">
      <c r="B20" s="223"/>
      <c r="C20" s="221"/>
      <c r="D20" s="221"/>
    </row>
    <row r="21" spans="2:4" x14ac:dyDescent="0.3">
      <c r="B21" s="223"/>
      <c r="C21" s="221"/>
      <c r="D21" s="221"/>
    </row>
    <row r="22" spans="2:4" x14ac:dyDescent="0.3">
      <c r="B22" s="223"/>
      <c r="C22" s="217"/>
      <c r="D22" s="217"/>
    </row>
    <row r="23" spans="2:4" x14ac:dyDescent="0.3">
      <c r="B23" s="223"/>
      <c r="C23" s="217"/>
      <c r="D23" s="217"/>
    </row>
    <row r="24" spans="2:4" x14ac:dyDescent="0.3">
      <c r="B24" s="223"/>
      <c r="C24" s="217"/>
      <c r="D24" s="217"/>
    </row>
    <row r="25" spans="2:4" x14ac:dyDescent="0.3">
      <c r="B25" s="223"/>
      <c r="C25" s="217"/>
      <c r="D25" s="217"/>
    </row>
    <row r="26" spans="2:4" x14ac:dyDescent="0.3">
      <c r="B26" s="223"/>
      <c r="C26" s="217"/>
      <c r="D26" s="217"/>
    </row>
    <row r="27" spans="2:4" x14ac:dyDescent="0.3">
      <c r="B27" s="223"/>
      <c r="C27" s="217"/>
      <c r="D27" s="217"/>
    </row>
    <row r="28" spans="2:4" x14ac:dyDescent="0.3">
      <c r="B28" s="223"/>
      <c r="C28" s="217"/>
      <c r="D28" s="217"/>
    </row>
    <row r="29" spans="2:4" x14ac:dyDescent="0.3">
      <c r="B29" s="223"/>
      <c r="C29" s="217"/>
      <c r="D29" s="217"/>
    </row>
    <row r="30" spans="2:4" x14ac:dyDescent="0.3">
      <c r="B30" s="223"/>
      <c r="C30" s="217"/>
      <c r="D30" s="217"/>
    </row>
    <row r="31" spans="2:4" x14ac:dyDescent="0.3">
      <c r="B31" s="223"/>
      <c r="C31" s="217"/>
      <c r="D31" s="217"/>
    </row>
    <row r="32" spans="2:4" x14ac:dyDescent="0.3">
      <c r="B32" s="223"/>
      <c r="C32" s="217"/>
      <c r="D32" s="217"/>
    </row>
    <row r="33" spans="2:4" x14ac:dyDescent="0.3">
      <c r="B33" s="223"/>
      <c r="C33" s="217"/>
      <c r="D33" s="217"/>
    </row>
    <row r="34" spans="2:4" x14ac:dyDescent="0.3">
      <c r="B34" s="223"/>
      <c r="C34" s="217"/>
      <c r="D34" s="217"/>
    </row>
    <row r="35" spans="2:4" x14ac:dyDescent="0.3">
      <c r="B35" s="223"/>
      <c r="C35" s="217"/>
      <c r="D35" s="217"/>
    </row>
    <row r="36" spans="2:4" x14ac:dyDescent="0.3">
      <c r="B36" s="223"/>
      <c r="C36" s="217"/>
      <c r="D36" s="217"/>
    </row>
    <row r="37" spans="2:4" x14ac:dyDescent="0.3">
      <c r="B37" s="223"/>
      <c r="C37" s="217"/>
      <c r="D37" s="217"/>
    </row>
    <row r="38" spans="2:4" x14ac:dyDescent="0.3">
      <c r="B38" s="223"/>
      <c r="C38" s="217"/>
      <c r="D38" s="217"/>
    </row>
    <row r="39" spans="2:4" x14ac:dyDescent="0.3">
      <c r="B39" s="223"/>
      <c r="C39" s="217"/>
      <c r="D39" s="217"/>
    </row>
    <row r="40" spans="2:4" x14ac:dyDescent="0.3">
      <c r="B40" s="223"/>
      <c r="C40" s="217"/>
      <c r="D40" s="217"/>
    </row>
    <row r="41" spans="2:4" x14ac:dyDescent="0.3">
      <c r="B41" s="223"/>
      <c r="C41" s="217"/>
      <c r="D41" s="217"/>
    </row>
    <row r="42" spans="2:4" x14ac:dyDescent="0.3">
      <c r="B42" s="223"/>
      <c r="C42" s="217"/>
      <c r="D42" s="217"/>
    </row>
    <row r="43" spans="2:4" x14ac:dyDescent="0.3">
      <c r="B43" s="223"/>
      <c r="C43" s="217"/>
      <c r="D43" s="217"/>
    </row>
    <row r="44" spans="2:4" x14ac:dyDescent="0.3">
      <c r="B44" s="223"/>
      <c r="C44" s="217"/>
      <c r="D44" s="217"/>
    </row>
    <row r="45" spans="2:4" x14ac:dyDescent="0.3">
      <c r="B45" s="223"/>
      <c r="C45" s="217"/>
      <c r="D45" s="217"/>
    </row>
    <row r="46" spans="2:4" x14ac:dyDescent="0.3">
      <c r="B46" s="223"/>
      <c r="C46" s="217"/>
      <c r="D46" s="217"/>
    </row>
    <row r="47" spans="2:4" x14ac:dyDescent="0.3">
      <c r="B47" s="223"/>
      <c r="C47" s="217"/>
      <c r="D47" s="217"/>
    </row>
    <row r="48" spans="2:4" x14ac:dyDescent="0.3">
      <c r="B48" s="223"/>
      <c r="C48" s="217"/>
      <c r="D48" s="217"/>
    </row>
    <row r="49" spans="2:4" x14ac:dyDescent="0.3">
      <c r="B49" s="223"/>
      <c r="C49" s="217"/>
      <c r="D49" s="217"/>
    </row>
    <row r="50" spans="2:4" x14ac:dyDescent="0.3">
      <c r="B50" s="223"/>
      <c r="C50" s="217"/>
      <c r="D50" s="217"/>
    </row>
    <row r="51" spans="2:4" x14ac:dyDescent="0.3">
      <c r="B51" s="223"/>
      <c r="C51" s="217"/>
      <c r="D51" s="217"/>
    </row>
    <row r="52" spans="2:4" x14ac:dyDescent="0.3">
      <c r="B52" s="223"/>
      <c r="C52" s="217"/>
      <c r="D52" s="217"/>
    </row>
    <row r="53" spans="2:4" x14ac:dyDescent="0.3">
      <c r="B53" s="223"/>
      <c r="C53" s="217"/>
      <c r="D53" s="217"/>
    </row>
    <row r="54" spans="2:4" x14ac:dyDescent="0.3">
      <c r="B54" s="223"/>
      <c r="C54" s="217"/>
      <c r="D54" s="217"/>
    </row>
    <row r="55" spans="2:4" x14ac:dyDescent="0.3">
      <c r="B55" s="223"/>
      <c r="C55" s="217"/>
      <c r="D55" s="217"/>
    </row>
    <row r="56" spans="2:4" x14ac:dyDescent="0.3">
      <c r="B56" s="223"/>
      <c r="C56" s="217"/>
      <c r="D56" s="217"/>
    </row>
    <row r="57" spans="2:4" x14ac:dyDescent="0.3">
      <c r="B57" s="223"/>
      <c r="C57" s="217"/>
      <c r="D57" s="217"/>
    </row>
    <row r="58" spans="2:4" x14ac:dyDescent="0.3">
      <c r="B58" s="223"/>
      <c r="C58" s="217"/>
      <c r="D58" s="217"/>
    </row>
    <row r="59" spans="2:4" x14ac:dyDescent="0.3">
      <c r="B59" s="223"/>
      <c r="C59" s="217"/>
      <c r="D59" s="217"/>
    </row>
    <row r="60" spans="2:4" x14ac:dyDescent="0.3">
      <c r="B60" s="223"/>
      <c r="C60" s="217"/>
      <c r="D60" s="217"/>
    </row>
    <row r="61" spans="2:4" x14ac:dyDescent="0.3">
      <c r="B61" s="223"/>
      <c r="C61" s="217"/>
      <c r="D61" s="217"/>
    </row>
    <row r="62" spans="2:4" x14ac:dyDescent="0.3">
      <c r="B62" s="223"/>
      <c r="C62" s="217"/>
      <c r="D62" s="217"/>
    </row>
    <row r="63" spans="2:4" x14ac:dyDescent="0.3">
      <c r="B63" s="223"/>
      <c r="C63" s="217"/>
      <c r="D63" s="217"/>
    </row>
    <row r="64" spans="2:4" x14ac:dyDescent="0.3">
      <c r="B64" s="223"/>
      <c r="C64" s="217"/>
      <c r="D64" s="217"/>
    </row>
    <row r="65" spans="2:4" x14ac:dyDescent="0.3">
      <c r="B65" s="223"/>
      <c r="C65" s="217"/>
      <c r="D65" s="217"/>
    </row>
    <row r="66" spans="2:4" x14ac:dyDescent="0.3">
      <c r="B66" s="223"/>
      <c r="C66" s="217"/>
      <c r="D66" s="217"/>
    </row>
    <row r="67" spans="2:4" x14ac:dyDescent="0.3">
      <c r="B67" s="223"/>
      <c r="C67" s="217"/>
      <c r="D67" s="217"/>
    </row>
    <row r="68" spans="2:4" x14ac:dyDescent="0.3">
      <c r="B68" s="223"/>
      <c r="C68" s="217"/>
      <c r="D68" s="217"/>
    </row>
    <row r="69" spans="2:4" x14ac:dyDescent="0.3">
      <c r="B69" s="223"/>
      <c r="C69" s="217"/>
      <c r="D69" s="217"/>
    </row>
    <row r="70" spans="2:4" x14ac:dyDescent="0.3">
      <c r="B70" s="223"/>
      <c r="C70" s="217"/>
      <c r="D70" s="217"/>
    </row>
    <row r="71" spans="2:4" x14ac:dyDescent="0.3">
      <c r="B71" s="223"/>
      <c r="C71" s="217"/>
      <c r="D71" s="217"/>
    </row>
    <row r="72" spans="2:4" x14ac:dyDescent="0.3">
      <c r="B72" s="223"/>
      <c r="C72" s="217"/>
      <c r="D72" s="217"/>
    </row>
    <row r="73" spans="2:4" x14ac:dyDescent="0.3">
      <c r="B73" s="223"/>
      <c r="C73" s="217"/>
      <c r="D73" s="217"/>
    </row>
    <row r="74" spans="2:4" x14ac:dyDescent="0.3">
      <c r="B74" s="223"/>
      <c r="C74" s="217"/>
      <c r="D74" s="217"/>
    </row>
    <row r="75" spans="2:4" x14ac:dyDescent="0.3">
      <c r="B75" s="223"/>
      <c r="C75" s="217"/>
      <c r="D75" s="217"/>
    </row>
    <row r="76" spans="2:4" x14ac:dyDescent="0.3">
      <c r="B76" s="223"/>
      <c r="C76" s="217"/>
      <c r="D76" s="217"/>
    </row>
    <row r="77" spans="2:4" x14ac:dyDescent="0.3">
      <c r="B77" s="223"/>
      <c r="C77" s="217"/>
      <c r="D77" s="217"/>
    </row>
    <row r="78" spans="2:4" x14ac:dyDescent="0.3">
      <c r="B78" s="223"/>
      <c r="C78" s="217"/>
      <c r="D78" s="217"/>
    </row>
    <row r="79" spans="2:4" x14ac:dyDescent="0.3">
      <c r="B79" s="223"/>
      <c r="C79" s="217"/>
      <c r="D79" s="217"/>
    </row>
    <row r="80" spans="2:4" x14ac:dyDescent="0.3">
      <c r="B80" s="223"/>
      <c r="C80" s="217"/>
      <c r="D80" s="217"/>
    </row>
    <row r="81" spans="2:4" x14ac:dyDescent="0.3">
      <c r="B81" s="223"/>
      <c r="C81" s="217"/>
      <c r="D81" s="217"/>
    </row>
    <row r="82" spans="2:4" x14ac:dyDescent="0.3">
      <c r="B82" s="223"/>
      <c r="C82" s="217"/>
      <c r="D82" s="217"/>
    </row>
    <row r="83" spans="2:4" x14ac:dyDescent="0.3">
      <c r="B83" s="223"/>
      <c r="C83" s="217"/>
      <c r="D83" s="217"/>
    </row>
    <row r="84" spans="2:4" x14ac:dyDescent="0.3">
      <c r="B84" s="223"/>
      <c r="C84" s="217"/>
      <c r="D84" s="217"/>
    </row>
    <row r="85" spans="2:4" x14ac:dyDescent="0.3">
      <c r="B85" s="223"/>
      <c r="C85" s="217"/>
      <c r="D85" s="217"/>
    </row>
    <row r="86" spans="2:4" x14ac:dyDescent="0.3">
      <c r="B86" s="223"/>
      <c r="C86" s="217"/>
      <c r="D86" s="217"/>
    </row>
    <row r="87" spans="2:4" x14ac:dyDescent="0.3">
      <c r="B87" s="223"/>
      <c r="C87" s="217"/>
      <c r="D87" s="217"/>
    </row>
    <row r="88" spans="2:4" x14ac:dyDescent="0.3">
      <c r="B88" s="223"/>
      <c r="C88" s="217"/>
      <c r="D88" s="217"/>
    </row>
    <row r="89" spans="2:4" x14ac:dyDescent="0.3">
      <c r="B89" s="223"/>
      <c r="C89" s="217"/>
      <c r="D89" s="217"/>
    </row>
    <row r="90" spans="2:4" x14ac:dyDescent="0.3">
      <c r="B90" s="223"/>
      <c r="C90" s="217"/>
      <c r="D90" s="217"/>
    </row>
    <row r="91" spans="2:4" x14ac:dyDescent="0.3">
      <c r="B91" s="223"/>
      <c r="C91" s="217"/>
      <c r="D91" s="217"/>
    </row>
    <row r="92" spans="2:4" x14ac:dyDescent="0.3">
      <c r="B92" s="223"/>
      <c r="C92" s="217"/>
      <c r="D92" s="217"/>
    </row>
    <row r="93" spans="2:4" x14ac:dyDescent="0.3">
      <c r="B93" s="223"/>
      <c r="C93" s="217"/>
      <c r="D93" s="217"/>
    </row>
    <row r="94" spans="2:4" x14ac:dyDescent="0.3">
      <c r="B94" s="223"/>
      <c r="C94" s="217"/>
      <c r="D94" s="217"/>
    </row>
    <row r="95" spans="2:4" x14ac:dyDescent="0.3">
      <c r="B95" s="223"/>
      <c r="C95" s="217"/>
      <c r="D95" s="217"/>
    </row>
    <row r="96" spans="2:4" x14ac:dyDescent="0.3">
      <c r="B96" s="223"/>
      <c r="C96" s="217"/>
      <c r="D96" s="217"/>
    </row>
    <row r="97" spans="2:4" x14ac:dyDescent="0.3">
      <c r="B97" s="223"/>
      <c r="C97" s="217"/>
      <c r="D97" s="217"/>
    </row>
    <row r="98" spans="2:4" x14ac:dyDescent="0.3">
      <c r="B98" s="223"/>
      <c r="C98" s="217"/>
      <c r="D98" s="217"/>
    </row>
    <row r="99" spans="2:4" x14ac:dyDescent="0.3">
      <c r="B99" s="223"/>
      <c r="C99" s="217"/>
      <c r="D99" s="217"/>
    </row>
    <row r="100" spans="2:4" x14ac:dyDescent="0.3">
      <c r="B100" s="223"/>
      <c r="C100" s="217"/>
      <c r="D100" s="217"/>
    </row>
    <row r="101" spans="2:4" x14ac:dyDescent="0.3">
      <c r="B101" s="223"/>
      <c r="C101" s="217"/>
      <c r="D101" s="217"/>
    </row>
    <row r="102" spans="2:4" x14ac:dyDescent="0.3">
      <c r="B102" s="223"/>
      <c r="C102" s="217"/>
      <c r="D102" s="217"/>
    </row>
    <row r="103" spans="2:4" x14ac:dyDescent="0.3">
      <c r="B103" s="223"/>
      <c r="C103" s="217"/>
      <c r="D103" s="217"/>
    </row>
    <row r="104" spans="2:4" x14ac:dyDescent="0.3">
      <c r="B104" s="223"/>
      <c r="C104" s="217"/>
      <c r="D104" s="217"/>
    </row>
    <row r="105" spans="2:4" x14ac:dyDescent="0.3">
      <c r="B105" s="223"/>
      <c r="C105" s="217"/>
      <c r="D105" s="217"/>
    </row>
    <row r="106" spans="2:4" x14ac:dyDescent="0.3">
      <c r="B106" s="223"/>
      <c r="C106" s="217"/>
      <c r="D106" s="217"/>
    </row>
    <row r="107" spans="2:4" x14ac:dyDescent="0.3">
      <c r="B107" s="223"/>
      <c r="C107" s="217"/>
      <c r="D107" s="217"/>
    </row>
    <row r="108" spans="2:4" x14ac:dyDescent="0.3">
      <c r="B108" s="223"/>
      <c r="C108" s="217"/>
      <c r="D108" s="217"/>
    </row>
    <row r="109" spans="2:4" x14ac:dyDescent="0.3">
      <c r="B109" s="223"/>
      <c r="C109" s="217"/>
      <c r="D109" s="217"/>
    </row>
    <row r="110" spans="2:4" x14ac:dyDescent="0.3">
      <c r="B110" s="223"/>
      <c r="C110" s="217"/>
      <c r="D110" s="217"/>
    </row>
    <row r="111" spans="2:4" x14ac:dyDescent="0.3">
      <c r="B111" s="223"/>
      <c r="C111" s="217"/>
      <c r="D111" s="217"/>
    </row>
    <row r="112" spans="2:4" x14ac:dyDescent="0.3">
      <c r="B112" s="223"/>
      <c r="C112" s="217"/>
      <c r="D112" s="217"/>
    </row>
    <row r="113" spans="2:4" x14ac:dyDescent="0.3">
      <c r="B113" s="223"/>
      <c r="C113" s="217"/>
      <c r="D113" s="217"/>
    </row>
    <row r="114" spans="2:4" x14ac:dyDescent="0.3">
      <c r="B114" s="223"/>
      <c r="C114" s="217"/>
      <c r="D114" s="217"/>
    </row>
    <row r="115" spans="2:4" x14ac:dyDescent="0.3">
      <c r="B115" s="223"/>
      <c r="C115" s="217"/>
      <c r="D115" s="217"/>
    </row>
    <row r="116" spans="2:4" x14ac:dyDescent="0.3">
      <c r="B116" s="223"/>
      <c r="C116" s="217"/>
      <c r="D116" s="217"/>
    </row>
    <row r="117" spans="2:4" x14ac:dyDescent="0.3">
      <c r="B117" s="223"/>
      <c r="C117" s="217"/>
      <c r="D117" s="217"/>
    </row>
    <row r="118" spans="2:4" x14ac:dyDescent="0.3">
      <c r="B118" s="223"/>
      <c r="C118" s="217"/>
      <c r="D118" s="217"/>
    </row>
    <row r="119" spans="2:4" x14ac:dyDescent="0.3">
      <c r="B119" s="223"/>
      <c r="C119" s="217"/>
      <c r="D119" s="217"/>
    </row>
    <row r="120" spans="2:4" x14ac:dyDescent="0.3">
      <c r="B120" s="223"/>
      <c r="C120" s="217"/>
      <c r="D120" s="217"/>
    </row>
    <row r="121" spans="2:4" x14ac:dyDescent="0.3">
      <c r="B121" s="223"/>
      <c r="C121" s="217"/>
      <c r="D121" s="217"/>
    </row>
    <row r="122" spans="2:4" x14ac:dyDescent="0.3">
      <c r="B122" s="223"/>
      <c r="C122" s="217"/>
      <c r="D122" s="217"/>
    </row>
    <row r="123" spans="2:4" x14ac:dyDescent="0.3">
      <c r="B123" s="223"/>
      <c r="C123" s="217"/>
      <c r="D123" s="217"/>
    </row>
    <row r="124" spans="2:4" x14ac:dyDescent="0.3">
      <c r="B124" s="223"/>
      <c r="C124" s="217"/>
      <c r="D124" s="217"/>
    </row>
    <row r="125" spans="2:4" x14ac:dyDescent="0.3">
      <c r="B125" s="223"/>
      <c r="C125" s="217"/>
      <c r="D125" s="217"/>
    </row>
    <row r="126" spans="2:4" x14ac:dyDescent="0.3">
      <c r="B126" s="223"/>
      <c r="C126" s="217"/>
      <c r="D126" s="217"/>
    </row>
    <row r="127" spans="2:4" x14ac:dyDescent="0.3">
      <c r="B127" s="223"/>
      <c r="C127" s="217"/>
      <c r="D127" s="217"/>
    </row>
    <row r="128" spans="2:4" x14ac:dyDescent="0.3">
      <c r="B128" s="223"/>
      <c r="C128" s="217"/>
      <c r="D128" s="217"/>
    </row>
    <row r="129" spans="2:4" x14ac:dyDescent="0.3">
      <c r="B129" s="223"/>
      <c r="C129" s="217"/>
      <c r="D129" s="217"/>
    </row>
    <row r="130" spans="2:4" x14ac:dyDescent="0.3">
      <c r="B130" s="223"/>
      <c r="C130" s="217"/>
      <c r="D130" s="217"/>
    </row>
    <row r="131" spans="2:4" x14ac:dyDescent="0.3">
      <c r="B131" s="223"/>
      <c r="C131" s="217"/>
      <c r="D131" s="217"/>
    </row>
    <row r="132" spans="2:4" x14ac:dyDescent="0.3">
      <c r="B132" s="223"/>
      <c r="C132" s="217"/>
      <c r="D132" s="217"/>
    </row>
    <row r="133" spans="2:4" x14ac:dyDescent="0.3">
      <c r="B133" s="223"/>
      <c r="C133" s="217"/>
      <c r="D133" s="217"/>
    </row>
    <row r="134" spans="2:4" x14ac:dyDescent="0.3">
      <c r="B134" s="223"/>
      <c r="C134" s="217"/>
      <c r="D134" s="217"/>
    </row>
    <row r="135" spans="2:4" x14ac:dyDescent="0.3">
      <c r="B135" s="223"/>
      <c r="C135" s="217"/>
      <c r="D135" s="217"/>
    </row>
    <row r="136" spans="2:4" x14ac:dyDescent="0.3">
      <c r="B136" s="223"/>
      <c r="C136" s="217"/>
      <c r="D136" s="217"/>
    </row>
    <row r="137" spans="2:4" x14ac:dyDescent="0.3">
      <c r="B137" s="223"/>
      <c r="C137" s="217"/>
      <c r="D137" s="217"/>
    </row>
    <row r="138" spans="2:4" x14ac:dyDescent="0.3">
      <c r="B138" s="223"/>
      <c r="C138" s="217"/>
      <c r="D138" s="217"/>
    </row>
    <row r="139" spans="2:4" x14ac:dyDescent="0.3">
      <c r="B139" s="223"/>
      <c r="C139" s="217"/>
      <c r="D139" s="217"/>
    </row>
    <row r="140" spans="2:4" x14ac:dyDescent="0.3">
      <c r="B140" s="223"/>
      <c r="C140" s="217"/>
      <c r="D140" s="217"/>
    </row>
    <row r="141" spans="2:4" x14ac:dyDescent="0.3">
      <c r="B141" s="223"/>
      <c r="C141" s="217"/>
      <c r="D141" s="217"/>
    </row>
    <row r="142" spans="2:4" x14ac:dyDescent="0.3">
      <c r="B142" s="223"/>
      <c r="C142" s="217"/>
      <c r="D142" s="217"/>
    </row>
    <row r="143" spans="2:4" x14ac:dyDescent="0.3">
      <c r="B143" s="223"/>
      <c r="C143" s="217"/>
      <c r="D143" s="217"/>
    </row>
    <row r="144" spans="2:4" x14ac:dyDescent="0.3">
      <c r="B144" s="223"/>
      <c r="C144" s="217"/>
      <c r="D144" s="217"/>
    </row>
    <row r="145" spans="2:4" x14ac:dyDescent="0.3">
      <c r="B145" s="223"/>
      <c r="C145" s="217"/>
      <c r="D145" s="217"/>
    </row>
    <row r="146" spans="2:4" x14ac:dyDescent="0.3">
      <c r="B146" s="223"/>
      <c r="C146" s="217"/>
      <c r="D146" s="217"/>
    </row>
    <row r="147" spans="2:4" x14ac:dyDescent="0.3">
      <c r="B147" s="223"/>
      <c r="C147" s="217"/>
      <c r="D147" s="217"/>
    </row>
    <row r="148" spans="2:4" x14ac:dyDescent="0.3">
      <c r="B148" s="223"/>
      <c r="C148" s="217"/>
      <c r="D148" s="217"/>
    </row>
    <row r="149" spans="2:4" x14ac:dyDescent="0.3">
      <c r="B149" s="223"/>
      <c r="C149" s="217"/>
      <c r="D149" s="217"/>
    </row>
    <row r="150" spans="2:4" x14ac:dyDescent="0.3">
      <c r="B150" s="223"/>
      <c r="C150" s="217"/>
      <c r="D150" s="217"/>
    </row>
    <row r="151" spans="2:4" x14ac:dyDescent="0.3">
      <c r="B151" s="223"/>
      <c r="C151" s="217"/>
      <c r="D151" s="217"/>
    </row>
    <row r="152" spans="2:4" x14ac:dyDescent="0.3">
      <c r="B152" s="223"/>
      <c r="C152" s="217"/>
      <c r="D152" s="217"/>
    </row>
    <row r="153" spans="2:4" x14ac:dyDescent="0.3">
      <c r="B153" s="223"/>
      <c r="C153" s="217"/>
      <c r="D153" s="217"/>
    </row>
    <row r="154" spans="2:4" x14ac:dyDescent="0.3">
      <c r="B154" s="223"/>
      <c r="C154" s="217"/>
      <c r="D154" s="217"/>
    </row>
    <row r="155" spans="2:4" x14ac:dyDescent="0.3">
      <c r="B155" s="223"/>
      <c r="C155" s="217"/>
      <c r="D155" s="217"/>
    </row>
    <row r="156" spans="2:4" x14ac:dyDescent="0.3">
      <c r="B156" s="223"/>
      <c r="C156" s="217"/>
      <c r="D156" s="217"/>
    </row>
    <row r="157" spans="2:4" x14ac:dyDescent="0.3">
      <c r="B157" s="223"/>
      <c r="C157" s="217"/>
      <c r="D157" s="217"/>
    </row>
    <row r="158" spans="2:4" x14ac:dyDescent="0.3">
      <c r="B158" s="223"/>
      <c r="C158" s="217"/>
      <c r="D158" s="217"/>
    </row>
    <row r="159" spans="2:4" x14ac:dyDescent="0.3">
      <c r="B159" s="223"/>
      <c r="C159" s="217"/>
      <c r="D159" s="217"/>
    </row>
    <row r="160" spans="2:4" x14ac:dyDescent="0.3">
      <c r="B160" s="223"/>
      <c r="C160" s="217"/>
      <c r="D160" s="217"/>
    </row>
    <row r="161" spans="2:4" x14ac:dyDescent="0.3">
      <c r="B161" s="223"/>
      <c r="C161" s="217"/>
      <c r="D161" s="217"/>
    </row>
    <row r="162" spans="2:4" x14ac:dyDescent="0.3">
      <c r="B162" s="223"/>
      <c r="C162" s="217"/>
      <c r="D162" s="217"/>
    </row>
    <row r="163" spans="2:4" x14ac:dyDescent="0.3">
      <c r="B163" s="223"/>
      <c r="C163" s="217"/>
      <c r="D163" s="217"/>
    </row>
    <row r="164" spans="2:4" x14ac:dyDescent="0.3">
      <c r="B164" s="223"/>
      <c r="C164" s="217"/>
      <c r="D164" s="217"/>
    </row>
    <row r="165" spans="2:4" x14ac:dyDescent="0.3">
      <c r="B165" s="223"/>
      <c r="C165" s="217"/>
      <c r="D165" s="217"/>
    </row>
    <row r="166" spans="2:4" x14ac:dyDescent="0.3">
      <c r="B166" s="223"/>
      <c r="C166" s="217"/>
      <c r="D166" s="217"/>
    </row>
    <row r="167" spans="2:4" x14ac:dyDescent="0.3">
      <c r="B167" s="223"/>
      <c r="C167" s="217"/>
      <c r="D167" s="217"/>
    </row>
    <row r="168" spans="2:4" x14ac:dyDescent="0.3">
      <c r="B168" s="223"/>
      <c r="C168" s="217"/>
      <c r="D168" s="217"/>
    </row>
    <row r="169" spans="2:4" x14ac:dyDescent="0.3">
      <c r="B169" s="223"/>
      <c r="C169" s="217"/>
      <c r="D169" s="217"/>
    </row>
    <row r="170" spans="2:4" x14ac:dyDescent="0.3">
      <c r="B170" s="223"/>
      <c r="C170" s="217"/>
      <c r="D170" s="217"/>
    </row>
    <row r="171" spans="2:4" x14ac:dyDescent="0.3">
      <c r="B171" s="223"/>
      <c r="C171" s="217"/>
      <c r="D171" s="217"/>
    </row>
    <row r="172" spans="2:4" x14ac:dyDescent="0.3">
      <c r="B172" s="223"/>
      <c r="C172" s="217"/>
      <c r="D172" s="217"/>
    </row>
    <row r="173" spans="2:4" x14ac:dyDescent="0.3">
      <c r="B173" s="223"/>
      <c r="C173" s="217"/>
      <c r="D173" s="217"/>
    </row>
    <row r="174" spans="2:4" x14ac:dyDescent="0.3">
      <c r="B174" s="223"/>
      <c r="C174" s="217"/>
      <c r="D174" s="217"/>
    </row>
    <row r="175" spans="2:4" x14ac:dyDescent="0.3">
      <c r="B175" s="223"/>
      <c r="C175" s="217"/>
      <c r="D175" s="217"/>
    </row>
    <row r="176" spans="2:4" x14ac:dyDescent="0.3">
      <c r="B176" s="223"/>
      <c r="C176" s="217"/>
      <c r="D176" s="217"/>
    </row>
    <row r="177" spans="2:4" x14ac:dyDescent="0.3">
      <c r="B177" s="223"/>
      <c r="C177" s="217"/>
      <c r="D177" s="217"/>
    </row>
    <row r="178" spans="2:4" x14ac:dyDescent="0.3">
      <c r="B178" s="223"/>
      <c r="C178" s="217"/>
      <c r="D178" s="217"/>
    </row>
    <row r="179" spans="2:4" x14ac:dyDescent="0.3">
      <c r="B179" s="223"/>
      <c r="C179" s="217"/>
      <c r="D179" s="217"/>
    </row>
    <row r="180" spans="2:4" x14ac:dyDescent="0.3">
      <c r="B180" s="223"/>
      <c r="C180" s="217"/>
      <c r="D180" s="217"/>
    </row>
    <row r="181" spans="2:4" x14ac:dyDescent="0.3">
      <c r="B181" s="223"/>
      <c r="C181" s="217"/>
      <c r="D181" s="217"/>
    </row>
    <row r="182" spans="2:4" x14ac:dyDescent="0.3">
      <c r="B182" s="223"/>
      <c r="C182" s="217"/>
      <c r="D182" s="217"/>
    </row>
    <row r="183" spans="2:4" x14ac:dyDescent="0.3">
      <c r="B183" s="223"/>
      <c r="C183" s="217"/>
      <c r="D183" s="217"/>
    </row>
    <row r="184" spans="2:4" x14ac:dyDescent="0.3">
      <c r="B184" s="223"/>
      <c r="C184" s="217"/>
      <c r="D184" s="217"/>
    </row>
    <row r="185" spans="2:4" x14ac:dyDescent="0.3">
      <c r="B185" s="223"/>
      <c r="C185" s="217"/>
      <c r="D185" s="217"/>
    </row>
    <row r="186" spans="2:4" x14ac:dyDescent="0.3">
      <c r="B186" s="223"/>
      <c r="C186" s="217"/>
      <c r="D186" s="217"/>
    </row>
    <row r="187" spans="2:4" x14ac:dyDescent="0.3">
      <c r="B187" s="223"/>
      <c r="C187" s="217"/>
      <c r="D187" s="217"/>
    </row>
    <row r="188" spans="2:4" x14ac:dyDescent="0.3">
      <c r="B188" s="223"/>
      <c r="C188" s="217"/>
      <c r="D188" s="217"/>
    </row>
    <row r="189" spans="2:4" x14ac:dyDescent="0.3">
      <c r="B189" s="223"/>
      <c r="C189" s="217"/>
      <c r="D189" s="217"/>
    </row>
  </sheetData>
  <mergeCells count="1">
    <mergeCell ref="E9:H1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99"/>
  <sheetViews>
    <sheetView workbookViewId="0">
      <selection sqref="A1:E1"/>
    </sheetView>
  </sheetViews>
  <sheetFormatPr baseColWidth="10" defaultColWidth="14.44140625" defaultRowHeight="15" customHeight="1" x14ac:dyDescent="0.3"/>
  <cols>
    <col min="1" max="1" width="19.6640625" style="2" customWidth="1"/>
    <col min="2" max="2" width="41.44140625" style="2" customWidth="1"/>
    <col min="3" max="3" width="10.6640625" style="2" customWidth="1"/>
    <col min="4" max="4" width="27.5546875" style="2" customWidth="1"/>
    <col min="5" max="5" width="21.88671875" style="2" customWidth="1"/>
    <col min="6" max="20" width="10.6640625" style="2" customWidth="1"/>
    <col min="21" max="16384" width="14.44140625" style="2"/>
  </cols>
  <sheetData>
    <row r="1" spans="1:11" ht="15" customHeight="1" x14ac:dyDescent="0.3">
      <c r="A1" s="289" t="s">
        <v>224</v>
      </c>
      <c r="B1" s="289"/>
      <c r="C1" s="289"/>
      <c r="D1" s="289"/>
      <c r="E1" s="289"/>
    </row>
    <row r="2" spans="1:11" ht="15" customHeight="1" x14ac:dyDescent="0.3">
      <c r="A2" s="32"/>
    </row>
    <row r="3" spans="1:11" ht="15" customHeight="1" x14ac:dyDescent="0.3">
      <c r="A3" s="289" t="s">
        <v>225</v>
      </c>
      <c r="B3" s="289"/>
      <c r="C3" s="289"/>
      <c r="D3" s="289"/>
      <c r="E3" s="289"/>
    </row>
    <row r="4" spans="1:11" ht="15" customHeight="1" x14ac:dyDescent="0.3">
      <c r="A4" s="224" t="s">
        <v>226</v>
      </c>
      <c r="B4" s="224" t="s">
        <v>227</v>
      </c>
      <c r="D4" s="224" t="s">
        <v>228</v>
      </c>
      <c r="E4" s="54"/>
    </row>
    <row r="5" spans="1:11" ht="15" customHeight="1" x14ac:dyDescent="0.3">
      <c r="A5" s="225">
        <v>0</v>
      </c>
      <c r="B5" s="226"/>
      <c r="D5" s="224" t="s">
        <v>229</v>
      </c>
      <c r="E5" s="53"/>
    </row>
    <row r="6" spans="1:11" ht="15" customHeight="1" x14ac:dyDescent="0.3">
      <c r="A6" s="53">
        <v>1</v>
      </c>
      <c r="B6" s="54"/>
      <c r="D6" s="224" t="s">
        <v>230</v>
      </c>
      <c r="E6" s="82" t="s">
        <v>149</v>
      </c>
      <c r="F6" s="2" t="s">
        <v>231</v>
      </c>
    </row>
    <row r="7" spans="1:11" ht="15" customHeight="1" x14ac:dyDescent="0.3">
      <c r="A7" s="53">
        <v>2</v>
      </c>
      <c r="B7" s="54"/>
    </row>
    <row r="8" spans="1:11" ht="15" customHeight="1" x14ac:dyDescent="0.3">
      <c r="A8" s="53">
        <v>3</v>
      </c>
      <c r="B8" s="54"/>
    </row>
    <row r="10" spans="1:11" ht="15" customHeight="1" x14ac:dyDescent="0.3">
      <c r="B10" s="289" t="s">
        <v>232</v>
      </c>
      <c r="C10" s="289"/>
      <c r="D10" s="289"/>
      <c r="E10" s="289"/>
      <c r="G10" s="289" t="s">
        <v>195</v>
      </c>
      <c r="H10" s="289"/>
      <c r="I10" s="289"/>
      <c r="J10" s="289"/>
      <c r="K10" s="289"/>
    </row>
    <row r="11" spans="1:11" ht="15" customHeight="1" x14ac:dyDescent="0.3">
      <c r="B11" s="227" t="s">
        <v>233</v>
      </c>
      <c r="C11" s="228"/>
      <c r="D11" s="229" t="s">
        <v>234</v>
      </c>
      <c r="E11" s="230"/>
      <c r="G11" s="290"/>
      <c r="H11" s="290"/>
      <c r="I11" s="290"/>
      <c r="J11" s="290"/>
      <c r="K11" s="290"/>
    </row>
    <row r="12" spans="1:11" ht="15" customHeight="1" x14ac:dyDescent="0.3">
      <c r="B12" s="32"/>
      <c r="D12" s="231" t="s">
        <v>235</v>
      </c>
      <c r="E12" s="230"/>
      <c r="G12" s="290"/>
      <c r="H12" s="290"/>
      <c r="I12" s="290"/>
      <c r="J12" s="290"/>
      <c r="K12" s="290"/>
    </row>
    <row r="13" spans="1:11" ht="15" customHeight="1" x14ac:dyDescent="0.3">
      <c r="B13" s="32"/>
      <c r="G13" s="290"/>
      <c r="H13" s="290"/>
      <c r="I13" s="290"/>
      <c r="J13" s="290"/>
      <c r="K13" s="290"/>
    </row>
    <row r="14" spans="1:11" ht="15" customHeight="1" x14ac:dyDescent="0.3">
      <c r="B14" s="232" t="s">
        <v>236</v>
      </c>
      <c r="C14" s="233"/>
      <c r="D14" s="234" t="s">
        <v>237</v>
      </c>
      <c r="E14" s="235"/>
      <c r="G14" s="291"/>
      <c r="H14" s="291"/>
      <c r="I14" s="291"/>
      <c r="J14" s="291"/>
      <c r="K14" s="291"/>
    </row>
    <row r="15" spans="1:11" ht="15" customHeight="1" x14ac:dyDescent="0.3">
      <c r="B15" s="236"/>
      <c r="E15" s="237"/>
      <c r="G15" s="291"/>
      <c r="H15" s="291"/>
      <c r="I15" s="291"/>
      <c r="J15" s="291"/>
      <c r="K15" s="291"/>
    </row>
    <row r="16" spans="1:11" ht="15" customHeight="1" x14ac:dyDescent="0.3">
      <c r="B16" s="238" t="s">
        <v>238</v>
      </c>
      <c r="C16" s="239"/>
      <c r="D16" s="240" t="s">
        <v>239</v>
      </c>
      <c r="E16" s="241"/>
      <c r="G16" s="288"/>
      <c r="H16" s="288"/>
      <c r="I16" s="288"/>
      <c r="J16" s="288"/>
      <c r="K16" s="288"/>
    </row>
    <row r="18" spans="1:5" ht="15" customHeight="1" x14ac:dyDescent="0.3">
      <c r="A18" s="238" t="s">
        <v>240</v>
      </c>
      <c r="B18" s="239"/>
      <c r="C18" s="242" t="s">
        <v>16</v>
      </c>
      <c r="D18" s="54"/>
      <c r="E18" s="237"/>
    </row>
    <row r="19" spans="1:5" ht="15" customHeight="1" x14ac:dyDescent="0.3">
      <c r="A19" s="238" t="s">
        <v>241</v>
      </c>
      <c r="B19" s="239"/>
      <c r="C19" s="242">
        <v>1</v>
      </c>
      <c r="D19" s="54"/>
      <c r="E19" s="243"/>
    </row>
    <row r="20" spans="1:5" ht="15.75" customHeight="1" x14ac:dyDescent="0.3">
      <c r="A20" s="238" t="s">
        <v>242</v>
      </c>
      <c r="B20" s="239"/>
      <c r="C20" s="244">
        <v>2</v>
      </c>
      <c r="D20" s="54"/>
      <c r="E20" s="243"/>
    </row>
    <row r="21" spans="1:5" ht="15.75" customHeight="1" x14ac:dyDescent="0.3">
      <c r="C21" s="242">
        <v>3</v>
      </c>
      <c r="D21" s="244"/>
    </row>
    <row r="22" spans="1:5" ht="15.75" customHeight="1" x14ac:dyDescent="0.3"/>
    <row r="23" spans="1:5" ht="15.75" customHeight="1" x14ac:dyDescent="0.3"/>
    <row r="24" spans="1:5" ht="15.75" customHeight="1" x14ac:dyDescent="0.3"/>
    <row r="25" spans="1:5" ht="15.75" customHeight="1" x14ac:dyDescent="0.3"/>
    <row r="26" spans="1:5" ht="15.75" customHeight="1" x14ac:dyDescent="0.3"/>
    <row r="27" spans="1:5" ht="15.75" customHeight="1" x14ac:dyDescent="0.3"/>
    <row r="28" spans="1:5" ht="15.75" customHeight="1" x14ac:dyDescent="0.3"/>
    <row r="29" spans="1:5" ht="15.75" customHeight="1" x14ac:dyDescent="0.3"/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7">
    <mergeCell ref="G16:K16"/>
    <mergeCell ref="A1:E1"/>
    <mergeCell ref="A3:E3"/>
    <mergeCell ref="B10:E10"/>
    <mergeCell ref="G10:K10"/>
    <mergeCell ref="G11:K13"/>
    <mergeCell ref="G14:K15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6"/>
  <sheetViews>
    <sheetView workbookViewId="0"/>
  </sheetViews>
  <sheetFormatPr baseColWidth="10" defaultRowHeight="14.4" x14ac:dyDescent="0.3"/>
  <cols>
    <col min="1" max="1" width="53.109375" customWidth="1"/>
    <col min="2" max="2" width="15" customWidth="1"/>
    <col min="3" max="3" width="17.5546875" customWidth="1"/>
    <col min="5" max="5" width="15.6640625" customWidth="1"/>
    <col min="7" max="7" width="15.109375" customWidth="1"/>
    <col min="9" max="9" width="16.5546875" customWidth="1"/>
  </cols>
  <sheetData>
    <row r="1" spans="1:9" x14ac:dyDescent="0.3">
      <c r="A1" s="245" t="s">
        <v>243</v>
      </c>
    </row>
    <row r="2" spans="1:9" x14ac:dyDescent="0.3">
      <c r="A2" t="s">
        <v>244</v>
      </c>
    </row>
    <row r="3" spans="1:9" x14ac:dyDescent="0.3">
      <c r="A3" s="246" t="s">
        <v>16</v>
      </c>
    </row>
    <row r="4" spans="1:9" x14ac:dyDescent="0.3">
      <c r="A4" s="246" t="s">
        <v>245</v>
      </c>
      <c r="D4" s="247" t="s">
        <v>151</v>
      </c>
      <c r="E4" t="s">
        <v>246</v>
      </c>
      <c r="F4" s="97" t="s">
        <v>247</v>
      </c>
      <c r="G4" t="s">
        <v>246</v>
      </c>
      <c r="H4" s="248" t="s">
        <v>248</v>
      </c>
      <c r="I4" t="s">
        <v>246</v>
      </c>
    </row>
    <row r="5" spans="1:9" x14ac:dyDescent="0.3">
      <c r="A5" s="246" t="s">
        <v>98</v>
      </c>
      <c r="D5" s="247" t="s">
        <v>151</v>
      </c>
      <c r="E5" t="s">
        <v>246</v>
      </c>
      <c r="F5" s="97" t="s">
        <v>247</v>
      </c>
      <c r="G5" t="s">
        <v>246</v>
      </c>
      <c r="H5" s="248" t="s">
        <v>248</v>
      </c>
      <c r="I5" t="s">
        <v>246</v>
      </c>
    </row>
    <row r="6" spans="1:9" x14ac:dyDescent="0.3">
      <c r="A6" s="246" t="s">
        <v>249</v>
      </c>
      <c r="B6" t="s">
        <v>250</v>
      </c>
      <c r="C6" t="s">
        <v>246</v>
      </c>
      <c r="D6" s="247" t="s">
        <v>151</v>
      </c>
      <c r="E6" t="s">
        <v>246</v>
      </c>
      <c r="F6" s="97" t="s">
        <v>247</v>
      </c>
      <c r="G6" t="s">
        <v>246</v>
      </c>
      <c r="H6" s="248" t="s">
        <v>248</v>
      </c>
    </row>
    <row r="7" spans="1:9" x14ac:dyDescent="0.3">
      <c r="A7" s="246" t="s">
        <v>251</v>
      </c>
      <c r="B7" t="s">
        <v>246</v>
      </c>
      <c r="C7" t="s">
        <v>252</v>
      </c>
    </row>
    <row r="8" spans="1:9" x14ac:dyDescent="0.3">
      <c r="A8" s="246" t="s">
        <v>253</v>
      </c>
      <c r="B8" t="s">
        <v>250</v>
      </c>
      <c r="C8" t="s">
        <v>246</v>
      </c>
      <c r="D8" s="247" t="s">
        <v>151</v>
      </c>
      <c r="E8" t="s">
        <v>246</v>
      </c>
      <c r="F8" s="97" t="s">
        <v>247</v>
      </c>
      <c r="G8" t="s">
        <v>246</v>
      </c>
      <c r="H8" s="248" t="s">
        <v>248</v>
      </c>
      <c r="I8" t="s">
        <v>246</v>
      </c>
    </row>
    <row r="9" spans="1:9" x14ac:dyDescent="0.3">
      <c r="A9" s="246" t="s">
        <v>254</v>
      </c>
      <c r="D9" s="247" t="s">
        <v>151</v>
      </c>
      <c r="E9" t="s">
        <v>246</v>
      </c>
      <c r="F9" s="97" t="s">
        <v>247</v>
      </c>
      <c r="G9" t="s">
        <v>246</v>
      </c>
      <c r="H9" s="248" t="s">
        <v>248</v>
      </c>
      <c r="I9" t="s">
        <v>246</v>
      </c>
    </row>
    <row r="10" spans="1:9" x14ac:dyDescent="0.3">
      <c r="A10" s="246" t="s">
        <v>255</v>
      </c>
      <c r="B10" t="s">
        <v>250</v>
      </c>
      <c r="D10" s="247" t="s">
        <v>151</v>
      </c>
      <c r="F10" s="97" t="s">
        <v>247</v>
      </c>
      <c r="H10" s="248" t="s">
        <v>248</v>
      </c>
    </row>
    <row r="11" spans="1:9" x14ac:dyDescent="0.3">
      <c r="A11" s="246" t="s">
        <v>256</v>
      </c>
      <c r="B11" s="245" t="s">
        <v>257</v>
      </c>
    </row>
    <row r="12" spans="1:9" x14ac:dyDescent="0.3">
      <c r="A12" s="246" t="s">
        <v>258</v>
      </c>
    </row>
    <row r="13" spans="1:9" x14ac:dyDescent="0.3">
      <c r="A13" s="246" t="s">
        <v>259</v>
      </c>
    </row>
    <row r="14" spans="1:9" x14ac:dyDescent="0.3">
      <c r="A14" s="246" t="s">
        <v>260</v>
      </c>
    </row>
    <row r="15" spans="1:9" x14ac:dyDescent="0.3">
      <c r="A15" s="246"/>
      <c r="B15" t="s">
        <v>261</v>
      </c>
    </row>
    <row r="16" spans="1:9" x14ac:dyDescent="0.3">
      <c r="A16" s="246"/>
      <c r="B16" t="s">
        <v>208</v>
      </c>
    </row>
    <row r="17" spans="1:10" x14ac:dyDescent="0.3">
      <c r="A17" s="246" t="s">
        <v>262</v>
      </c>
      <c r="D17" s="247" t="s">
        <v>151</v>
      </c>
      <c r="F17" s="97" t="s">
        <v>247</v>
      </c>
      <c r="H17" s="248" t="s">
        <v>248</v>
      </c>
    </row>
    <row r="18" spans="1:10" x14ac:dyDescent="0.3">
      <c r="B18" t="s">
        <v>263</v>
      </c>
    </row>
    <row r="19" spans="1:10" x14ac:dyDescent="0.3">
      <c r="B19" t="s">
        <v>98</v>
      </c>
    </row>
    <row r="20" spans="1:10" x14ac:dyDescent="0.3">
      <c r="A20" s="246" t="s">
        <v>264</v>
      </c>
      <c r="B20" s="245" t="s">
        <v>265</v>
      </c>
    </row>
    <row r="21" spans="1:10" ht="15" customHeight="1" x14ac:dyDescent="0.3">
      <c r="B21" t="s">
        <v>266</v>
      </c>
      <c r="D21" s="249"/>
      <c r="F21" s="290"/>
      <c r="G21" s="290"/>
      <c r="H21" s="290"/>
      <c r="I21" s="290"/>
      <c r="J21" s="290"/>
    </row>
    <row r="22" spans="1:10" x14ac:dyDescent="0.3">
      <c r="B22" t="s">
        <v>267</v>
      </c>
      <c r="D22" s="250"/>
      <c r="F22" s="290"/>
      <c r="G22" s="290"/>
      <c r="H22" s="290"/>
      <c r="I22" s="290"/>
      <c r="J22" s="290"/>
    </row>
    <row r="23" spans="1:10" x14ac:dyDescent="0.3">
      <c r="B23" t="s">
        <v>268</v>
      </c>
      <c r="D23" s="251"/>
      <c r="F23" s="290"/>
      <c r="G23" s="290"/>
      <c r="H23" s="290"/>
      <c r="I23" s="290"/>
      <c r="J23" s="290"/>
    </row>
    <row r="24" spans="1:10" x14ac:dyDescent="0.3">
      <c r="F24" s="291"/>
      <c r="G24" s="291"/>
      <c r="H24" s="291"/>
      <c r="I24" s="291"/>
      <c r="J24" s="291"/>
    </row>
    <row r="25" spans="1:10" x14ac:dyDescent="0.3">
      <c r="F25" s="291"/>
      <c r="G25" s="291"/>
      <c r="H25" s="291"/>
      <c r="I25" s="291"/>
      <c r="J25" s="291"/>
    </row>
    <row r="26" spans="1:10" x14ac:dyDescent="0.3">
      <c r="F26" s="288"/>
      <c r="G26" s="288"/>
      <c r="H26" s="288"/>
      <c r="I26" s="288"/>
      <c r="J26" s="288"/>
    </row>
  </sheetData>
  <mergeCells count="3">
    <mergeCell ref="F21:J23"/>
    <mergeCell ref="F24:J25"/>
    <mergeCell ref="F26:J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2"/>
  <sheetViews>
    <sheetView topLeftCell="A10" zoomScale="70" zoomScaleNormal="70" workbookViewId="0">
      <selection activeCell="A18" sqref="A18:A22"/>
    </sheetView>
  </sheetViews>
  <sheetFormatPr baseColWidth="10" defaultColWidth="14.44140625" defaultRowHeight="15" customHeight="1" x14ac:dyDescent="0.3"/>
  <cols>
    <col min="1" max="1" width="36.44140625" style="2" customWidth="1"/>
    <col min="2" max="2" width="16.109375" style="2" customWidth="1"/>
    <col min="3" max="3" width="20.6640625" style="2" customWidth="1"/>
    <col min="4" max="4" width="23.5546875" style="2" customWidth="1"/>
    <col min="5" max="5" width="10.6640625" style="2" customWidth="1"/>
    <col min="6" max="6" width="17" style="2" customWidth="1"/>
    <col min="7" max="7" width="13" style="2" customWidth="1"/>
    <col min="8" max="8" width="13.109375" style="2" customWidth="1"/>
    <col min="9" max="9" width="20.5546875" style="2" customWidth="1"/>
    <col min="10" max="10" width="10.33203125" style="2" customWidth="1"/>
    <col min="11" max="11" width="13.109375" style="2" customWidth="1"/>
    <col min="12" max="26" width="10.6640625" style="2" customWidth="1"/>
    <col min="27" max="16384" width="14.44140625" style="2"/>
  </cols>
  <sheetData>
    <row r="1" spans="1:4" ht="15.6" x14ac:dyDescent="0.3">
      <c r="A1" s="264" t="s">
        <v>0</v>
      </c>
      <c r="B1" s="265"/>
      <c r="C1" s="1"/>
      <c r="D1" s="1"/>
    </row>
    <row r="2" spans="1:4" ht="15.6" x14ac:dyDescent="0.3">
      <c r="A2" s="264" t="s">
        <v>1</v>
      </c>
      <c r="B2" s="265"/>
      <c r="C2" s="1"/>
      <c r="D2" s="1"/>
    </row>
    <row r="3" spans="1:4" ht="15.6" x14ac:dyDescent="0.3">
      <c r="A3" s="3" t="s">
        <v>10</v>
      </c>
      <c r="B3" s="1"/>
      <c r="C3" s="1"/>
      <c r="D3" s="1"/>
    </row>
    <row r="4" spans="1:4" ht="15.6" x14ac:dyDescent="0.3">
      <c r="A4" s="4" t="s">
        <v>17</v>
      </c>
      <c r="B4" s="4" t="s">
        <v>4</v>
      </c>
      <c r="C4" s="4" t="s">
        <v>5</v>
      </c>
      <c r="D4" s="4" t="s">
        <v>6</v>
      </c>
    </row>
    <row r="5" spans="1:4" s="252" customFormat="1" ht="15.6" x14ac:dyDescent="0.3">
      <c r="A5" s="258" t="s">
        <v>273</v>
      </c>
      <c r="B5" s="258">
        <v>4</v>
      </c>
      <c r="C5" s="259">
        <v>20000</v>
      </c>
      <c r="D5" s="257">
        <f>B5*C5</f>
        <v>80000</v>
      </c>
    </row>
    <row r="6" spans="1:4" s="252" customFormat="1" ht="15.6" x14ac:dyDescent="0.3">
      <c r="A6" s="258" t="s">
        <v>274</v>
      </c>
      <c r="B6" s="258">
        <v>1</v>
      </c>
      <c r="C6" s="258">
        <v>15000</v>
      </c>
      <c r="D6" s="257">
        <f>B6*C6</f>
        <v>15000</v>
      </c>
    </row>
    <row r="7" spans="1:4" s="252" customFormat="1" ht="15.6" x14ac:dyDescent="0.3">
      <c r="A7" s="258" t="s">
        <v>276</v>
      </c>
      <c r="B7" s="258">
        <v>4</v>
      </c>
      <c r="C7" s="258">
        <v>750</v>
      </c>
      <c r="D7" s="257">
        <f>B7*C7</f>
        <v>3000</v>
      </c>
    </row>
    <row r="8" spans="1:4" s="252" customFormat="1" ht="15.6" x14ac:dyDescent="0.3">
      <c r="A8" s="258" t="s">
        <v>275</v>
      </c>
      <c r="B8" s="258">
        <v>2</v>
      </c>
      <c r="C8" s="258">
        <v>250</v>
      </c>
      <c r="D8" s="257">
        <f>B8*C8</f>
        <v>500</v>
      </c>
    </row>
    <row r="9" spans="1:4" ht="15.6" x14ac:dyDescent="0.3">
      <c r="A9" s="255" t="s">
        <v>281</v>
      </c>
      <c r="B9" s="255">
        <v>1</v>
      </c>
      <c r="C9" s="257">
        <v>30000</v>
      </c>
      <c r="D9" s="257">
        <f>B9*C9</f>
        <v>30000</v>
      </c>
    </row>
    <row r="10" spans="1:4" ht="15.6" x14ac:dyDescent="0.3">
      <c r="A10" s="255"/>
      <c r="B10" s="255"/>
      <c r="C10" s="257"/>
      <c r="D10" s="257"/>
    </row>
    <row r="11" spans="1:4" s="254" customFormat="1" ht="15.6" x14ac:dyDescent="0.3">
      <c r="A11" s="255"/>
      <c r="B11" s="255"/>
      <c r="C11" s="257"/>
      <c r="D11" s="257"/>
    </row>
    <row r="12" spans="1:4" ht="15.6" x14ac:dyDescent="0.3">
      <c r="A12" s="255"/>
      <c r="B12" s="255"/>
      <c r="C12" s="257"/>
      <c r="D12" s="257"/>
    </row>
    <row r="13" spans="1:4" ht="15.6" x14ac:dyDescent="0.3">
      <c r="A13" s="4" t="s">
        <v>7</v>
      </c>
      <c r="B13" s="7">
        <f>SUM(B5:B12)</f>
        <v>12</v>
      </c>
      <c r="C13" s="8">
        <f t="shared" ref="C13" si="0">SUM(C12)</f>
        <v>0</v>
      </c>
      <c r="D13" s="8">
        <f>SUM(D5:D12)</f>
        <v>128500</v>
      </c>
    </row>
    <row r="14" spans="1:4" ht="15.6" x14ac:dyDescent="0.3">
      <c r="A14" s="11"/>
      <c r="B14" s="12"/>
      <c r="C14" s="13"/>
      <c r="D14" s="13"/>
    </row>
    <row r="15" spans="1:4" ht="15.6" x14ac:dyDescent="0.3">
      <c r="A15" s="264" t="s">
        <v>2</v>
      </c>
      <c r="B15" s="264"/>
      <c r="C15" s="1"/>
      <c r="D15" s="1"/>
    </row>
    <row r="16" spans="1:4" ht="15.6" x14ac:dyDescent="0.3">
      <c r="A16" s="3"/>
      <c r="B16" s="3"/>
      <c r="C16" s="3"/>
      <c r="D16" s="3"/>
    </row>
    <row r="17" spans="1:4" ht="15.6" x14ac:dyDescent="0.3">
      <c r="A17" s="4" t="s">
        <v>3</v>
      </c>
      <c r="B17" s="4" t="s">
        <v>4</v>
      </c>
      <c r="C17" s="4" t="s">
        <v>5</v>
      </c>
      <c r="D17" s="4" t="s">
        <v>6</v>
      </c>
    </row>
    <row r="18" spans="1:4" ht="15.6" x14ac:dyDescent="0.3">
      <c r="A18" s="5" t="s">
        <v>280</v>
      </c>
      <c r="B18" s="5">
        <v>1</v>
      </c>
      <c r="C18" s="6">
        <v>20000</v>
      </c>
      <c r="D18" s="6">
        <f>B18*C18</f>
        <v>20000</v>
      </c>
    </row>
    <row r="19" spans="1:4" ht="15.6" x14ac:dyDescent="0.3">
      <c r="A19" s="5" t="s">
        <v>279</v>
      </c>
      <c r="B19" s="5">
        <v>3</v>
      </c>
      <c r="C19" s="6">
        <v>1600</v>
      </c>
      <c r="D19" s="6">
        <f t="shared" ref="D19" si="1">B19*C19</f>
        <v>4800</v>
      </c>
    </row>
    <row r="20" spans="1:4" s="80" customFormat="1" ht="15.6" x14ac:dyDescent="0.3">
      <c r="A20" s="5" t="s">
        <v>278</v>
      </c>
      <c r="B20" s="5">
        <v>5</v>
      </c>
      <c r="C20" s="6">
        <v>1500</v>
      </c>
      <c r="D20" s="6">
        <f>B20*C20</f>
        <v>7500</v>
      </c>
    </row>
    <row r="21" spans="1:4" ht="15.6" x14ac:dyDescent="0.3">
      <c r="A21" s="5" t="s">
        <v>277</v>
      </c>
      <c r="B21" s="5">
        <v>1</v>
      </c>
      <c r="C21" s="6">
        <v>6000</v>
      </c>
      <c r="D21" s="6">
        <f>B21*C21</f>
        <v>6000</v>
      </c>
    </row>
    <row r="22" spans="1:4" ht="15.6" x14ac:dyDescent="0.3">
      <c r="A22" s="5" t="s">
        <v>285</v>
      </c>
      <c r="B22" s="5">
        <v>1</v>
      </c>
      <c r="C22" s="6">
        <v>20000</v>
      </c>
      <c r="D22" s="6">
        <f>B22*C22</f>
        <v>20000</v>
      </c>
    </row>
    <row r="23" spans="1:4" ht="15.6" x14ac:dyDescent="0.3">
      <c r="A23" s="4" t="s">
        <v>7</v>
      </c>
      <c r="B23" s="7">
        <f>SUM(B18:B22)</f>
        <v>11</v>
      </c>
      <c r="C23" s="8">
        <f>SUM(C18:C22)</f>
        <v>49100</v>
      </c>
      <c r="D23" s="8">
        <f>SUM(D18:D22)</f>
        <v>58300</v>
      </c>
    </row>
    <row r="24" spans="1:4" ht="15.6" x14ac:dyDescent="0.3">
      <c r="A24" s="9"/>
      <c r="B24" s="1"/>
      <c r="C24" s="1"/>
      <c r="D24" s="1"/>
    </row>
    <row r="25" spans="1:4" ht="15.6" x14ac:dyDescent="0.3">
      <c r="A25" s="3" t="s">
        <v>8</v>
      </c>
      <c r="B25" s="1"/>
      <c r="C25" s="1"/>
      <c r="D25" s="1"/>
    </row>
    <row r="26" spans="1:4" ht="15.6" x14ac:dyDescent="0.3">
      <c r="A26" s="4" t="s">
        <v>9</v>
      </c>
      <c r="B26" s="4" t="s">
        <v>4</v>
      </c>
      <c r="C26" s="4" t="s">
        <v>5</v>
      </c>
      <c r="D26" s="4" t="s">
        <v>6</v>
      </c>
    </row>
    <row r="27" spans="1:4" ht="15.6" x14ac:dyDescent="0.3">
      <c r="A27" s="5"/>
      <c r="B27" s="5"/>
      <c r="C27" s="6"/>
      <c r="D27" s="6"/>
    </row>
    <row r="28" spans="1:4" ht="15.6" x14ac:dyDescent="0.3">
      <c r="A28" s="4" t="s">
        <v>7</v>
      </c>
      <c r="B28" s="7">
        <f t="shared" ref="B28:D28" si="2">SUM(B27)</f>
        <v>0</v>
      </c>
      <c r="C28" s="8">
        <f t="shared" si="2"/>
        <v>0</v>
      </c>
      <c r="D28" s="8">
        <f t="shared" si="2"/>
        <v>0</v>
      </c>
    </row>
    <row r="29" spans="1:4" ht="15.6" x14ac:dyDescent="0.3">
      <c r="A29" s="9"/>
      <c r="B29" s="1"/>
      <c r="C29" s="1"/>
      <c r="D29" s="1"/>
    </row>
    <row r="30" spans="1:4" ht="15.6" x14ac:dyDescent="0.3">
      <c r="A30" s="9"/>
      <c r="B30" s="1"/>
      <c r="C30" s="1"/>
      <c r="D30" s="1"/>
    </row>
    <row r="31" spans="1:4" ht="15.6" x14ac:dyDescent="0.3">
      <c r="A31" s="3" t="s">
        <v>12</v>
      </c>
      <c r="B31" s="1"/>
      <c r="C31" s="1"/>
      <c r="D31" s="1"/>
    </row>
    <row r="32" spans="1:4" ht="15.75" customHeight="1" x14ac:dyDescent="0.3">
      <c r="A32" s="3" t="s">
        <v>13</v>
      </c>
      <c r="B32" s="1"/>
      <c r="C32" s="1"/>
      <c r="D32" s="1"/>
    </row>
    <row r="33" spans="1:4" ht="15.75" customHeight="1" x14ac:dyDescent="0.3">
      <c r="A33" s="4" t="s">
        <v>14</v>
      </c>
      <c r="B33" s="4" t="s">
        <v>4</v>
      </c>
      <c r="C33" s="4" t="s">
        <v>5</v>
      </c>
      <c r="D33" s="4" t="s">
        <v>6</v>
      </c>
    </row>
    <row r="34" spans="1:4" s="80" customFormat="1" ht="15.75" customHeight="1" x14ac:dyDescent="0.3">
      <c r="A34" s="256" t="s">
        <v>284</v>
      </c>
      <c r="B34" s="256">
        <v>1</v>
      </c>
      <c r="C34" s="260">
        <v>10000</v>
      </c>
      <c r="D34" s="260">
        <f>B34*C34</f>
        <v>10000</v>
      </c>
    </row>
    <row r="35" spans="1:4" ht="15.75" customHeight="1" x14ac:dyDescent="0.3">
      <c r="A35" s="258" t="s">
        <v>283</v>
      </c>
      <c r="B35" s="256">
        <v>8</v>
      </c>
      <c r="C35" s="260">
        <v>500</v>
      </c>
      <c r="D35" s="260">
        <f>B35*C35</f>
        <v>4000</v>
      </c>
    </row>
    <row r="36" spans="1:4" ht="15.75" customHeight="1" x14ac:dyDescent="0.3">
      <c r="A36" s="5" t="s">
        <v>282</v>
      </c>
      <c r="B36" s="5">
        <v>1</v>
      </c>
      <c r="C36" s="6">
        <v>4000</v>
      </c>
      <c r="D36" s="6">
        <f>B36*C36</f>
        <v>4000</v>
      </c>
    </row>
    <row r="37" spans="1:4" ht="15.75" customHeight="1" x14ac:dyDescent="0.3">
      <c r="A37" s="5" t="s">
        <v>286</v>
      </c>
      <c r="B37" s="5">
        <v>6</v>
      </c>
      <c r="C37" s="6">
        <v>0</v>
      </c>
      <c r="D37" s="6">
        <v>0</v>
      </c>
    </row>
    <row r="38" spans="1:4" ht="15.75" customHeight="1" x14ac:dyDescent="0.3">
      <c r="A38" s="5" t="s">
        <v>287</v>
      </c>
      <c r="B38" s="5">
        <v>6</v>
      </c>
      <c r="C38" s="6">
        <v>0</v>
      </c>
      <c r="D38" s="6">
        <v>0</v>
      </c>
    </row>
    <row r="39" spans="1:4" ht="15.75" customHeight="1" x14ac:dyDescent="0.3">
      <c r="A39" s="4" t="s">
        <v>7</v>
      </c>
      <c r="B39" s="7">
        <f>SUM(B34,B35,B36)</f>
        <v>10</v>
      </c>
      <c r="C39" s="8">
        <f>SUM(C34,C35,C36)</f>
        <v>14500</v>
      </c>
      <c r="D39" s="8">
        <f>SUM(D34,D35,D36)</f>
        <v>18000</v>
      </c>
    </row>
    <row r="40" spans="1:4" ht="15.75" customHeight="1" x14ac:dyDescent="0.3">
      <c r="A40" s="9"/>
      <c r="B40" s="1"/>
      <c r="C40" s="1"/>
      <c r="D40" s="1"/>
    </row>
    <row r="41" spans="1:4" ht="15.75" customHeight="1" x14ac:dyDescent="0.3">
      <c r="A41" s="9"/>
      <c r="B41" s="1"/>
      <c r="C41" s="1"/>
      <c r="D41" s="1"/>
    </row>
    <row r="42" spans="1:4" ht="15.75" customHeight="1" x14ac:dyDescent="0.3">
      <c r="A42" s="3" t="s">
        <v>15</v>
      </c>
      <c r="B42" s="1"/>
      <c r="C42" s="1"/>
      <c r="D42" s="1"/>
    </row>
    <row r="43" spans="1:4" ht="15.75" customHeight="1" x14ac:dyDescent="0.3">
      <c r="A43" s="4" t="s">
        <v>16</v>
      </c>
      <c r="B43" s="4" t="s">
        <v>4</v>
      </c>
      <c r="C43" s="4" t="s">
        <v>6</v>
      </c>
      <c r="D43" s="1"/>
    </row>
    <row r="44" spans="1:4" ht="15.75" customHeight="1" x14ac:dyDescent="0.3">
      <c r="A44" s="5" t="s">
        <v>3</v>
      </c>
      <c r="B44" s="5">
        <f>B23</f>
        <v>11</v>
      </c>
      <c r="C44" s="10">
        <f>D23</f>
        <v>58300</v>
      </c>
      <c r="D44" s="1"/>
    </row>
    <row r="45" spans="1:4" ht="15.75" customHeight="1" x14ac:dyDescent="0.3">
      <c r="A45" s="5" t="s">
        <v>9</v>
      </c>
      <c r="B45" s="5">
        <f>B28</f>
        <v>0</v>
      </c>
      <c r="C45" s="10">
        <f>D28</f>
        <v>0</v>
      </c>
      <c r="D45" s="1"/>
    </row>
    <row r="46" spans="1:4" ht="15.75" customHeight="1" x14ac:dyDescent="0.3">
      <c r="A46" s="5" t="s">
        <v>11</v>
      </c>
      <c r="B46" s="5">
        <f>B13</f>
        <v>12</v>
      </c>
      <c r="C46" s="10">
        <f>D13</f>
        <v>128500</v>
      </c>
      <c r="D46" s="1"/>
    </row>
    <row r="47" spans="1:4" ht="15.75" customHeight="1" x14ac:dyDescent="0.3">
      <c r="A47" s="5" t="s">
        <v>14</v>
      </c>
      <c r="B47" s="5">
        <f>B39</f>
        <v>10</v>
      </c>
      <c r="C47" s="10">
        <f>D39</f>
        <v>18000</v>
      </c>
      <c r="D47" s="1"/>
    </row>
    <row r="48" spans="1:4" ht="15.75" customHeight="1" x14ac:dyDescent="0.3">
      <c r="A48" s="4" t="s">
        <v>7</v>
      </c>
      <c r="B48" s="7">
        <f t="shared" ref="B48:C48" si="3">SUM(B44:B47)</f>
        <v>33</v>
      </c>
      <c r="C48" s="8">
        <f t="shared" si="3"/>
        <v>204800</v>
      </c>
      <c r="D48" s="1"/>
    </row>
    <row r="49" spans="1:4" ht="15.75" customHeight="1" x14ac:dyDescent="0.3">
      <c r="A49" s="1"/>
      <c r="B49" s="1"/>
      <c r="C49" s="1"/>
      <c r="D49" s="1"/>
    </row>
    <row r="50" spans="1:4" ht="15.75" customHeight="1" x14ac:dyDescent="0.3"/>
    <row r="51" spans="1:4" ht="15.75" customHeight="1" x14ac:dyDescent="0.3"/>
    <row r="52" spans="1:4" ht="15.75" customHeight="1" x14ac:dyDescent="0.3"/>
    <row r="53" spans="1:4" ht="15.75" customHeight="1" x14ac:dyDescent="0.3"/>
    <row r="54" spans="1:4" ht="15.75" customHeight="1" x14ac:dyDescent="0.3"/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3">
    <mergeCell ref="A1:B1"/>
    <mergeCell ref="A2:B2"/>
    <mergeCell ref="A15:B15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7"/>
  <sheetViews>
    <sheetView topLeftCell="A11" zoomScale="70" zoomScaleNormal="70" workbookViewId="0">
      <selection activeCell="C24" sqref="C24"/>
    </sheetView>
  </sheetViews>
  <sheetFormatPr baseColWidth="10" defaultColWidth="14.44140625" defaultRowHeight="15" customHeight="1" x14ac:dyDescent="0.3"/>
  <cols>
    <col min="1" max="1" width="39.6640625" style="2" customWidth="1"/>
    <col min="2" max="2" width="14.44140625" style="2" customWidth="1"/>
    <col min="3" max="3" width="26.44140625" style="2" customWidth="1"/>
    <col min="4" max="4" width="31.5546875" style="2" customWidth="1"/>
    <col min="5" max="5" width="22.6640625" style="2" customWidth="1"/>
    <col min="6" max="6" width="50.44140625" style="2" customWidth="1"/>
    <col min="7" max="26" width="10.6640625" style="2" customWidth="1"/>
    <col min="27" max="16384" width="14.44140625" style="2"/>
  </cols>
  <sheetData>
    <row r="1" spans="1:6" ht="15.6" x14ac:dyDescent="0.3">
      <c r="A1" s="266" t="s">
        <v>18</v>
      </c>
      <c r="B1" s="265"/>
      <c r="C1" s="265"/>
      <c r="D1" s="1"/>
      <c r="E1" s="1"/>
      <c r="F1" s="1"/>
    </row>
    <row r="2" spans="1:6" ht="15.6" x14ac:dyDescent="0.3">
      <c r="A2" s="266"/>
      <c r="B2" s="265"/>
      <c r="C2" s="265"/>
      <c r="D2" s="1"/>
      <c r="E2" s="1"/>
      <c r="F2" s="1"/>
    </row>
    <row r="3" spans="1:6" ht="15.6" x14ac:dyDescent="0.3">
      <c r="A3" s="264" t="s">
        <v>19</v>
      </c>
      <c r="B3" s="265"/>
      <c r="C3" s="265"/>
      <c r="D3" s="1"/>
      <c r="E3" s="1"/>
      <c r="F3" s="1"/>
    </row>
    <row r="4" spans="1:6" ht="15.6" x14ac:dyDescent="0.3">
      <c r="A4" s="4" t="s">
        <v>11</v>
      </c>
      <c r="B4" s="4" t="s">
        <v>16</v>
      </c>
      <c r="C4" s="4" t="s">
        <v>20</v>
      </c>
      <c r="D4" s="4" t="s">
        <v>21</v>
      </c>
      <c r="E4" s="4" t="s">
        <v>22</v>
      </c>
      <c r="F4" s="4" t="s">
        <v>23</v>
      </c>
    </row>
    <row r="5" spans="1:6" s="80" customFormat="1" ht="15.6" x14ac:dyDescent="0.3">
      <c r="A5" s="258" t="s">
        <v>273</v>
      </c>
      <c r="B5" s="6">
        <v>20000</v>
      </c>
      <c r="C5" s="6">
        <f>E5/12</f>
        <v>500</v>
      </c>
      <c r="D5" s="15">
        <v>0.3</v>
      </c>
      <c r="E5" s="18">
        <f t="shared" ref="E5:E11" si="0">B5*D5</f>
        <v>6000</v>
      </c>
      <c r="F5" s="6">
        <f>B5-(E5*3)</f>
        <v>2000</v>
      </c>
    </row>
    <row r="6" spans="1:6" s="80" customFormat="1" ht="15.6" x14ac:dyDescent="0.3">
      <c r="A6" s="258" t="s">
        <v>274</v>
      </c>
      <c r="B6" s="6">
        <v>15000</v>
      </c>
      <c r="C6" s="6">
        <f t="shared" ref="C6:C9" si="1">E6/12</f>
        <v>375</v>
      </c>
      <c r="D6" s="15">
        <v>0.3</v>
      </c>
      <c r="E6" s="18">
        <f t="shared" si="0"/>
        <v>4500</v>
      </c>
      <c r="F6" s="6">
        <f t="shared" ref="F6:F14" si="2">B6-(E6*3)</f>
        <v>1500</v>
      </c>
    </row>
    <row r="7" spans="1:6" s="80" customFormat="1" ht="15.6" x14ac:dyDescent="0.3">
      <c r="A7" s="258" t="s">
        <v>276</v>
      </c>
      <c r="B7" s="6">
        <v>750</v>
      </c>
      <c r="C7" s="6">
        <f t="shared" si="1"/>
        <v>21.875</v>
      </c>
      <c r="D7" s="253">
        <v>0.35</v>
      </c>
      <c r="E7" s="18">
        <f t="shared" si="0"/>
        <v>262.5</v>
      </c>
      <c r="F7" s="6">
        <f t="shared" si="2"/>
        <v>-37.5</v>
      </c>
    </row>
    <row r="8" spans="1:6" s="80" customFormat="1" ht="15.6" x14ac:dyDescent="0.3">
      <c r="A8" s="258" t="s">
        <v>275</v>
      </c>
      <c r="B8" s="6">
        <v>250</v>
      </c>
      <c r="C8" s="6">
        <f t="shared" si="1"/>
        <v>7.291666666666667</v>
      </c>
      <c r="D8" s="253">
        <v>0.35</v>
      </c>
      <c r="E8" s="18">
        <f t="shared" si="0"/>
        <v>87.5</v>
      </c>
      <c r="F8" s="6">
        <f t="shared" si="2"/>
        <v>-12.5</v>
      </c>
    </row>
    <row r="9" spans="1:6" s="80" customFormat="1" ht="15.6" x14ac:dyDescent="0.3">
      <c r="A9" s="255" t="s">
        <v>281</v>
      </c>
      <c r="B9" s="6">
        <v>30000</v>
      </c>
      <c r="C9" s="6">
        <f t="shared" si="1"/>
        <v>625</v>
      </c>
      <c r="D9" s="253">
        <v>0.25</v>
      </c>
      <c r="E9" s="18">
        <f t="shared" si="0"/>
        <v>7500</v>
      </c>
      <c r="F9" s="6">
        <f t="shared" si="2"/>
        <v>7500</v>
      </c>
    </row>
    <row r="10" spans="1:6" s="80" customFormat="1" ht="15.6" x14ac:dyDescent="0.3">
      <c r="A10" s="5"/>
      <c r="B10" s="6"/>
      <c r="C10" s="6"/>
      <c r="D10" s="15"/>
      <c r="E10" s="18">
        <f t="shared" si="0"/>
        <v>0</v>
      </c>
      <c r="F10" s="6">
        <f t="shared" si="2"/>
        <v>0</v>
      </c>
    </row>
    <row r="11" spans="1:6" s="80" customFormat="1" ht="15.6" x14ac:dyDescent="0.3">
      <c r="A11" s="5"/>
      <c r="B11" s="6"/>
      <c r="C11" s="6"/>
      <c r="D11" s="15"/>
      <c r="E11" s="18">
        <f t="shared" si="0"/>
        <v>0</v>
      </c>
      <c r="F11" s="6">
        <f t="shared" si="2"/>
        <v>0</v>
      </c>
    </row>
    <row r="12" spans="1:6" ht="15.6" x14ac:dyDescent="0.3">
      <c r="A12" s="17"/>
      <c r="B12" s="18"/>
      <c r="C12" s="18"/>
      <c r="D12" s="19"/>
      <c r="E12" s="18">
        <f t="shared" ref="E12:E14" si="3">B12*D12</f>
        <v>0</v>
      </c>
      <c r="F12" s="6">
        <f t="shared" si="2"/>
        <v>0</v>
      </c>
    </row>
    <row r="13" spans="1:6" ht="15.6" x14ac:dyDescent="0.3">
      <c r="A13" s="17"/>
      <c r="B13" s="18"/>
      <c r="C13" s="18"/>
      <c r="D13" s="19"/>
      <c r="E13" s="18">
        <f t="shared" si="3"/>
        <v>0</v>
      </c>
      <c r="F13" s="6">
        <f t="shared" si="2"/>
        <v>0</v>
      </c>
    </row>
    <row r="14" spans="1:6" ht="15.6" x14ac:dyDescent="0.3">
      <c r="A14" s="17"/>
      <c r="B14" s="18"/>
      <c r="C14" s="18"/>
      <c r="D14" s="19"/>
      <c r="E14" s="18">
        <f t="shared" si="3"/>
        <v>0</v>
      </c>
      <c r="F14" s="6">
        <f t="shared" si="2"/>
        <v>0</v>
      </c>
    </row>
    <row r="15" spans="1:6" ht="15.6" x14ac:dyDescent="0.3">
      <c r="A15" s="4" t="s">
        <v>7</v>
      </c>
      <c r="B15" s="8">
        <f>SUM(B5:B14)</f>
        <v>66000</v>
      </c>
      <c r="C15" s="8">
        <f>SUM(C5:C14)</f>
        <v>1529.1666666666665</v>
      </c>
      <c r="D15" s="16">
        <f>SUM(D5:D14)</f>
        <v>1.5499999999999998</v>
      </c>
      <c r="E15" s="8">
        <f>SUM(E5:E14)</f>
        <v>18350</v>
      </c>
      <c r="F15" s="8">
        <f>SUM(F5:F14)</f>
        <v>10950</v>
      </c>
    </row>
    <row r="17" spans="1:6" ht="15" customHeight="1" x14ac:dyDescent="0.3">
      <c r="A17" s="264" t="s">
        <v>304</v>
      </c>
      <c r="B17" s="265"/>
      <c r="C17" s="265"/>
      <c r="D17" s="1"/>
      <c r="E17" s="1"/>
      <c r="F17" s="1"/>
    </row>
    <row r="18" spans="1:6" ht="15.75" customHeight="1" x14ac:dyDescent="0.3">
      <c r="A18" s="4" t="s">
        <v>305</v>
      </c>
      <c r="B18" s="4" t="s">
        <v>16</v>
      </c>
      <c r="C18" s="4" t="s">
        <v>20</v>
      </c>
      <c r="D18" s="4" t="s">
        <v>21</v>
      </c>
      <c r="E18" s="4" t="s">
        <v>22</v>
      </c>
      <c r="F18" s="4" t="s">
        <v>24</v>
      </c>
    </row>
    <row r="19" spans="1:6" ht="15.75" customHeight="1" x14ac:dyDescent="0.3">
      <c r="A19" s="5" t="s">
        <v>280</v>
      </c>
      <c r="B19" s="18">
        <f>'P. Inversion '!D18</f>
        <v>20000</v>
      </c>
      <c r="C19" s="18">
        <f t="shared" ref="C19:C23" si="4">E19/12</f>
        <v>500</v>
      </c>
      <c r="D19" s="19">
        <v>0.3</v>
      </c>
      <c r="E19" s="18">
        <f t="shared" ref="E19:E23" si="5">B19*D19</f>
        <v>6000</v>
      </c>
      <c r="F19" s="18">
        <f>B19-(E19*3)</f>
        <v>2000</v>
      </c>
    </row>
    <row r="20" spans="1:6" ht="15.75" customHeight="1" x14ac:dyDescent="0.3">
      <c r="A20" s="5" t="s">
        <v>279</v>
      </c>
      <c r="B20" s="18">
        <f>'P. Inversion '!D19</f>
        <v>4800</v>
      </c>
      <c r="C20" s="18">
        <f t="shared" si="4"/>
        <v>40</v>
      </c>
      <c r="D20" s="19">
        <v>0.1</v>
      </c>
      <c r="E20" s="18">
        <f t="shared" si="5"/>
        <v>480</v>
      </c>
      <c r="F20" s="18">
        <f t="shared" ref="F20:F23" si="6">B20-(E20*3)</f>
        <v>3360</v>
      </c>
    </row>
    <row r="21" spans="1:6" ht="15.75" customHeight="1" x14ac:dyDescent="0.3">
      <c r="A21" s="5" t="s">
        <v>278</v>
      </c>
      <c r="B21" s="18">
        <f>'P. Inversion '!D20</f>
        <v>7500</v>
      </c>
      <c r="C21" s="18">
        <f t="shared" si="4"/>
        <v>62.5</v>
      </c>
      <c r="D21" s="19">
        <v>0.1</v>
      </c>
      <c r="E21" s="18">
        <f t="shared" si="5"/>
        <v>750</v>
      </c>
      <c r="F21" s="18">
        <f t="shared" si="6"/>
        <v>5250</v>
      </c>
    </row>
    <row r="22" spans="1:6" ht="15.75" customHeight="1" x14ac:dyDescent="0.3">
      <c r="A22" s="5" t="s">
        <v>277</v>
      </c>
      <c r="B22" s="18">
        <f>'P. Inversion '!D21</f>
        <v>6000</v>
      </c>
      <c r="C22" s="18">
        <f t="shared" si="4"/>
        <v>50</v>
      </c>
      <c r="D22" s="19">
        <v>0.1</v>
      </c>
      <c r="E22" s="18">
        <f t="shared" si="5"/>
        <v>600</v>
      </c>
      <c r="F22" s="18">
        <f t="shared" si="6"/>
        <v>4200</v>
      </c>
    </row>
    <row r="23" spans="1:6" ht="15.75" customHeight="1" x14ac:dyDescent="0.3">
      <c r="A23" s="5" t="s">
        <v>285</v>
      </c>
      <c r="B23" s="18">
        <f>'P. Inversion '!D22</f>
        <v>20000</v>
      </c>
      <c r="C23" s="18">
        <f t="shared" si="4"/>
        <v>500</v>
      </c>
      <c r="D23" s="19">
        <v>0.3</v>
      </c>
      <c r="E23" s="18">
        <f t="shared" si="5"/>
        <v>6000</v>
      </c>
      <c r="F23" s="18">
        <f t="shared" si="6"/>
        <v>2000</v>
      </c>
    </row>
    <row r="24" spans="1:6" ht="15.75" customHeight="1" x14ac:dyDescent="0.3">
      <c r="A24" s="4" t="s">
        <v>7</v>
      </c>
      <c r="B24" s="8">
        <f t="shared" ref="B24:F24" si="7">SUM(B19:B23)</f>
        <v>58300</v>
      </c>
      <c r="C24" s="8">
        <f t="shared" si="7"/>
        <v>1152.5</v>
      </c>
      <c r="D24" s="16">
        <f t="shared" si="7"/>
        <v>0.89999999999999991</v>
      </c>
      <c r="E24" s="8">
        <f t="shared" si="7"/>
        <v>13830</v>
      </c>
      <c r="F24" s="8">
        <f t="shared" si="7"/>
        <v>16810</v>
      </c>
    </row>
    <row r="25" spans="1:6" ht="15.75" customHeight="1" x14ac:dyDescent="0.3"/>
    <row r="26" spans="1:6" ht="15.75" customHeight="1" x14ac:dyDescent="0.3"/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mergeCells count="4">
    <mergeCell ref="A17:C17"/>
    <mergeCell ref="A1:C1"/>
    <mergeCell ref="A2:C2"/>
    <mergeCell ref="A3:C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4"/>
  <sheetViews>
    <sheetView tabSelected="1" topLeftCell="A82" zoomScale="70" zoomScaleNormal="70" workbookViewId="0">
      <selection activeCell="D61" sqref="D61"/>
    </sheetView>
  </sheetViews>
  <sheetFormatPr baseColWidth="10" defaultColWidth="14.44140625" defaultRowHeight="15" customHeight="1" x14ac:dyDescent="0.3"/>
  <cols>
    <col min="1" max="1" width="35" style="2" customWidth="1"/>
    <col min="2" max="2" width="20.44140625" style="2" customWidth="1"/>
    <col min="3" max="3" width="20.88671875" style="2" customWidth="1"/>
    <col min="4" max="4" width="16.88671875" style="2" customWidth="1"/>
    <col min="5" max="5" width="30" style="2" customWidth="1"/>
    <col min="6" max="26" width="10.6640625" style="2" customWidth="1"/>
    <col min="27" max="16384" width="14.44140625" style="2"/>
  </cols>
  <sheetData>
    <row r="1" spans="1:26" ht="15.6" x14ac:dyDescent="0.3">
      <c r="A1" s="3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3" t="s">
        <v>288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4" t="s">
        <v>289</v>
      </c>
      <c r="B5" s="4" t="s">
        <v>4</v>
      </c>
      <c r="C5" s="4" t="s">
        <v>5</v>
      </c>
      <c r="D5" s="4" t="s">
        <v>28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3">
      <c r="A6" s="5" t="s">
        <v>290</v>
      </c>
      <c r="B6" s="20">
        <v>1</v>
      </c>
      <c r="C6" s="10">
        <v>5000</v>
      </c>
      <c r="D6" s="10">
        <f>B6*C6</f>
        <v>5000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5" t="s">
        <v>291</v>
      </c>
      <c r="B7" s="20">
        <v>1</v>
      </c>
      <c r="C7" s="10">
        <v>5000</v>
      </c>
      <c r="D7" s="10">
        <f t="shared" ref="D7:D9" si="0">B7*C7</f>
        <v>5000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x14ac:dyDescent="0.3">
      <c r="A8" s="5" t="s">
        <v>296</v>
      </c>
      <c r="B8" s="20">
        <v>1</v>
      </c>
      <c r="C8" s="10">
        <v>1000</v>
      </c>
      <c r="D8" s="10">
        <f t="shared" si="0"/>
        <v>1000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5" t="s">
        <v>292</v>
      </c>
      <c r="B9" s="20">
        <v>1</v>
      </c>
      <c r="C9" s="10">
        <v>1000</v>
      </c>
      <c r="D9" s="10">
        <f t="shared" si="0"/>
        <v>1000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4" t="s">
        <v>7</v>
      </c>
      <c r="B10" s="7">
        <f>SUM(B6:B9)</f>
        <v>4</v>
      </c>
      <c r="C10" s="8">
        <f>SUM(C6:C9)</f>
        <v>12000</v>
      </c>
      <c r="D10" s="8">
        <f>SUM(D6:D9)</f>
        <v>12000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3" t="s">
        <v>29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4" t="s">
        <v>30</v>
      </c>
      <c r="B15" s="4" t="s">
        <v>31</v>
      </c>
      <c r="C15" s="4" t="s">
        <v>32</v>
      </c>
      <c r="D15" s="4" t="s">
        <v>33</v>
      </c>
      <c r="E15" s="4" t="s">
        <v>34</v>
      </c>
      <c r="F15" s="1" t="s">
        <v>300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5" t="s">
        <v>294</v>
      </c>
      <c r="B16" s="5">
        <v>1</v>
      </c>
      <c r="C16" s="5">
        <v>8</v>
      </c>
      <c r="D16" s="6">
        <v>60</v>
      </c>
      <c r="E16" s="6">
        <f t="shared" ref="E16" si="1">B16*C16*D16</f>
        <v>480</v>
      </c>
      <c r="F16" s="292">
        <f>E16*7*4</f>
        <v>13440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5" t="s">
        <v>295</v>
      </c>
      <c r="B17" s="21">
        <v>1</v>
      </c>
      <c r="C17" s="21">
        <v>8</v>
      </c>
      <c r="D17" s="22">
        <v>60</v>
      </c>
      <c r="E17" s="6">
        <f>B17*C17*D17</f>
        <v>480</v>
      </c>
      <c r="F17" s="292">
        <f>E17*7*4</f>
        <v>13440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5"/>
      <c r="B18" s="21"/>
      <c r="C18" s="21"/>
      <c r="D18" s="22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4" t="s">
        <v>7</v>
      </c>
      <c r="B19" s="23">
        <f>SUM(B16:B18)</f>
        <v>2</v>
      </c>
      <c r="C19" s="23">
        <f>SUM(C16:C18)</f>
        <v>16</v>
      </c>
      <c r="D19" s="24">
        <f>SUM(D16:D18)</f>
        <v>120</v>
      </c>
      <c r="E19" s="24">
        <f>SUM(E16:E18)</f>
        <v>960</v>
      </c>
      <c r="F19" s="292">
        <f>SUM(F16:F17)</f>
        <v>26880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 x14ac:dyDescent="0.3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 x14ac:dyDescent="0.3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 x14ac:dyDescent="0.3">
      <c r="A23" s="3" t="s">
        <v>35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" t="s">
        <v>25</v>
      </c>
      <c r="B24" s="4" t="s">
        <v>4</v>
      </c>
      <c r="C24" s="4" t="s">
        <v>55</v>
      </c>
      <c r="D24" s="4" t="s">
        <v>37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25" t="s">
        <v>36</v>
      </c>
      <c r="B25" s="5"/>
      <c r="C25" s="6"/>
      <c r="D25" s="6">
        <f>SUM(C26)</f>
        <v>12000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" t="s">
        <v>298</v>
      </c>
      <c r="B26" s="5"/>
      <c r="C26" s="6">
        <f>D10</f>
        <v>12000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25" t="s">
        <v>38</v>
      </c>
      <c r="B27" s="21"/>
      <c r="C27" s="21"/>
      <c r="D27" s="6">
        <f>SUM(C28:C31)</f>
        <v>28409.166666666668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 t="s">
        <v>299</v>
      </c>
      <c r="B28" s="5"/>
      <c r="C28" s="6">
        <f>F19</f>
        <v>26880</v>
      </c>
      <c r="D28" s="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"/>
      <c r="B29" s="21"/>
      <c r="C29" s="22"/>
      <c r="D29" s="6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"/>
      <c r="B30" s="21"/>
      <c r="C30" s="22"/>
      <c r="D30" s="6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" t="s">
        <v>54</v>
      </c>
      <c r="B31" s="21"/>
      <c r="C31" s="27">
        <f>Depreciación!C15</f>
        <v>1529.1666666666665</v>
      </c>
      <c r="D31" s="27">
        <f>Depreciación!C15</f>
        <v>1529.1666666666665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4" t="s">
        <v>7</v>
      </c>
      <c r="B32" s="23">
        <f>SUM(B26:B31)</f>
        <v>0</v>
      </c>
      <c r="C32" s="24">
        <f>SUM(C26:C31)</f>
        <v>40409.166666666664</v>
      </c>
      <c r="D32" s="24">
        <f>SUM(D25:D30)-D31</f>
        <v>38880.000000000007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3" t="s">
        <v>39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3" t="s">
        <v>40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4" t="s">
        <v>41</v>
      </c>
      <c r="B38" s="4" t="s">
        <v>4</v>
      </c>
      <c r="C38" s="4" t="s">
        <v>42</v>
      </c>
      <c r="D38" s="4" t="s">
        <v>43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>
        <v>1</v>
      </c>
      <c r="C39" s="6"/>
      <c r="D39" s="6">
        <f>B39*C39</f>
        <v>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4" t="s">
        <v>7</v>
      </c>
      <c r="B40" s="7">
        <f>SUM(B39:B39)</f>
        <v>1</v>
      </c>
      <c r="C40" s="8">
        <f>SUM(C39:C39)</f>
        <v>0</v>
      </c>
      <c r="D40" s="8">
        <f>SUM(D39:D39)</f>
        <v>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3" t="s">
        <v>44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3" t="s">
        <v>45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4" t="s">
        <v>30</v>
      </c>
      <c r="B45" s="4" t="s">
        <v>31</v>
      </c>
      <c r="C45" s="4" t="s">
        <v>46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 t="s">
        <v>297</v>
      </c>
      <c r="B46" s="5">
        <v>1</v>
      </c>
      <c r="C46" s="6">
        <v>19000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 t="s">
        <v>293</v>
      </c>
      <c r="B47" s="5">
        <v>1</v>
      </c>
      <c r="C47" s="6">
        <v>16800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4" t="s">
        <v>7</v>
      </c>
      <c r="B48" s="23">
        <f t="shared" ref="B48:C48" si="2">SUM(B46:B47)</f>
        <v>2</v>
      </c>
      <c r="C48" s="24">
        <f t="shared" si="2"/>
        <v>35800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9"/>
      <c r="B49" s="1"/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3" t="s">
        <v>47</v>
      </c>
      <c r="B51" s="1"/>
      <c r="C51" s="1"/>
      <c r="D51" s="1"/>
      <c r="E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4" t="s">
        <v>59</v>
      </c>
      <c r="B52" s="4" t="s">
        <v>4</v>
      </c>
      <c r="C52" s="4" t="s">
        <v>55</v>
      </c>
      <c r="D52" s="4" t="s">
        <v>37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25" t="s">
        <v>56</v>
      </c>
      <c r="B53" s="5"/>
      <c r="C53" s="6"/>
      <c r="D53" s="6">
        <f>SUM(C54)</f>
        <v>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6"/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25" t="s">
        <v>57</v>
      </c>
      <c r="B55" s="21"/>
      <c r="C55" s="21"/>
      <c r="D55" s="6">
        <f>SUM(C56)</f>
        <v>35800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 t="s">
        <v>301</v>
      </c>
      <c r="B56" s="5"/>
      <c r="C56" s="6">
        <f>C48</f>
        <v>35800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21"/>
      <c r="C57" s="22"/>
      <c r="D57" s="6"/>
      <c r="E57" s="2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21"/>
      <c r="C58" s="22"/>
      <c r="D58" s="6"/>
      <c r="E58" s="2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 t="s">
        <v>58</v>
      </c>
      <c r="B59" s="21"/>
      <c r="C59" s="27">
        <f>Depreciación!C24</f>
        <v>1152.5</v>
      </c>
      <c r="D59" s="27">
        <f>C59</f>
        <v>1152.5</v>
      </c>
      <c r="E59" s="2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4" t="s">
        <v>7</v>
      </c>
      <c r="B60" s="23">
        <f>SUM(B54:B59)</f>
        <v>0</v>
      </c>
      <c r="C60" s="24">
        <f>SUM(C54:C59)</f>
        <v>36952.5</v>
      </c>
      <c r="D60" s="24">
        <f>SUM(D53:D58)-D59</f>
        <v>34647.5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9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3" t="s">
        <v>48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3" t="s">
        <v>49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4" t="s">
        <v>50</v>
      </c>
      <c r="B66" s="4" t="s">
        <v>4</v>
      </c>
      <c r="C66" s="4" t="s">
        <v>42</v>
      </c>
      <c r="D66" s="4" t="s">
        <v>43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 t="s">
        <v>302</v>
      </c>
      <c r="B67" s="5">
        <v>1</v>
      </c>
      <c r="C67" s="6">
        <v>2000</v>
      </c>
      <c r="D67" s="6">
        <f t="shared" ref="D67:D70" si="3">B67*C67</f>
        <v>2000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6"/>
      <c r="D68" s="6">
        <f t="shared" si="3"/>
        <v>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6"/>
      <c r="D69" s="6">
        <f t="shared" si="3"/>
        <v>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6"/>
      <c r="D70" s="6">
        <f t="shared" si="3"/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4" t="s">
        <v>7</v>
      </c>
      <c r="B71" s="7">
        <f>SUM(B67:B70)</f>
        <v>1</v>
      </c>
      <c r="C71" s="8">
        <f>SUM(C67:C70)</f>
        <v>2000</v>
      </c>
      <c r="D71" s="8">
        <f t="shared" ref="D71" si="4">SUM(D67:D69)</f>
        <v>2000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3" t="s">
        <v>51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4" t="s">
        <v>60</v>
      </c>
      <c r="B76" s="4" t="s">
        <v>4</v>
      </c>
      <c r="C76" s="4" t="s">
        <v>55</v>
      </c>
      <c r="D76" s="4" t="s">
        <v>37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25" t="s">
        <v>61</v>
      </c>
      <c r="B77" s="5"/>
      <c r="C77" s="6"/>
      <c r="D77" s="6">
        <f>SUM(C78)</f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6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25" t="s">
        <v>62</v>
      </c>
      <c r="B79" s="21"/>
      <c r="C79" s="21"/>
      <c r="D79" s="6">
        <f>SUM(C80:C83)</f>
        <v>2000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 t="s">
        <v>303</v>
      </c>
      <c r="B80" s="5"/>
      <c r="C80" s="6">
        <f>D71</f>
        <v>2000</v>
      </c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21"/>
      <c r="C81" s="22"/>
      <c r="D81" s="6"/>
      <c r="E81" s="2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21"/>
      <c r="C82" s="22"/>
      <c r="D82" s="6"/>
      <c r="E82" s="2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 t="s">
        <v>63</v>
      </c>
      <c r="B83" s="21"/>
      <c r="C83" s="27"/>
      <c r="D83" s="27"/>
      <c r="E83" s="2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4" t="s">
        <v>7</v>
      </c>
      <c r="B84" s="23">
        <f>SUM(B78:B83)</f>
        <v>0</v>
      </c>
      <c r="C84" s="24">
        <f>SUM(C78:C83)</f>
        <v>2000</v>
      </c>
      <c r="D84" s="24">
        <f>SUM(D77:D83)</f>
        <v>2000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29"/>
      <c r="B86" s="30"/>
      <c r="C86" s="3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3" t="s">
        <v>52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4"/>
      <c r="B89" s="4" t="s">
        <v>4</v>
      </c>
      <c r="C89" s="4" t="s">
        <v>37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28" t="s">
        <v>66</v>
      </c>
      <c r="B90" s="28">
        <v>1</v>
      </c>
      <c r="C90" s="34">
        <f>D32</f>
        <v>38880.000000000007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25" t="s">
        <v>67</v>
      </c>
      <c r="B91" s="5">
        <v>1</v>
      </c>
      <c r="C91" s="293">
        <f>D60</f>
        <v>34647.5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25" t="s">
        <v>68</v>
      </c>
      <c r="B92" s="5">
        <v>1</v>
      </c>
      <c r="C92" s="6">
        <f>D84</f>
        <v>2000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4" t="s">
        <v>7</v>
      </c>
      <c r="B93" s="7">
        <f>SUM(B90:B92)</f>
        <v>3</v>
      </c>
      <c r="C93" s="8">
        <f>SUM(C90:C92)</f>
        <v>75527.5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 t="s">
        <v>69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"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"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4"/>
  <sheetViews>
    <sheetView topLeftCell="A88" zoomScale="103" workbookViewId="0">
      <selection activeCell="C110" sqref="C110"/>
    </sheetView>
  </sheetViews>
  <sheetFormatPr baseColWidth="10" defaultColWidth="14.44140625" defaultRowHeight="15" customHeight="1" x14ac:dyDescent="0.3"/>
  <cols>
    <col min="1" max="1" width="35" style="2" customWidth="1"/>
    <col min="2" max="2" width="20.44140625" style="2" customWidth="1"/>
    <col min="3" max="3" width="20.88671875" style="2" customWidth="1"/>
    <col min="4" max="4" width="16.88671875" style="2" customWidth="1"/>
    <col min="5" max="5" width="19.6640625" style="2" customWidth="1"/>
    <col min="6" max="6" width="16.109375" style="2" customWidth="1"/>
    <col min="7" max="7" width="21.33203125" style="2" customWidth="1"/>
    <col min="8" max="26" width="10.6640625" style="2" customWidth="1"/>
    <col min="27" max="16384" width="14.44140625" style="2"/>
  </cols>
  <sheetData>
    <row r="1" spans="1:26" ht="15.6" x14ac:dyDescent="0.3">
      <c r="A1" s="3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3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4" t="s">
        <v>27</v>
      </c>
      <c r="B5" s="33" t="s">
        <v>71</v>
      </c>
      <c r="C5" s="33" t="s">
        <v>72</v>
      </c>
      <c r="D5" s="33" t="s">
        <v>73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3">
      <c r="A6" s="5"/>
      <c r="B6" s="10"/>
      <c r="C6" s="10"/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5"/>
      <c r="B7" s="10"/>
      <c r="C7" s="10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x14ac:dyDescent="0.3">
      <c r="A8" s="5"/>
      <c r="B8" s="10"/>
      <c r="C8" s="10"/>
      <c r="D8" s="1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5"/>
      <c r="B9" s="10"/>
      <c r="C9" s="10"/>
      <c r="D9" s="1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4" t="s">
        <v>7</v>
      </c>
      <c r="B10" s="8">
        <f>SUM(B6:B9)</f>
        <v>0</v>
      </c>
      <c r="C10" s="8">
        <f>SUM(C6:C9)</f>
        <v>0</v>
      </c>
      <c r="D10" s="8">
        <f>SUM(D6:D9)</f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3" t="s">
        <v>29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4" t="s">
        <v>30</v>
      </c>
      <c r="B15" s="33" t="s">
        <v>71</v>
      </c>
      <c r="C15" s="33" t="s">
        <v>72</v>
      </c>
      <c r="D15" s="33" t="s">
        <v>73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5"/>
      <c r="B16" s="6"/>
      <c r="C16" s="6"/>
      <c r="D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5"/>
      <c r="B17" s="6"/>
      <c r="C17" s="6"/>
      <c r="D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5"/>
      <c r="B18" s="6"/>
      <c r="C18" s="6"/>
      <c r="D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5"/>
      <c r="B19" s="22"/>
      <c r="C19" s="22"/>
      <c r="D19" s="2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5"/>
      <c r="B20" s="22"/>
      <c r="C20" s="22"/>
      <c r="D20" s="2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 x14ac:dyDescent="0.3">
      <c r="A21" s="4" t="s">
        <v>7</v>
      </c>
      <c r="B21" s="24">
        <f t="shared" ref="B21" si="0">SUM(B16:B20)</f>
        <v>0</v>
      </c>
      <c r="C21" s="24">
        <f t="shared" ref="C21" si="1">SUM(C16:C20)</f>
        <v>0</v>
      </c>
      <c r="D21" s="24">
        <f t="shared" ref="D21" si="2">SUM(D16:D20)</f>
        <v>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 x14ac:dyDescent="0.3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 x14ac:dyDescent="0.3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3" t="s">
        <v>35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4" t="s">
        <v>25</v>
      </c>
      <c r="B26" s="33" t="s">
        <v>71</v>
      </c>
      <c r="C26" s="33" t="s">
        <v>74</v>
      </c>
      <c r="D26" s="33" t="s">
        <v>72</v>
      </c>
      <c r="E26" s="4" t="s">
        <v>75</v>
      </c>
      <c r="F26" s="33" t="s">
        <v>73</v>
      </c>
      <c r="G26" s="4" t="s">
        <v>76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25" t="s">
        <v>36</v>
      </c>
      <c r="B27" s="6"/>
      <c r="C27" s="6">
        <f>SUM(B28)</f>
        <v>0</v>
      </c>
      <c r="D27" s="6"/>
      <c r="E27" s="6">
        <f>SUM(D28)</f>
        <v>0</v>
      </c>
      <c r="F27" s="6"/>
      <c r="G27" s="6">
        <f>SUM(F28)</f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25" t="s">
        <v>38</v>
      </c>
      <c r="B29" s="21"/>
      <c r="C29" s="6">
        <f>SUM(B30:B33)</f>
        <v>0</v>
      </c>
      <c r="D29" s="6"/>
      <c r="E29" s="6">
        <f>SUM(D30:D33)</f>
        <v>0</v>
      </c>
      <c r="F29" s="6"/>
      <c r="G29" s="6">
        <f>SUM(F30:F33)</f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"/>
      <c r="B31" s="22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/>
      <c r="B32" s="22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 t="s">
        <v>54</v>
      </c>
      <c r="B33" s="27"/>
      <c r="C33" s="27"/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4" t="s">
        <v>7</v>
      </c>
      <c r="B34" s="24">
        <f t="shared" ref="B34:F34" si="3">SUM(B28:B33)</f>
        <v>0</v>
      </c>
      <c r="C34" s="24">
        <f>SUM(C27:C33)</f>
        <v>0</v>
      </c>
      <c r="D34" s="24">
        <f t="shared" si="3"/>
        <v>0</v>
      </c>
      <c r="E34" s="24">
        <f>SUM(E27:E33)</f>
        <v>0</v>
      </c>
      <c r="F34" s="24">
        <f t="shared" si="3"/>
        <v>0</v>
      </c>
      <c r="G34" s="24">
        <f>SUM(G27:G33)</f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3" t="s">
        <v>39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3" t="s">
        <v>40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4" t="s">
        <v>41</v>
      </c>
      <c r="B40" s="33" t="s">
        <v>71</v>
      </c>
      <c r="C40" s="33" t="s">
        <v>72</v>
      </c>
      <c r="D40" s="33" t="s">
        <v>73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6"/>
      <c r="C41" s="6"/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4" t="s">
        <v>7</v>
      </c>
      <c r="B42" s="8">
        <f>SUM(B41:B41)</f>
        <v>0</v>
      </c>
      <c r="C42" s="8">
        <f>SUM(C41:C41)</f>
        <v>0</v>
      </c>
      <c r="D42" s="8">
        <f>SUM(D41:D41)</f>
        <v>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3" t="s">
        <v>44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3" t="s">
        <v>45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4" t="s">
        <v>30</v>
      </c>
      <c r="B47" s="33" t="s">
        <v>71</v>
      </c>
      <c r="C47" s="33" t="s">
        <v>72</v>
      </c>
      <c r="D47" s="33" t="s">
        <v>73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6"/>
      <c r="C48" s="6"/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6"/>
      <c r="C49" s="6"/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4" t="s">
        <v>7</v>
      </c>
      <c r="B50" s="24">
        <f t="shared" ref="B50" si="4">SUM(B48:B49)</f>
        <v>0</v>
      </c>
      <c r="C50" s="24">
        <f t="shared" ref="C50" si="5">SUM(C48:C49)</f>
        <v>0</v>
      </c>
      <c r="D50" s="24">
        <f t="shared" ref="D50" si="6">SUM(D48:D49)</f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9"/>
      <c r="B51" s="1"/>
      <c r="C51" s="1"/>
      <c r="D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3" t="s">
        <v>47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4" t="s">
        <v>59</v>
      </c>
      <c r="B54" s="33" t="s">
        <v>71</v>
      </c>
      <c r="C54" s="33" t="s">
        <v>74</v>
      </c>
      <c r="D54" s="33" t="s">
        <v>72</v>
      </c>
      <c r="E54" s="4" t="s">
        <v>75</v>
      </c>
      <c r="F54" s="33" t="s">
        <v>73</v>
      </c>
      <c r="G54" s="4" t="s">
        <v>76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25" t="s">
        <v>56</v>
      </c>
      <c r="B55" s="6"/>
      <c r="C55" s="6">
        <f>SUM(B56)</f>
        <v>0</v>
      </c>
      <c r="D55" s="6"/>
      <c r="E55" s="6">
        <f>SUM(D56)</f>
        <v>0</v>
      </c>
      <c r="F55" s="6"/>
      <c r="G55" s="6">
        <f>SUM(F56)</f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25" t="s">
        <v>57</v>
      </c>
      <c r="B57" s="21"/>
      <c r="C57" s="6">
        <f>SUM(B58:B61)</f>
        <v>0</v>
      </c>
      <c r="D57" s="6"/>
      <c r="E57" s="6">
        <f>SUM(D58:D61)</f>
        <v>0</v>
      </c>
      <c r="F57" s="6"/>
      <c r="G57" s="6">
        <f>SUM(F58:F61)</f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22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22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 t="s">
        <v>58</v>
      </c>
      <c r="B61" s="27"/>
      <c r="C61" s="27"/>
      <c r="D61" s="27"/>
      <c r="E61" s="27"/>
      <c r="F61" s="27"/>
      <c r="G61" s="2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4" t="s">
        <v>7</v>
      </c>
      <c r="B62" s="24">
        <f t="shared" ref="B62:F62" si="7">SUM(B56:B61)</f>
        <v>0</v>
      </c>
      <c r="C62" s="24">
        <f>SUM(C55:C61)</f>
        <v>0</v>
      </c>
      <c r="D62" s="24">
        <f t="shared" si="7"/>
        <v>0</v>
      </c>
      <c r="E62" s="24">
        <f>SUM(E55:E61)</f>
        <v>0</v>
      </c>
      <c r="F62" s="24">
        <f t="shared" si="7"/>
        <v>0</v>
      </c>
      <c r="G62" s="24">
        <f>SUM(G55:G61)</f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3" t="s">
        <v>48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3" t="s">
        <v>49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4" t="s">
        <v>50</v>
      </c>
      <c r="B68" s="33" t="s">
        <v>71</v>
      </c>
      <c r="C68" s="33" t="s">
        <v>72</v>
      </c>
      <c r="D68" s="33" t="s">
        <v>73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 t="s">
        <v>64</v>
      </c>
      <c r="B69" s="5"/>
      <c r="C69" s="6"/>
      <c r="D69" s="6">
        <f t="shared" ref="D69:D72" si="8">B69*C69</f>
        <v>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 t="s">
        <v>65</v>
      </c>
      <c r="B70" s="5"/>
      <c r="C70" s="6"/>
      <c r="D70" s="6">
        <f t="shared" si="8"/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6"/>
      <c r="D71" s="6">
        <f t="shared" si="8"/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6"/>
      <c r="D72" s="6">
        <f t="shared" si="8"/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4" t="s">
        <v>7</v>
      </c>
      <c r="B73" s="8">
        <f>SUM(B69:B72)</f>
        <v>0</v>
      </c>
      <c r="C73" s="8">
        <f>SUM(C69:C72)</f>
        <v>0</v>
      </c>
      <c r="D73" s="8">
        <f t="shared" ref="D73" si="9">SUM(D69:D71)</f>
        <v>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3" t="s">
        <v>51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4" t="s">
        <v>60</v>
      </c>
      <c r="B78" s="33" t="s">
        <v>71</v>
      </c>
      <c r="C78" s="33" t="s">
        <v>74</v>
      </c>
      <c r="D78" s="33" t="s">
        <v>72</v>
      </c>
      <c r="E78" s="4" t="s">
        <v>75</v>
      </c>
      <c r="F78" s="33" t="s">
        <v>73</v>
      </c>
      <c r="G78" s="4" t="s">
        <v>76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25" t="s">
        <v>61</v>
      </c>
      <c r="B79" s="6"/>
      <c r="C79" s="6">
        <f>SUM(B80)</f>
        <v>0</v>
      </c>
      <c r="D79" s="6"/>
      <c r="E79" s="6">
        <f>SUM(D80)</f>
        <v>0</v>
      </c>
      <c r="F79" s="6"/>
      <c r="G79" s="6">
        <f>SUM(F80)</f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 t="s">
        <v>64</v>
      </c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25" t="s">
        <v>62</v>
      </c>
      <c r="B81" s="21"/>
      <c r="C81" s="6">
        <f>SUM(B82:B85)</f>
        <v>0</v>
      </c>
      <c r="D81" s="6"/>
      <c r="E81" s="6">
        <f>SUM(D82:D85)</f>
        <v>0</v>
      </c>
      <c r="F81" s="6"/>
      <c r="G81" s="6">
        <f>SUM(F82:F85)</f>
        <v>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 t="s">
        <v>65</v>
      </c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22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22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 t="s">
        <v>63</v>
      </c>
      <c r="B85" s="27"/>
      <c r="C85" s="27"/>
      <c r="D85" s="27"/>
      <c r="E85" s="27"/>
      <c r="F85" s="27"/>
      <c r="G85" s="2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4" t="s">
        <v>7</v>
      </c>
      <c r="B86" s="24">
        <f t="shared" ref="B86:F86" si="10">SUM(B80:B85)</f>
        <v>0</v>
      </c>
      <c r="C86" s="24">
        <f t="shared" si="10"/>
        <v>0</v>
      </c>
      <c r="D86" s="24">
        <f t="shared" si="10"/>
        <v>0</v>
      </c>
      <c r="E86" s="24">
        <f t="shared" si="10"/>
        <v>0</v>
      </c>
      <c r="F86" s="24">
        <f t="shared" si="10"/>
        <v>0</v>
      </c>
      <c r="G86" s="24">
        <f>SUM(G79:G85)</f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29"/>
      <c r="B88" s="30"/>
      <c r="C88" s="3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3" t="s">
        <v>52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4"/>
      <c r="B91" s="33" t="s">
        <v>71</v>
      </c>
      <c r="C91" s="33" t="s">
        <v>72</v>
      </c>
      <c r="D91" s="33" t="s">
        <v>73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28" t="s">
        <v>66</v>
      </c>
      <c r="B92" s="34"/>
      <c r="C92" s="28"/>
      <c r="D92" s="2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25" t="s">
        <v>67</v>
      </c>
      <c r="B93" s="5"/>
      <c r="C93" s="5"/>
      <c r="D93" s="5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25" t="s">
        <v>68</v>
      </c>
      <c r="B94" s="5"/>
      <c r="C94" s="5"/>
      <c r="D94" s="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4" t="s">
        <v>7</v>
      </c>
      <c r="B95" s="8">
        <f>SUM(B92:B94)</f>
        <v>0</v>
      </c>
      <c r="C95" s="8">
        <f>SUM(C92:C94)</f>
        <v>0</v>
      </c>
      <c r="D95" s="8">
        <f>SUM(D92:D94)</f>
        <v>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 t="s">
        <v>69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E1000" s="1"/>
      <c r="F1000" s="1"/>
      <c r="G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E1001" s="1"/>
      <c r="F1001" s="1"/>
      <c r="G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E1002" s="1"/>
      <c r="F1002" s="1"/>
      <c r="G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">
      <c r="A1003" s="1"/>
      <c r="B1003" s="1"/>
      <c r="C1003" s="1"/>
      <c r="E1003" s="1"/>
      <c r="F1003" s="1"/>
      <c r="G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">
      <c r="A1004" s="1"/>
      <c r="B1004" s="1"/>
      <c r="C1004" s="1"/>
      <c r="E1004" s="1"/>
      <c r="F1004" s="1"/>
      <c r="G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81"/>
  <sheetViews>
    <sheetView workbookViewId="0"/>
  </sheetViews>
  <sheetFormatPr baseColWidth="10" defaultColWidth="14.44140625" defaultRowHeight="15" customHeight="1" x14ac:dyDescent="0.3"/>
  <cols>
    <col min="1" max="1" width="28.6640625" style="2" customWidth="1"/>
    <col min="2" max="2" width="37.33203125" style="2" customWidth="1"/>
    <col min="3" max="3" width="30" style="2" customWidth="1"/>
    <col min="4" max="4" width="25.88671875" style="2" customWidth="1"/>
    <col min="5" max="26" width="10.6640625" style="2" customWidth="1"/>
    <col min="27" max="16384" width="14.44140625" style="2"/>
  </cols>
  <sheetData>
    <row r="1" spans="1:26" ht="15" customHeight="1" x14ac:dyDescent="0.3">
      <c r="A1" s="32" t="s">
        <v>99</v>
      </c>
    </row>
    <row r="2" spans="1:26" ht="14.4" x14ac:dyDescent="0.3">
      <c r="A2" s="267" t="s">
        <v>77</v>
      </c>
      <c r="B2" s="265"/>
      <c r="C2" s="265"/>
      <c r="D2" s="26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268"/>
      <c r="B3" s="265"/>
      <c r="C3" s="265"/>
      <c r="D3" s="26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267" t="s">
        <v>78</v>
      </c>
      <c r="B4" s="265"/>
      <c r="C4" s="265"/>
      <c r="D4" s="26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A5" s="268"/>
      <c r="B5" s="265"/>
      <c r="C5" s="265"/>
      <c r="D5" s="26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267" t="s">
        <v>79</v>
      </c>
      <c r="B6" s="265"/>
      <c r="C6" s="265"/>
      <c r="D6" s="26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267" t="s">
        <v>80</v>
      </c>
      <c r="B7" s="265"/>
      <c r="C7" s="265"/>
      <c r="D7" s="26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267" t="s">
        <v>81</v>
      </c>
      <c r="B8" s="265"/>
      <c r="C8" s="265"/>
      <c r="D8" s="26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267" t="s">
        <v>82</v>
      </c>
      <c r="B9" s="265"/>
      <c r="C9" s="265"/>
      <c r="D9" s="26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3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36" t="s">
        <v>83</v>
      </c>
      <c r="B11" s="36" t="s">
        <v>84</v>
      </c>
      <c r="C11" s="36" t="s">
        <v>85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37"/>
      <c r="B12" s="37"/>
      <c r="C12" s="38">
        <f>A12*B12</f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3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39" t="s">
        <v>86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3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267" t="s">
        <v>87</v>
      </c>
      <c r="B16" s="265"/>
      <c r="C16" s="26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267" t="s">
        <v>79</v>
      </c>
      <c r="B17" s="265"/>
      <c r="C17" s="26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267" t="s">
        <v>88</v>
      </c>
      <c r="B18" s="265"/>
      <c r="C18" s="26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267" t="s">
        <v>89</v>
      </c>
      <c r="B19" s="265"/>
      <c r="C19" s="26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267" t="s">
        <v>90</v>
      </c>
      <c r="B20" s="265"/>
      <c r="C20" s="26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39"/>
      <c r="B21" s="39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40" t="s">
        <v>91</v>
      </c>
      <c r="B22" s="40" t="s">
        <v>92</v>
      </c>
      <c r="C22" s="40" t="s">
        <v>93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41">
        <f>C12</f>
        <v>0</v>
      </c>
      <c r="B23" s="42">
        <v>0</v>
      </c>
      <c r="C23" s="41">
        <f>A23*B23</f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41">
        <f>A23</f>
        <v>0</v>
      </c>
      <c r="B24" s="42">
        <v>0</v>
      </c>
      <c r="C24" s="41">
        <f t="shared" ref="C24:C25" si="0">A24*B24</f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41">
        <f>A23</f>
        <v>0</v>
      </c>
      <c r="B25" s="42">
        <v>0</v>
      </c>
      <c r="C25" s="41">
        <f t="shared" si="0"/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3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39" t="s">
        <v>94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3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35" t="s">
        <v>71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36" t="s">
        <v>95</v>
      </c>
      <c r="B30" s="36" t="s">
        <v>96</v>
      </c>
      <c r="C30" s="36" t="s">
        <v>97</v>
      </c>
      <c r="D30" s="36" t="s">
        <v>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37"/>
      <c r="B31" s="43"/>
      <c r="C31" s="37"/>
      <c r="D31" s="43">
        <f t="shared" ref="D31:D32" si="1">B31*C31</f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37"/>
      <c r="B32" s="44"/>
      <c r="C32" s="45"/>
      <c r="D32" s="43">
        <f t="shared" si="1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46"/>
      <c r="B33" s="47"/>
      <c r="C33" s="46"/>
      <c r="D33" s="43">
        <f>B32*C33</f>
        <v>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48" t="s">
        <v>7</v>
      </c>
      <c r="B34" s="49">
        <f>SUM(B31:B32)</f>
        <v>0</v>
      </c>
      <c r="C34" s="50">
        <f t="shared" ref="C34:D34" si="2">SUM(C31:C33)</f>
        <v>0</v>
      </c>
      <c r="D34" s="49">
        <f t="shared" si="2"/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35" t="s">
        <v>72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36" t="s">
        <v>95</v>
      </c>
      <c r="B37" s="36" t="s">
        <v>96</v>
      </c>
      <c r="C37" s="36" t="s">
        <v>97</v>
      </c>
      <c r="D37" s="36" t="s">
        <v>98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37"/>
      <c r="B38" s="43"/>
      <c r="C38" s="37"/>
      <c r="D38" s="43">
        <f t="shared" ref="D38:D39" si="3">B38*C38</f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37"/>
      <c r="B39" s="44"/>
      <c r="C39" s="45"/>
      <c r="D39" s="43">
        <f t="shared" si="3"/>
        <v>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46"/>
      <c r="B40" s="47"/>
      <c r="C40" s="46"/>
      <c r="D40" s="43">
        <f>B39*C40</f>
        <v>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48" t="s">
        <v>7</v>
      </c>
      <c r="B41" s="49">
        <f>SUM(B38:B39)</f>
        <v>0</v>
      </c>
      <c r="C41" s="50">
        <f t="shared" ref="C41:D41" si="4">SUM(C38:C40)</f>
        <v>0</v>
      </c>
      <c r="D41" s="49">
        <f t="shared" si="4"/>
        <v>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35" t="s">
        <v>73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36" t="s">
        <v>95</v>
      </c>
      <c r="B44" s="36" t="s">
        <v>96</v>
      </c>
      <c r="C44" s="36" t="s">
        <v>97</v>
      </c>
      <c r="D44" s="36" t="s">
        <v>98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37"/>
      <c r="B45" s="43"/>
      <c r="C45" s="37"/>
      <c r="D45" s="43">
        <f t="shared" ref="D45:D46" si="5">B45*C45</f>
        <v>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37"/>
      <c r="B46" s="44"/>
      <c r="C46" s="45"/>
      <c r="D46" s="43">
        <f t="shared" si="5"/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46"/>
      <c r="B47" s="47"/>
      <c r="C47" s="46"/>
      <c r="D47" s="43">
        <f>B46*C47</f>
        <v>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48" t="s">
        <v>7</v>
      </c>
      <c r="B48" s="49">
        <f>SUM(B45:B46)</f>
        <v>0</v>
      </c>
      <c r="C48" s="50">
        <f t="shared" ref="C48:D48" si="6">SUM(C45:C47)</f>
        <v>0</v>
      </c>
      <c r="D48" s="49">
        <f t="shared" si="6"/>
        <v>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mergeCells count="13">
    <mergeCell ref="A20:C20"/>
    <mergeCell ref="A8:D8"/>
    <mergeCell ref="A9:D9"/>
    <mergeCell ref="A16:C16"/>
    <mergeCell ref="A17:C17"/>
    <mergeCell ref="A18:C18"/>
    <mergeCell ref="A19:C19"/>
    <mergeCell ref="A7:D7"/>
    <mergeCell ref="A2:D2"/>
    <mergeCell ref="A3:D3"/>
    <mergeCell ref="A4:D4"/>
    <mergeCell ref="A5:D5"/>
    <mergeCell ref="A6:D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H1001"/>
  <sheetViews>
    <sheetView workbookViewId="0">
      <selection activeCell="G27" sqref="G27"/>
    </sheetView>
  </sheetViews>
  <sheetFormatPr baseColWidth="10" defaultColWidth="14.44140625" defaultRowHeight="15" customHeight="1" x14ac:dyDescent="0.25"/>
  <cols>
    <col min="1" max="1" width="14.44140625" style="57" customWidth="1"/>
    <col min="2" max="2" width="22.44140625" style="57" customWidth="1"/>
    <col min="3" max="3" width="14.44140625" style="57" customWidth="1"/>
    <col min="4" max="4" width="18" style="57" customWidth="1"/>
    <col min="5" max="5" width="23.109375" style="57" customWidth="1"/>
    <col min="6" max="6" width="14.44140625" style="57" customWidth="1"/>
    <col min="7" max="7" width="17.6640625" style="57" customWidth="1"/>
    <col min="8" max="16384" width="14.44140625" style="57"/>
  </cols>
  <sheetData>
    <row r="1" spans="2:8" ht="15" customHeight="1" x14ac:dyDescent="0.25">
      <c r="B1" s="272" t="s">
        <v>126</v>
      </c>
      <c r="C1" s="272"/>
      <c r="D1" s="272"/>
      <c r="E1" s="272"/>
    </row>
    <row r="2" spans="2:8" ht="15.75" customHeight="1" x14ac:dyDescent="0.3">
      <c r="B2" s="273" t="s">
        <v>110</v>
      </c>
      <c r="C2" s="274"/>
      <c r="D2" s="274"/>
      <c r="E2" s="274"/>
    </row>
    <row r="3" spans="2:8" ht="15.75" customHeight="1" x14ac:dyDescent="0.3">
      <c r="B3" s="58"/>
      <c r="C3" s="273" t="s">
        <v>111</v>
      </c>
      <c r="D3" s="274"/>
      <c r="E3" s="58"/>
    </row>
    <row r="4" spans="2:8" ht="15.75" customHeight="1" x14ac:dyDescent="0.3">
      <c r="B4" s="58"/>
      <c r="C4" s="273"/>
      <c r="D4" s="274"/>
      <c r="E4" s="58"/>
    </row>
    <row r="5" spans="2:8" ht="15.75" customHeight="1" x14ac:dyDescent="0.3">
      <c r="B5" s="269" t="s">
        <v>112</v>
      </c>
      <c r="C5" s="270"/>
      <c r="D5" s="271" t="s">
        <v>113</v>
      </c>
      <c r="E5" s="270"/>
    </row>
    <row r="6" spans="2:8" ht="15.75" customHeight="1" x14ac:dyDescent="0.3">
      <c r="B6" s="59" t="s">
        <v>114</v>
      </c>
      <c r="C6" s="59"/>
      <c r="D6" s="59" t="s">
        <v>114</v>
      </c>
      <c r="E6" s="59" t="s">
        <v>4</v>
      </c>
    </row>
    <row r="7" spans="2:8" ht="15.75" customHeight="1" x14ac:dyDescent="0.25">
      <c r="B7" s="60" t="s">
        <v>115</v>
      </c>
      <c r="C7" s="61"/>
      <c r="D7" s="60" t="s">
        <v>116</v>
      </c>
      <c r="E7" s="61"/>
    </row>
    <row r="8" spans="2:8" ht="15.75" customHeight="1" x14ac:dyDescent="0.25">
      <c r="B8" s="60" t="s">
        <v>117</v>
      </c>
      <c r="C8" s="61"/>
      <c r="D8" s="60" t="s">
        <v>118</v>
      </c>
      <c r="E8" s="61"/>
      <c r="G8" s="62" t="s">
        <v>119</v>
      </c>
      <c r="H8" s="81"/>
    </row>
    <row r="9" spans="2:8" ht="15.75" customHeight="1" x14ac:dyDescent="0.25">
      <c r="B9" s="60" t="s">
        <v>120</v>
      </c>
      <c r="C9" s="61"/>
      <c r="D9" s="60" t="s">
        <v>121</v>
      </c>
      <c r="E9" s="61"/>
    </row>
    <row r="10" spans="2:8" ht="15.75" customHeight="1" x14ac:dyDescent="0.25">
      <c r="B10" s="60"/>
      <c r="C10" s="63"/>
      <c r="D10" s="60"/>
      <c r="E10" s="64"/>
    </row>
    <row r="11" spans="2:8" ht="15.75" customHeight="1" x14ac:dyDescent="0.3">
      <c r="B11" s="59" t="s">
        <v>7</v>
      </c>
      <c r="C11" s="65">
        <f>SUM(C7:C9)</f>
        <v>0</v>
      </c>
      <c r="D11" s="59" t="s">
        <v>7</v>
      </c>
      <c r="E11" s="65">
        <f>SUM(E7:E9)</f>
        <v>0</v>
      </c>
    </row>
    <row r="12" spans="2:8" ht="15.75" customHeight="1" x14ac:dyDescent="0.3">
      <c r="B12" s="66"/>
      <c r="C12" s="66"/>
      <c r="D12" s="66"/>
      <c r="E12" s="66"/>
    </row>
    <row r="13" spans="2:8" ht="15.75" customHeight="1" x14ac:dyDescent="0.3">
      <c r="B13" s="273" t="s">
        <v>122</v>
      </c>
      <c r="C13" s="274"/>
      <c r="D13" s="274"/>
      <c r="E13" s="274"/>
    </row>
    <row r="14" spans="2:8" ht="15.75" customHeight="1" x14ac:dyDescent="0.3">
      <c r="B14" s="66"/>
      <c r="C14" s="66"/>
      <c r="D14" s="66"/>
      <c r="E14" s="66"/>
    </row>
    <row r="15" spans="2:8" ht="15.75" customHeight="1" x14ac:dyDescent="0.3">
      <c r="B15" s="269" t="s">
        <v>112</v>
      </c>
      <c r="C15" s="270"/>
      <c r="D15" s="271" t="s">
        <v>113</v>
      </c>
      <c r="E15" s="270"/>
    </row>
    <row r="16" spans="2:8" ht="15.75" customHeight="1" x14ac:dyDescent="0.3">
      <c r="B16" s="59" t="s">
        <v>114</v>
      </c>
      <c r="C16" s="59"/>
      <c r="D16" s="59" t="s">
        <v>114</v>
      </c>
      <c r="E16" s="59" t="s">
        <v>4</v>
      </c>
    </row>
    <row r="17" spans="2:8" ht="15.75" customHeight="1" x14ac:dyDescent="0.25">
      <c r="B17" s="60"/>
      <c r="C17" s="61"/>
      <c r="D17" s="60"/>
      <c r="E17" s="63"/>
    </row>
    <row r="18" spans="2:8" ht="15.75" customHeight="1" x14ac:dyDescent="0.25">
      <c r="B18" s="60"/>
      <c r="C18" s="61"/>
      <c r="D18" s="60"/>
      <c r="E18" s="61"/>
      <c r="G18" s="62" t="s">
        <v>123</v>
      </c>
      <c r="H18" s="81"/>
    </row>
    <row r="19" spans="2:8" ht="15.75" customHeight="1" x14ac:dyDescent="0.25">
      <c r="B19" s="60"/>
      <c r="C19" s="61"/>
      <c r="D19" s="60"/>
      <c r="E19" s="61"/>
    </row>
    <row r="20" spans="2:8" ht="15.75" customHeight="1" x14ac:dyDescent="0.25">
      <c r="B20" s="60"/>
      <c r="C20" s="64"/>
      <c r="D20" s="60"/>
      <c r="E20" s="64"/>
    </row>
    <row r="21" spans="2:8" ht="15.75" customHeight="1" x14ac:dyDescent="0.3">
      <c r="B21" s="59" t="s">
        <v>7</v>
      </c>
      <c r="C21" s="65">
        <f>SUM(C17:C19)</f>
        <v>0</v>
      </c>
      <c r="D21" s="59" t="s">
        <v>7</v>
      </c>
      <c r="E21" s="65">
        <f>SUM(E17:E19)</f>
        <v>0</v>
      </c>
    </row>
    <row r="22" spans="2:8" ht="15.75" customHeight="1" x14ac:dyDescent="0.25">
      <c r="B22" s="67"/>
      <c r="C22" s="67"/>
      <c r="D22" s="67"/>
      <c r="E22" s="67"/>
    </row>
    <row r="23" spans="2:8" ht="15.75" customHeight="1" x14ac:dyDescent="0.3">
      <c r="B23" s="273" t="s">
        <v>124</v>
      </c>
      <c r="C23" s="274"/>
      <c r="D23" s="274"/>
      <c r="E23" s="274"/>
    </row>
    <row r="24" spans="2:8" ht="15.75" customHeight="1" x14ac:dyDescent="0.25"/>
    <row r="25" spans="2:8" ht="15.75" customHeight="1" x14ac:dyDescent="0.3">
      <c r="B25" s="269" t="s">
        <v>112</v>
      </c>
      <c r="C25" s="270"/>
      <c r="D25" s="271" t="s">
        <v>113</v>
      </c>
      <c r="E25" s="270"/>
    </row>
    <row r="26" spans="2:8" ht="15.75" customHeight="1" x14ac:dyDescent="0.3">
      <c r="B26" s="59" t="s">
        <v>114</v>
      </c>
      <c r="C26" s="59"/>
      <c r="D26" s="59" t="s">
        <v>114</v>
      </c>
      <c r="E26" s="59" t="s">
        <v>4</v>
      </c>
    </row>
    <row r="27" spans="2:8" ht="15.75" customHeight="1" x14ac:dyDescent="0.25">
      <c r="B27" s="60"/>
      <c r="C27" s="61"/>
      <c r="D27" s="60"/>
      <c r="E27" s="63"/>
      <c r="G27" s="62" t="s">
        <v>123</v>
      </c>
      <c r="H27" s="81"/>
    </row>
    <row r="28" spans="2:8" ht="15.75" customHeight="1" x14ac:dyDescent="0.25">
      <c r="B28" s="60"/>
      <c r="C28" s="61"/>
      <c r="D28" s="60"/>
      <c r="E28" s="61"/>
    </row>
    <row r="29" spans="2:8" ht="15.75" customHeight="1" x14ac:dyDescent="0.25">
      <c r="B29" s="60"/>
      <c r="C29" s="61"/>
      <c r="D29" s="60"/>
      <c r="E29" s="61"/>
    </row>
    <row r="30" spans="2:8" ht="15.75" customHeight="1" x14ac:dyDescent="0.25">
      <c r="B30" s="60"/>
      <c r="C30" s="64"/>
      <c r="D30" s="60"/>
      <c r="E30" s="64"/>
    </row>
    <row r="31" spans="2:8" ht="15.75" customHeight="1" x14ac:dyDescent="0.3">
      <c r="B31" s="59" t="s">
        <v>7</v>
      </c>
      <c r="C31" s="65">
        <f>SUM(C27:C29)</f>
        <v>0</v>
      </c>
      <c r="D31" s="59" t="s">
        <v>7</v>
      </c>
      <c r="E31" s="65">
        <f>SUM(E27:E29)</f>
        <v>0</v>
      </c>
    </row>
    <row r="32" spans="2:8" ht="15.75" customHeight="1" x14ac:dyDescent="0.25"/>
    <row r="33" spans="2:8" ht="15.75" customHeight="1" x14ac:dyDescent="0.25"/>
    <row r="34" spans="2:8" ht="15.75" customHeight="1" x14ac:dyDescent="0.3">
      <c r="B34" s="273" t="s">
        <v>125</v>
      </c>
      <c r="C34" s="274"/>
      <c r="D34" s="274"/>
      <c r="E34" s="274"/>
    </row>
    <row r="35" spans="2:8" ht="15.75" customHeight="1" x14ac:dyDescent="0.25"/>
    <row r="36" spans="2:8" ht="15.75" customHeight="1" x14ac:dyDescent="0.3">
      <c r="B36" s="269" t="s">
        <v>112</v>
      </c>
      <c r="C36" s="270"/>
      <c r="D36" s="271" t="s">
        <v>113</v>
      </c>
      <c r="E36" s="270"/>
    </row>
    <row r="37" spans="2:8" ht="15.75" customHeight="1" x14ac:dyDescent="0.3">
      <c r="B37" s="59" t="s">
        <v>114</v>
      </c>
      <c r="C37" s="59"/>
      <c r="D37" s="59" t="s">
        <v>114</v>
      </c>
      <c r="E37" s="59" t="s">
        <v>4</v>
      </c>
    </row>
    <row r="38" spans="2:8" ht="15.75" customHeight="1" x14ac:dyDescent="0.3">
      <c r="B38" s="60"/>
      <c r="C38" s="61"/>
      <c r="D38" s="60"/>
      <c r="E38" s="68"/>
      <c r="G38" s="62" t="s">
        <v>123</v>
      </c>
      <c r="H38" s="81"/>
    </row>
    <row r="39" spans="2:8" ht="15.75" customHeight="1" x14ac:dyDescent="0.25">
      <c r="B39" s="60"/>
      <c r="C39" s="61"/>
      <c r="D39" s="60"/>
      <c r="E39" s="61"/>
    </row>
    <row r="40" spans="2:8" ht="15.75" customHeight="1" x14ac:dyDescent="0.25">
      <c r="B40" s="60"/>
      <c r="C40" s="61"/>
      <c r="D40" s="60"/>
      <c r="E40" s="61"/>
    </row>
    <row r="41" spans="2:8" ht="15.75" customHeight="1" x14ac:dyDescent="0.25">
      <c r="B41" s="60"/>
      <c r="C41" s="64"/>
      <c r="D41" s="60"/>
      <c r="E41" s="64"/>
    </row>
    <row r="42" spans="2:8" ht="15.75" customHeight="1" x14ac:dyDescent="0.3">
      <c r="B42" s="59" t="s">
        <v>7</v>
      </c>
      <c r="C42" s="65">
        <f>SUM(C38:C40)</f>
        <v>0</v>
      </c>
      <c r="D42" s="59" t="s">
        <v>7</v>
      </c>
      <c r="E42" s="65">
        <f>SUM(E38:E40)</f>
        <v>0</v>
      </c>
    </row>
    <row r="43" spans="2:8" ht="15.75" customHeight="1" x14ac:dyDescent="0.25"/>
    <row r="44" spans="2:8" ht="15.75" customHeight="1" x14ac:dyDescent="0.25"/>
    <row r="45" spans="2:8" ht="15.75" customHeight="1" x14ac:dyDescent="0.25"/>
    <row r="46" spans="2:8" ht="15.75" customHeight="1" x14ac:dyDescent="0.25"/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5">
    <mergeCell ref="B36:C36"/>
    <mergeCell ref="D36:E36"/>
    <mergeCell ref="B1:E1"/>
    <mergeCell ref="B15:C15"/>
    <mergeCell ref="D15:E15"/>
    <mergeCell ref="B23:E23"/>
    <mergeCell ref="B25:C25"/>
    <mergeCell ref="D25:E25"/>
    <mergeCell ref="B34:E34"/>
    <mergeCell ref="B2:E2"/>
    <mergeCell ref="C3:D3"/>
    <mergeCell ref="C4:D4"/>
    <mergeCell ref="B5:C5"/>
    <mergeCell ref="D5:E5"/>
    <mergeCell ref="B13:E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6"/>
  <sheetViews>
    <sheetView workbookViewId="0"/>
  </sheetViews>
  <sheetFormatPr baseColWidth="10" defaultColWidth="14.44140625" defaultRowHeight="15" customHeight="1" x14ac:dyDescent="0.3"/>
  <cols>
    <col min="1" max="1" width="30.109375" style="2" customWidth="1"/>
    <col min="2" max="2" width="18.88671875" style="2" customWidth="1"/>
    <col min="3" max="3" width="24.6640625" style="2" customWidth="1"/>
    <col min="4" max="4" width="22.109375" style="2" customWidth="1"/>
    <col min="5" max="5" width="23.44140625" style="2" customWidth="1"/>
    <col min="6" max="26" width="10.6640625" style="2" customWidth="1"/>
    <col min="27" max="16384" width="14.44140625" style="2"/>
  </cols>
  <sheetData>
    <row r="1" spans="1:26" ht="14.4" x14ac:dyDescent="0.3">
      <c r="A1" s="26"/>
      <c r="B1" s="2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3">
      <c r="A2" s="84" t="s">
        <v>100</v>
      </c>
      <c r="B2" s="2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26"/>
      <c r="B3" s="2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3">
      <c r="A4" s="26" t="s">
        <v>101</v>
      </c>
      <c r="B4" s="83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3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53" t="s">
        <v>150</v>
      </c>
      <c r="B7" s="53" t="s">
        <v>151</v>
      </c>
      <c r="C7" s="53" t="s">
        <v>72</v>
      </c>
      <c r="D7" s="53" t="s">
        <v>73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3">
      <c r="A8" s="53"/>
      <c r="B8" s="53"/>
      <c r="C8" s="53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84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26" t="s">
        <v>103</v>
      </c>
      <c r="B12" s="83">
        <v>0</v>
      </c>
      <c r="C12" s="2" t="s">
        <v>104</v>
      </c>
      <c r="D12" s="82" t="s">
        <v>149</v>
      </c>
      <c r="E12" s="1" t="s">
        <v>152</v>
      </c>
      <c r="F12" s="5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2" t="s">
        <v>106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51" t="s">
        <v>105</v>
      </c>
      <c r="B16" s="51" t="s">
        <v>104</v>
      </c>
      <c r="C16" s="51" t="s">
        <v>107</v>
      </c>
      <c r="D16" s="51" t="s">
        <v>108</v>
      </c>
      <c r="E16" s="52" t="s">
        <v>109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53"/>
      <c r="B17" s="54"/>
      <c r="C17" s="54"/>
      <c r="D17" s="54"/>
      <c r="E17" s="5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53"/>
      <c r="B18" s="54"/>
      <c r="C18" s="54"/>
      <c r="D18" s="54"/>
      <c r="E18" s="5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53"/>
      <c r="B19" s="54"/>
      <c r="C19" s="54"/>
      <c r="D19" s="54"/>
      <c r="E19" s="5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56"/>
      <c r="B20" s="55"/>
      <c r="C20" s="55"/>
      <c r="D20" s="55"/>
      <c r="E20" s="5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56"/>
      <c r="B21" s="55"/>
      <c r="C21" s="55"/>
      <c r="D21" s="55"/>
      <c r="E21" s="5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56"/>
      <c r="B22" s="55"/>
      <c r="C22" s="55"/>
      <c r="D22" s="55"/>
      <c r="E22" s="5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:G1003"/>
  <sheetViews>
    <sheetView topLeftCell="A24" workbookViewId="0">
      <selection activeCell="C31" sqref="C31"/>
    </sheetView>
  </sheetViews>
  <sheetFormatPr baseColWidth="10" defaultColWidth="14.44140625" defaultRowHeight="15" customHeight="1" x14ac:dyDescent="0.25"/>
  <cols>
    <col min="1" max="1" width="14.44140625" style="57" customWidth="1"/>
    <col min="2" max="2" width="20.5546875" style="57" customWidth="1"/>
    <col min="3" max="4" width="14.44140625" style="57" customWidth="1"/>
    <col min="5" max="5" width="23.6640625" style="57" customWidth="1"/>
    <col min="6" max="6" width="14.44140625" style="57" customWidth="1"/>
    <col min="7" max="16384" width="14.44140625" style="57"/>
  </cols>
  <sheetData>
    <row r="1" spans="2:7" ht="15.75" customHeight="1" x14ac:dyDescent="0.25"/>
    <row r="2" spans="2:7" ht="15.75" customHeight="1" x14ac:dyDescent="0.25"/>
    <row r="3" spans="2:7" ht="15.75" customHeight="1" x14ac:dyDescent="0.3">
      <c r="B3" s="278" t="s">
        <v>148</v>
      </c>
      <c r="C3" s="279"/>
      <c r="D3" s="279"/>
      <c r="E3" s="279"/>
      <c r="F3" s="279"/>
      <c r="G3" s="279"/>
    </row>
    <row r="4" spans="2:7" ht="15.75" customHeight="1" x14ac:dyDescent="0.3">
      <c r="B4" s="275" t="s">
        <v>141</v>
      </c>
      <c r="C4" s="274"/>
      <c r="D4" s="274"/>
      <c r="E4" s="274"/>
      <c r="F4" s="274"/>
      <c r="G4" s="274"/>
    </row>
    <row r="5" spans="2:7" ht="15.75" customHeight="1" x14ac:dyDescent="0.3">
      <c r="B5" s="273" t="s">
        <v>147</v>
      </c>
      <c r="C5" s="274"/>
      <c r="D5" s="274"/>
      <c r="E5" s="274"/>
      <c r="F5" s="274"/>
      <c r="G5" s="274"/>
    </row>
    <row r="6" spans="2:7" ht="15.75" customHeight="1" x14ac:dyDescent="0.3">
      <c r="B6" s="275" t="s">
        <v>111</v>
      </c>
      <c r="C6" s="274"/>
      <c r="D6" s="274"/>
      <c r="E6" s="274"/>
      <c r="F6" s="274"/>
      <c r="G6" s="274"/>
    </row>
    <row r="7" spans="2:7" ht="15.75" customHeight="1" x14ac:dyDescent="0.25">
      <c r="B7" s="276" t="s">
        <v>140</v>
      </c>
      <c r="C7" s="277"/>
      <c r="D7" s="270"/>
      <c r="E7" s="276" t="s">
        <v>139</v>
      </c>
      <c r="F7" s="277"/>
      <c r="G7" s="270"/>
    </row>
    <row r="8" spans="2:7" ht="15.75" customHeight="1" x14ac:dyDescent="0.3">
      <c r="B8" s="76" t="s">
        <v>142</v>
      </c>
      <c r="C8" s="77" t="s">
        <v>4</v>
      </c>
      <c r="D8" s="78" t="s">
        <v>143</v>
      </c>
      <c r="E8" s="76" t="s">
        <v>142</v>
      </c>
      <c r="F8" s="77" t="s">
        <v>4</v>
      </c>
      <c r="G8" s="78" t="s">
        <v>144</v>
      </c>
    </row>
    <row r="9" spans="2:7" ht="15.75" customHeight="1" x14ac:dyDescent="0.3">
      <c r="B9" s="70" t="s">
        <v>146</v>
      </c>
      <c r="C9" s="70"/>
      <c r="D9" s="70"/>
      <c r="E9" s="75" t="s">
        <v>145</v>
      </c>
      <c r="F9" s="73"/>
      <c r="G9" s="71"/>
    </row>
    <row r="10" spans="2:7" ht="15.75" customHeight="1" x14ac:dyDescent="0.25">
      <c r="B10" s="71" t="s">
        <v>138</v>
      </c>
      <c r="C10" s="61">
        <v>0</v>
      </c>
      <c r="D10" s="69"/>
      <c r="E10" s="71" t="s">
        <v>116</v>
      </c>
      <c r="F10" s="61">
        <v>0</v>
      </c>
      <c r="G10" s="69"/>
    </row>
    <row r="11" spans="2:7" ht="15.75" customHeight="1" x14ac:dyDescent="0.25">
      <c r="B11" s="71" t="s">
        <v>117</v>
      </c>
      <c r="C11" s="61">
        <v>0</v>
      </c>
      <c r="D11" s="69"/>
      <c r="E11" s="71" t="s">
        <v>137</v>
      </c>
      <c r="F11" s="61">
        <v>0</v>
      </c>
      <c r="G11" s="69"/>
    </row>
    <row r="12" spans="2:7" ht="15.75" customHeight="1" x14ac:dyDescent="0.25">
      <c r="B12" s="71" t="s">
        <v>120</v>
      </c>
      <c r="C12" s="61">
        <v>0</v>
      </c>
      <c r="D12" s="61">
        <f>SUM(C10:C12)</f>
        <v>0</v>
      </c>
      <c r="E12" s="71" t="s">
        <v>121</v>
      </c>
      <c r="F12" s="61">
        <v>0</v>
      </c>
      <c r="G12" s="61">
        <f>SUM(F10:F12)</f>
        <v>0</v>
      </c>
    </row>
    <row r="13" spans="2:7" ht="15.75" customHeight="1" x14ac:dyDescent="0.25">
      <c r="B13" s="71"/>
      <c r="C13" s="61"/>
      <c r="D13" s="61"/>
      <c r="E13" s="71"/>
      <c r="F13" s="61"/>
      <c r="G13" s="61"/>
    </row>
    <row r="14" spans="2:7" ht="15.75" customHeight="1" x14ac:dyDescent="0.3">
      <c r="B14" s="70" t="s">
        <v>136</v>
      </c>
      <c r="C14" s="69"/>
      <c r="D14" s="69"/>
      <c r="E14" s="70" t="s">
        <v>135</v>
      </c>
      <c r="F14" s="69"/>
      <c r="G14" s="69"/>
    </row>
    <row r="15" spans="2:7" ht="15.75" customHeight="1" x14ac:dyDescent="0.25">
      <c r="B15" s="71" t="s">
        <v>134</v>
      </c>
      <c r="C15" s="61">
        <v>0</v>
      </c>
      <c r="D15" s="69"/>
      <c r="E15" s="71" t="s">
        <v>103</v>
      </c>
      <c r="F15" s="72">
        <v>0</v>
      </c>
      <c r="G15" s="72"/>
    </row>
    <row r="16" spans="2:7" ht="15.75" customHeight="1" x14ac:dyDescent="0.25">
      <c r="B16" s="71" t="s">
        <v>133</v>
      </c>
      <c r="C16" s="61">
        <v>0</v>
      </c>
      <c r="D16" s="69"/>
      <c r="E16" s="71" t="s">
        <v>132</v>
      </c>
      <c r="F16" s="69">
        <v>0</v>
      </c>
      <c r="G16" s="61">
        <f>SUM(G12+F15)</f>
        <v>0</v>
      </c>
    </row>
    <row r="17" spans="2:7" ht="15.75" customHeight="1" x14ac:dyDescent="0.3">
      <c r="B17" s="71" t="s">
        <v>131</v>
      </c>
      <c r="C17" s="61">
        <v>0</v>
      </c>
      <c r="D17" s="61">
        <f>SUM(C15:C17)</f>
        <v>0</v>
      </c>
      <c r="E17" s="70"/>
      <c r="F17" s="69"/>
      <c r="G17" s="69"/>
    </row>
    <row r="18" spans="2:7" ht="15.75" customHeight="1" x14ac:dyDescent="0.3">
      <c r="B18" s="71"/>
      <c r="C18" s="61"/>
      <c r="D18" s="61"/>
      <c r="E18" s="70" t="s">
        <v>130</v>
      </c>
      <c r="F18" s="69"/>
      <c r="G18" s="69"/>
    </row>
    <row r="19" spans="2:7" ht="15.75" customHeight="1" x14ac:dyDescent="0.3">
      <c r="B19" s="70" t="s">
        <v>14</v>
      </c>
      <c r="C19" s="69"/>
      <c r="D19" s="69"/>
      <c r="E19" s="71" t="s">
        <v>129</v>
      </c>
      <c r="F19" s="69">
        <v>0</v>
      </c>
      <c r="G19" s="61">
        <v>0</v>
      </c>
    </row>
    <row r="20" spans="2:7" ht="15.75" customHeight="1" x14ac:dyDescent="0.25">
      <c r="B20" s="71"/>
      <c r="C20" s="69">
        <v>0</v>
      </c>
      <c r="D20" s="61"/>
      <c r="E20" s="71"/>
      <c r="F20" s="69"/>
      <c r="G20" s="69"/>
    </row>
    <row r="21" spans="2:7" ht="15.75" customHeight="1" x14ac:dyDescent="0.25">
      <c r="B21" s="71"/>
      <c r="C21" s="69">
        <v>0</v>
      </c>
      <c r="D21" s="61">
        <f>SUM(C20:C21)</f>
        <v>0</v>
      </c>
      <c r="E21" s="71"/>
      <c r="F21" s="69"/>
      <c r="G21" s="69"/>
    </row>
    <row r="22" spans="2:7" ht="15.75" customHeight="1" x14ac:dyDescent="0.3">
      <c r="B22" s="70" t="s">
        <v>128</v>
      </c>
      <c r="C22" s="69"/>
      <c r="D22" s="61">
        <f>SUM(D20+D17+D12)</f>
        <v>0</v>
      </c>
      <c r="E22" s="70" t="s">
        <v>127</v>
      </c>
      <c r="F22" s="69"/>
      <c r="G22" s="61">
        <f>SUM(G16+G19)</f>
        <v>0</v>
      </c>
    </row>
    <row r="23" spans="2:7" ht="15.75" customHeight="1" x14ac:dyDescent="0.25">
      <c r="B23" s="74"/>
      <c r="C23" s="74"/>
      <c r="D23" s="74"/>
      <c r="E23" s="74"/>
      <c r="F23" s="74"/>
      <c r="G23" s="74"/>
    </row>
    <row r="24" spans="2:7" ht="15.75" customHeight="1" x14ac:dyDescent="0.3">
      <c r="B24" s="278" t="s">
        <v>148</v>
      </c>
      <c r="C24" s="279"/>
      <c r="D24" s="279"/>
      <c r="E24" s="279"/>
      <c r="F24" s="279"/>
      <c r="G24" s="279"/>
    </row>
    <row r="25" spans="2:7" ht="15.75" customHeight="1" x14ac:dyDescent="0.3">
      <c r="B25" s="275" t="s">
        <v>141</v>
      </c>
      <c r="C25" s="274"/>
      <c r="D25" s="274"/>
      <c r="E25" s="274"/>
      <c r="F25" s="274"/>
      <c r="G25" s="274"/>
    </row>
    <row r="26" spans="2:7" ht="15.75" customHeight="1" x14ac:dyDescent="0.3">
      <c r="B26" s="273" t="s">
        <v>147</v>
      </c>
      <c r="C26" s="274"/>
      <c r="D26" s="274"/>
      <c r="E26" s="274"/>
      <c r="F26" s="274"/>
      <c r="G26" s="274"/>
    </row>
    <row r="27" spans="2:7" ht="15.75" customHeight="1" x14ac:dyDescent="0.3">
      <c r="B27" s="275" t="s">
        <v>122</v>
      </c>
      <c r="C27" s="274"/>
      <c r="D27" s="274"/>
      <c r="E27" s="274"/>
      <c r="F27" s="274"/>
      <c r="G27" s="274"/>
    </row>
    <row r="28" spans="2:7" ht="15.75" customHeight="1" x14ac:dyDescent="0.25">
      <c r="B28" s="276" t="s">
        <v>140</v>
      </c>
      <c r="C28" s="277"/>
      <c r="D28" s="270"/>
      <c r="E28" s="276" t="s">
        <v>139</v>
      </c>
      <c r="F28" s="277"/>
      <c r="G28" s="270"/>
    </row>
    <row r="29" spans="2:7" ht="15.75" customHeight="1" x14ac:dyDescent="0.3">
      <c r="B29" s="76" t="s">
        <v>142</v>
      </c>
      <c r="C29" s="77" t="s">
        <v>4</v>
      </c>
      <c r="D29" s="78" t="s">
        <v>143</v>
      </c>
      <c r="E29" s="76" t="s">
        <v>142</v>
      </c>
      <c r="F29" s="77" t="s">
        <v>4</v>
      </c>
      <c r="G29" s="78" t="s">
        <v>144</v>
      </c>
    </row>
    <row r="30" spans="2:7" ht="15.75" customHeight="1" x14ac:dyDescent="0.3">
      <c r="B30" s="70" t="s">
        <v>146</v>
      </c>
      <c r="C30" s="70"/>
      <c r="D30" s="70"/>
      <c r="E30" s="75" t="s">
        <v>145</v>
      </c>
      <c r="F30" s="73"/>
      <c r="G30" s="71"/>
    </row>
    <row r="31" spans="2:7" ht="15.75" customHeight="1" x14ac:dyDescent="0.25">
      <c r="B31" s="71" t="s">
        <v>138</v>
      </c>
      <c r="C31" s="61">
        <v>0</v>
      </c>
      <c r="D31" s="69"/>
      <c r="E31" s="71" t="s">
        <v>116</v>
      </c>
      <c r="F31" s="61">
        <v>0</v>
      </c>
      <c r="G31" s="69"/>
    </row>
    <row r="32" spans="2:7" ht="15.75" customHeight="1" x14ac:dyDescent="0.25">
      <c r="B32" s="71" t="s">
        <v>117</v>
      </c>
      <c r="C32" s="61">
        <v>0</v>
      </c>
      <c r="D32" s="69"/>
      <c r="E32" s="71" t="s">
        <v>137</v>
      </c>
      <c r="F32" s="61">
        <v>0</v>
      </c>
      <c r="G32" s="69"/>
    </row>
    <row r="33" spans="2:7" ht="15.75" customHeight="1" x14ac:dyDescent="0.25">
      <c r="B33" s="71" t="s">
        <v>120</v>
      </c>
      <c r="C33" s="61">
        <v>0</v>
      </c>
      <c r="D33" s="61">
        <f>SUM(C31:C33)</f>
        <v>0</v>
      </c>
      <c r="E33" s="71" t="s">
        <v>121</v>
      </c>
      <c r="F33" s="61">
        <v>0</v>
      </c>
      <c r="G33" s="61">
        <f>SUM(F31:F33)</f>
        <v>0</v>
      </c>
    </row>
    <row r="34" spans="2:7" ht="15.75" customHeight="1" x14ac:dyDescent="0.25">
      <c r="B34" s="71"/>
      <c r="C34" s="61"/>
      <c r="D34" s="61"/>
      <c r="E34" s="71"/>
      <c r="F34" s="61"/>
      <c r="G34" s="61"/>
    </row>
    <row r="35" spans="2:7" ht="15.75" customHeight="1" x14ac:dyDescent="0.3">
      <c r="B35" s="70" t="s">
        <v>136</v>
      </c>
      <c r="C35" s="69"/>
      <c r="D35" s="69"/>
      <c r="E35" s="70" t="s">
        <v>135</v>
      </c>
      <c r="F35" s="69"/>
      <c r="G35" s="69"/>
    </row>
    <row r="36" spans="2:7" ht="15.75" customHeight="1" x14ac:dyDescent="0.25">
      <c r="B36" s="71" t="s">
        <v>134</v>
      </c>
      <c r="C36" s="61">
        <v>0</v>
      </c>
      <c r="D36" s="69"/>
      <c r="E36" s="71" t="s">
        <v>103</v>
      </c>
      <c r="F36" s="72">
        <v>0</v>
      </c>
      <c r="G36" s="72"/>
    </row>
    <row r="37" spans="2:7" ht="15.75" customHeight="1" x14ac:dyDescent="0.25">
      <c r="B37" s="71" t="s">
        <v>133</v>
      </c>
      <c r="C37" s="61">
        <v>0</v>
      </c>
      <c r="D37" s="69"/>
      <c r="E37" s="71" t="s">
        <v>132</v>
      </c>
      <c r="F37" s="69">
        <v>0</v>
      </c>
      <c r="G37" s="61">
        <f>SUM(G33+F36)</f>
        <v>0</v>
      </c>
    </row>
    <row r="38" spans="2:7" ht="15.75" customHeight="1" x14ac:dyDescent="0.3">
      <c r="B38" s="71" t="s">
        <v>131</v>
      </c>
      <c r="C38" s="61">
        <v>0</v>
      </c>
      <c r="D38" s="61">
        <f>SUM(C36:C38)</f>
        <v>0</v>
      </c>
      <c r="E38" s="70"/>
      <c r="F38" s="69"/>
      <c r="G38" s="69"/>
    </row>
    <row r="39" spans="2:7" ht="15.75" customHeight="1" x14ac:dyDescent="0.3">
      <c r="B39" s="71"/>
      <c r="C39" s="61"/>
      <c r="D39" s="61"/>
      <c r="E39" s="70" t="s">
        <v>130</v>
      </c>
      <c r="F39" s="69"/>
      <c r="G39" s="69"/>
    </row>
    <row r="40" spans="2:7" ht="15.75" customHeight="1" x14ac:dyDescent="0.3">
      <c r="B40" s="70" t="s">
        <v>14</v>
      </c>
      <c r="C40" s="69"/>
      <c r="D40" s="69"/>
      <c r="E40" s="71" t="s">
        <v>129</v>
      </c>
      <c r="F40" s="69">
        <v>0</v>
      </c>
      <c r="G40" s="61">
        <v>0</v>
      </c>
    </row>
    <row r="41" spans="2:7" ht="15.75" customHeight="1" x14ac:dyDescent="0.25">
      <c r="B41" s="71"/>
      <c r="C41" s="69">
        <v>0</v>
      </c>
      <c r="D41" s="61"/>
      <c r="E41" s="71"/>
      <c r="F41" s="69"/>
      <c r="G41" s="69"/>
    </row>
    <row r="42" spans="2:7" ht="15.75" customHeight="1" x14ac:dyDescent="0.25">
      <c r="B42" s="71"/>
      <c r="C42" s="69">
        <v>0</v>
      </c>
      <c r="D42" s="61">
        <f>SUM(C41:C42)</f>
        <v>0</v>
      </c>
      <c r="E42" s="71"/>
      <c r="F42" s="69"/>
      <c r="G42" s="69"/>
    </row>
    <row r="43" spans="2:7" ht="15.75" customHeight="1" x14ac:dyDescent="0.3">
      <c r="B43" s="70" t="s">
        <v>128</v>
      </c>
      <c r="C43" s="69"/>
      <c r="D43" s="61">
        <f>SUM(D41+D38+D33)</f>
        <v>0</v>
      </c>
      <c r="E43" s="70" t="s">
        <v>127</v>
      </c>
      <c r="F43" s="69"/>
      <c r="G43" s="61">
        <f>SUM(G37+G40)</f>
        <v>0</v>
      </c>
    </row>
    <row r="44" spans="2:7" ht="15.75" customHeight="1" x14ac:dyDescent="0.25">
      <c r="B44" s="74"/>
      <c r="C44" s="74"/>
      <c r="D44" s="74"/>
      <c r="E44" s="74"/>
      <c r="F44" s="74"/>
      <c r="G44" s="74"/>
    </row>
    <row r="45" spans="2:7" ht="15.75" customHeight="1" x14ac:dyDescent="0.3">
      <c r="B45" s="278" t="s">
        <v>148</v>
      </c>
      <c r="C45" s="279"/>
      <c r="D45" s="279"/>
      <c r="E45" s="279"/>
      <c r="F45" s="279"/>
      <c r="G45" s="279"/>
    </row>
    <row r="46" spans="2:7" ht="15.75" customHeight="1" x14ac:dyDescent="0.3">
      <c r="B46" s="275" t="s">
        <v>141</v>
      </c>
      <c r="C46" s="274"/>
      <c r="D46" s="274"/>
      <c r="E46" s="274"/>
      <c r="F46" s="274"/>
      <c r="G46" s="274"/>
    </row>
    <row r="47" spans="2:7" ht="15.75" customHeight="1" x14ac:dyDescent="0.3">
      <c r="B47" s="273" t="str">
        <f>B26</f>
        <v>Fecha determinada</v>
      </c>
      <c r="C47" s="274"/>
      <c r="D47" s="274"/>
      <c r="E47" s="274"/>
      <c r="F47" s="274"/>
      <c r="G47" s="274"/>
    </row>
    <row r="48" spans="2:7" ht="15.75" customHeight="1" x14ac:dyDescent="0.3">
      <c r="B48" s="275" t="s">
        <v>124</v>
      </c>
      <c r="C48" s="274"/>
      <c r="D48" s="274"/>
      <c r="E48" s="274"/>
      <c r="F48" s="274"/>
      <c r="G48" s="274"/>
    </row>
    <row r="49" spans="2:7" ht="15.75" customHeight="1" x14ac:dyDescent="0.25">
      <c r="B49" s="276" t="s">
        <v>140</v>
      </c>
      <c r="C49" s="277"/>
      <c r="D49" s="270"/>
      <c r="E49" s="276" t="s">
        <v>139</v>
      </c>
      <c r="F49" s="277"/>
      <c r="G49" s="270"/>
    </row>
    <row r="50" spans="2:7" ht="15.75" customHeight="1" x14ac:dyDescent="0.3">
      <c r="B50" s="76" t="s">
        <v>142</v>
      </c>
      <c r="C50" s="77" t="s">
        <v>4</v>
      </c>
      <c r="D50" s="78" t="s">
        <v>143</v>
      </c>
      <c r="E50" s="76" t="s">
        <v>142</v>
      </c>
      <c r="F50" s="77" t="s">
        <v>4</v>
      </c>
      <c r="G50" s="78" t="s">
        <v>144</v>
      </c>
    </row>
    <row r="51" spans="2:7" ht="15.75" customHeight="1" x14ac:dyDescent="0.3">
      <c r="B51" s="70" t="s">
        <v>146</v>
      </c>
      <c r="C51" s="70"/>
      <c r="D51" s="70"/>
      <c r="E51" s="75" t="s">
        <v>145</v>
      </c>
      <c r="F51" s="73"/>
      <c r="G51" s="71"/>
    </row>
    <row r="52" spans="2:7" ht="15.75" customHeight="1" x14ac:dyDescent="0.25">
      <c r="B52" s="71" t="s">
        <v>138</v>
      </c>
      <c r="C52" s="61">
        <v>0</v>
      </c>
      <c r="D52" s="69"/>
      <c r="E52" s="71" t="s">
        <v>116</v>
      </c>
      <c r="F52" s="61">
        <v>0</v>
      </c>
      <c r="G52" s="69"/>
    </row>
    <row r="53" spans="2:7" ht="15.75" customHeight="1" x14ac:dyDescent="0.25">
      <c r="B53" s="71" t="s">
        <v>117</v>
      </c>
      <c r="C53" s="61">
        <v>0</v>
      </c>
      <c r="D53" s="69"/>
      <c r="E53" s="71" t="s">
        <v>137</v>
      </c>
      <c r="F53" s="61">
        <v>0</v>
      </c>
      <c r="G53" s="69"/>
    </row>
    <row r="54" spans="2:7" ht="15.75" customHeight="1" x14ac:dyDescent="0.25">
      <c r="B54" s="71" t="s">
        <v>120</v>
      </c>
      <c r="C54" s="61">
        <v>0</v>
      </c>
      <c r="D54" s="61">
        <f>SUM(C52:C54)</f>
        <v>0</v>
      </c>
      <c r="E54" s="71" t="s">
        <v>121</v>
      </c>
      <c r="F54" s="61">
        <v>0</v>
      </c>
      <c r="G54" s="61">
        <f>SUM(F52:F54)</f>
        <v>0</v>
      </c>
    </row>
    <row r="55" spans="2:7" ht="15.75" customHeight="1" x14ac:dyDescent="0.25">
      <c r="B55" s="71"/>
      <c r="C55" s="61"/>
      <c r="D55" s="61"/>
      <c r="E55" s="71"/>
      <c r="F55" s="61"/>
      <c r="G55" s="61"/>
    </row>
    <row r="56" spans="2:7" ht="15.75" customHeight="1" x14ac:dyDescent="0.3">
      <c r="B56" s="70" t="s">
        <v>136</v>
      </c>
      <c r="C56" s="69"/>
      <c r="D56" s="69"/>
      <c r="E56" s="70" t="s">
        <v>135</v>
      </c>
      <c r="F56" s="69"/>
      <c r="G56" s="69"/>
    </row>
    <row r="57" spans="2:7" ht="15.75" customHeight="1" x14ac:dyDescent="0.25">
      <c r="B57" s="71" t="s">
        <v>134</v>
      </c>
      <c r="C57" s="61">
        <v>0</v>
      </c>
      <c r="D57" s="69"/>
      <c r="E57" s="71" t="s">
        <v>103</v>
      </c>
      <c r="F57" s="72">
        <v>0</v>
      </c>
      <c r="G57" s="72"/>
    </row>
    <row r="58" spans="2:7" ht="15.75" customHeight="1" x14ac:dyDescent="0.25">
      <c r="B58" s="71" t="s">
        <v>133</v>
      </c>
      <c r="C58" s="61">
        <v>0</v>
      </c>
      <c r="D58" s="69"/>
      <c r="E58" s="71" t="s">
        <v>132</v>
      </c>
      <c r="F58" s="69">
        <v>0</v>
      </c>
      <c r="G58" s="61">
        <f>SUM(G54+F57)</f>
        <v>0</v>
      </c>
    </row>
    <row r="59" spans="2:7" ht="15.75" customHeight="1" x14ac:dyDescent="0.3">
      <c r="B59" s="71" t="s">
        <v>131</v>
      </c>
      <c r="C59" s="61">
        <v>0</v>
      </c>
      <c r="D59" s="61">
        <f>SUM(C57:C59)</f>
        <v>0</v>
      </c>
      <c r="E59" s="70"/>
      <c r="F59" s="69"/>
      <c r="G59" s="69"/>
    </row>
    <row r="60" spans="2:7" ht="15.75" customHeight="1" x14ac:dyDescent="0.3">
      <c r="B60" s="71"/>
      <c r="C60" s="61"/>
      <c r="D60" s="61"/>
      <c r="E60" s="70" t="s">
        <v>130</v>
      </c>
      <c r="F60" s="69"/>
      <c r="G60" s="69"/>
    </row>
    <row r="61" spans="2:7" ht="15.75" customHeight="1" x14ac:dyDescent="0.3">
      <c r="B61" s="70" t="s">
        <v>14</v>
      </c>
      <c r="C61" s="69"/>
      <c r="D61" s="69"/>
      <c r="E61" s="71" t="s">
        <v>129</v>
      </c>
      <c r="F61" s="69">
        <v>0</v>
      </c>
      <c r="G61" s="61">
        <v>0</v>
      </c>
    </row>
    <row r="62" spans="2:7" ht="15.75" customHeight="1" x14ac:dyDescent="0.25">
      <c r="B62" s="71"/>
      <c r="C62" s="69">
        <v>0</v>
      </c>
      <c r="D62" s="61"/>
      <c r="E62" s="71"/>
      <c r="F62" s="69"/>
      <c r="G62" s="69"/>
    </row>
    <row r="63" spans="2:7" ht="15.75" customHeight="1" x14ac:dyDescent="0.25">
      <c r="B63" s="71"/>
      <c r="C63" s="69">
        <v>0</v>
      </c>
      <c r="D63" s="61">
        <f>SUM(C62:C63)</f>
        <v>0</v>
      </c>
      <c r="E63" s="71"/>
      <c r="F63" s="69"/>
      <c r="G63" s="69"/>
    </row>
    <row r="64" spans="2:7" ht="15.75" customHeight="1" x14ac:dyDescent="0.3">
      <c r="B64" s="70" t="s">
        <v>128</v>
      </c>
      <c r="C64" s="69"/>
      <c r="D64" s="61">
        <f>SUM(D62+D59+D54)</f>
        <v>0</v>
      </c>
      <c r="E64" s="70" t="s">
        <v>127</v>
      </c>
      <c r="F64" s="69"/>
      <c r="G64" s="61">
        <f>SUM(G58+G61)</f>
        <v>0</v>
      </c>
    </row>
    <row r="65" spans="2:7" ht="15.75" customHeight="1" x14ac:dyDescent="0.25">
      <c r="B65" s="74"/>
      <c r="C65" s="74"/>
      <c r="D65" s="74"/>
      <c r="E65" s="74"/>
      <c r="F65" s="74"/>
      <c r="G65" s="74"/>
    </row>
    <row r="66" spans="2:7" ht="15.75" customHeight="1" x14ac:dyDescent="0.3">
      <c r="B66" s="278" t="s">
        <v>148</v>
      </c>
      <c r="C66" s="279"/>
      <c r="D66" s="279"/>
      <c r="E66" s="279"/>
      <c r="F66" s="279"/>
      <c r="G66" s="279"/>
    </row>
    <row r="67" spans="2:7" ht="15.75" customHeight="1" x14ac:dyDescent="0.3">
      <c r="B67" s="275" t="s">
        <v>141</v>
      </c>
      <c r="C67" s="274"/>
      <c r="D67" s="274"/>
      <c r="E67" s="274"/>
      <c r="F67" s="274"/>
      <c r="G67" s="274"/>
    </row>
    <row r="68" spans="2:7" ht="15.75" customHeight="1" x14ac:dyDescent="0.3">
      <c r="B68" s="273" t="str">
        <f>B47</f>
        <v>Fecha determinada</v>
      </c>
      <c r="C68" s="274"/>
      <c r="D68" s="274"/>
      <c r="E68" s="274"/>
      <c r="F68" s="274"/>
      <c r="G68" s="274"/>
    </row>
    <row r="69" spans="2:7" ht="15.75" customHeight="1" x14ac:dyDescent="0.3">
      <c r="B69" s="275" t="s">
        <v>73</v>
      </c>
      <c r="C69" s="274"/>
      <c r="D69" s="274"/>
      <c r="E69" s="274"/>
      <c r="F69" s="274"/>
      <c r="G69" s="274"/>
    </row>
    <row r="70" spans="2:7" ht="15.75" customHeight="1" x14ac:dyDescent="0.25">
      <c r="B70" s="276" t="s">
        <v>140</v>
      </c>
      <c r="C70" s="277"/>
      <c r="D70" s="270"/>
      <c r="E70" s="276" t="s">
        <v>139</v>
      </c>
      <c r="F70" s="277"/>
      <c r="G70" s="270"/>
    </row>
    <row r="71" spans="2:7" ht="15.75" customHeight="1" x14ac:dyDescent="0.3">
      <c r="B71" s="76" t="s">
        <v>142</v>
      </c>
      <c r="C71" s="77" t="s">
        <v>4</v>
      </c>
      <c r="D71" s="78" t="s">
        <v>143</v>
      </c>
      <c r="E71" s="76" t="s">
        <v>142</v>
      </c>
      <c r="F71" s="77" t="s">
        <v>4</v>
      </c>
      <c r="G71" s="78" t="s">
        <v>144</v>
      </c>
    </row>
    <row r="72" spans="2:7" ht="15.75" customHeight="1" x14ac:dyDescent="0.3">
      <c r="B72" s="70" t="s">
        <v>146</v>
      </c>
      <c r="C72" s="70"/>
      <c r="D72" s="70"/>
      <c r="E72" s="75" t="s">
        <v>145</v>
      </c>
      <c r="F72" s="73"/>
      <c r="G72" s="71"/>
    </row>
    <row r="73" spans="2:7" ht="15.75" customHeight="1" x14ac:dyDescent="0.25">
      <c r="B73" s="71" t="s">
        <v>138</v>
      </c>
      <c r="C73" s="61">
        <v>0</v>
      </c>
      <c r="D73" s="69"/>
      <c r="E73" s="71" t="s">
        <v>116</v>
      </c>
      <c r="F73" s="61">
        <v>0</v>
      </c>
      <c r="G73" s="69"/>
    </row>
    <row r="74" spans="2:7" ht="15.75" customHeight="1" x14ac:dyDescent="0.25">
      <c r="B74" s="71" t="s">
        <v>117</v>
      </c>
      <c r="C74" s="61">
        <v>0</v>
      </c>
      <c r="D74" s="69"/>
      <c r="E74" s="71" t="s">
        <v>137</v>
      </c>
      <c r="F74" s="61">
        <v>0</v>
      </c>
      <c r="G74" s="69"/>
    </row>
    <row r="75" spans="2:7" ht="15.75" customHeight="1" x14ac:dyDescent="0.25">
      <c r="B75" s="71" t="s">
        <v>120</v>
      </c>
      <c r="C75" s="61">
        <v>0</v>
      </c>
      <c r="D75" s="61">
        <f>SUM(C73:C75)</f>
        <v>0</v>
      </c>
      <c r="E75" s="71" t="s">
        <v>121</v>
      </c>
      <c r="F75" s="61">
        <v>0</v>
      </c>
      <c r="G75" s="61">
        <f>SUM(F73:F75)</f>
        <v>0</v>
      </c>
    </row>
    <row r="76" spans="2:7" ht="15.75" customHeight="1" x14ac:dyDescent="0.25">
      <c r="B76" s="71"/>
      <c r="C76" s="61"/>
      <c r="D76" s="61"/>
      <c r="E76" s="71"/>
      <c r="F76" s="61"/>
      <c r="G76" s="61"/>
    </row>
    <row r="77" spans="2:7" ht="15.75" customHeight="1" x14ac:dyDescent="0.3">
      <c r="B77" s="70" t="s">
        <v>136</v>
      </c>
      <c r="C77" s="69"/>
      <c r="D77" s="69"/>
      <c r="E77" s="70" t="s">
        <v>135</v>
      </c>
      <c r="F77" s="69"/>
      <c r="G77" s="69"/>
    </row>
    <row r="78" spans="2:7" ht="15.75" customHeight="1" x14ac:dyDescent="0.25">
      <c r="B78" s="71" t="s">
        <v>134</v>
      </c>
      <c r="C78" s="61">
        <v>0</v>
      </c>
      <c r="D78" s="69"/>
      <c r="E78" s="71" t="s">
        <v>103</v>
      </c>
      <c r="F78" s="72">
        <v>0</v>
      </c>
      <c r="G78" s="72"/>
    </row>
    <row r="79" spans="2:7" ht="15.75" customHeight="1" x14ac:dyDescent="0.25">
      <c r="B79" s="71" t="s">
        <v>133</v>
      </c>
      <c r="C79" s="61">
        <v>0</v>
      </c>
      <c r="D79" s="69"/>
      <c r="E79" s="71" t="s">
        <v>132</v>
      </c>
      <c r="F79" s="69">
        <v>0</v>
      </c>
      <c r="G79" s="61">
        <f>SUM(G75+F78)</f>
        <v>0</v>
      </c>
    </row>
    <row r="80" spans="2:7" ht="15.75" customHeight="1" x14ac:dyDescent="0.3">
      <c r="B80" s="71" t="s">
        <v>131</v>
      </c>
      <c r="C80" s="61">
        <v>0</v>
      </c>
      <c r="D80" s="61">
        <f>SUM(C78:C80)</f>
        <v>0</v>
      </c>
      <c r="E80" s="70"/>
      <c r="F80" s="69"/>
      <c r="G80" s="69"/>
    </row>
    <row r="81" spans="2:7" ht="15.75" customHeight="1" x14ac:dyDescent="0.3">
      <c r="B81" s="71"/>
      <c r="C81" s="61"/>
      <c r="D81" s="61"/>
      <c r="E81" s="70" t="s">
        <v>130</v>
      </c>
      <c r="F81" s="69"/>
      <c r="G81" s="69"/>
    </row>
    <row r="82" spans="2:7" ht="15.75" customHeight="1" x14ac:dyDescent="0.3">
      <c r="B82" s="70" t="s">
        <v>14</v>
      </c>
      <c r="C82" s="69"/>
      <c r="D82" s="69"/>
      <c r="E82" s="71" t="s">
        <v>129</v>
      </c>
      <c r="F82" s="69">
        <v>0</v>
      </c>
      <c r="G82" s="61">
        <v>0</v>
      </c>
    </row>
    <row r="83" spans="2:7" ht="15.75" customHeight="1" x14ac:dyDescent="0.25">
      <c r="B83" s="71"/>
      <c r="C83" s="69">
        <v>0</v>
      </c>
      <c r="D83" s="61"/>
      <c r="E83" s="71"/>
      <c r="F83" s="69"/>
      <c r="G83" s="69"/>
    </row>
    <row r="84" spans="2:7" ht="15.75" customHeight="1" x14ac:dyDescent="0.25">
      <c r="B84" s="71"/>
      <c r="C84" s="69">
        <v>0</v>
      </c>
      <c r="D84" s="61">
        <f>SUM(C83:C84)</f>
        <v>0</v>
      </c>
      <c r="E84" s="71"/>
      <c r="F84" s="69"/>
      <c r="G84" s="69"/>
    </row>
    <row r="85" spans="2:7" ht="15.75" customHeight="1" x14ac:dyDescent="0.3">
      <c r="B85" s="70" t="s">
        <v>128</v>
      </c>
      <c r="C85" s="69"/>
      <c r="D85" s="61">
        <f>SUM(D83+D80+D75)</f>
        <v>0</v>
      </c>
      <c r="E85" s="70" t="s">
        <v>127</v>
      </c>
      <c r="F85" s="69"/>
      <c r="G85" s="61">
        <f>SUM(G79+G82)</f>
        <v>0</v>
      </c>
    </row>
    <row r="86" spans="2:7" ht="15.75" customHeight="1" x14ac:dyDescent="0.25"/>
    <row r="87" spans="2:7" ht="15.75" customHeight="1" x14ac:dyDescent="0.25"/>
    <row r="88" spans="2:7" ht="15.75" customHeight="1" x14ac:dyDescent="0.25"/>
    <row r="89" spans="2:7" ht="15.75" customHeight="1" x14ac:dyDescent="0.25"/>
    <row r="90" spans="2:7" ht="15.75" customHeight="1" x14ac:dyDescent="0.25"/>
    <row r="91" spans="2:7" ht="15.75" customHeight="1" x14ac:dyDescent="0.25"/>
    <row r="92" spans="2:7" ht="15.75" customHeight="1" x14ac:dyDescent="0.25"/>
    <row r="93" spans="2:7" ht="15.75" customHeight="1" x14ac:dyDescent="0.25"/>
    <row r="94" spans="2:7" ht="15.75" customHeight="1" x14ac:dyDescent="0.25"/>
    <row r="95" spans="2:7" ht="15.75" customHeight="1" x14ac:dyDescent="0.25"/>
    <row r="96" spans="2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24">
    <mergeCell ref="B70:D70"/>
    <mergeCell ref="E70:G70"/>
    <mergeCell ref="B3:G3"/>
    <mergeCell ref="B24:G24"/>
    <mergeCell ref="B45:G45"/>
    <mergeCell ref="B66:G66"/>
    <mergeCell ref="B48:G48"/>
    <mergeCell ref="B49:D49"/>
    <mergeCell ref="E49:G49"/>
    <mergeCell ref="B67:G67"/>
    <mergeCell ref="B68:G68"/>
    <mergeCell ref="B69:G69"/>
    <mergeCell ref="B26:G26"/>
    <mergeCell ref="B27:G27"/>
    <mergeCell ref="B28:D28"/>
    <mergeCell ref="E28:G28"/>
    <mergeCell ref="B46:G46"/>
    <mergeCell ref="B47:G47"/>
    <mergeCell ref="B4:G4"/>
    <mergeCell ref="B5:G5"/>
    <mergeCell ref="B6:G6"/>
    <mergeCell ref="B7:D7"/>
    <mergeCell ref="E7:G7"/>
    <mergeCell ref="B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Portada</vt:lpstr>
      <vt:lpstr>P. Inversion </vt:lpstr>
      <vt:lpstr>Depreciación</vt:lpstr>
      <vt:lpstr>P. Costos </vt:lpstr>
      <vt:lpstr>Proyección de Costos</vt:lpstr>
      <vt:lpstr>P. Ingresos</vt:lpstr>
      <vt:lpstr>Capital de trabajo</vt:lpstr>
      <vt:lpstr>p. Financiamiento</vt:lpstr>
      <vt:lpstr>Balance General</vt:lpstr>
      <vt:lpstr>Edo. Resultados</vt:lpstr>
      <vt:lpstr>EFNE </vt:lpstr>
      <vt:lpstr>Cálculo Indicadores Finan</vt:lpstr>
      <vt:lpstr>PE </vt:lpstr>
      <vt:lpstr>EE 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Amauri David Sotomayor Castañón</cp:lastModifiedBy>
  <dcterms:created xsi:type="dcterms:W3CDTF">2017-10-13T07:01:12Z</dcterms:created>
  <dcterms:modified xsi:type="dcterms:W3CDTF">2021-11-17T02:35:45Z</dcterms:modified>
</cp:coreProperties>
</file>