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5360" windowHeight="14420" tabRatio="500" activeTab="3"/>
  </bookViews>
  <sheets>
    <sheet name="EJ2" sheetId="1" r:id="rId1"/>
    <sheet name="EJ3" sheetId="2" r:id="rId2"/>
    <sheet name="Ej4" sheetId="3" r:id="rId3"/>
    <sheet name="Ej8" sheetId="4" r:id="rId4"/>
    <sheet name="Ej10" sheetId="5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D4" i="4"/>
  <c r="C5" i="4"/>
  <c r="C6" i="4"/>
  <c r="C7" i="4"/>
  <c r="D7" i="4"/>
  <c r="C8" i="4"/>
  <c r="D8" i="4"/>
  <c r="C9" i="4"/>
  <c r="C10" i="4"/>
  <c r="C11" i="4"/>
  <c r="C12" i="4"/>
  <c r="C13" i="4"/>
  <c r="D13" i="4"/>
  <c r="C14" i="4"/>
  <c r="C15" i="4"/>
  <c r="C16" i="4"/>
  <c r="C17" i="4"/>
  <c r="D17" i="4"/>
  <c r="C24" i="4"/>
  <c r="E13" i="4"/>
  <c r="I7" i="4"/>
  <c r="C26" i="4"/>
  <c r="C25" i="4"/>
  <c r="E14" i="4"/>
  <c r="C27" i="4"/>
  <c r="D5" i="4"/>
  <c r="D6" i="4"/>
  <c r="D9" i="4"/>
  <c r="D10" i="4"/>
  <c r="D11" i="4"/>
  <c r="D12" i="4"/>
  <c r="D14" i="4"/>
  <c r="D15" i="4"/>
  <c r="D16" i="4"/>
  <c r="C18" i="4"/>
  <c r="D18" i="4"/>
  <c r="G16" i="3"/>
  <c r="B16" i="3"/>
  <c r="G3" i="3"/>
  <c r="B3" i="3"/>
  <c r="G14" i="3"/>
  <c r="B14" i="3"/>
  <c r="T12" i="3"/>
  <c r="G4" i="3"/>
  <c r="B4" i="3"/>
  <c r="G5" i="3"/>
  <c r="B5" i="3"/>
  <c r="G6" i="3"/>
  <c r="B6" i="3"/>
  <c r="G7" i="3"/>
  <c r="B7" i="3"/>
  <c r="G8" i="3"/>
  <c r="B8" i="3"/>
  <c r="G9" i="3"/>
  <c r="B9" i="3"/>
  <c r="G10" i="3"/>
  <c r="B10" i="3"/>
  <c r="G11" i="3"/>
  <c r="B11" i="3"/>
  <c r="G12" i="3"/>
  <c r="B12" i="3"/>
  <c r="G13" i="3"/>
  <c r="B13" i="3"/>
  <c r="G15" i="3"/>
  <c r="B15" i="3"/>
  <c r="G17" i="3"/>
  <c r="B17" i="3"/>
  <c r="G18" i="3"/>
  <c r="B18" i="3"/>
  <c r="G19" i="3"/>
  <c r="B19" i="3"/>
  <c r="G20" i="3"/>
  <c r="B20" i="3"/>
  <c r="B21" i="3"/>
  <c r="Q14" i="3"/>
  <c r="E21" i="2"/>
  <c r="R12" i="2"/>
  <c r="R14" i="2"/>
  <c r="J14" i="3"/>
  <c r="E16" i="3"/>
  <c r="E3" i="3"/>
  <c r="E14" i="3"/>
  <c r="E4" i="3"/>
  <c r="E5" i="3"/>
  <c r="E6" i="3"/>
  <c r="E7" i="3"/>
  <c r="E8" i="3"/>
  <c r="E9" i="3"/>
  <c r="E10" i="3"/>
  <c r="E11" i="3"/>
  <c r="E12" i="3"/>
  <c r="E13" i="3"/>
  <c r="E15" i="3"/>
  <c r="E17" i="3"/>
  <c r="E18" i="3"/>
  <c r="E19" i="3"/>
  <c r="E20" i="3"/>
  <c r="E21" i="3"/>
  <c r="T14" i="3"/>
  <c r="D16" i="3"/>
  <c r="D3" i="3"/>
  <c r="D14" i="3"/>
  <c r="D4" i="3"/>
  <c r="D5" i="3"/>
  <c r="D6" i="3"/>
  <c r="D7" i="3"/>
  <c r="D8" i="3"/>
  <c r="D9" i="3"/>
  <c r="D10" i="3"/>
  <c r="D11" i="3"/>
  <c r="D12" i="3"/>
  <c r="D13" i="3"/>
  <c r="D15" i="3"/>
  <c r="D17" i="3"/>
  <c r="D18" i="3"/>
  <c r="D19" i="3"/>
  <c r="D20" i="3"/>
  <c r="D21" i="3"/>
  <c r="S14" i="3"/>
  <c r="C16" i="3"/>
  <c r="C3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R14" i="3"/>
  <c r="M14" i="3"/>
  <c r="L14" i="3"/>
  <c r="K14" i="3"/>
  <c r="K14" i="2"/>
  <c r="J14" i="2"/>
  <c r="I14" i="2"/>
  <c r="H14" i="2"/>
  <c r="D21" i="2"/>
  <c r="Q14" i="2"/>
  <c r="C21" i="2"/>
  <c r="P14" i="2"/>
  <c r="B21" i="2"/>
  <c r="O14" i="2"/>
  <c r="L4" i="3"/>
  <c r="T2" i="3"/>
  <c r="S4" i="3"/>
  <c r="J4" i="3"/>
  <c r="Q4" i="3"/>
  <c r="B53" i="5"/>
  <c r="B31" i="5"/>
  <c r="B11" i="5"/>
  <c r="B81" i="5"/>
  <c r="B16" i="5"/>
  <c r="B36" i="5"/>
  <c r="B58" i="5"/>
  <c r="B76" i="5"/>
  <c r="B86" i="5"/>
  <c r="C53" i="5"/>
  <c r="C31" i="5"/>
  <c r="C11" i="5"/>
  <c r="C81" i="5"/>
  <c r="C16" i="5"/>
  <c r="C36" i="5"/>
  <c r="C58" i="5"/>
  <c r="C76" i="5"/>
  <c r="C86" i="5"/>
  <c r="D53" i="5"/>
  <c r="D31" i="5"/>
  <c r="D11" i="5"/>
  <c r="D81" i="5"/>
  <c r="D16" i="5"/>
  <c r="D36" i="5"/>
  <c r="D58" i="5"/>
  <c r="D76" i="5"/>
  <c r="D86" i="5"/>
  <c r="E53" i="5"/>
  <c r="E31" i="5"/>
  <c r="E11" i="5"/>
  <c r="E81" i="5"/>
  <c r="E16" i="5"/>
  <c r="E36" i="5"/>
  <c r="E58" i="5"/>
  <c r="E76" i="5"/>
  <c r="E86" i="5"/>
  <c r="F53" i="5"/>
  <c r="F31" i="5"/>
  <c r="F11" i="5"/>
  <c r="F81" i="5"/>
  <c r="F16" i="5"/>
  <c r="F36" i="5"/>
  <c r="F58" i="5"/>
  <c r="F76" i="5"/>
  <c r="F86" i="5"/>
  <c r="G53" i="5"/>
  <c r="G31" i="5"/>
  <c r="G11" i="5"/>
  <c r="G81" i="5"/>
  <c r="G16" i="5"/>
  <c r="G36" i="5"/>
  <c r="G58" i="5"/>
  <c r="G76" i="5"/>
  <c r="G86" i="5"/>
  <c r="H53" i="5"/>
  <c r="H31" i="5"/>
  <c r="H11" i="5"/>
  <c r="H81" i="5"/>
  <c r="H16" i="5"/>
  <c r="H36" i="5"/>
  <c r="H58" i="5"/>
  <c r="H76" i="5"/>
  <c r="H86" i="5"/>
  <c r="I53" i="5"/>
  <c r="I31" i="5"/>
  <c r="I11" i="5"/>
  <c r="I81" i="5"/>
  <c r="I16" i="5"/>
  <c r="I36" i="5"/>
  <c r="I58" i="5"/>
  <c r="I76" i="5"/>
  <c r="I86" i="5"/>
  <c r="J53" i="5"/>
  <c r="J31" i="5"/>
  <c r="J11" i="5"/>
  <c r="J81" i="5"/>
  <c r="J16" i="5"/>
  <c r="J36" i="5"/>
  <c r="J58" i="5"/>
  <c r="J76" i="5"/>
  <c r="J86" i="5"/>
  <c r="K53" i="5"/>
  <c r="K31" i="5"/>
  <c r="K11" i="5"/>
  <c r="K81" i="5"/>
  <c r="K16" i="5"/>
  <c r="K36" i="5"/>
  <c r="K58" i="5"/>
  <c r="K76" i="5"/>
  <c r="K86" i="5"/>
  <c r="L53" i="5"/>
  <c r="L31" i="5"/>
  <c r="L11" i="5"/>
  <c r="L81" i="5"/>
  <c r="L16" i="5"/>
  <c r="L36" i="5"/>
  <c r="L58" i="5"/>
  <c r="L76" i="5"/>
  <c r="L86" i="5"/>
  <c r="M53" i="5"/>
  <c r="M31" i="5"/>
  <c r="M11" i="5"/>
  <c r="M81" i="5"/>
  <c r="M16" i="5"/>
  <c r="M36" i="5"/>
  <c r="M58" i="5"/>
  <c r="M76" i="5"/>
  <c r="M86" i="5"/>
  <c r="N53" i="5"/>
  <c r="N31" i="5"/>
  <c r="N11" i="5"/>
  <c r="N81" i="5"/>
  <c r="N16" i="5"/>
  <c r="N36" i="5"/>
  <c r="N58" i="5"/>
  <c r="N76" i="5"/>
  <c r="N86" i="5"/>
  <c r="O53" i="5"/>
  <c r="O31" i="5"/>
  <c r="O11" i="5"/>
  <c r="O81" i="5"/>
  <c r="O16" i="5"/>
  <c r="O36" i="5"/>
  <c r="O58" i="5"/>
  <c r="O76" i="5"/>
  <c r="O86" i="5"/>
  <c r="P53" i="5"/>
  <c r="P31" i="5"/>
  <c r="P11" i="5"/>
  <c r="P81" i="5"/>
  <c r="P16" i="5"/>
  <c r="P36" i="5"/>
  <c r="P58" i="5"/>
  <c r="P76" i="5"/>
  <c r="P86" i="5"/>
  <c r="Q53" i="5"/>
  <c r="Q31" i="5"/>
  <c r="Q11" i="5"/>
  <c r="Q81" i="5"/>
  <c r="Q16" i="5"/>
  <c r="Q36" i="5"/>
  <c r="Q58" i="5"/>
  <c r="Q76" i="5"/>
  <c r="Q86" i="5"/>
  <c r="R53" i="5"/>
  <c r="R31" i="5"/>
  <c r="R11" i="5"/>
  <c r="R81" i="5"/>
  <c r="R16" i="5"/>
  <c r="R36" i="5"/>
  <c r="R58" i="5"/>
  <c r="R76" i="5"/>
  <c r="R86" i="5"/>
  <c r="S53" i="5"/>
  <c r="S31" i="5"/>
  <c r="S11" i="5"/>
  <c r="S81" i="5"/>
  <c r="S16" i="5"/>
  <c r="S36" i="5"/>
  <c r="S58" i="5"/>
  <c r="S76" i="5"/>
  <c r="S86" i="5"/>
  <c r="T53" i="5"/>
  <c r="T31" i="5"/>
  <c r="T11" i="5"/>
  <c r="T81" i="5"/>
  <c r="T16" i="5"/>
  <c r="T36" i="5"/>
  <c r="T58" i="5"/>
  <c r="T76" i="5"/>
  <c r="T86" i="5"/>
  <c r="U53" i="5"/>
  <c r="U31" i="5"/>
  <c r="U11" i="5"/>
  <c r="U81" i="5"/>
  <c r="U16" i="5"/>
  <c r="U36" i="5"/>
  <c r="U58" i="5"/>
  <c r="U76" i="5"/>
  <c r="U86" i="5"/>
  <c r="V53" i="5"/>
  <c r="V31" i="5"/>
  <c r="V11" i="5"/>
  <c r="V81" i="5"/>
  <c r="V16" i="5"/>
  <c r="V36" i="5"/>
  <c r="V58" i="5"/>
  <c r="V76" i="5"/>
  <c r="V86" i="5"/>
  <c r="W53" i="5"/>
  <c r="W31" i="5"/>
  <c r="W11" i="5"/>
  <c r="W81" i="5"/>
  <c r="W16" i="5"/>
  <c r="W36" i="5"/>
  <c r="W58" i="5"/>
  <c r="W76" i="5"/>
  <c r="W86" i="5"/>
  <c r="X53" i="5"/>
  <c r="X31" i="5"/>
  <c r="X11" i="5"/>
  <c r="X81" i="5"/>
  <c r="X16" i="5"/>
  <c r="X36" i="5"/>
  <c r="X58" i="5"/>
  <c r="X76" i="5"/>
  <c r="X86" i="5"/>
  <c r="Y53" i="5"/>
  <c r="Y31" i="5"/>
  <c r="Y11" i="5"/>
  <c r="Y81" i="5"/>
  <c r="Y16" i="5"/>
  <c r="Y36" i="5"/>
  <c r="Y58" i="5"/>
  <c r="Y76" i="5"/>
  <c r="Y86" i="5"/>
  <c r="AA86" i="5"/>
  <c r="A53" i="5"/>
  <c r="A31" i="5"/>
  <c r="A11" i="5"/>
  <c r="A81" i="5"/>
  <c r="A16" i="5"/>
  <c r="A36" i="5"/>
  <c r="A58" i="5"/>
  <c r="A76" i="5"/>
  <c r="A86" i="5"/>
  <c r="B52" i="5"/>
  <c r="B30" i="5"/>
  <c r="B10" i="5"/>
  <c r="B80" i="5"/>
  <c r="B15" i="5"/>
  <c r="B35" i="5"/>
  <c r="B57" i="5"/>
  <c r="B75" i="5"/>
  <c r="B85" i="5"/>
  <c r="C52" i="5"/>
  <c r="C30" i="5"/>
  <c r="C10" i="5"/>
  <c r="C80" i="5"/>
  <c r="C15" i="5"/>
  <c r="C35" i="5"/>
  <c r="C57" i="5"/>
  <c r="C75" i="5"/>
  <c r="C85" i="5"/>
  <c r="D52" i="5"/>
  <c r="D30" i="5"/>
  <c r="D10" i="5"/>
  <c r="D80" i="5"/>
  <c r="D15" i="5"/>
  <c r="D35" i="5"/>
  <c r="D57" i="5"/>
  <c r="D75" i="5"/>
  <c r="D85" i="5"/>
  <c r="E52" i="5"/>
  <c r="E30" i="5"/>
  <c r="E10" i="5"/>
  <c r="E80" i="5"/>
  <c r="E15" i="5"/>
  <c r="E35" i="5"/>
  <c r="E57" i="5"/>
  <c r="E75" i="5"/>
  <c r="E85" i="5"/>
  <c r="F52" i="5"/>
  <c r="F30" i="5"/>
  <c r="F10" i="5"/>
  <c r="F80" i="5"/>
  <c r="F15" i="5"/>
  <c r="F35" i="5"/>
  <c r="F57" i="5"/>
  <c r="F75" i="5"/>
  <c r="F85" i="5"/>
  <c r="G52" i="5"/>
  <c r="G30" i="5"/>
  <c r="G10" i="5"/>
  <c r="G80" i="5"/>
  <c r="G15" i="5"/>
  <c r="G35" i="5"/>
  <c r="G57" i="5"/>
  <c r="G75" i="5"/>
  <c r="G85" i="5"/>
  <c r="H52" i="5"/>
  <c r="H30" i="5"/>
  <c r="H10" i="5"/>
  <c r="H80" i="5"/>
  <c r="H15" i="5"/>
  <c r="H35" i="5"/>
  <c r="H57" i="5"/>
  <c r="H75" i="5"/>
  <c r="H85" i="5"/>
  <c r="I52" i="5"/>
  <c r="I30" i="5"/>
  <c r="I10" i="5"/>
  <c r="I80" i="5"/>
  <c r="I15" i="5"/>
  <c r="I35" i="5"/>
  <c r="I57" i="5"/>
  <c r="I75" i="5"/>
  <c r="I85" i="5"/>
  <c r="J52" i="5"/>
  <c r="J30" i="5"/>
  <c r="J10" i="5"/>
  <c r="J80" i="5"/>
  <c r="J15" i="5"/>
  <c r="J35" i="5"/>
  <c r="J57" i="5"/>
  <c r="J75" i="5"/>
  <c r="J85" i="5"/>
  <c r="K52" i="5"/>
  <c r="K30" i="5"/>
  <c r="K10" i="5"/>
  <c r="K80" i="5"/>
  <c r="K15" i="5"/>
  <c r="K35" i="5"/>
  <c r="K57" i="5"/>
  <c r="K75" i="5"/>
  <c r="K85" i="5"/>
  <c r="L52" i="5"/>
  <c r="L30" i="5"/>
  <c r="L10" i="5"/>
  <c r="L80" i="5"/>
  <c r="L15" i="5"/>
  <c r="L35" i="5"/>
  <c r="L57" i="5"/>
  <c r="L75" i="5"/>
  <c r="L85" i="5"/>
  <c r="M52" i="5"/>
  <c r="M30" i="5"/>
  <c r="M10" i="5"/>
  <c r="M80" i="5"/>
  <c r="M15" i="5"/>
  <c r="M35" i="5"/>
  <c r="M57" i="5"/>
  <c r="M75" i="5"/>
  <c r="M85" i="5"/>
  <c r="N52" i="5"/>
  <c r="N30" i="5"/>
  <c r="N10" i="5"/>
  <c r="N80" i="5"/>
  <c r="N15" i="5"/>
  <c r="N35" i="5"/>
  <c r="N57" i="5"/>
  <c r="N75" i="5"/>
  <c r="N85" i="5"/>
  <c r="O52" i="5"/>
  <c r="O30" i="5"/>
  <c r="O10" i="5"/>
  <c r="O80" i="5"/>
  <c r="O15" i="5"/>
  <c r="O35" i="5"/>
  <c r="O57" i="5"/>
  <c r="O75" i="5"/>
  <c r="O85" i="5"/>
  <c r="P52" i="5"/>
  <c r="P30" i="5"/>
  <c r="P10" i="5"/>
  <c r="P80" i="5"/>
  <c r="P15" i="5"/>
  <c r="P35" i="5"/>
  <c r="P57" i="5"/>
  <c r="P75" i="5"/>
  <c r="P85" i="5"/>
  <c r="Q52" i="5"/>
  <c r="Q30" i="5"/>
  <c r="Q10" i="5"/>
  <c r="Q80" i="5"/>
  <c r="Q15" i="5"/>
  <c r="Q35" i="5"/>
  <c r="Q57" i="5"/>
  <c r="Q75" i="5"/>
  <c r="Q85" i="5"/>
  <c r="R52" i="5"/>
  <c r="R30" i="5"/>
  <c r="R10" i="5"/>
  <c r="R80" i="5"/>
  <c r="R15" i="5"/>
  <c r="R35" i="5"/>
  <c r="R57" i="5"/>
  <c r="R75" i="5"/>
  <c r="R85" i="5"/>
  <c r="S52" i="5"/>
  <c r="S30" i="5"/>
  <c r="S10" i="5"/>
  <c r="S80" i="5"/>
  <c r="S15" i="5"/>
  <c r="S35" i="5"/>
  <c r="S57" i="5"/>
  <c r="S75" i="5"/>
  <c r="S85" i="5"/>
  <c r="T52" i="5"/>
  <c r="T30" i="5"/>
  <c r="T10" i="5"/>
  <c r="T80" i="5"/>
  <c r="T15" i="5"/>
  <c r="T35" i="5"/>
  <c r="T57" i="5"/>
  <c r="T75" i="5"/>
  <c r="T85" i="5"/>
  <c r="U52" i="5"/>
  <c r="U30" i="5"/>
  <c r="U10" i="5"/>
  <c r="U80" i="5"/>
  <c r="U15" i="5"/>
  <c r="U35" i="5"/>
  <c r="U57" i="5"/>
  <c r="U75" i="5"/>
  <c r="U85" i="5"/>
  <c r="V52" i="5"/>
  <c r="V30" i="5"/>
  <c r="V10" i="5"/>
  <c r="V80" i="5"/>
  <c r="V15" i="5"/>
  <c r="V35" i="5"/>
  <c r="V57" i="5"/>
  <c r="V75" i="5"/>
  <c r="V85" i="5"/>
  <c r="W52" i="5"/>
  <c r="W30" i="5"/>
  <c r="W10" i="5"/>
  <c r="W80" i="5"/>
  <c r="W15" i="5"/>
  <c r="W35" i="5"/>
  <c r="W57" i="5"/>
  <c r="W75" i="5"/>
  <c r="W85" i="5"/>
  <c r="X52" i="5"/>
  <c r="X30" i="5"/>
  <c r="X10" i="5"/>
  <c r="X80" i="5"/>
  <c r="X15" i="5"/>
  <c r="X35" i="5"/>
  <c r="X57" i="5"/>
  <c r="X75" i="5"/>
  <c r="X85" i="5"/>
  <c r="Y52" i="5"/>
  <c r="Y30" i="5"/>
  <c r="Y10" i="5"/>
  <c r="Y80" i="5"/>
  <c r="Y15" i="5"/>
  <c r="Y35" i="5"/>
  <c r="Y57" i="5"/>
  <c r="Y75" i="5"/>
  <c r="Y85" i="5"/>
  <c r="AA85" i="5"/>
  <c r="A52" i="5"/>
  <c r="A30" i="5"/>
  <c r="A10" i="5"/>
  <c r="A80" i="5"/>
  <c r="A15" i="5"/>
  <c r="A35" i="5"/>
  <c r="A57" i="5"/>
  <c r="A75" i="5"/>
  <c r="A85" i="5"/>
  <c r="A51" i="5"/>
  <c r="A29" i="5"/>
  <c r="A9" i="5"/>
  <c r="A79" i="5"/>
  <c r="A14" i="5"/>
  <c r="A34" i="5"/>
  <c r="A56" i="5"/>
  <c r="A74" i="5"/>
  <c r="A84" i="5"/>
  <c r="B51" i="5"/>
  <c r="B29" i="5"/>
  <c r="B9" i="5"/>
  <c r="B79" i="5"/>
  <c r="B14" i="5"/>
  <c r="B34" i="5"/>
  <c r="B56" i="5"/>
  <c r="B74" i="5"/>
  <c r="B84" i="5"/>
  <c r="C51" i="5"/>
  <c r="C29" i="5"/>
  <c r="C9" i="5"/>
  <c r="C79" i="5"/>
  <c r="C14" i="5"/>
  <c r="C34" i="5"/>
  <c r="C56" i="5"/>
  <c r="C74" i="5"/>
  <c r="C84" i="5"/>
  <c r="D51" i="5"/>
  <c r="D29" i="5"/>
  <c r="D9" i="5"/>
  <c r="D79" i="5"/>
  <c r="D14" i="5"/>
  <c r="D34" i="5"/>
  <c r="D56" i="5"/>
  <c r="D74" i="5"/>
  <c r="D84" i="5"/>
  <c r="E51" i="5"/>
  <c r="E29" i="5"/>
  <c r="E9" i="5"/>
  <c r="E79" i="5"/>
  <c r="E14" i="5"/>
  <c r="E34" i="5"/>
  <c r="E56" i="5"/>
  <c r="E74" i="5"/>
  <c r="E84" i="5"/>
  <c r="F51" i="5"/>
  <c r="F29" i="5"/>
  <c r="F9" i="5"/>
  <c r="F79" i="5"/>
  <c r="F14" i="5"/>
  <c r="F34" i="5"/>
  <c r="F56" i="5"/>
  <c r="F74" i="5"/>
  <c r="F84" i="5"/>
  <c r="G51" i="5"/>
  <c r="G29" i="5"/>
  <c r="G9" i="5"/>
  <c r="G79" i="5"/>
  <c r="G14" i="5"/>
  <c r="G34" i="5"/>
  <c r="G56" i="5"/>
  <c r="G74" i="5"/>
  <c r="G84" i="5"/>
  <c r="H51" i="5"/>
  <c r="H29" i="5"/>
  <c r="H9" i="5"/>
  <c r="H79" i="5"/>
  <c r="H14" i="5"/>
  <c r="H34" i="5"/>
  <c r="H56" i="5"/>
  <c r="H74" i="5"/>
  <c r="H84" i="5"/>
  <c r="I51" i="5"/>
  <c r="I29" i="5"/>
  <c r="I9" i="5"/>
  <c r="I79" i="5"/>
  <c r="I14" i="5"/>
  <c r="I34" i="5"/>
  <c r="I56" i="5"/>
  <c r="I74" i="5"/>
  <c r="I84" i="5"/>
  <c r="J51" i="5"/>
  <c r="J29" i="5"/>
  <c r="J9" i="5"/>
  <c r="J79" i="5"/>
  <c r="J14" i="5"/>
  <c r="J34" i="5"/>
  <c r="J56" i="5"/>
  <c r="J74" i="5"/>
  <c r="J84" i="5"/>
  <c r="K51" i="5"/>
  <c r="K29" i="5"/>
  <c r="K9" i="5"/>
  <c r="K79" i="5"/>
  <c r="K14" i="5"/>
  <c r="K34" i="5"/>
  <c r="K56" i="5"/>
  <c r="K74" i="5"/>
  <c r="K84" i="5"/>
  <c r="L51" i="5"/>
  <c r="L29" i="5"/>
  <c r="L9" i="5"/>
  <c r="L79" i="5"/>
  <c r="L14" i="5"/>
  <c r="L34" i="5"/>
  <c r="L56" i="5"/>
  <c r="L74" i="5"/>
  <c r="L84" i="5"/>
  <c r="M51" i="5"/>
  <c r="M29" i="5"/>
  <c r="M9" i="5"/>
  <c r="M79" i="5"/>
  <c r="M14" i="5"/>
  <c r="M34" i="5"/>
  <c r="M56" i="5"/>
  <c r="M74" i="5"/>
  <c r="M84" i="5"/>
  <c r="N51" i="5"/>
  <c r="N29" i="5"/>
  <c r="N9" i="5"/>
  <c r="N79" i="5"/>
  <c r="N14" i="5"/>
  <c r="N34" i="5"/>
  <c r="N56" i="5"/>
  <c r="N74" i="5"/>
  <c r="N84" i="5"/>
  <c r="O51" i="5"/>
  <c r="O29" i="5"/>
  <c r="O9" i="5"/>
  <c r="O79" i="5"/>
  <c r="O14" i="5"/>
  <c r="O34" i="5"/>
  <c r="O56" i="5"/>
  <c r="O74" i="5"/>
  <c r="O84" i="5"/>
  <c r="P51" i="5"/>
  <c r="P29" i="5"/>
  <c r="P9" i="5"/>
  <c r="P79" i="5"/>
  <c r="P14" i="5"/>
  <c r="P34" i="5"/>
  <c r="P56" i="5"/>
  <c r="P74" i="5"/>
  <c r="P84" i="5"/>
  <c r="Q51" i="5"/>
  <c r="Q29" i="5"/>
  <c r="Q9" i="5"/>
  <c r="Q79" i="5"/>
  <c r="Q14" i="5"/>
  <c r="Q34" i="5"/>
  <c r="Q56" i="5"/>
  <c r="Q74" i="5"/>
  <c r="Q84" i="5"/>
  <c r="R51" i="5"/>
  <c r="R29" i="5"/>
  <c r="R9" i="5"/>
  <c r="R79" i="5"/>
  <c r="R14" i="5"/>
  <c r="R34" i="5"/>
  <c r="R56" i="5"/>
  <c r="R74" i="5"/>
  <c r="R84" i="5"/>
  <c r="S51" i="5"/>
  <c r="S29" i="5"/>
  <c r="S9" i="5"/>
  <c r="S79" i="5"/>
  <c r="S14" i="5"/>
  <c r="S34" i="5"/>
  <c r="S56" i="5"/>
  <c r="S74" i="5"/>
  <c r="S84" i="5"/>
  <c r="T51" i="5"/>
  <c r="T29" i="5"/>
  <c r="T9" i="5"/>
  <c r="T79" i="5"/>
  <c r="T14" i="5"/>
  <c r="T34" i="5"/>
  <c r="T56" i="5"/>
  <c r="T74" i="5"/>
  <c r="T84" i="5"/>
  <c r="U51" i="5"/>
  <c r="U29" i="5"/>
  <c r="U9" i="5"/>
  <c r="U79" i="5"/>
  <c r="U14" i="5"/>
  <c r="U34" i="5"/>
  <c r="U56" i="5"/>
  <c r="U74" i="5"/>
  <c r="U84" i="5"/>
  <c r="V51" i="5"/>
  <c r="V29" i="5"/>
  <c r="V9" i="5"/>
  <c r="V79" i="5"/>
  <c r="V14" i="5"/>
  <c r="V34" i="5"/>
  <c r="V56" i="5"/>
  <c r="V74" i="5"/>
  <c r="V84" i="5"/>
  <c r="W51" i="5"/>
  <c r="W29" i="5"/>
  <c r="W9" i="5"/>
  <c r="W79" i="5"/>
  <c r="W14" i="5"/>
  <c r="W34" i="5"/>
  <c r="W56" i="5"/>
  <c r="W74" i="5"/>
  <c r="W84" i="5"/>
  <c r="X51" i="5"/>
  <c r="X29" i="5"/>
  <c r="X9" i="5"/>
  <c r="X79" i="5"/>
  <c r="X14" i="5"/>
  <c r="X34" i="5"/>
  <c r="X56" i="5"/>
  <c r="X74" i="5"/>
  <c r="X84" i="5"/>
  <c r="Y51" i="5"/>
  <c r="Y29" i="5"/>
  <c r="Y9" i="5"/>
  <c r="Y79" i="5"/>
  <c r="Y14" i="5"/>
  <c r="Y34" i="5"/>
  <c r="Y56" i="5"/>
  <c r="Y74" i="5"/>
  <c r="Y84" i="5"/>
  <c r="AA84" i="5"/>
  <c r="Z65" i="5"/>
  <c r="Z66" i="5"/>
  <c r="Z69" i="5"/>
  <c r="Y65" i="5"/>
  <c r="Y66" i="5"/>
  <c r="Y69" i="5"/>
  <c r="X65" i="5"/>
  <c r="X66" i="5"/>
  <c r="X69" i="5"/>
  <c r="Z64" i="5"/>
  <c r="Z68" i="5"/>
  <c r="Y64" i="5"/>
  <c r="Y68" i="5"/>
  <c r="X64" i="5"/>
  <c r="X68" i="5"/>
  <c r="Z67" i="5"/>
  <c r="Y67" i="5"/>
  <c r="X67" i="5"/>
  <c r="R66" i="5"/>
  <c r="Q66" i="5"/>
  <c r="P66" i="5"/>
  <c r="AL53" i="5"/>
  <c r="N66" i="5"/>
  <c r="AJ53" i="5"/>
  <c r="M66" i="5"/>
  <c r="AH53" i="5"/>
  <c r="L66" i="5"/>
  <c r="AF53" i="5"/>
  <c r="K66" i="5"/>
  <c r="AD53" i="5"/>
  <c r="J66" i="5"/>
  <c r="AB53" i="5"/>
  <c r="I66" i="5"/>
  <c r="F66" i="5"/>
  <c r="R65" i="5"/>
  <c r="Q65" i="5"/>
  <c r="P65" i="5"/>
  <c r="AL52" i="5"/>
  <c r="N65" i="5"/>
  <c r="AJ52" i="5"/>
  <c r="M65" i="5"/>
  <c r="AH52" i="5"/>
  <c r="L65" i="5"/>
  <c r="AF52" i="5"/>
  <c r="K65" i="5"/>
  <c r="AD52" i="5"/>
  <c r="J65" i="5"/>
  <c r="AB52" i="5"/>
  <c r="I65" i="5"/>
  <c r="F65" i="5"/>
  <c r="R64" i="5"/>
  <c r="Q64" i="5"/>
  <c r="P64" i="5"/>
  <c r="AL51" i="5"/>
  <c r="N64" i="5"/>
  <c r="AJ51" i="5"/>
  <c r="M64" i="5"/>
  <c r="AH51" i="5"/>
  <c r="L64" i="5"/>
  <c r="AF51" i="5"/>
  <c r="K64" i="5"/>
  <c r="AD51" i="5"/>
  <c r="J64" i="5"/>
  <c r="AB51" i="5"/>
  <c r="I64" i="5"/>
  <c r="F64" i="5"/>
  <c r="AK53" i="5"/>
  <c r="AI53" i="5"/>
  <c r="AG53" i="5"/>
  <c r="AE53" i="5"/>
  <c r="AC53" i="5"/>
  <c r="AK52" i="5"/>
  <c r="AI52" i="5"/>
  <c r="AG52" i="5"/>
  <c r="AE52" i="5"/>
  <c r="AC52" i="5"/>
  <c r="AK51" i="5"/>
  <c r="AI51" i="5"/>
  <c r="AG51" i="5"/>
  <c r="AE51" i="5"/>
  <c r="AC51" i="5"/>
  <c r="E10" i="4"/>
  <c r="E7" i="4"/>
  <c r="E8" i="4"/>
  <c r="E17" i="4"/>
  <c r="C23" i="4"/>
  <c r="E18" i="4"/>
  <c r="E16" i="4"/>
  <c r="E15" i="4"/>
  <c r="E12" i="4"/>
  <c r="E11" i="4"/>
  <c r="E9" i="4"/>
  <c r="I8" i="4"/>
  <c r="E6" i="4"/>
  <c r="E5" i="4"/>
  <c r="T7" i="3"/>
  <c r="T9" i="3"/>
  <c r="R9" i="3"/>
  <c r="S9" i="3"/>
  <c r="Q9" i="3"/>
  <c r="K4" i="3"/>
  <c r="R4" i="3"/>
  <c r="M4" i="3"/>
  <c r="T4" i="3"/>
  <c r="M9" i="3"/>
  <c r="K9" i="3"/>
  <c r="L9" i="3"/>
  <c r="J9" i="3"/>
  <c r="R7" i="2"/>
  <c r="O9" i="2"/>
  <c r="R9" i="2"/>
  <c r="Q9" i="2"/>
  <c r="P9" i="2"/>
  <c r="R2" i="2"/>
  <c r="P4" i="2"/>
  <c r="Q4" i="2"/>
  <c r="R4" i="2"/>
  <c r="O4" i="2"/>
  <c r="H9" i="2"/>
  <c r="K4" i="2"/>
  <c r="J4" i="2"/>
  <c r="I4" i="2"/>
  <c r="H4" i="2"/>
  <c r="K9" i="2"/>
  <c r="J9" i="2"/>
  <c r="I9" i="2"/>
</calcChain>
</file>

<file path=xl/sharedStrings.xml><?xml version="1.0" encoding="utf-8"?>
<sst xmlns="http://schemas.openxmlformats.org/spreadsheetml/2006/main" count="281" uniqueCount="100">
  <si>
    <t>Termino / Documento</t>
  </si>
  <si>
    <t>Doc1</t>
  </si>
  <si>
    <t>Doc2</t>
  </si>
  <si>
    <t>Doc3</t>
  </si>
  <si>
    <t>Doc4</t>
  </si>
  <si>
    <t>Software</t>
  </si>
  <si>
    <t>papel</t>
  </si>
  <si>
    <t>fundamental</t>
  </si>
  <si>
    <t>crecimiento</t>
  </si>
  <si>
    <t>internet</t>
  </si>
  <si>
    <t>libre</t>
  </si>
  <si>
    <t>software</t>
  </si>
  <si>
    <t>favorecido</t>
  </si>
  <si>
    <t>comunicación</t>
  </si>
  <si>
    <t>desarrolladores</t>
  </si>
  <si>
    <t>mayor</t>
  </si>
  <si>
    <t>riqueza</t>
  </si>
  <si>
    <t>país</t>
  </si>
  <si>
    <t>cultura</t>
  </si>
  <si>
    <t>producción</t>
  </si>
  <si>
    <t>tecnología</t>
  </si>
  <si>
    <t>hardware</t>
  </si>
  <si>
    <t>estado</t>
  </si>
  <si>
    <t>incorpore</t>
  </si>
  <si>
    <t>TF</t>
  </si>
  <si>
    <t>TF*IDF</t>
  </si>
  <si>
    <t>Doc2, Doc3, Doc4</t>
  </si>
  <si>
    <t>fundamental or libre or país</t>
  </si>
  <si>
    <t>Doc1, Doc2, Doc3, Doc4</t>
  </si>
  <si>
    <t>Q1</t>
  </si>
  <si>
    <t>Q2</t>
  </si>
  <si>
    <t>Q3</t>
  </si>
  <si>
    <t>Producto escalar</t>
  </si>
  <si>
    <t>país libre</t>
  </si>
  <si>
    <t>NORMA</t>
  </si>
  <si>
    <t>IDF</t>
  </si>
  <si>
    <t>DF</t>
  </si>
  <si>
    <t>Coseno</t>
  </si>
  <si>
    <t>Consulta 1</t>
  </si>
  <si>
    <t>(not software) or (pais and fundamental)</t>
  </si>
  <si>
    <t>Consulta 2</t>
  </si>
  <si>
    <t>Consulta 3</t>
  </si>
  <si>
    <t>producción and (cultura or libre)</t>
  </si>
  <si>
    <t>()</t>
  </si>
  <si>
    <t>(Doc2) or (Doc3,Doc4)</t>
  </si>
  <si>
    <t>(Doc 3) and (Doc1, Doc2, Doc4)</t>
  </si>
  <si>
    <t>(Doc1, Doc3, Doc4) or (Doc1, Doc2, Doc4) or (Doc2, Doc3, Doc4)</t>
  </si>
  <si>
    <t>(Doc1, Doc4, Doc3, Doc2)</t>
  </si>
  <si>
    <t>(Doc4, Doc2, Doc1, Doc3)</t>
  </si>
  <si>
    <t>Peso</t>
  </si>
  <si>
    <t>Doc</t>
  </si>
  <si>
    <t>Ranking</t>
  </si>
  <si>
    <t xml:space="preserve"> Norma</t>
  </si>
  <si>
    <t>Norma</t>
  </si>
  <si>
    <t>(Doc4, Doc1, Doc3, Doc2)</t>
  </si>
  <si>
    <t>(Doc2, Doc4, Doc3, Doc1)</t>
  </si>
  <si>
    <t>(Doc3, Doc4, Doc1, Doc2)</t>
  </si>
  <si>
    <t>Relevantes</t>
  </si>
  <si>
    <t>Rel. Recup.</t>
  </si>
  <si>
    <t>Recall</t>
  </si>
  <si>
    <t>Precision</t>
  </si>
  <si>
    <t>Interpolada</t>
  </si>
  <si>
    <t>R</t>
  </si>
  <si>
    <t>Cantidad recuperados</t>
  </si>
  <si>
    <t>Total relevantes</t>
  </si>
  <si>
    <t>Relevantes recuperados</t>
  </si>
  <si>
    <t>Presición promedio</t>
  </si>
  <si>
    <t>Recall promedio</t>
  </si>
  <si>
    <t>Presición R</t>
  </si>
  <si>
    <t>Query 1</t>
  </si>
  <si>
    <t>Total rel =</t>
  </si>
  <si>
    <t>Presición</t>
  </si>
  <si>
    <t>Query 2</t>
  </si>
  <si>
    <t>Sistema A</t>
  </si>
  <si>
    <t>Sistema B</t>
  </si>
  <si>
    <t>Sistema C</t>
  </si>
  <si>
    <t>Precisión R</t>
  </si>
  <si>
    <t>Promedio presición</t>
  </si>
  <si>
    <t>P@5</t>
  </si>
  <si>
    <t>P@10</t>
  </si>
  <si>
    <t>P@20</t>
  </si>
  <si>
    <t>PR1</t>
  </si>
  <si>
    <t>PR2</t>
  </si>
  <si>
    <t>PR3</t>
  </si>
  <si>
    <t>A-B</t>
  </si>
  <si>
    <t>A</t>
  </si>
  <si>
    <t>A-C</t>
  </si>
  <si>
    <t>B-C</t>
  </si>
  <si>
    <t>C</t>
  </si>
  <si>
    <t>Promedios precisión</t>
  </si>
  <si>
    <t>Promedios Recall</t>
  </si>
  <si>
    <t>Score F</t>
  </si>
  <si>
    <t>posición 5</t>
  </si>
  <si>
    <t>posición 24</t>
  </si>
  <si>
    <t>B</t>
  </si>
  <si>
    <t>posición 16</t>
  </si>
  <si>
    <t>producción software pais</t>
  </si>
  <si>
    <t>(Doc3, Doc2, Doc1, Doc3)</t>
  </si>
  <si>
    <t>Presición 30%</t>
  </si>
  <si>
    <t>Presición 30% (interpolada)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</si>
</sst>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quotePrefix="1"/>
    <xf numFmtId="9" fontId="1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[1]Punto8!$H$3:$H$13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[1]Punto8!$I$3:$I$13</c:f>
              <c:numCache>
                <c:formatCode>General</c:formatCode>
                <c:ptCount val="11"/>
                <c:pt idx="0">
                  <c:v>1.0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0.357142857142857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46536"/>
        <c:axId val="2077453208"/>
      </c:lineChart>
      <c:catAx>
        <c:axId val="21311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453208"/>
        <c:crosses val="autoZero"/>
        <c:auto val="1"/>
        <c:lblAlgn val="ctr"/>
        <c:lblOffset val="100"/>
        <c:noMultiLvlLbl val="0"/>
      </c:catAx>
      <c:valAx>
        <c:axId val="20774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4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[1]Punto8!$D$3:$D$17</c:f>
              <c:numCache>
                <c:formatCode>General</c:formatCode>
                <c:ptCount val="15"/>
                <c:pt idx="0">
                  <c:v>0.0909090909090909</c:v>
                </c:pt>
                <c:pt idx="1">
                  <c:v>0.0909090909090909</c:v>
                </c:pt>
                <c:pt idx="2">
                  <c:v>0.0909090909090909</c:v>
                </c:pt>
                <c:pt idx="3">
                  <c:v>0.181818181818182</c:v>
                </c:pt>
                <c:pt idx="4">
                  <c:v>0.272727272727273</c:v>
                </c:pt>
                <c:pt idx="5">
                  <c:v>0.272727272727273</c:v>
                </c:pt>
                <c:pt idx="6">
                  <c:v>0.272727272727273</c:v>
                </c:pt>
                <c:pt idx="7">
                  <c:v>0.272727272727273</c:v>
                </c:pt>
                <c:pt idx="8">
                  <c:v>0.272727272727273</c:v>
                </c:pt>
                <c:pt idx="9">
                  <c:v>0.363636363636364</c:v>
                </c:pt>
                <c:pt idx="10">
                  <c:v>0.363636363636364</c:v>
                </c:pt>
                <c:pt idx="11">
                  <c:v>0.363636363636364</c:v>
                </c:pt>
                <c:pt idx="12">
                  <c:v>0.363636363636364</c:v>
                </c:pt>
                <c:pt idx="13">
                  <c:v>0.454545454545454</c:v>
                </c:pt>
                <c:pt idx="14">
                  <c:v>0.454545454545454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[1]Punto8!$E$3:$E$17</c:f>
              <c:numCache>
                <c:formatCode>General</c:formatCode>
                <c:ptCount val="15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0.363636363636364</c:v>
                </c:pt>
                <c:pt idx="11">
                  <c:v>0.333333333333333</c:v>
                </c:pt>
                <c:pt idx="12">
                  <c:v>0.307692307692308</c:v>
                </c:pt>
                <c:pt idx="13">
                  <c:v>0.357142857142857</c:v>
                </c:pt>
                <c:pt idx="14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18168"/>
        <c:axId val="2078698504"/>
      </c:lineChart>
      <c:catAx>
        <c:axId val="208081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698504"/>
        <c:crosses val="autoZero"/>
        <c:auto val="1"/>
        <c:lblAlgn val="ctr"/>
        <c:lblOffset val="100"/>
        <c:noMultiLvlLbl val="0"/>
      </c:catAx>
      <c:valAx>
        <c:axId val="207869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1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20</xdr:row>
      <xdr:rowOff>0</xdr:rowOff>
    </xdr:from>
    <xdr:to>
      <xdr:col>17</xdr:col>
      <xdr:colOff>457200</xdr:colOff>
      <xdr:row>34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19050</xdr:rowOff>
    </xdr:from>
    <xdr:to>
      <xdr:col>11</xdr:col>
      <xdr:colOff>444500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Desktop/audios/punto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nto8"/>
    </sheetNames>
    <sheetDataSet>
      <sheetData sheetId="0">
        <row r="3">
          <cell r="D3">
            <v>9.0909090909090912E-2</v>
          </cell>
          <cell r="E3">
            <v>1</v>
          </cell>
          <cell r="H3">
            <v>0</v>
          </cell>
          <cell r="I3">
            <v>1</v>
          </cell>
        </row>
        <row r="4">
          <cell r="D4">
            <v>9.0909090909090912E-2</v>
          </cell>
          <cell r="E4">
            <v>0.5</v>
          </cell>
          <cell r="H4">
            <v>0.1</v>
          </cell>
          <cell r="I4">
            <v>0.6</v>
          </cell>
        </row>
        <row r="5">
          <cell r="D5">
            <v>9.0909090909090912E-2</v>
          </cell>
          <cell r="E5">
            <v>0.33333333333333331</v>
          </cell>
          <cell r="H5">
            <v>0.2</v>
          </cell>
          <cell r="I5">
            <v>0.6</v>
          </cell>
        </row>
        <row r="6">
          <cell r="D6">
            <v>0.18181818181818182</v>
          </cell>
          <cell r="E6">
            <v>0.5</v>
          </cell>
          <cell r="H6">
            <v>0.3</v>
          </cell>
          <cell r="I6">
            <v>0.4</v>
          </cell>
        </row>
        <row r="7">
          <cell r="D7">
            <v>0.27272727272727271</v>
          </cell>
          <cell r="E7">
            <v>0.6</v>
          </cell>
          <cell r="H7">
            <v>0.4</v>
          </cell>
          <cell r="I7">
            <v>0.35714285714285715</v>
          </cell>
        </row>
        <row r="8">
          <cell r="D8">
            <v>0.27272727272727271</v>
          </cell>
          <cell r="E8">
            <v>0.5</v>
          </cell>
          <cell r="H8">
            <v>0.5</v>
          </cell>
          <cell r="I8">
            <v>0</v>
          </cell>
        </row>
        <row r="9">
          <cell r="D9">
            <v>0.27272727272727271</v>
          </cell>
          <cell r="E9">
            <v>0.42857142857142855</v>
          </cell>
          <cell r="H9">
            <v>0.6</v>
          </cell>
          <cell r="I9">
            <v>0</v>
          </cell>
        </row>
        <row r="10">
          <cell r="D10">
            <v>0.27272727272727271</v>
          </cell>
          <cell r="E10">
            <v>0.375</v>
          </cell>
          <cell r="H10">
            <v>0.7</v>
          </cell>
          <cell r="I10">
            <v>0</v>
          </cell>
        </row>
        <row r="11">
          <cell r="D11">
            <v>0.27272727272727271</v>
          </cell>
          <cell r="E11">
            <v>0.33333333333333331</v>
          </cell>
          <cell r="H11">
            <v>0.8</v>
          </cell>
          <cell r="I11">
            <v>0</v>
          </cell>
        </row>
        <row r="12">
          <cell r="D12">
            <v>0.36363636363636365</v>
          </cell>
          <cell r="E12">
            <v>0.4</v>
          </cell>
          <cell r="H12">
            <v>0.9</v>
          </cell>
          <cell r="I12">
            <v>0</v>
          </cell>
        </row>
        <row r="13">
          <cell r="D13">
            <v>0.36363636363636365</v>
          </cell>
          <cell r="E13">
            <v>0.36363636363636365</v>
          </cell>
          <cell r="H13">
            <v>1</v>
          </cell>
          <cell r="I13">
            <v>0</v>
          </cell>
        </row>
        <row r="14">
          <cell r="D14">
            <v>0.36363636363636365</v>
          </cell>
          <cell r="E14">
            <v>0.33333333333333331</v>
          </cell>
        </row>
        <row r="15">
          <cell r="D15">
            <v>0.36363636363636365</v>
          </cell>
          <cell r="E15">
            <v>0.30769230769230771</v>
          </cell>
        </row>
        <row r="16">
          <cell r="D16">
            <v>0.45454545454545453</v>
          </cell>
          <cell r="E16">
            <v>0.35714285714285715</v>
          </cell>
        </row>
        <row r="17">
          <cell r="D17">
            <v>0.45454545454545453</v>
          </cell>
          <cell r="E17">
            <v>0.33333333333333331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6" sqref="E26"/>
    </sheetView>
  </sheetViews>
  <sheetFormatPr baseColWidth="10" defaultRowHeight="15" x14ac:dyDescent="0"/>
  <cols>
    <col min="1" max="1" width="27.83203125" style="2" customWidth="1"/>
    <col min="2" max="7" width="10.83203125" style="2"/>
    <col min="8" max="8" width="21.6640625" style="2" customWidth="1"/>
    <col min="9" max="14" width="10.83203125" style="2"/>
    <col min="15" max="15" width="27.5" style="2" customWidth="1"/>
    <col min="16" max="16384" width="10.832031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s="2" t="s">
        <v>11</v>
      </c>
      <c r="B2" s="2">
        <v>1</v>
      </c>
      <c r="C2" s="2">
        <v>0</v>
      </c>
      <c r="D2" s="2">
        <v>1</v>
      </c>
      <c r="E2" s="2">
        <v>1</v>
      </c>
      <c r="G2" s="2" t="s">
        <v>38</v>
      </c>
    </row>
    <row r="3" spans="1:7">
      <c r="A3" s="2" t="s">
        <v>10</v>
      </c>
      <c r="B3" s="2">
        <v>1</v>
      </c>
      <c r="C3" s="2">
        <v>1</v>
      </c>
      <c r="D3" s="2">
        <v>0</v>
      </c>
      <c r="E3" s="2">
        <v>1</v>
      </c>
      <c r="G3" t="s">
        <v>39</v>
      </c>
    </row>
    <row r="4" spans="1:7">
      <c r="A4" s="2" t="s">
        <v>6</v>
      </c>
      <c r="B4" s="2">
        <v>1</v>
      </c>
      <c r="C4" s="2">
        <v>0</v>
      </c>
      <c r="D4" s="2">
        <v>0</v>
      </c>
      <c r="E4" s="2">
        <v>0</v>
      </c>
      <c r="G4" s="2" t="s">
        <v>44</v>
      </c>
    </row>
    <row r="5" spans="1:7">
      <c r="A5" s="2" t="s">
        <v>7</v>
      </c>
      <c r="B5" s="2">
        <v>1</v>
      </c>
      <c r="C5" s="2">
        <v>0</v>
      </c>
      <c r="D5" s="2">
        <v>1</v>
      </c>
      <c r="E5" s="2">
        <v>1</v>
      </c>
      <c r="G5" s="2" t="s">
        <v>26</v>
      </c>
    </row>
    <row r="6" spans="1:7">
      <c r="A6" s="2" t="s">
        <v>8</v>
      </c>
      <c r="B6" s="2">
        <v>1</v>
      </c>
      <c r="C6" s="2">
        <v>0</v>
      </c>
      <c r="D6" s="2">
        <v>0</v>
      </c>
      <c r="E6" s="2">
        <v>1</v>
      </c>
    </row>
    <row r="7" spans="1:7">
      <c r="A7" s="2" t="s">
        <v>9</v>
      </c>
      <c r="B7" s="2">
        <v>1</v>
      </c>
      <c r="C7" s="2">
        <v>0</v>
      </c>
      <c r="D7" s="2">
        <v>0</v>
      </c>
      <c r="E7" s="2">
        <v>0</v>
      </c>
    </row>
    <row r="8" spans="1:7">
      <c r="A8" s="2" t="s">
        <v>12</v>
      </c>
      <c r="B8" s="2">
        <v>1</v>
      </c>
      <c r="C8" s="2">
        <v>0</v>
      </c>
      <c r="D8" s="2">
        <v>0</v>
      </c>
      <c r="E8" s="2">
        <v>0</v>
      </c>
    </row>
    <row r="9" spans="1:7">
      <c r="A9" s="2" t="s">
        <v>13</v>
      </c>
      <c r="B9" s="2">
        <v>1</v>
      </c>
      <c r="C9" s="2">
        <v>0</v>
      </c>
      <c r="D9" s="2">
        <v>1</v>
      </c>
      <c r="E9" s="2">
        <v>0</v>
      </c>
    </row>
    <row r="10" spans="1:7">
      <c r="A10" s="2" t="s">
        <v>14</v>
      </c>
      <c r="B10" s="2">
        <v>1</v>
      </c>
      <c r="C10" s="2">
        <v>0</v>
      </c>
      <c r="D10" s="2">
        <v>0</v>
      </c>
      <c r="E10" s="2">
        <v>0</v>
      </c>
      <c r="G10" s="2" t="s">
        <v>40</v>
      </c>
    </row>
    <row r="11" spans="1:7">
      <c r="A11" s="2" t="s">
        <v>15</v>
      </c>
      <c r="B11" s="2">
        <v>0</v>
      </c>
      <c r="C11" s="2">
        <v>1</v>
      </c>
      <c r="D11" s="2">
        <v>0</v>
      </c>
      <c r="E11" s="2">
        <v>0</v>
      </c>
      <c r="G11" s="2" t="s">
        <v>42</v>
      </c>
    </row>
    <row r="12" spans="1:7">
      <c r="A12" s="2" t="s">
        <v>16</v>
      </c>
      <c r="B12" s="2">
        <v>0</v>
      </c>
      <c r="C12" s="2">
        <v>1</v>
      </c>
      <c r="D12" s="2">
        <v>0</v>
      </c>
      <c r="E12" s="2">
        <v>0</v>
      </c>
      <c r="G12" s="2" t="s">
        <v>45</v>
      </c>
    </row>
    <row r="13" spans="1:7">
      <c r="A13" s="2" t="s">
        <v>17</v>
      </c>
      <c r="B13" s="2">
        <v>0</v>
      </c>
      <c r="C13" s="2">
        <v>1</v>
      </c>
      <c r="D13" s="2">
        <v>1</v>
      </c>
      <c r="E13" s="2">
        <v>1</v>
      </c>
      <c r="G13" s="2" t="s">
        <v>43</v>
      </c>
    </row>
    <row r="14" spans="1:7">
      <c r="A14" s="2" t="s">
        <v>18</v>
      </c>
      <c r="B14" s="2">
        <v>0</v>
      </c>
      <c r="C14" s="2">
        <v>1</v>
      </c>
      <c r="D14" s="2">
        <v>0</v>
      </c>
      <c r="E14" s="2">
        <v>1</v>
      </c>
    </row>
    <row r="15" spans="1:7">
      <c r="A15" s="2" t="s">
        <v>19</v>
      </c>
      <c r="B15" s="2">
        <v>0</v>
      </c>
      <c r="C15" s="2">
        <v>0</v>
      </c>
      <c r="D15" s="2">
        <v>1</v>
      </c>
      <c r="E15" s="2">
        <v>0</v>
      </c>
    </row>
    <row r="16" spans="1:7">
      <c r="A16" s="2" t="s">
        <v>20</v>
      </c>
      <c r="B16" s="2">
        <v>0</v>
      </c>
      <c r="C16" s="2">
        <v>0</v>
      </c>
      <c r="D16" s="2">
        <v>1</v>
      </c>
      <c r="E16" s="2">
        <v>0</v>
      </c>
    </row>
    <row r="17" spans="1:7">
      <c r="A17" s="2" t="s">
        <v>21</v>
      </c>
      <c r="B17" s="2">
        <v>0</v>
      </c>
      <c r="C17" s="2">
        <v>0</v>
      </c>
      <c r="D17" s="2">
        <v>1</v>
      </c>
      <c r="E17" s="2">
        <v>0</v>
      </c>
    </row>
    <row r="18" spans="1:7">
      <c r="A18" s="2" t="s">
        <v>22</v>
      </c>
      <c r="B18" s="2">
        <v>0</v>
      </c>
      <c r="C18" s="2">
        <v>0</v>
      </c>
      <c r="D18" s="2">
        <v>0</v>
      </c>
      <c r="E18" s="2">
        <v>1</v>
      </c>
    </row>
    <row r="19" spans="1:7">
      <c r="A19" s="2" t="s">
        <v>23</v>
      </c>
      <c r="B19" s="2">
        <v>0</v>
      </c>
      <c r="C19" s="2">
        <v>0</v>
      </c>
      <c r="D19" s="2">
        <v>0</v>
      </c>
      <c r="E19" s="2">
        <v>1</v>
      </c>
      <c r="G19" s="2" t="s">
        <v>41</v>
      </c>
    </row>
    <row r="20" spans="1:7">
      <c r="G20" s="2" t="s">
        <v>27</v>
      </c>
    </row>
    <row r="21" spans="1:7">
      <c r="G21" s="2" t="s">
        <v>46</v>
      </c>
    </row>
    <row r="22" spans="1:7">
      <c r="G22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D1" workbookViewId="0">
      <selection activeCell="R14" sqref="R14"/>
    </sheetView>
  </sheetViews>
  <sheetFormatPr baseColWidth="10" defaultRowHeight="15" x14ac:dyDescent="0"/>
  <cols>
    <col min="1" max="1" width="21.5" customWidth="1"/>
    <col min="9" max="9" width="12.83203125" customWidth="1"/>
  </cols>
  <sheetData>
    <row r="1" spans="1:18">
      <c r="A1" s="2" t="s">
        <v>24</v>
      </c>
      <c r="B1" s="2"/>
      <c r="C1" s="2"/>
      <c r="D1" s="2"/>
      <c r="E1" s="2"/>
      <c r="G1" s="1" t="s">
        <v>32</v>
      </c>
      <c r="H1" s="2"/>
      <c r="I1" s="2"/>
      <c r="J1" s="2"/>
      <c r="K1" s="2"/>
      <c r="N1" s="1" t="s">
        <v>37</v>
      </c>
    </row>
    <row r="2" spans="1:1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29</v>
      </c>
      <c r="H2" s="2" t="s">
        <v>5</v>
      </c>
      <c r="N2" s="1" t="s">
        <v>29</v>
      </c>
      <c r="O2" s="2" t="s">
        <v>5</v>
      </c>
      <c r="Q2" s="1" t="s">
        <v>52</v>
      </c>
      <c r="R2">
        <f>SQRT(1)</f>
        <v>1</v>
      </c>
    </row>
    <row r="3" spans="1:18">
      <c r="A3" s="2" t="s">
        <v>11</v>
      </c>
      <c r="B3" s="2">
        <v>2</v>
      </c>
      <c r="C3" s="2">
        <v>0</v>
      </c>
      <c r="D3" s="2">
        <v>1</v>
      </c>
      <c r="E3" s="2">
        <v>2</v>
      </c>
      <c r="G3" s="1" t="s">
        <v>50</v>
      </c>
      <c r="H3" s="2" t="s">
        <v>1</v>
      </c>
      <c r="I3" s="2" t="s">
        <v>2</v>
      </c>
      <c r="J3" s="2" t="s">
        <v>3</v>
      </c>
      <c r="K3" s="2" t="s">
        <v>4</v>
      </c>
      <c r="N3" s="1" t="s">
        <v>50</v>
      </c>
      <c r="O3" s="2" t="s">
        <v>1</v>
      </c>
      <c r="P3" s="2" t="s">
        <v>2</v>
      </c>
      <c r="Q3" s="2" t="s">
        <v>3</v>
      </c>
      <c r="R3" s="2" t="s">
        <v>4</v>
      </c>
    </row>
    <row r="4" spans="1:18">
      <c r="A4" s="2" t="s">
        <v>10</v>
      </c>
      <c r="B4" s="2">
        <v>1</v>
      </c>
      <c r="C4" s="2">
        <v>1</v>
      </c>
      <c r="D4" s="2">
        <v>0</v>
      </c>
      <c r="E4" s="2">
        <v>2</v>
      </c>
      <c r="G4" s="1" t="s">
        <v>49</v>
      </c>
      <c r="H4" s="2">
        <f>1*'EJ3'!B3</f>
        <v>2</v>
      </c>
      <c r="I4" s="2">
        <f>1*'EJ3'!C3</f>
        <v>0</v>
      </c>
      <c r="J4" s="2">
        <f>1*'EJ3'!D3</f>
        <v>1</v>
      </c>
      <c r="K4" s="2">
        <f>1*'EJ3'!E3</f>
        <v>2</v>
      </c>
      <c r="N4" s="1" t="s">
        <v>49</v>
      </c>
      <c r="O4" s="2">
        <f>(1*B3)/B21</f>
        <v>0.5163977794943222</v>
      </c>
      <c r="P4" s="2">
        <f t="shared" ref="P4:R4" si="0">(1*C3)/C21</f>
        <v>0</v>
      </c>
      <c r="Q4" s="2">
        <f t="shared" si="0"/>
        <v>0.31622776601683794</v>
      </c>
      <c r="R4" s="2">
        <f t="shared" si="0"/>
        <v>0.53452248382484879</v>
      </c>
    </row>
    <row r="5" spans="1:18">
      <c r="A5" s="2" t="s">
        <v>6</v>
      </c>
      <c r="B5" s="2">
        <v>1</v>
      </c>
      <c r="C5" s="2">
        <v>0</v>
      </c>
      <c r="D5" s="2">
        <v>0</v>
      </c>
      <c r="E5" s="2">
        <v>0</v>
      </c>
      <c r="G5" s="1" t="s">
        <v>51</v>
      </c>
      <c r="H5" t="s">
        <v>47</v>
      </c>
      <c r="N5" s="1" t="s">
        <v>51</v>
      </c>
      <c r="O5" t="s">
        <v>54</v>
      </c>
    </row>
    <row r="6" spans="1:18">
      <c r="A6" s="2" t="s">
        <v>7</v>
      </c>
      <c r="B6" s="2">
        <v>1</v>
      </c>
      <c r="C6" s="2">
        <v>0</v>
      </c>
      <c r="D6" s="2">
        <v>1</v>
      </c>
      <c r="E6" s="2">
        <v>1</v>
      </c>
      <c r="G6" s="1"/>
      <c r="N6" s="1"/>
    </row>
    <row r="7" spans="1:18">
      <c r="A7" s="2" t="s">
        <v>8</v>
      </c>
      <c r="B7" s="2">
        <v>1</v>
      </c>
      <c r="C7" s="2">
        <v>0</v>
      </c>
      <c r="D7" s="2">
        <v>0</v>
      </c>
      <c r="E7" s="2">
        <v>1</v>
      </c>
      <c r="G7" s="1" t="s">
        <v>30</v>
      </c>
      <c r="H7" t="s">
        <v>33</v>
      </c>
      <c r="N7" s="1" t="s">
        <v>30</v>
      </c>
      <c r="O7" t="s">
        <v>33</v>
      </c>
      <c r="Q7" s="1" t="s">
        <v>53</v>
      </c>
      <c r="R7">
        <f>SQRT(1+1)</f>
        <v>1.4142135623730951</v>
      </c>
    </row>
    <row r="8" spans="1:18">
      <c r="A8" s="2" t="s">
        <v>9</v>
      </c>
      <c r="B8" s="2">
        <v>2</v>
      </c>
      <c r="C8" s="2">
        <v>0</v>
      </c>
      <c r="D8" s="2">
        <v>0</v>
      </c>
      <c r="E8" s="2">
        <v>0</v>
      </c>
      <c r="G8" s="1" t="s">
        <v>50</v>
      </c>
      <c r="H8" s="2" t="s">
        <v>1</v>
      </c>
      <c r="I8" s="2" t="s">
        <v>2</v>
      </c>
      <c r="J8" s="2" t="s">
        <v>3</v>
      </c>
      <c r="K8" s="2" t="s">
        <v>4</v>
      </c>
      <c r="N8" s="1" t="s">
        <v>50</v>
      </c>
      <c r="O8" s="2" t="s">
        <v>1</v>
      </c>
      <c r="P8" s="2" t="s">
        <v>2</v>
      </c>
      <c r="Q8" s="2" t="s">
        <v>3</v>
      </c>
      <c r="R8" s="2" t="s">
        <v>4</v>
      </c>
    </row>
    <row r="9" spans="1:18">
      <c r="A9" s="2" t="s">
        <v>12</v>
      </c>
      <c r="B9" s="2">
        <v>1</v>
      </c>
      <c r="C9" s="2">
        <v>0</v>
      </c>
      <c r="D9" s="2">
        <v>0</v>
      </c>
      <c r="E9" s="2">
        <v>0</v>
      </c>
      <c r="G9" s="1" t="s">
        <v>49</v>
      </c>
      <c r="H9" s="2">
        <f>(1*'EJ3'!B14)+('EJ3'!B4*1)</f>
        <v>1</v>
      </c>
      <c r="I9" s="2">
        <f>(1*'EJ3'!C14)+('EJ3'!C4*1)</f>
        <v>2</v>
      </c>
      <c r="J9" s="2">
        <f>(1*'EJ3'!D14)+('EJ3'!D4*1)</f>
        <v>1</v>
      </c>
      <c r="K9" s="2">
        <f>(1*'EJ3'!E14)+('EJ3'!E4*1)</f>
        <v>3</v>
      </c>
      <c r="N9" s="1" t="s">
        <v>49</v>
      </c>
      <c r="O9" s="2">
        <f>(1*B14+1*B4)/(B21*R7)</f>
        <v>0.18257418583505533</v>
      </c>
      <c r="P9" s="2">
        <f>(1*C14+1*C4)/(C21*R7)</f>
        <v>0.63245553203367588</v>
      </c>
      <c r="Q9" s="2">
        <f>(1*D14+1*D4)/(D21*R7)</f>
        <v>0.22360679774997896</v>
      </c>
      <c r="R9" s="2">
        <f>(1*E14+1*E4)/(E21*R7)</f>
        <v>0.56694670951384085</v>
      </c>
    </row>
    <row r="10" spans="1:18">
      <c r="A10" s="2" t="s">
        <v>13</v>
      </c>
      <c r="B10" s="2">
        <v>1</v>
      </c>
      <c r="C10" s="2">
        <v>0</v>
      </c>
      <c r="D10" s="2">
        <v>1</v>
      </c>
      <c r="E10" s="2">
        <v>0</v>
      </c>
      <c r="G10" s="1" t="s">
        <v>51</v>
      </c>
      <c r="H10" t="s">
        <v>48</v>
      </c>
      <c r="N10" s="1" t="s">
        <v>51</v>
      </c>
      <c r="O10" t="s">
        <v>55</v>
      </c>
    </row>
    <row r="11" spans="1:18">
      <c r="A11" s="2" t="s">
        <v>14</v>
      </c>
      <c r="B11" s="2">
        <v>1</v>
      </c>
      <c r="C11" s="2">
        <v>0</v>
      </c>
      <c r="D11" s="2">
        <v>0</v>
      </c>
      <c r="E11" s="2">
        <v>0</v>
      </c>
      <c r="G11" s="1"/>
      <c r="N11" s="1"/>
    </row>
    <row r="12" spans="1:18">
      <c r="A12" s="2" t="s">
        <v>15</v>
      </c>
      <c r="B12" s="2">
        <v>0</v>
      </c>
      <c r="C12" s="2">
        <v>1</v>
      </c>
      <c r="D12" s="2">
        <v>0</v>
      </c>
      <c r="E12" s="2">
        <v>0</v>
      </c>
      <c r="G12" s="1" t="s">
        <v>31</v>
      </c>
      <c r="H12" t="s">
        <v>96</v>
      </c>
      <c r="N12" s="1" t="s">
        <v>31</v>
      </c>
      <c r="O12" t="s">
        <v>96</v>
      </c>
      <c r="Q12" s="1" t="s">
        <v>53</v>
      </c>
      <c r="R12">
        <f>SQRT(1+1+1)</f>
        <v>1.7320508075688772</v>
      </c>
    </row>
    <row r="13" spans="1:18">
      <c r="A13" s="2" t="s">
        <v>16</v>
      </c>
      <c r="B13" s="2">
        <v>0</v>
      </c>
      <c r="C13" s="2">
        <v>1</v>
      </c>
      <c r="D13" s="2">
        <v>0</v>
      </c>
      <c r="E13" s="2">
        <v>0</v>
      </c>
      <c r="G13" s="1" t="s">
        <v>50</v>
      </c>
      <c r="H13" s="2" t="s">
        <v>1</v>
      </c>
      <c r="I13" s="2" t="s">
        <v>2</v>
      </c>
      <c r="J13" s="2" t="s">
        <v>3</v>
      </c>
      <c r="K13" s="2" t="s">
        <v>4</v>
      </c>
      <c r="N13" s="1" t="s">
        <v>50</v>
      </c>
      <c r="O13" s="2" t="s">
        <v>1</v>
      </c>
      <c r="P13" s="2" t="s">
        <v>2</v>
      </c>
      <c r="Q13" s="2" t="s">
        <v>3</v>
      </c>
      <c r="R13" s="2" t="s">
        <v>4</v>
      </c>
    </row>
    <row r="14" spans="1:18">
      <c r="A14" s="2" t="s">
        <v>17</v>
      </c>
      <c r="B14" s="2">
        <v>0</v>
      </c>
      <c r="C14" s="2">
        <v>1</v>
      </c>
      <c r="D14" s="2">
        <v>1</v>
      </c>
      <c r="E14" s="2">
        <v>1</v>
      </c>
      <c r="G14" s="1" t="s">
        <v>49</v>
      </c>
      <c r="H14" s="2">
        <f>(1*'EJ3'!B16)+(1*'EJ3'!B3)+(1*'EJ3'!B14)</f>
        <v>2</v>
      </c>
      <c r="I14" s="2">
        <f>(1*'EJ3'!C16)+(1*'EJ3'!C3)+(1*'EJ3'!C14)</f>
        <v>1</v>
      </c>
      <c r="J14" s="2">
        <f>(1*'EJ3'!D16)+(1*'EJ3'!D3)+(1*'EJ3'!D14)</f>
        <v>4</v>
      </c>
      <c r="K14" s="2">
        <f>(1*'EJ3'!E16)+(1*'EJ3'!E3)+(1*'EJ3'!E14)</f>
        <v>3</v>
      </c>
      <c r="N14" s="1" t="s">
        <v>49</v>
      </c>
      <c r="O14" s="2">
        <f>(1*B16+1*B3+1*B14)/(B21*R12)</f>
        <v>0.29814239699997197</v>
      </c>
      <c r="P14" s="2">
        <f>(1*C16+1*C3+1*C14)/(C21*R12)</f>
        <v>0.2581988897471611</v>
      </c>
      <c r="Q14" s="2">
        <f>(1*D16+1*D3+1*D14)/(D21*R12)</f>
        <v>0.73029674334022143</v>
      </c>
      <c r="R14" s="2">
        <f>(1*E16+1*E3+1*E14)/(E21*R12)</f>
        <v>0.46291004988627577</v>
      </c>
    </row>
    <row r="15" spans="1:18">
      <c r="A15" s="2" t="s">
        <v>18</v>
      </c>
      <c r="B15" s="2">
        <v>0</v>
      </c>
      <c r="C15" s="2">
        <v>1</v>
      </c>
      <c r="D15" s="2">
        <v>0</v>
      </c>
      <c r="E15" s="2">
        <v>1</v>
      </c>
      <c r="G15" s="1" t="s">
        <v>51</v>
      </c>
      <c r="H15" t="s">
        <v>56</v>
      </c>
      <c r="N15" s="1" t="s">
        <v>51</v>
      </c>
      <c r="O15" t="s">
        <v>56</v>
      </c>
    </row>
    <row r="16" spans="1:18">
      <c r="A16" s="2" t="s">
        <v>19</v>
      </c>
      <c r="B16" s="2">
        <v>0</v>
      </c>
      <c r="C16" s="2">
        <v>0</v>
      </c>
      <c r="D16" s="2">
        <v>2</v>
      </c>
      <c r="E16" s="2">
        <v>0</v>
      </c>
    </row>
    <row r="17" spans="1:17">
      <c r="A17" s="2" t="s">
        <v>20</v>
      </c>
      <c r="B17" s="2">
        <v>0</v>
      </c>
      <c r="C17" s="2">
        <v>0</v>
      </c>
      <c r="D17" s="2">
        <v>1</v>
      </c>
      <c r="E17" s="2">
        <v>0</v>
      </c>
    </row>
    <row r="18" spans="1:17">
      <c r="A18" s="2" t="s">
        <v>21</v>
      </c>
      <c r="B18" s="2">
        <v>0</v>
      </c>
      <c r="C18" s="2">
        <v>0</v>
      </c>
      <c r="D18" s="2">
        <v>1</v>
      </c>
      <c r="E18" s="2">
        <v>0</v>
      </c>
    </row>
    <row r="19" spans="1:17">
      <c r="A19" s="2" t="s">
        <v>22</v>
      </c>
      <c r="B19" s="2">
        <v>0</v>
      </c>
      <c r="C19" s="2">
        <v>0</v>
      </c>
      <c r="D19" s="2">
        <v>0</v>
      </c>
      <c r="E19" s="2">
        <v>1</v>
      </c>
    </row>
    <row r="20" spans="1:17">
      <c r="A20" s="2" t="s">
        <v>23</v>
      </c>
      <c r="B20" s="2">
        <v>0</v>
      </c>
      <c r="C20" s="2">
        <v>0</v>
      </c>
      <c r="D20" s="2">
        <v>0</v>
      </c>
      <c r="E20" s="2">
        <v>1</v>
      </c>
    </row>
    <row r="21" spans="1:17">
      <c r="A21" s="1" t="s">
        <v>34</v>
      </c>
      <c r="B21" s="1">
        <f>SQRT(SUMSQ(B3:B20))</f>
        <v>3.872983346207417</v>
      </c>
      <c r="C21" s="1">
        <f>SQRT(SUMSQ(C3:C20))</f>
        <v>2.2360679774997898</v>
      </c>
      <c r="D21" s="1">
        <f>SQRT(SUMSQ(D3:D20))</f>
        <v>3.1622776601683795</v>
      </c>
      <c r="E21" s="1">
        <f>SQRT(SUMSQ(E3:E20))</f>
        <v>3.7416573867739413</v>
      </c>
    </row>
    <row r="22" spans="1:17">
      <c r="A22" s="2"/>
      <c r="B22" s="2"/>
      <c r="C22" s="2"/>
      <c r="D22" s="2"/>
      <c r="E22" s="2"/>
    </row>
    <row r="23" spans="1:17">
      <c r="A23" s="1"/>
      <c r="B23" s="2"/>
      <c r="C23" s="2"/>
      <c r="D23" s="2"/>
      <c r="E23" s="2"/>
    </row>
    <row r="24" spans="1:17">
      <c r="A24" s="2"/>
      <c r="B24" s="2"/>
      <c r="C24" s="2"/>
      <c r="D24" s="2"/>
      <c r="E24" s="2"/>
      <c r="N24" s="2"/>
      <c r="O24" s="2"/>
      <c r="P24" s="2"/>
      <c r="Q24" s="2"/>
    </row>
    <row r="25" spans="1:17">
      <c r="A25" s="2"/>
      <c r="B25" s="2"/>
      <c r="C25" s="2"/>
      <c r="D25" s="2"/>
      <c r="E25" s="2"/>
      <c r="G25" s="2"/>
      <c r="H25" s="2"/>
      <c r="I25" s="2"/>
      <c r="J25" s="2"/>
      <c r="K25" s="2"/>
      <c r="N25" s="2"/>
      <c r="O25" s="2"/>
      <c r="P25" s="2"/>
      <c r="Q25" s="2"/>
    </row>
    <row r="26" spans="1:17">
      <c r="A26" s="2"/>
      <c r="B26" s="2"/>
      <c r="C26" s="2"/>
      <c r="D26" s="2"/>
      <c r="E26" s="2"/>
      <c r="G26" s="2"/>
      <c r="H26" s="2"/>
      <c r="I26" s="2"/>
      <c r="J26" s="2"/>
      <c r="K26" s="2"/>
      <c r="N26" s="2"/>
      <c r="O26" s="2"/>
      <c r="P26" s="2"/>
      <c r="Q26" s="2"/>
    </row>
    <row r="27" spans="1:17">
      <c r="G27" s="2"/>
      <c r="H27" s="2"/>
      <c r="I27" s="2"/>
      <c r="J27" s="2"/>
      <c r="K27" s="2"/>
      <c r="N27" s="2"/>
      <c r="O27" s="2"/>
      <c r="P27" s="2"/>
      <c r="Q27" s="2"/>
    </row>
    <row r="28" spans="1:17">
      <c r="G28" s="2"/>
      <c r="H28" s="2"/>
      <c r="I28" s="2"/>
      <c r="J28" s="2"/>
      <c r="K28" s="2"/>
      <c r="N28" s="2"/>
      <c r="O28" s="2"/>
      <c r="P28" s="2"/>
      <c r="Q28" s="2"/>
    </row>
    <row r="29" spans="1:17">
      <c r="G29" s="2"/>
      <c r="H29" s="2"/>
      <c r="I29" s="2"/>
      <c r="J29" s="2"/>
      <c r="K29" s="2"/>
      <c r="N29" s="2"/>
      <c r="O29" s="2"/>
      <c r="P29" s="2"/>
      <c r="Q29" s="2"/>
    </row>
    <row r="30" spans="1:17">
      <c r="G30" s="2"/>
      <c r="H30" s="2"/>
      <c r="I30" s="2"/>
      <c r="J30" s="2"/>
      <c r="K30" s="2"/>
      <c r="N30" s="2"/>
      <c r="O30" s="2"/>
      <c r="P30" s="2"/>
      <c r="Q30" s="2"/>
    </row>
    <row r="31" spans="1:17"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</row>
    <row r="32" spans="1:17">
      <c r="N32" s="2"/>
      <c r="O32" s="2"/>
      <c r="P32" s="2"/>
      <c r="Q32" s="2"/>
    </row>
    <row r="33" spans="14:17">
      <c r="N33" s="2"/>
      <c r="O33" s="2"/>
      <c r="P33" s="2"/>
      <c r="Q33" s="2"/>
    </row>
    <row r="34" spans="14:17">
      <c r="N34" s="2"/>
      <c r="O34" s="2"/>
      <c r="P34" s="2"/>
      <c r="Q34" s="2"/>
    </row>
    <row r="35" spans="14:17">
      <c r="N35" s="2"/>
      <c r="O35" s="2"/>
      <c r="P35" s="2"/>
      <c r="Q35" s="2"/>
    </row>
    <row r="36" spans="14:17">
      <c r="N36" s="2"/>
      <c r="O36" s="2"/>
      <c r="P36" s="2"/>
      <c r="Q36" s="2"/>
    </row>
    <row r="37" spans="14:17">
      <c r="N37" s="2"/>
      <c r="O37" s="2"/>
      <c r="P37" s="2"/>
      <c r="Q37" s="2"/>
    </row>
    <row r="38" spans="14:17">
      <c r="N38" s="2"/>
      <c r="O38" s="2"/>
      <c r="P38" s="2"/>
      <c r="Q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J1" workbookViewId="0">
      <selection activeCell="Q16" sqref="Q16"/>
    </sheetView>
  </sheetViews>
  <sheetFormatPr baseColWidth="10" defaultRowHeight="15" x14ac:dyDescent="0"/>
  <cols>
    <col min="1" max="1" width="24.5" customWidth="1"/>
  </cols>
  <sheetData>
    <row r="1" spans="1:21">
      <c r="A1" s="3" t="s">
        <v>25</v>
      </c>
      <c r="B1" s="3"/>
      <c r="C1" s="3"/>
      <c r="D1" s="3"/>
      <c r="E1" s="3"/>
      <c r="F1" s="2"/>
      <c r="G1" s="2"/>
      <c r="I1" s="1" t="s">
        <v>32</v>
      </c>
      <c r="J1" s="2"/>
      <c r="K1" s="2"/>
      <c r="L1" s="2"/>
      <c r="M1" s="2"/>
      <c r="P1" s="1" t="s">
        <v>37</v>
      </c>
    </row>
    <row r="2" spans="1:2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36</v>
      </c>
      <c r="G2" s="4" t="s">
        <v>35</v>
      </c>
      <c r="I2" s="1" t="s">
        <v>29</v>
      </c>
      <c r="J2" s="2" t="s">
        <v>5</v>
      </c>
      <c r="P2" s="1" t="s">
        <v>29</v>
      </c>
      <c r="Q2" s="2" t="s">
        <v>5</v>
      </c>
      <c r="S2" s="1" t="s">
        <v>52</v>
      </c>
      <c r="T2">
        <f>SQRT(POWER(G3,2))</f>
        <v>0.12493873660829993</v>
      </c>
    </row>
    <row r="3" spans="1:21">
      <c r="A3" s="3" t="s">
        <v>11</v>
      </c>
      <c r="B3" s="2">
        <f>$G3*'EJ3'!B3</f>
        <v>0.24987747321659987</v>
      </c>
      <c r="C3" s="2">
        <f>$G3*'EJ3'!C3</f>
        <v>0</v>
      </c>
      <c r="D3" s="2">
        <f>$G3*'EJ3'!D3</f>
        <v>0.12493873660829993</v>
      </c>
      <c r="E3" s="2">
        <f>$G3*'EJ3'!E3</f>
        <v>0.24987747321659987</v>
      </c>
      <c r="F3" s="4">
        <v>3</v>
      </c>
      <c r="G3" s="1">
        <f t="shared" ref="G3:G20" si="0">LOG(4/F3)</f>
        <v>0.12493873660829993</v>
      </c>
      <c r="I3" s="1" t="s">
        <v>50</v>
      </c>
      <c r="J3" s="2" t="s">
        <v>1</v>
      </c>
      <c r="K3" s="2" t="s">
        <v>2</v>
      </c>
      <c r="L3" s="2" t="s">
        <v>3</v>
      </c>
      <c r="M3" s="2" t="s">
        <v>4</v>
      </c>
      <c r="P3" s="1" t="s">
        <v>50</v>
      </c>
      <c r="Q3" s="2" t="s">
        <v>1</v>
      </c>
      <c r="R3" s="2" t="s">
        <v>2</v>
      </c>
      <c r="S3" s="2" t="s">
        <v>3</v>
      </c>
      <c r="T3" s="2" t="s">
        <v>4</v>
      </c>
    </row>
    <row r="4" spans="1:21">
      <c r="A4" s="3" t="s">
        <v>10</v>
      </c>
      <c r="B4" s="2">
        <f>$G4*'EJ3'!B4</f>
        <v>0.12493873660829993</v>
      </c>
      <c r="C4" s="2">
        <f>$G4*'EJ3'!C4</f>
        <v>0.12493873660829993</v>
      </c>
      <c r="D4" s="2">
        <f>$G4*'EJ3'!D4</f>
        <v>0</v>
      </c>
      <c r="E4" s="2">
        <f>$G4*'EJ3'!E4</f>
        <v>0.24987747321659987</v>
      </c>
      <c r="F4" s="4">
        <v>3</v>
      </c>
      <c r="G4" s="1">
        <f t="shared" si="0"/>
        <v>0.12493873660829993</v>
      </c>
      <c r="I4" s="1" t="s">
        <v>49</v>
      </c>
      <c r="J4" s="2">
        <f>($G3*B3)</f>
        <v>3.1219375810556293E-2</v>
      </c>
      <c r="K4" s="2">
        <f t="shared" ref="K4:M4" si="1">($G3*C3)</f>
        <v>0</v>
      </c>
      <c r="L4" s="2">
        <f t="shared" si="1"/>
        <v>1.5609687905278146E-2</v>
      </c>
      <c r="M4" s="2">
        <f t="shared" si="1"/>
        <v>3.1219375810556293E-2</v>
      </c>
      <c r="P4" s="1" t="s">
        <v>49</v>
      </c>
      <c r="Q4" s="2">
        <f>(J4)/(B21*$T$2)</f>
        <v>0.14900529334977036</v>
      </c>
      <c r="R4" s="2">
        <f t="shared" ref="R4:T4" si="2">(K4)/(C21*$T$2)</f>
        <v>0</v>
      </c>
      <c r="S4" s="2">
        <f>(L4)/(D21*$T$2)</f>
        <v>8.2162662067919889E-2</v>
      </c>
      <c r="T4" s="2">
        <f t="shared" si="2"/>
        <v>0.24244100625115889</v>
      </c>
    </row>
    <row r="5" spans="1:21">
      <c r="A5" s="3" t="s">
        <v>6</v>
      </c>
      <c r="B5" s="2">
        <f>$G5*'EJ3'!B5</f>
        <v>0.6020599913279624</v>
      </c>
      <c r="C5" s="2">
        <f>$G5*'EJ3'!C5</f>
        <v>0</v>
      </c>
      <c r="D5" s="2">
        <f>$G5*'EJ3'!D5</f>
        <v>0</v>
      </c>
      <c r="E5" s="2">
        <f>$G5*'EJ3'!E5</f>
        <v>0</v>
      </c>
      <c r="F5" s="4">
        <v>1</v>
      </c>
      <c r="G5" s="1">
        <f t="shared" si="0"/>
        <v>0.6020599913279624</v>
      </c>
      <c r="I5" s="1" t="s">
        <v>51</v>
      </c>
      <c r="J5" t="s">
        <v>47</v>
      </c>
      <c r="P5" s="1" t="s">
        <v>51</v>
      </c>
      <c r="Q5" t="s">
        <v>54</v>
      </c>
      <c r="U5" s="1"/>
    </row>
    <row r="6" spans="1:21">
      <c r="A6" s="3" t="s">
        <v>7</v>
      </c>
      <c r="B6" s="2">
        <f>$G6*'EJ3'!B6</f>
        <v>0.12493873660829993</v>
      </c>
      <c r="C6" s="2">
        <f>$G6*'EJ3'!C6</f>
        <v>0</v>
      </c>
      <c r="D6" s="2">
        <f>$G6*'EJ3'!D6</f>
        <v>0.12493873660829993</v>
      </c>
      <c r="E6" s="2">
        <f>$G6*'EJ3'!E6</f>
        <v>0.12493873660829993</v>
      </c>
      <c r="F6" s="4">
        <v>3</v>
      </c>
      <c r="G6" s="1">
        <f t="shared" si="0"/>
        <v>0.12493873660829993</v>
      </c>
      <c r="I6" s="1"/>
      <c r="P6" s="1"/>
    </row>
    <row r="7" spans="1:21">
      <c r="A7" s="3" t="s">
        <v>8</v>
      </c>
      <c r="B7" s="2">
        <f>$G7*'EJ3'!B7</f>
        <v>0.3010299956639812</v>
      </c>
      <c r="C7" s="2">
        <f>$G7*'EJ3'!C7</f>
        <v>0</v>
      </c>
      <c r="D7" s="2">
        <f>$G7*'EJ3'!D7</f>
        <v>0</v>
      </c>
      <c r="E7" s="2">
        <f>$G7*'EJ3'!E7</f>
        <v>0.3010299956639812</v>
      </c>
      <c r="F7" s="4">
        <v>2</v>
      </c>
      <c r="G7" s="1">
        <f t="shared" si="0"/>
        <v>0.3010299956639812</v>
      </c>
      <c r="I7" s="1" t="s">
        <v>30</v>
      </c>
      <c r="J7" t="s">
        <v>33</v>
      </c>
      <c r="P7" s="1" t="s">
        <v>30</v>
      </c>
      <c r="Q7" t="s">
        <v>33</v>
      </c>
      <c r="S7" s="1" t="s">
        <v>53</v>
      </c>
      <c r="T7">
        <f>SQRT(POWER(G14,2)+POWER(G4,2))</f>
        <v>0.17669005577721766</v>
      </c>
    </row>
    <row r="8" spans="1:21">
      <c r="A8" s="3" t="s">
        <v>9</v>
      </c>
      <c r="B8" s="2">
        <f>$G8*'EJ3'!B8</f>
        <v>1.2041199826559248</v>
      </c>
      <c r="C8" s="2">
        <f>$G8*'EJ3'!C8</f>
        <v>0</v>
      </c>
      <c r="D8" s="2">
        <f>$G8*'EJ3'!D8</f>
        <v>0</v>
      </c>
      <c r="E8" s="2">
        <f>$G8*'EJ3'!E8</f>
        <v>0</v>
      </c>
      <c r="F8" s="4">
        <v>1</v>
      </c>
      <c r="G8" s="1">
        <f t="shared" si="0"/>
        <v>0.6020599913279624</v>
      </c>
      <c r="I8" s="1" t="s">
        <v>50</v>
      </c>
      <c r="J8" s="2" t="s">
        <v>1</v>
      </c>
      <c r="K8" s="2" t="s">
        <v>2</v>
      </c>
      <c r="L8" s="2" t="s">
        <v>3</v>
      </c>
      <c r="M8" s="2" t="s">
        <v>4</v>
      </c>
      <c r="P8" s="1" t="s">
        <v>50</v>
      </c>
      <c r="Q8" s="2" t="s">
        <v>1</v>
      </c>
      <c r="R8" s="2" t="s">
        <v>2</v>
      </c>
      <c r="S8" s="2" t="s">
        <v>3</v>
      </c>
      <c r="T8" s="2" t="s">
        <v>4</v>
      </c>
    </row>
    <row r="9" spans="1:21">
      <c r="A9" s="3" t="s">
        <v>12</v>
      </c>
      <c r="B9" s="2">
        <f>$G9*'EJ3'!B9</f>
        <v>0.6020599913279624</v>
      </c>
      <c r="C9" s="2">
        <f>$G9*'EJ3'!C9</f>
        <v>0</v>
      </c>
      <c r="D9" s="2">
        <f>$G9*'EJ3'!D9</f>
        <v>0</v>
      </c>
      <c r="E9" s="2">
        <f>$G9*'EJ3'!E9</f>
        <v>0</v>
      </c>
      <c r="F9" s="4">
        <v>1</v>
      </c>
      <c r="G9" s="1">
        <f t="shared" si="0"/>
        <v>0.6020599913279624</v>
      </c>
      <c r="I9" s="1" t="s">
        <v>49</v>
      </c>
      <c r="J9" s="2">
        <f>($G$14*B14)+(B4*$G$4)</f>
        <v>1.5609687905278146E-2</v>
      </c>
      <c r="K9" s="2">
        <f t="shared" ref="K9:L9" si="3">($G$14*C14)+(C4*$G$4)</f>
        <v>3.1219375810556293E-2</v>
      </c>
      <c r="L9" s="2">
        <f t="shared" si="3"/>
        <v>1.5609687905278146E-2</v>
      </c>
      <c r="M9" s="2">
        <f>($G$14*E14)+(E4*$G$4)</f>
        <v>4.6829063715834437E-2</v>
      </c>
      <c r="P9" s="1" t="s">
        <v>49</v>
      </c>
      <c r="Q9" s="2">
        <f>(($G4*B4)+($G14*B14))/(B21*$T$7)</f>
        <v>5.2681326680156695E-2</v>
      </c>
      <c r="R9" s="2">
        <f t="shared" ref="R9:S9" si="4">(($G4*C4)+($G14*C14))/(C21*$T$7)</f>
        <v>0.19201007471414294</v>
      </c>
      <c r="S9" s="2">
        <f t="shared" si="4"/>
        <v>5.8097775508564882E-2</v>
      </c>
      <c r="T9" s="2">
        <f>(($G4*E4)+($G14*E14))/(E21*$T$7)</f>
        <v>0.25714751933682689</v>
      </c>
    </row>
    <row r="10" spans="1:21">
      <c r="A10" s="3" t="s">
        <v>13</v>
      </c>
      <c r="B10" s="2">
        <f>$G10*'EJ3'!B10</f>
        <v>0.3010299956639812</v>
      </c>
      <c r="C10" s="2">
        <f>$G10*'EJ3'!C10</f>
        <v>0</v>
      </c>
      <c r="D10" s="2">
        <f>$G10*'EJ3'!D10</f>
        <v>0.3010299956639812</v>
      </c>
      <c r="E10" s="2">
        <f>$G10*'EJ3'!E10</f>
        <v>0</v>
      </c>
      <c r="F10" s="4">
        <v>2</v>
      </c>
      <c r="G10" s="1">
        <f t="shared" si="0"/>
        <v>0.3010299956639812</v>
      </c>
      <c r="I10" s="1" t="s">
        <v>51</v>
      </c>
      <c r="J10" t="s">
        <v>48</v>
      </c>
      <c r="P10" s="1" t="s">
        <v>51</v>
      </c>
      <c r="Q10" t="s">
        <v>97</v>
      </c>
      <c r="U10" s="1"/>
    </row>
    <row r="11" spans="1:21">
      <c r="A11" s="3" t="s">
        <v>14</v>
      </c>
      <c r="B11" s="2">
        <f>$G11*'EJ3'!B11</f>
        <v>0.6020599913279624</v>
      </c>
      <c r="C11" s="2">
        <f>$G11*'EJ3'!C11</f>
        <v>0</v>
      </c>
      <c r="D11" s="2">
        <f>$G11*'EJ3'!D11</f>
        <v>0</v>
      </c>
      <c r="E11" s="2">
        <f>$G11*'EJ3'!E11</f>
        <v>0</v>
      </c>
      <c r="F11" s="4">
        <v>1</v>
      </c>
      <c r="G11" s="1">
        <f t="shared" si="0"/>
        <v>0.6020599913279624</v>
      </c>
      <c r="I11" s="1"/>
      <c r="P11" s="1"/>
    </row>
    <row r="12" spans="1:21">
      <c r="A12" s="3" t="s">
        <v>15</v>
      </c>
      <c r="B12" s="2">
        <f>$G12*'EJ3'!B12</f>
        <v>0</v>
      </c>
      <c r="C12" s="2">
        <f>$G12*'EJ3'!C12</f>
        <v>0.6020599913279624</v>
      </c>
      <c r="D12" s="2">
        <f>$G12*'EJ3'!D12</f>
        <v>0</v>
      </c>
      <c r="E12" s="2">
        <f>$G12*'EJ3'!E12</f>
        <v>0</v>
      </c>
      <c r="F12" s="4">
        <v>1</v>
      </c>
      <c r="G12" s="1">
        <f t="shared" si="0"/>
        <v>0.6020599913279624</v>
      </c>
      <c r="I12" s="1" t="s">
        <v>31</v>
      </c>
      <c r="J12" t="s">
        <v>96</v>
      </c>
      <c r="P12" s="1" t="s">
        <v>31</v>
      </c>
      <c r="Q12" t="s">
        <v>96</v>
      </c>
      <c r="S12" s="1" t="s">
        <v>53</v>
      </c>
      <c r="T12">
        <f>SQRT(POWER(G16,2)+POWER(G3,2)+POWER(G14,2))</f>
        <v>0.62745167859236983</v>
      </c>
    </row>
    <row r="13" spans="1:21">
      <c r="A13" s="3" t="s">
        <v>16</v>
      </c>
      <c r="B13" s="2">
        <f>$G13*'EJ3'!B13</f>
        <v>0</v>
      </c>
      <c r="C13" s="2">
        <f>$G13*'EJ3'!C13</f>
        <v>0.6020599913279624</v>
      </c>
      <c r="D13" s="2">
        <f>$G13*'EJ3'!D13</f>
        <v>0</v>
      </c>
      <c r="E13" s="2">
        <f>$G13*'EJ3'!E13</f>
        <v>0</v>
      </c>
      <c r="F13" s="4">
        <v>1</v>
      </c>
      <c r="G13" s="1">
        <f t="shared" si="0"/>
        <v>0.6020599913279624</v>
      </c>
      <c r="I13" s="1" t="s">
        <v>50</v>
      </c>
      <c r="J13" s="2" t="s">
        <v>1</v>
      </c>
      <c r="K13" s="2" t="s">
        <v>2</v>
      </c>
      <c r="L13" s="2" t="s">
        <v>3</v>
      </c>
      <c r="M13" s="2" t="s">
        <v>4</v>
      </c>
      <c r="P13" s="1" t="s">
        <v>50</v>
      </c>
      <c r="Q13" s="2" t="s">
        <v>1</v>
      </c>
      <c r="R13" s="2" t="s">
        <v>2</v>
      </c>
      <c r="S13" s="2" t="s">
        <v>3</v>
      </c>
      <c r="T13" s="2" t="s">
        <v>4</v>
      </c>
    </row>
    <row r="14" spans="1:21">
      <c r="A14" s="3" t="s">
        <v>17</v>
      </c>
      <c r="B14" s="2">
        <f>$G14*'EJ3'!B14</f>
        <v>0</v>
      </c>
      <c r="C14" s="2">
        <f>$G14*'EJ3'!C14</f>
        <v>0.12493873660829993</v>
      </c>
      <c r="D14" s="2">
        <f>$G14*'EJ3'!D14</f>
        <v>0.12493873660829993</v>
      </c>
      <c r="E14" s="2">
        <f>$G14*'EJ3'!E14</f>
        <v>0.12493873660829993</v>
      </c>
      <c r="F14" s="4">
        <v>3</v>
      </c>
      <c r="G14" s="1">
        <f t="shared" si="0"/>
        <v>0.12493873660829993</v>
      </c>
      <c r="I14" s="1" t="s">
        <v>49</v>
      </c>
      <c r="J14" s="2">
        <f>(B16*$G$16)+(B3*$G$3)+(B14*$G$14)</f>
        <v>3.1219375810556293E-2</v>
      </c>
      <c r="K14" s="2">
        <f>(C16*$G$16)+(C3*$G$3)+(C14*$G$4)</f>
        <v>1.5609687905278146E-2</v>
      </c>
      <c r="L14" s="2">
        <f>(D16*$G$16)+(D3*$G$3)+(D14*$G$4)</f>
        <v>0.75617184212620869</v>
      </c>
      <c r="M14" s="2">
        <f>(E16*$G$16)+(E3*$G$3)+(E14*$G$4)</f>
        <v>4.6829063715834437E-2</v>
      </c>
      <c r="P14" s="1" t="s">
        <v>49</v>
      </c>
      <c r="Q14" s="2">
        <f>((B16*$G$16)+(B3*$G$3)+(B14*$G$14))/($T$12*B21)</f>
        <v>2.9670066611079769E-2</v>
      </c>
      <c r="R14" s="2">
        <f>((C16*$G$16)+(C3*$G$3)+(C14*$G$4))/($T$12*C21)</f>
        <v>2.7034966969201608E-2</v>
      </c>
      <c r="S14" s="2">
        <f>((D16*$G$16)+(D3*$G$3)+(D14*$G$4))/($T$12*D21)</f>
        <v>0.79253346184478413</v>
      </c>
      <c r="T14" s="2">
        <f>((E16*$G$16)+(E3*$G$3)+(E14*$G$4))/($T$12*E21)</f>
        <v>7.241260336816259E-2</v>
      </c>
    </row>
    <row r="15" spans="1:21">
      <c r="A15" s="3" t="s">
        <v>18</v>
      </c>
      <c r="B15" s="2">
        <f>$G15*'EJ3'!B15</f>
        <v>0</v>
      </c>
      <c r="C15" s="2">
        <f>$G15*'EJ3'!C15</f>
        <v>0.3010299956639812</v>
      </c>
      <c r="D15" s="2">
        <f>$G15*'EJ3'!D15</f>
        <v>0</v>
      </c>
      <c r="E15" s="2">
        <f>$G15*'EJ3'!E15</f>
        <v>0.3010299956639812</v>
      </c>
      <c r="F15" s="4">
        <v>2</v>
      </c>
      <c r="G15" s="1">
        <f t="shared" si="0"/>
        <v>0.3010299956639812</v>
      </c>
      <c r="I15" s="1" t="s">
        <v>51</v>
      </c>
      <c r="J15" t="s">
        <v>56</v>
      </c>
      <c r="P15" s="1" t="s">
        <v>51</v>
      </c>
      <c r="Q15" t="s">
        <v>56</v>
      </c>
    </row>
    <row r="16" spans="1:21">
      <c r="A16" s="3" t="s">
        <v>19</v>
      </c>
      <c r="B16" s="2">
        <f>$G16*'EJ3'!B16</f>
        <v>0</v>
      </c>
      <c r="C16" s="2">
        <f>$G16*'EJ3'!C16</f>
        <v>0</v>
      </c>
      <c r="D16" s="2">
        <f>$G16*'EJ3'!D16</f>
        <v>1.2041199826559248</v>
      </c>
      <c r="E16" s="2">
        <f>$G16*'EJ3'!E16</f>
        <v>0</v>
      </c>
      <c r="F16" s="4">
        <v>1</v>
      </c>
      <c r="G16" s="1">
        <f t="shared" si="0"/>
        <v>0.6020599913279624</v>
      </c>
    </row>
    <row r="17" spans="1:10">
      <c r="A17" s="3" t="s">
        <v>20</v>
      </c>
      <c r="B17" s="2">
        <f>$G17*'EJ3'!B17</f>
        <v>0</v>
      </c>
      <c r="C17" s="2">
        <f>$G17*'EJ3'!C17</f>
        <v>0</v>
      </c>
      <c r="D17" s="2">
        <f>$G17*'EJ3'!D17</f>
        <v>0.6020599913279624</v>
      </c>
      <c r="E17" s="2">
        <f>$G17*'EJ3'!E17</f>
        <v>0</v>
      </c>
      <c r="F17" s="4">
        <v>1</v>
      </c>
      <c r="G17" s="1">
        <f t="shared" si="0"/>
        <v>0.6020599913279624</v>
      </c>
    </row>
    <row r="18" spans="1:10">
      <c r="A18" s="3" t="s">
        <v>21</v>
      </c>
      <c r="B18" s="2">
        <f>$G18*'EJ3'!B18</f>
        <v>0</v>
      </c>
      <c r="C18" s="2">
        <f>$G18*'EJ3'!C18</f>
        <v>0</v>
      </c>
      <c r="D18" s="2">
        <f>$G18*'EJ3'!D18</f>
        <v>0.6020599913279624</v>
      </c>
      <c r="E18" s="2">
        <f>$G18*'EJ3'!E18</f>
        <v>0</v>
      </c>
      <c r="F18" s="4">
        <v>1</v>
      </c>
      <c r="G18" s="1">
        <f t="shared" si="0"/>
        <v>0.6020599913279624</v>
      </c>
      <c r="J18" s="1"/>
    </row>
    <row r="19" spans="1:10">
      <c r="A19" s="3" t="s">
        <v>22</v>
      </c>
      <c r="B19" s="2">
        <f>$G19*'EJ3'!B19</f>
        <v>0</v>
      </c>
      <c r="C19" s="2">
        <f>$G19*'EJ3'!C19</f>
        <v>0</v>
      </c>
      <c r="D19" s="2">
        <f>$G19*'EJ3'!D19</f>
        <v>0</v>
      </c>
      <c r="E19" s="2">
        <f>$G19*'EJ3'!E19</f>
        <v>0.6020599913279624</v>
      </c>
      <c r="F19" s="4">
        <v>1</v>
      </c>
      <c r="G19" s="1">
        <f t="shared" si="0"/>
        <v>0.6020599913279624</v>
      </c>
    </row>
    <row r="20" spans="1:10">
      <c r="A20" s="3" t="s">
        <v>23</v>
      </c>
      <c r="B20" s="2">
        <f>$G20*'EJ3'!B20</f>
        <v>0</v>
      </c>
      <c r="C20" s="2">
        <f>$G20*'EJ3'!C20</f>
        <v>0</v>
      </c>
      <c r="D20" s="2">
        <f>$G20*'EJ3'!D20</f>
        <v>0</v>
      </c>
      <c r="E20" s="2">
        <f>$G20*'EJ3'!E20</f>
        <v>0.6020599913279624</v>
      </c>
      <c r="F20" s="4">
        <v>1</v>
      </c>
      <c r="G20" s="1">
        <f t="shared" si="0"/>
        <v>0.6020599913279624</v>
      </c>
    </row>
    <row r="21" spans="1:10">
      <c r="A21" s="1" t="s">
        <v>34</v>
      </c>
      <c r="B21" s="1">
        <f>SQRT(SUMSQ(B3:B20))</f>
        <v>1.6769704458085615</v>
      </c>
      <c r="C21" s="1">
        <f>SQRT(SUMSQ(C3:C20))</f>
        <v>0.92021242135480075</v>
      </c>
      <c r="D21" s="1">
        <f>SQRT(SUMSQ(D3:D20))</f>
        <v>1.5206266869130791</v>
      </c>
      <c r="E21" s="1">
        <f>SQRT(SUMSQ(E3:E20))</f>
        <v>1.0306733051492829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E4" sqref="E4"/>
    </sheetView>
  </sheetViews>
  <sheetFormatPr baseColWidth="10" defaultRowHeight="15" x14ac:dyDescent="0"/>
  <sheetData>
    <row r="3" spans="1:9">
      <c r="A3" s="1" t="s">
        <v>51</v>
      </c>
      <c r="B3" s="1" t="s">
        <v>57</v>
      </c>
      <c r="C3" s="1" t="s">
        <v>58</v>
      </c>
      <c r="D3" s="1" t="s">
        <v>59</v>
      </c>
      <c r="E3" s="1" t="s">
        <v>60</v>
      </c>
      <c r="H3" s="1" t="s">
        <v>61</v>
      </c>
      <c r="I3" s="1" t="s">
        <v>60</v>
      </c>
    </row>
    <row r="4" spans="1:9">
      <c r="A4">
        <v>1</v>
      </c>
      <c r="B4" t="s">
        <v>62</v>
      </c>
      <c r="C4">
        <v>1</v>
      </c>
      <c r="D4">
        <f>C4/$C$21</f>
        <v>9.0909090909090912E-2</v>
      </c>
      <c r="E4">
        <f>C4/A4</f>
        <v>1</v>
      </c>
      <c r="H4">
        <v>0</v>
      </c>
      <c r="I4">
        <v>1</v>
      </c>
    </row>
    <row r="5" spans="1:9">
      <c r="A5">
        <v>2</v>
      </c>
      <c r="C5">
        <f>IF(B5="R",C4+1,C4)</f>
        <v>1</v>
      </c>
      <c r="D5">
        <f t="shared" ref="D5:D18" si="0">C5/$C$21</f>
        <v>9.0909090909090912E-2</v>
      </c>
      <c r="E5">
        <f t="shared" ref="E5:E18" si="1">C5/A5</f>
        <v>0.5</v>
      </c>
      <c r="H5">
        <v>0.1</v>
      </c>
      <c r="I5">
        <v>0.6</v>
      </c>
    </row>
    <row r="6" spans="1:9">
      <c r="A6">
        <v>3</v>
      </c>
      <c r="C6">
        <f t="shared" ref="C6:C18" si="2">IF(B6="R",C5+1,C5)</f>
        <v>1</v>
      </c>
      <c r="D6">
        <f t="shared" si="0"/>
        <v>9.0909090909090912E-2</v>
      </c>
      <c r="E6">
        <f t="shared" si="1"/>
        <v>0.33333333333333331</v>
      </c>
      <c r="H6">
        <v>0.2</v>
      </c>
      <c r="I6">
        <v>0.6</v>
      </c>
    </row>
    <row r="7" spans="1:9">
      <c r="A7">
        <v>4</v>
      </c>
      <c r="B7" t="s">
        <v>62</v>
      </c>
      <c r="C7">
        <f t="shared" si="2"/>
        <v>2</v>
      </c>
      <c r="D7">
        <f t="shared" si="0"/>
        <v>0.18181818181818182</v>
      </c>
      <c r="E7">
        <f t="shared" si="1"/>
        <v>0.5</v>
      </c>
      <c r="H7">
        <v>0.3</v>
      </c>
      <c r="I7">
        <f>E13</f>
        <v>0.4</v>
      </c>
    </row>
    <row r="8" spans="1:9">
      <c r="A8">
        <v>5</v>
      </c>
      <c r="B8" t="s">
        <v>62</v>
      </c>
      <c r="C8">
        <f t="shared" si="2"/>
        <v>3</v>
      </c>
      <c r="D8">
        <f t="shared" si="0"/>
        <v>0.27272727272727271</v>
      </c>
      <c r="E8">
        <f t="shared" si="1"/>
        <v>0.6</v>
      </c>
      <c r="H8">
        <v>0.4</v>
      </c>
      <c r="I8">
        <f>E17</f>
        <v>0.35714285714285715</v>
      </c>
    </row>
    <row r="9" spans="1:9">
      <c r="A9">
        <v>6</v>
      </c>
      <c r="C9">
        <f t="shared" si="2"/>
        <v>3</v>
      </c>
      <c r="D9">
        <f t="shared" si="0"/>
        <v>0.27272727272727271</v>
      </c>
      <c r="E9">
        <f t="shared" si="1"/>
        <v>0.5</v>
      </c>
      <c r="H9">
        <v>0.5</v>
      </c>
      <c r="I9">
        <v>0</v>
      </c>
    </row>
    <row r="10" spans="1:9">
      <c r="A10">
        <v>7</v>
      </c>
      <c r="C10">
        <f t="shared" si="2"/>
        <v>3</v>
      </c>
      <c r="D10">
        <f t="shared" si="0"/>
        <v>0.27272727272727271</v>
      </c>
      <c r="E10">
        <f t="shared" si="1"/>
        <v>0.42857142857142855</v>
      </c>
      <c r="H10">
        <v>0.6</v>
      </c>
      <c r="I10">
        <v>0</v>
      </c>
    </row>
    <row r="11" spans="1:9">
      <c r="A11">
        <v>8</v>
      </c>
      <c r="C11">
        <f t="shared" si="2"/>
        <v>3</v>
      </c>
      <c r="D11">
        <f t="shared" si="0"/>
        <v>0.27272727272727271</v>
      </c>
      <c r="E11">
        <f t="shared" si="1"/>
        <v>0.375</v>
      </c>
      <c r="H11">
        <v>0.7</v>
      </c>
      <c r="I11">
        <v>0</v>
      </c>
    </row>
    <row r="12" spans="1:9">
      <c r="A12">
        <v>9</v>
      </c>
      <c r="C12">
        <f t="shared" si="2"/>
        <v>3</v>
      </c>
      <c r="D12">
        <f t="shared" si="0"/>
        <v>0.27272727272727271</v>
      </c>
      <c r="E12">
        <f t="shared" si="1"/>
        <v>0.33333333333333331</v>
      </c>
      <c r="H12">
        <v>0.8</v>
      </c>
      <c r="I12">
        <v>0</v>
      </c>
    </row>
    <row r="13" spans="1:9">
      <c r="A13">
        <v>10</v>
      </c>
      <c r="B13" t="s">
        <v>62</v>
      </c>
      <c r="C13">
        <f t="shared" si="2"/>
        <v>4</v>
      </c>
      <c r="D13">
        <f t="shared" si="0"/>
        <v>0.36363636363636365</v>
      </c>
      <c r="E13">
        <f t="shared" si="1"/>
        <v>0.4</v>
      </c>
      <c r="H13">
        <v>0.9</v>
      </c>
      <c r="I13">
        <v>0</v>
      </c>
    </row>
    <row r="14" spans="1:9">
      <c r="A14">
        <v>11</v>
      </c>
      <c r="C14">
        <f t="shared" si="2"/>
        <v>4</v>
      </c>
      <c r="D14">
        <f t="shared" si="0"/>
        <v>0.36363636363636365</v>
      </c>
      <c r="E14">
        <f>C14/A14</f>
        <v>0.36363636363636365</v>
      </c>
      <c r="H14">
        <v>1</v>
      </c>
      <c r="I14">
        <v>0</v>
      </c>
    </row>
    <row r="15" spans="1:9">
      <c r="A15">
        <v>12</v>
      </c>
      <c r="C15">
        <f t="shared" si="2"/>
        <v>4</v>
      </c>
      <c r="D15">
        <f t="shared" si="0"/>
        <v>0.36363636363636365</v>
      </c>
      <c r="E15">
        <f t="shared" si="1"/>
        <v>0.33333333333333331</v>
      </c>
    </row>
    <row r="16" spans="1:9">
      <c r="A16">
        <v>13</v>
      </c>
      <c r="C16">
        <f t="shared" si="2"/>
        <v>4</v>
      </c>
      <c r="D16">
        <f t="shared" si="0"/>
        <v>0.36363636363636365</v>
      </c>
      <c r="E16">
        <f t="shared" si="1"/>
        <v>0.30769230769230771</v>
      </c>
    </row>
    <row r="17" spans="1:5">
      <c r="A17">
        <v>14</v>
      </c>
      <c r="B17" t="s">
        <v>62</v>
      </c>
      <c r="C17">
        <f t="shared" si="2"/>
        <v>5</v>
      </c>
      <c r="D17">
        <f t="shared" si="0"/>
        <v>0.45454545454545453</v>
      </c>
      <c r="E17">
        <f t="shared" si="1"/>
        <v>0.35714285714285715</v>
      </c>
    </row>
    <row r="18" spans="1:5">
      <c r="A18">
        <v>15</v>
      </c>
      <c r="C18">
        <f t="shared" si="2"/>
        <v>5</v>
      </c>
      <c r="D18">
        <f t="shared" si="0"/>
        <v>0.45454545454545453</v>
      </c>
      <c r="E18">
        <f t="shared" si="1"/>
        <v>0.33333333333333331</v>
      </c>
    </row>
    <row r="20" spans="1:5">
      <c r="A20" s="1" t="s">
        <v>63</v>
      </c>
      <c r="C20">
        <v>15</v>
      </c>
    </row>
    <row r="21" spans="1:5">
      <c r="A21" s="1" t="s">
        <v>64</v>
      </c>
      <c r="C21">
        <v>11</v>
      </c>
    </row>
    <row r="22" spans="1:5">
      <c r="A22" s="1" t="s">
        <v>65</v>
      </c>
      <c r="C22">
        <v>5</v>
      </c>
    </row>
    <row r="23" spans="1:5">
      <c r="A23" s="1" t="s">
        <v>66</v>
      </c>
      <c r="C23">
        <f>(E4+E7+E8+E13+E17)/C22</f>
        <v>0.5714285714285714</v>
      </c>
    </row>
    <row r="24" spans="1:5">
      <c r="A24" s="1" t="s">
        <v>67</v>
      </c>
      <c r="C24">
        <f>(D4+D7+D8+D13+D17)/5</f>
        <v>0.27272727272727271</v>
      </c>
    </row>
    <row r="25" spans="1:5">
      <c r="A25" s="1" t="s">
        <v>98</v>
      </c>
      <c r="C25">
        <f>E13</f>
        <v>0.4</v>
      </c>
    </row>
    <row r="26" spans="1:5">
      <c r="A26" s="1" t="s">
        <v>99</v>
      </c>
      <c r="C26">
        <f>I7</f>
        <v>0.4</v>
      </c>
    </row>
    <row r="27" spans="1:5">
      <c r="A27" s="1" t="s">
        <v>68</v>
      </c>
      <c r="C27">
        <f>E14</f>
        <v>0.36363636363636365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opLeftCell="A10" workbookViewId="0">
      <selection activeCell="F18" sqref="F18"/>
    </sheetView>
  </sheetViews>
  <sheetFormatPr baseColWidth="10" defaultRowHeight="15" x14ac:dyDescent="0"/>
  <sheetData>
    <row r="1" spans="1:38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AB1" s="5">
        <v>0</v>
      </c>
      <c r="AC1" s="5">
        <v>0.1</v>
      </c>
      <c r="AD1" s="5">
        <v>0.2</v>
      </c>
      <c r="AE1" s="5">
        <v>0.3</v>
      </c>
      <c r="AF1" s="5">
        <v>0.4</v>
      </c>
      <c r="AG1" s="5">
        <v>0.5</v>
      </c>
      <c r="AH1" s="5">
        <v>0.6</v>
      </c>
      <c r="AI1" s="5">
        <v>0.7</v>
      </c>
      <c r="AJ1" s="5">
        <v>0.8</v>
      </c>
      <c r="AK1" s="5">
        <v>0.9</v>
      </c>
      <c r="AL1" s="5">
        <v>1</v>
      </c>
    </row>
    <row r="3" spans="1:38">
      <c r="A3" t="s">
        <v>69</v>
      </c>
      <c r="C3" t="s">
        <v>70</v>
      </c>
      <c r="E3">
        <v>6</v>
      </c>
    </row>
    <row r="4" spans="1:38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0.6</v>
      </c>
      <c r="AI4">
        <v>0.6</v>
      </c>
      <c r="AJ4">
        <v>0.5</v>
      </c>
      <c r="AK4">
        <v>0.3</v>
      </c>
      <c r="AL4">
        <v>0.3</v>
      </c>
    </row>
    <row r="5" spans="1:38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</row>
    <row r="6" spans="1:38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0.6</v>
      </c>
      <c r="AC6">
        <v>0.6</v>
      </c>
      <c r="AD6">
        <v>0.6</v>
      </c>
      <c r="AE6">
        <v>0.6</v>
      </c>
      <c r="AF6">
        <v>0.6</v>
      </c>
      <c r="AG6">
        <v>0.6</v>
      </c>
      <c r="AH6">
        <v>0.6</v>
      </c>
      <c r="AI6">
        <v>0.6</v>
      </c>
      <c r="AJ6">
        <v>0.5</v>
      </c>
      <c r="AK6">
        <v>0.5</v>
      </c>
      <c r="AL6">
        <v>0.5</v>
      </c>
    </row>
    <row r="8" spans="1:38">
      <c r="A8" t="s">
        <v>59</v>
      </c>
    </row>
    <row r="9" spans="1:38">
      <c r="A9">
        <f>SUM($A4:A4)/$E$3</f>
        <v>0.16666666666666666</v>
      </c>
      <c r="B9">
        <f>SUM($A4:B4)/$E$3</f>
        <v>0.33333333333333331</v>
      </c>
      <c r="C9">
        <f>SUM($A4:C4)/$E$3</f>
        <v>0.5</v>
      </c>
      <c r="D9">
        <f>SUM($A4:D4)/$E$3</f>
        <v>0.5</v>
      </c>
      <c r="E9">
        <f>SUM($A4:E4)/$E$3</f>
        <v>0.5</v>
      </c>
      <c r="F9">
        <f>SUM($A4:F4)/$E$3</f>
        <v>0.5</v>
      </c>
      <c r="G9">
        <f>SUM($A4:G4)/$E$3</f>
        <v>0.66666666666666663</v>
      </c>
      <c r="H9">
        <f>SUM($A4:H4)/$E$3</f>
        <v>0.66666666666666663</v>
      </c>
      <c r="I9">
        <f>SUM($A4:I4)/$E$3</f>
        <v>0.66666666666666663</v>
      </c>
      <c r="J9">
        <f>SUM($A4:J4)/$E$3</f>
        <v>0.83333333333333337</v>
      </c>
      <c r="K9">
        <f>SUM($A4:K4)/$E$3</f>
        <v>0.83333333333333337</v>
      </c>
      <c r="L9">
        <f>SUM($A4:L4)/$E$3</f>
        <v>0.83333333333333337</v>
      </c>
      <c r="M9">
        <f>SUM($A4:M4)/$E$3</f>
        <v>0.83333333333333337</v>
      </c>
      <c r="N9">
        <f>SUM($A4:N4)/$E$3</f>
        <v>0.83333333333333337</v>
      </c>
      <c r="O9">
        <f>SUM($A4:O4)/$E$3</f>
        <v>0.83333333333333337</v>
      </c>
      <c r="P9">
        <f>SUM($A4:P4)/$E$3</f>
        <v>0.83333333333333337</v>
      </c>
      <c r="Q9">
        <f>SUM($A4:Q4)/$E$3</f>
        <v>0.83333333333333337</v>
      </c>
      <c r="R9">
        <f>SUM($A4:R4)/$E$3</f>
        <v>0.83333333333333337</v>
      </c>
      <c r="S9">
        <f>SUM($A4:S4)/$E$3</f>
        <v>0.83333333333333337</v>
      </c>
      <c r="T9">
        <f>SUM($A4:T4)/$E$3</f>
        <v>0.83333333333333337</v>
      </c>
      <c r="U9">
        <f>SUM($A4:U4)/$E$3</f>
        <v>0.83333333333333337</v>
      </c>
      <c r="V9">
        <f>SUM($A4:V4)/$E$3</f>
        <v>1</v>
      </c>
      <c r="W9">
        <f>SUM($A4:W4)/$E$3</f>
        <v>1</v>
      </c>
      <c r="X9">
        <f>SUM($A4:X4)/$E$3</f>
        <v>1</v>
      </c>
      <c r="Y9">
        <f>SUM($A4:Y4)/$E$3</f>
        <v>1</v>
      </c>
    </row>
    <row r="10" spans="1:38">
      <c r="A10">
        <f>SUM($A5:A5)/$E$3</f>
        <v>0</v>
      </c>
      <c r="B10">
        <f>SUM($A5:B5)/$E$3</f>
        <v>0</v>
      </c>
      <c r="C10">
        <f>SUM($A5:C5)/$E$3</f>
        <v>0</v>
      </c>
      <c r="D10">
        <f>SUM($A5:D5)/$E$3</f>
        <v>0</v>
      </c>
      <c r="E10">
        <f>SUM($A5:E5)/$E$3</f>
        <v>0.16666666666666666</v>
      </c>
      <c r="F10">
        <f>SUM($A5:F5)/$E$3</f>
        <v>0.16666666666666666</v>
      </c>
      <c r="G10">
        <f>SUM($A5:G5)/$E$3</f>
        <v>0.16666666666666666</v>
      </c>
      <c r="H10">
        <f>SUM($A5:H5)/$E$3</f>
        <v>0.33333333333333331</v>
      </c>
      <c r="I10">
        <f>SUM($A5:I5)/$E$3</f>
        <v>0.33333333333333331</v>
      </c>
      <c r="J10">
        <f>SUM($A5:J5)/$E$3</f>
        <v>0.33333333333333331</v>
      </c>
      <c r="K10">
        <f>SUM($A5:K5)/$E$3</f>
        <v>0.33333333333333331</v>
      </c>
      <c r="L10">
        <f>SUM($A5:L5)/$E$3</f>
        <v>0.33333333333333331</v>
      </c>
      <c r="M10">
        <f>SUM($A5:M5)/$E$3</f>
        <v>0.33333333333333331</v>
      </c>
      <c r="N10">
        <f>SUM($A5:N5)/$E$3</f>
        <v>0.5</v>
      </c>
      <c r="O10">
        <f>SUM($A5:O5)/$E$3</f>
        <v>0.5</v>
      </c>
      <c r="P10">
        <f>SUM($A5:P5)/$E$3</f>
        <v>0.5</v>
      </c>
      <c r="Q10">
        <f>SUM($A5:Q5)/$E$3</f>
        <v>0.5</v>
      </c>
      <c r="R10">
        <f>SUM($A5:R5)/$E$3</f>
        <v>0.5</v>
      </c>
      <c r="S10">
        <f>SUM($A5:S5)/$E$3</f>
        <v>0.66666666666666663</v>
      </c>
      <c r="T10">
        <f>SUM($A5:T5)/$E$3</f>
        <v>0.83333333333333337</v>
      </c>
      <c r="U10">
        <f>SUM($A5:U5)/$E$3</f>
        <v>0.83333333333333337</v>
      </c>
      <c r="V10">
        <f>SUM($A5:V5)/$E$3</f>
        <v>0.83333333333333337</v>
      </c>
      <c r="W10">
        <f>SUM($A5:W5)/$E$3</f>
        <v>0.83333333333333337</v>
      </c>
      <c r="X10">
        <f>SUM($A5:X5)/$E$3</f>
        <v>1</v>
      </c>
      <c r="Y10">
        <f>SUM($A5:Y5)/$E$3</f>
        <v>1</v>
      </c>
    </row>
    <row r="11" spans="1:38">
      <c r="A11">
        <f>SUM($A6:A6)/$E$3</f>
        <v>0</v>
      </c>
      <c r="B11">
        <f>SUM($A6:B6)/$E$3</f>
        <v>0.16666666666666666</v>
      </c>
      <c r="C11">
        <f>SUM($A6:C6)/$E$3</f>
        <v>0.16666666666666666</v>
      </c>
      <c r="D11">
        <f>SUM($A6:D6)/$E$3</f>
        <v>0.16666666666666666</v>
      </c>
      <c r="E11">
        <f>SUM($A6:E6)/$E$3</f>
        <v>0.33333333333333331</v>
      </c>
      <c r="F11">
        <f>SUM($A6:F6)/$E$3</f>
        <v>0.5</v>
      </c>
      <c r="G11">
        <f>SUM($A6:G6)/$E$3</f>
        <v>0.66666666666666663</v>
      </c>
      <c r="H11">
        <f>SUM($A6:H6)/$E$3</f>
        <v>0.66666666666666663</v>
      </c>
      <c r="I11">
        <f>SUM($A6:I6)/$E$3</f>
        <v>0.66666666666666663</v>
      </c>
      <c r="J11">
        <f>SUM($A6:J6)/$E$3</f>
        <v>0.83333333333333337</v>
      </c>
      <c r="K11">
        <f>SUM($A6:K6)/$E$3</f>
        <v>0.83333333333333337</v>
      </c>
      <c r="L11">
        <f>SUM($A6:L6)/$E$3</f>
        <v>1</v>
      </c>
      <c r="M11">
        <f>SUM($A6:M6)/$E$3</f>
        <v>1</v>
      </c>
      <c r="N11">
        <f>SUM($A6:N6)/$E$3</f>
        <v>1</v>
      </c>
      <c r="O11">
        <f>SUM($A6:O6)/$E$3</f>
        <v>1</v>
      </c>
      <c r="P11">
        <f>SUM($A6:P6)/$E$3</f>
        <v>1</v>
      </c>
      <c r="Q11">
        <f>SUM($A6:Q6)/$E$3</f>
        <v>1</v>
      </c>
      <c r="R11">
        <f>SUM($A6:R6)/$E$3</f>
        <v>1</v>
      </c>
      <c r="S11">
        <f>SUM($A6:S6)/$E$3</f>
        <v>1</v>
      </c>
      <c r="T11">
        <f>SUM($A6:T6)/$E$3</f>
        <v>1</v>
      </c>
      <c r="U11">
        <f>SUM($A6:U6)/$E$3</f>
        <v>1</v>
      </c>
      <c r="V11">
        <f>SUM($A6:V6)/$E$3</f>
        <v>1</v>
      </c>
      <c r="W11">
        <f>SUM($A6:W6)/$E$3</f>
        <v>1</v>
      </c>
      <c r="X11">
        <f>SUM($A6:X6)/$E$3</f>
        <v>1</v>
      </c>
      <c r="Y11">
        <f>SUM($A6:Y6)/$E$3</f>
        <v>1</v>
      </c>
    </row>
    <row r="13" spans="1:38">
      <c r="A13" t="s">
        <v>71</v>
      </c>
    </row>
    <row r="14" spans="1:38">
      <c r="A14">
        <f>SUM($A4:A4)/A$1</f>
        <v>1</v>
      </c>
      <c r="B14">
        <f>SUM($A4:B4)/B$1</f>
        <v>1</v>
      </c>
      <c r="C14">
        <f>SUM($A4:C4)/C$1</f>
        <v>1</v>
      </c>
      <c r="D14">
        <f>SUM($A4:D4)/D$1</f>
        <v>0.75</v>
      </c>
      <c r="E14">
        <f>SUM($A4:E4)/E$1</f>
        <v>0.6</v>
      </c>
      <c r="F14">
        <f>SUM($A4:F4)/F$1</f>
        <v>0.5</v>
      </c>
      <c r="G14">
        <f>SUM($A4:G4)/G$1</f>
        <v>0.5714285714285714</v>
      </c>
      <c r="H14">
        <f>SUM($A4:H4)/H$1</f>
        <v>0.5</v>
      </c>
      <c r="I14">
        <f>SUM($A4:I4)/I$1</f>
        <v>0.44444444444444442</v>
      </c>
      <c r="J14">
        <f>SUM($A4:J4)/J$1</f>
        <v>0.5</v>
      </c>
      <c r="K14">
        <f>SUM($A4:K4)/K$1</f>
        <v>0.45454545454545453</v>
      </c>
      <c r="L14">
        <f>SUM($A4:L4)/L$1</f>
        <v>0.41666666666666669</v>
      </c>
      <c r="M14">
        <f>SUM($A4:M4)/M$1</f>
        <v>0.38461538461538464</v>
      </c>
      <c r="N14">
        <f>SUM($A4:N4)/N$1</f>
        <v>0.35714285714285715</v>
      </c>
      <c r="O14">
        <f>SUM($A4:O4)/O$1</f>
        <v>0.33333333333333331</v>
      </c>
      <c r="P14">
        <f>SUM($A4:P4)/P$1</f>
        <v>0.3125</v>
      </c>
      <c r="Q14">
        <f>SUM($A4:Q4)/Q$1</f>
        <v>0.29411764705882354</v>
      </c>
      <c r="R14">
        <f>SUM($A4:R4)/R$1</f>
        <v>0.27777777777777779</v>
      </c>
      <c r="S14">
        <f>SUM($A4:S4)/S$1</f>
        <v>0.26315789473684209</v>
      </c>
      <c r="T14">
        <f>SUM($A4:T4)/T$1</f>
        <v>0.25</v>
      </c>
      <c r="U14">
        <f>SUM($A4:U4)/U$1</f>
        <v>0.23809523809523808</v>
      </c>
      <c r="V14">
        <f>SUM($A4:V4)/V$1</f>
        <v>0.27272727272727271</v>
      </c>
      <c r="W14">
        <f>SUM($A4:W4)/W$1</f>
        <v>0.2608695652173913</v>
      </c>
      <c r="X14">
        <f>SUM($A4:X4)/X$1</f>
        <v>0.25</v>
      </c>
      <c r="Y14">
        <f>SUM($A4:Y4)/Y$1</f>
        <v>0.24</v>
      </c>
    </row>
    <row r="15" spans="1:38">
      <c r="A15">
        <f>SUM($A5:A5)/A$1</f>
        <v>0</v>
      </c>
      <c r="B15">
        <f>SUM($A5:B5)/B$1</f>
        <v>0</v>
      </c>
      <c r="C15">
        <f>SUM($A5:C5)/C$1</f>
        <v>0</v>
      </c>
      <c r="D15">
        <f>SUM($A5:D5)/D$1</f>
        <v>0</v>
      </c>
      <c r="E15">
        <f>SUM($A5:E5)/E$1</f>
        <v>0.2</v>
      </c>
      <c r="F15">
        <f>SUM($A5:F5)/F$1</f>
        <v>0.16666666666666666</v>
      </c>
      <c r="G15">
        <f>SUM($A5:G5)/G$1</f>
        <v>0.14285714285714285</v>
      </c>
      <c r="H15">
        <f>SUM($A5:H5)/H$1</f>
        <v>0.25</v>
      </c>
      <c r="I15">
        <f>SUM($A5:I5)/I$1</f>
        <v>0.22222222222222221</v>
      </c>
      <c r="J15">
        <f>SUM($A5:J5)/J$1</f>
        <v>0.2</v>
      </c>
      <c r="K15">
        <f>SUM($A5:K5)/K$1</f>
        <v>0.18181818181818182</v>
      </c>
      <c r="L15">
        <f>SUM($A5:L5)/L$1</f>
        <v>0.16666666666666666</v>
      </c>
      <c r="M15">
        <f>SUM($A5:M5)/M$1</f>
        <v>0.15384615384615385</v>
      </c>
      <c r="N15">
        <f>SUM($A5:N5)/N$1</f>
        <v>0.21428571428571427</v>
      </c>
      <c r="O15">
        <f>SUM($A5:O5)/O$1</f>
        <v>0.2</v>
      </c>
      <c r="P15">
        <f>SUM($A5:P5)/P$1</f>
        <v>0.1875</v>
      </c>
      <c r="Q15">
        <f>SUM($A5:Q5)/Q$1</f>
        <v>0.17647058823529413</v>
      </c>
      <c r="R15">
        <f>SUM($A5:R5)/R$1</f>
        <v>0.16666666666666666</v>
      </c>
      <c r="S15">
        <f>SUM($A5:S5)/S$1</f>
        <v>0.21052631578947367</v>
      </c>
      <c r="T15">
        <f>SUM($A5:T5)/T$1</f>
        <v>0.25</v>
      </c>
      <c r="U15">
        <f>SUM($A5:U5)/U$1</f>
        <v>0.23809523809523808</v>
      </c>
      <c r="V15">
        <f>SUM($A5:V5)/V$1</f>
        <v>0.22727272727272727</v>
      </c>
      <c r="W15">
        <f>SUM($A5:W5)/W$1</f>
        <v>0.21739130434782608</v>
      </c>
      <c r="X15">
        <f>SUM($A5:X5)/X$1</f>
        <v>0.25</v>
      </c>
      <c r="Y15">
        <f>SUM($A5:Y5)/Y$1</f>
        <v>0.24</v>
      </c>
    </row>
    <row r="16" spans="1:38">
      <c r="A16">
        <f>SUM($A6:A6)/A$1</f>
        <v>0</v>
      </c>
      <c r="B16">
        <f>SUM($A6:B6)/B$1</f>
        <v>0.5</v>
      </c>
      <c r="C16">
        <f>SUM($A6:C6)/C$1</f>
        <v>0.33333333333333331</v>
      </c>
      <c r="D16">
        <f>SUM($A6:D6)/D$1</f>
        <v>0.25</v>
      </c>
      <c r="E16">
        <f>SUM($A6:E6)/E$1</f>
        <v>0.4</v>
      </c>
      <c r="F16">
        <f>SUM($A6:F6)/F$1</f>
        <v>0.5</v>
      </c>
      <c r="G16">
        <f>SUM($A6:G6)/G$1</f>
        <v>0.5714285714285714</v>
      </c>
      <c r="H16">
        <f>SUM($A6:H6)/H$1</f>
        <v>0.5</v>
      </c>
      <c r="I16">
        <f>SUM($A6:I6)/I$1</f>
        <v>0.44444444444444442</v>
      </c>
      <c r="J16">
        <f>SUM($A6:J6)/J$1</f>
        <v>0.5</v>
      </c>
      <c r="K16">
        <f>SUM($A6:K6)/K$1</f>
        <v>0.45454545454545453</v>
      </c>
      <c r="L16">
        <f>SUM($A6:L6)/L$1</f>
        <v>0.5</v>
      </c>
      <c r="M16">
        <f>SUM($A6:M6)/M$1</f>
        <v>0.46153846153846156</v>
      </c>
      <c r="N16">
        <f>SUM($A6:N6)/N$1</f>
        <v>0.42857142857142855</v>
      </c>
      <c r="O16">
        <f>SUM($A6:O6)/O$1</f>
        <v>0.4</v>
      </c>
      <c r="P16">
        <f>SUM($A6:P6)/P$1</f>
        <v>0.375</v>
      </c>
      <c r="Q16">
        <f>SUM($A6:Q6)/Q$1</f>
        <v>0.35294117647058826</v>
      </c>
      <c r="R16">
        <f>SUM($A6:R6)/R$1</f>
        <v>0.33333333333333331</v>
      </c>
      <c r="S16">
        <f>SUM($A6:S6)/S$1</f>
        <v>0.31578947368421051</v>
      </c>
      <c r="T16">
        <f>SUM($A6:T6)/T$1</f>
        <v>0.3</v>
      </c>
      <c r="U16">
        <f>SUM($A6:U6)/U$1</f>
        <v>0.2857142857142857</v>
      </c>
      <c r="V16">
        <f>SUM($A6:V6)/V$1</f>
        <v>0.27272727272727271</v>
      </c>
      <c r="W16">
        <f>SUM($A6:W6)/W$1</f>
        <v>0.2608695652173913</v>
      </c>
      <c r="X16">
        <f>SUM($A6:X6)/X$1</f>
        <v>0.25</v>
      </c>
      <c r="Y16">
        <f>SUM($A6:Y6)/Y$1</f>
        <v>0.24</v>
      </c>
    </row>
    <row r="21" spans="1:38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>
        <v>12</v>
      </c>
      <c r="M21" s="5">
        <v>13</v>
      </c>
      <c r="N21" s="5">
        <v>14</v>
      </c>
      <c r="O21" s="5">
        <v>15</v>
      </c>
      <c r="P21" s="5">
        <v>16</v>
      </c>
      <c r="Q21" s="5">
        <v>17</v>
      </c>
      <c r="R21" s="5">
        <v>18</v>
      </c>
      <c r="S21" s="5">
        <v>19</v>
      </c>
      <c r="T21" s="5">
        <v>20</v>
      </c>
      <c r="U21" s="5">
        <v>21</v>
      </c>
      <c r="V21" s="5">
        <v>22</v>
      </c>
      <c r="W21" s="5">
        <v>23</v>
      </c>
      <c r="X21" s="5">
        <v>24</v>
      </c>
      <c r="Y21" s="5">
        <v>25</v>
      </c>
      <c r="AB21" s="5">
        <v>0</v>
      </c>
      <c r="AC21" s="5">
        <v>0.1</v>
      </c>
      <c r="AD21" s="5">
        <v>0.2</v>
      </c>
      <c r="AE21" s="5">
        <v>0.3</v>
      </c>
      <c r="AF21" s="5">
        <v>0.4</v>
      </c>
      <c r="AG21" s="5">
        <v>0.5</v>
      </c>
      <c r="AH21" s="5">
        <v>0.6</v>
      </c>
      <c r="AI21" s="5">
        <v>0.7</v>
      </c>
      <c r="AJ21" s="5">
        <v>0.8</v>
      </c>
      <c r="AK21" s="5">
        <v>0.9</v>
      </c>
      <c r="AL21" s="5">
        <v>1</v>
      </c>
    </row>
    <row r="23" spans="1:38">
      <c r="A23" t="s">
        <v>72</v>
      </c>
      <c r="C23" t="s">
        <v>70</v>
      </c>
      <c r="E23">
        <v>7</v>
      </c>
    </row>
    <row r="24" spans="1:38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AB24">
        <v>1</v>
      </c>
      <c r="AC24">
        <v>1</v>
      </c>
      <c r="AD24">
        <v>0.8</v>
      </c>
      <c r="AE24">
        <v>0.8</v>
      </c>
      <c r="AF24">
        <v>0.8</v>
      </c>
      <c r="AG24">
        <v>0.8</v>
      </c>
      <c r="AH24">
        <v>0.8</v>
      </c>
      <c r="AI24">
        <v>0.4</v>
      </c>
      <c r="AJ24">
        <v>0.4</v>
      </c>
      <c r="AK24">
        <v>0.4</v>
      </c>
      <c r="AL24">
        <v>0.3</v>
      </c>
    </row>
    <row r="25" spans="1:38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AB25">
        <v>0.5</v>
      </c>
      <c r="AC25">
        <v>0.5</v>
      </c>
      <c r="AD25">
        <v>0.3</v>
      </c>
      <c r="AE25">
        <v>0.3</v>
      </c>
      <c r="AF25">
        <v>0.3</v>
      </c>
      <c r="AG25">
        <v>0.3</v>
      </c>
      <c r="AH25">
        <v>0.3</v>
      </c>
      <c r="AI25">
        <v>0.3</v>
      </c>
      <c r="AJ25">
        <v>0.3</v>
      </c>
      <c r="AK25">
        <v>0.3</v>
      </c>
      <c r="AL25">
        <v>0.3</v>
      </c>
    </row>
    <row r="26" spans="1:38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AB26">
        <v>0.5</v>
      </c>
      <c r="AC26">
        <v>0.5</v>
      </c>
      <c r="AD26">
        <v>0.4</v>
      </c>
      <c r="AE26">
        <v>0.4</v>
      </c>
      <c r="AF26">
        <v>0.4</v>
      </c>
      <c r="AG26">
        <v>0.3</v>
      </c>
      <c r="AH26">
        <v>0.3</v>
      </c>
      <c r="AI26">
        <v>0.3</v>
      </c>
      <c r="AJ26">
        <v>0.3</v>
      </c>
      <c r="AK26">
        <v>0.3</v>
      </c>
      <c r="AL26">
        <v>0.3</v>
      </c>
    </row>
    <row r="28" spans="1:38">
      <c r="A28" t="s">
        <v>59</v>
      </c>
    </row>
    <row r="29" spans="1:38">
      <c r="A29">
        <f>SUM($A24:A24)/$E$23</f>
        <v>0.14285714285714285</v>
      </c>
      <c r="B29">
        <f>SUM($A24:B24)/$E$23</f>
        <v>0.14285714285714285</v>
      </c>
      <c r="C29">
        <f>SUM($A24:C24)/$E$23</f>
        <v>0.2857142857142857</v>
      </c>
      <c r="D29">
        <f>SUM($A24:D24)/$E$23</f>
        <v>0.42857142857142855</v>
      </c>
      <c r="E29">
        <f>SUM($A24:E24)/$E$23</f>
        <v>0.5714285714285714</v>
      </c>
      <c r="F29">
        <f>SUM($A24:F24)/$E$23</f>
        <v>0.5714285714285714</v>
      </c>
      <c r="G29">
        <f>SUM($A24:G24)/$E$23</f>
        <v>0.5714285714285714</v>
      </c>
      <c r="H29">
        <f>SUM($A24:H24)/$E$23</f>
        <v>0.5714285714285714</v>
      </c>
      <c r="I29">
        <f>SUM($A24:I24)/$E$23</f>
        <v>0.5714285714285714</v>
      </c>
      <c r="J29">
        <f>SUM($A24:J24)/$E$23</f>
        <v>0.5714285714285714</v>
      </c>
      <c r="K29">
        <f>SUM($A24:K24)/$E$23</f>
        <v>0.5714285714285714</v>
      </c>
      <c r="L29">
        <f>SUM($A24:L24)/$E$23</f>
        <v>0.7142857142857143</v>
      </c>
      <c r="M29">
        <f>SUM($A24:M24)/$E$23</f>
        <v>0.7142857142857143</v>
      </c>
      <c r="N29">
        <f>SUM($A24:N24)/$E$23</f>
        <v>0.7142857142857143</v>
      </c>
      <c r="O29">
        <f>SUM($A24:O24)/$E$23</f>
        <v>0.8571428571428571</v>
      </c>
      <c r="P29">
        <f>SUM($A24:P24)/$E$23</f>
        <v>0.8571428571428571</v>
      </c>
      <c r="Q29">
        <f>SUM($A24:Q24)/$E$23</f>
        <v>0.8571428571428571</v>
      </c>
      <c r="R29">
        <f>SUM($A24:R24)/$E$23</f>
        <v>0.8571428571428571</v>
      </c>
      <c r="S29">
        <f>SUM($A24:S24)/$E$23</f>
        <v>0.8571428571428571</v>
      </c>
      <c r="T29">
        <f>SUM($A24:T24)/$E$23</f>
        <v>0.8571428571428571</v>
      </c>
      <c r="U29">
        <f>SUM($A24:U24)/$E$23</f>
        <v>0.8571428571428571</v>
      </c>
      <c r="V29">
        <f>SUM($A24:V24)/$E$23</f>
        <v>0.8571428571428571</v>
      </c>
      <c r="W29">
        <f>SUM($A24:W24)/$E$23</f>
        <v>0.8571428571428571</v>
      </c>
      <c r="X29">
        <f>SUM($A24:X24)/$E$23</f>
        <v>1</v>
      </c>
      <c r="Y29">
        <f>SUM($A24:Y24)/$E$23</f>
        <v>1</v>
      </c>
    </row>
    <row r="30" spans="1:38">
      <c r="A30">
        <f>SUM($A25:A25)/$E$23</f>
        <v>0</v>
      </c>
      <c r="B30">
        <f>SUM($A25:B25)/$E$23</f>
        <v>0.14285714285714285</v>
      </c>
      <c r="C30">
        <f>SUM($A25:C25)/$E$23</f>
        <v>0.14285714285714285</v>
      </c>
      <c r="D30">
        <f>SUM($A25:D25)/$E$23</f>
        <v>0.14285714285714285</v>
      </c>
      <c r="E30">
        <f>SUM($A25:E25)/$E$23</f>
        <v>0.14285714285714285</v>
      </c>
      <c r="F30">
        <f>SUM($A25:F25)/$E$23</f>
        <v>0.14285714285714285</v>
      </c>
      <c r="G30">
        <f>SUM($A25:G25)/$E$23</f>
        <v>0.14285714285714285</v>
      </c>
      <c r="H30">
        <f>SUM($A25:H25)/$E$23</f>
        <v>0.2857142857142857</v>
      </c>
      <c r="I30">
        <f>SUM($A25:I25)/$E$23</f>
        <v>0.2857142857142857</v>
      </c>
      <c r="J30">
        <f>SUM($A25:J25)/$E$23</f>
        <v>0.2857142857142857</v>
      </c>
      <c r="K30">
        <f>SUM($A25:K25)/$E$23</f>
        <v>0.2857142857142857</v>
      </c>
      <c r="L30">
        <f>SUM($A25:L25)/$E$23</f>
        <v>0.42857142857142855</v>
      </c>
      <c r="M30">
        <f>SUM($A25:M25)/$E$23</f>
        <v>0.42857142857142855</v>
      </c>
      <c r="N30">
        <f>SUM($A25:N25)/$E$23</f>
        <v>0.42857142857142855</v>
      </c>
      <c r="O30">
        <f>SUM($A25:O25)/$E$23</f>
        <v>0.42857142857142855</v>
      </c>
      <c r="P30">
        <f>SUM($A25:P25)/$E$23</f>
        <v>0.42857142857142855</v>
      </c>
      <c r="Q30">
        <f>SUM($A25:Q25)/$E$23</f>
        <v>0.42857142857142855</v>
      </c>
      <c r="R30">
        <f>SUM($A25:R25)/$E$23</f>
        <v>0.5714285714285714</v>
      </c>
      <c r="S30">
        <f>SUM($A25:S25)/$E$23</f>
        <v>0.5714285714285714</v>
      </c>
      <c r="T30">
        <f>SUM($A25:T25)/$E$23</f>
        <v>0.5714285714285714</v>
      </c>
      <c r="U30">
        <f>SUM($A25:U25)/$E$23</f>
        <v>0.7142857142857143</v>
      </c>
      <c r="V30">
        <f>SUM($A25:V25)/$E$23</f>
        <v>0.7142857142857143</v>
      </c>
      <c r="W30">
        <f>SUM($A25:W25)/$E$23</f>
        <v>0.8571428571428571</v>
      </c>
      <c r="X30">
        <f>SUM($A25:X25)/$E$23</f>
        <v>1</v>
      </c>
      <c r="Y30">
        <f>SUM($A25:Y25)/$E$23</f>
        <v>1</v>
      </c>
    </row>
    <row r="31" spans="1:38">
      <c r="A31">
        <f>SUM($A26:A26)/$E$23</f>
        <v>0</v>
      </c>
      <c r="B31">
        <f>SUM($A26:B26)/$E$23</f>
        <v>0.14285714285714285</v>
      </c>
      <c r="C31">
        <f>SUM($A26:C26)/$E$23</f>
        <v>0.14285714285714285</v>
      </c>
      <c r="D31">
        <f>SUM($A26:D26)/$E$23</f>
        <v>0.14285714285714285</v>
      </c>
      <c r="E31">
        <f>SUM($A26:E26)/$E$23</f>
        <v>0.14285714285714285</v>
      </c>
      <c r="F31">
        <f>SUM($A26:F26)/$E$23</f>
        <v>0.2857142857142857</v>
      </c>
      <c r="G31">
        <f>SUM($A26:G26)/$E$23</f>
        <v>0.2857142857142857</v>
      </c>
      <c r="H31">
        <f>SUM($A26:H26)/$E$23</f>
        <v>0.42857142857142855</v>
      </c>
      <c r="I31">
        <f>SUM($A26:I26)/$E$23</f>
        <v>0.42857142857142855</v>
      </c>
      <c r="J31">
        <f>SUM($A26:J26)/$E$23</f>
        <v>0.42857142857142855</v>
      </c>
      <c r="K31">
        <f>SUM($A26:K26)/$E$23</f>
        <v>0.42857142857142855</v>
      </c>
      <c r="L31">
        <f>SUM($A26:L26)/$E$23</f>
        <v>0.42857142857142855</v>
      </c>
      <c r="M31">
        <f>SUM($A26:M26)/$E$23</f>
        <v>0.42857142857142855</v>
      </c>
      <c r="N31">
        <f>SUM($A26:N26)/$E$23</f>
        <v>0.5714285714285714</v>
      </c>
      <c r="O31">
        <f>SUM($A26:O26)/$E$23</f>
        <v>0.5714285714285714</v>
      </c>
      <c r="P31">
        <f>SUM($A26:P26)/$E$23</f>
        <v>0.5714285714285714</v>
      </c>
      <c r="Q31">
        <f>SUM($A26:Q26)/$E$23</f>
        <v>0.5714285714285714</v>
      </c>
      <c r="R31">
        <f>SUM($A26:R26)/$E$23</f>
        <v>0.7142857142857143</v>
      </c>
      <c r="S31">
        <f>SUM($A26:S26)/$E$23</f>
        <v>0.7142857142857143</v>
      </c>
      <c r="T31">
        <f>SUM($A26:T26)/$E$23</f>
        <v>0.7142857142857143</v>
      </c>
      <c r="U31">
        <f>SUM($A26:U26)/$E$23</f>
        <v>0.7142857142857143</v>
      </c>
      <c r="V31">
        <f>SUM($A26:V26)/$E$23</f>
        <v>0.7142857142857143</v>
      </c>
      <c r="W31">
        <f>SUM($A26:W26)/$E$23</f>
        <v>0.8571428571428571</v>
      </c>
      <c r="X31">
        <f>SUM($A26:X26)/$E$23</f>
        <v>1</v>
      </c>
      <c r="Y31">
        <f>SUM($A26:Y26)/$E$23</f>
        <v>1</v>
      </c>
    </row>
    <row r="33" spans="1:38">
      <c r="A33" t="s">
        <v>71</v>
      </c>
    </row>
    <row r="34" spans="1:38">
      <c r="A34">
        <f>SUM($A24:A24)/A$1</f>
        <v>1</v>
      </c>
      <c r="B34">
        <f>SUM($A24:B24)/B$1</f>
        <v>0.5</v>
      </c>
      <c r="C34">
        <f>SUM($A24:C24)/C$1</f>
        <v>0.66666666666666663</v>
      </c>
      <c r="D34">
        <f>SUM($A24:D24)/D$1</f>
        <v>0.75</v>
      </c>
      <c r="E34">
        <f>SUM($A24:E24)/E$1</f>
        <v>0.8</v>
      </c>
      <c r="F34">
        <f>SUM($A24:F24)/F$1</f>
        <v>0.66666666666666663</v>
      </c>
      <c r="G34">
        <f>SUM($A24:G24)/G$1</f>
        <v>0.5714285714285714</v>
      </c>
      <c r="H34">
        <f>SUM($A24:H24)/H$1</f>
        <v>0.5</v>
      </c>
      <c r="I34">
        <f>SUM($A24:I24)/I$1</f>
        <v>0.44444444444444442</v>
      </c>
      <c r="J34">
        <f>SUM($A24:J24)/J$1</f>
        <v>0.4</v>
      </c>
      <c r="K34">
        <f>SUM($A24:K24)/K$1</f>
        <v>0.36363636363636365</v>
      </c>
      <c r="L34">
        <f>SUM($A24:L24)/L$1</f>
        <v>0.41666666666666669</v>
      </c>
      <c r="M34">
        <f>SUM($A24:M24)/M$1</f>
        <v>0.38461538461538464</v>
      </c>
      <c r="N34">
        <f>SUM($A24:N24)/N$1</f>
        <v>0.35714285714285715</v>
      </c>
      <c r="O34">
        <f>SUM($A24:O24)/O$1</f>
        <v>0.4</v>
      </c>
      <c r="P34">
        <f>SUM($A24:P24)/P$1</f>
        <v>0.375</v>
      </c>
      <c r="Q34">
        <f>SUM($A24:Q24)/Q$1</f>
        <v>0.35294117647058826</v>
      </c>
      <c r="R34">
        <f>SUM($A24:R24)/R$1</f>
        <v>0.33333333333333331</v>
      </c>
      <c r="S34">
        <f>SUM($A24:S24)/S$1</f>
        <v>0.31578947368421051</v>
      </c>
      <c r="T34">
        <f>SUM($A24:T24)/T$1</f>
        <v>0.3</v>
      </c>
      <c r="U34">
        <f>SUM($A24:U24)/U$1</f>
        <v>0.2857142857142857</v>
      </c>
      <c r="V34">
        <f>SUM($A24:V24)/V$1</f>
        <v>0.27272727272727271</v>
      </c>
      <c r="W34">
        <f>SUM($A24:W24)/W$1</f>
        <v>0.2608695652173913</v>
      </c>
      <c r="X34">
        <f>SUM($A24:X24)/X$1</f>
        <v>0.29166666666666669</v>
      </c>
      <c r="Y34">
        <f>SUM($A24:Y24)/Y$1</f>
        <v>0.28000000000000003</v>
      </c>
    </row>
    <row r="35" spans="1:38">
      <c r="A35">
        <f>SUM($A25:A25)/A$1</f>
        <v>0</v>
      </c>
      <c r="B35">
        <f>SUM($A25:B25)/B$1</f>
        <v>0.5</v>
      </c>
      <c r="C35">
        <f>SUM($A25:C25)/C$1</f>
        <v>0.33333333333333331</v>
      </c>
      <c r="D35">
        <f>SUM($A25:D25)/D$1</f>
        <v>0.25</v>
      </c>
      <c r="E35">
        <f>SUM($A25:E25)/E$1</f>
        <v>0.2</v>
      </c>
      <c r="F35">
        <f>SUM($A25:F25)/F$1</f>
        <v>0.16666666666666666</v>
      </c>
      <c r="G35">
        <f>SUM($A25:G25)/G$1</f>
        <v>0.14285714285714285</v>
      </c>
      <c r="H35">
        <f>SUM($A25:H25)/H$1</f>
        <v>0.25</v>
      </c>
      <c r="I35">
        <f>SUM($A25:I25)/I$1</f>
        <v>0.22222222222222221</v>
      </c>
      <c r="J35">
        <f>SUM($A25:J25)/J$1</f>
        <v>0.2</v>
      </c>
      <c r="K35">
        <f>SUM($A25:K25)/K$1</f>
        <v>0.18181818181818182</v>
      </c>
      <c r="L35">
        <f>SUM($A25:L25)/L$1</f>
        <v>0.25</v>
      </c>
      <c r="M35">
        <f>SUM($A25:M25)/M$1</f>
        <v>0.23076923076923078</v>
      </c>
      <c r="N35">
        <f>SUM($A25:N25)/N$1</f>
        <v>0.21428571428571427</v>
      </c>
      <c r="O35">
        <f>SUM($A25:O25)/O$1</f>
        <v>0.2</v>
      </c>
      <c r="P35">
        <f>SUM($A25:P25)/P$1</f>
        <v>0.1875</v>
      </c>
      <c r="Q35">
        <f>SUM($A25:Q25)/Q$1</f>
        <v>0.17647058823529413</v>
      </c>
      <c r="R35">
        <f>SUM($A25:R25)/R$1</f>
        <v>0.22222222222222221</v>
      </c>
      <c r="S35">
        <f>SUM($A25:S25)/S$1</f>
        <v>0.21052631578947367</v>
      </c>
      <c r="T35">
        <f>SUM($A25:T25)/T$1</f>
        <v>0.2</v>
      </c>
      <c r="U35">
        <f>SUM($A25:U25)/U$1</f>
        <v>0.23809523809523808</v>
      </c>
      <c r="V35">
        <f>SUM($A25:V25)/V$1</f>
        <v>0.22727272727272727</v>
      </c>
      <c r="W35">
        <f>SUM($A25:W25)/W$1</f>
        <v>0.2608695652173913</v>
      </c>
      <c r="X35">
        <f>SUM($A25:X25)/X$1</f>
        <v>0.29166666666666669</v>
      </c>
      <c r="Y35">
        <f>SUM($A25:Y25)/Y$1</f>
        <v>0.28000000000000003</v>
      </c>
    </row>
    <row r="36" spans="1:38">
      <c r="A36">
        <f>SUM($A26:A26)/A$1</f>
        <v>0</v>
      </c>
      <c r="B36">
        <f>SUM($A26:B26)/B$1</f>
        <v>0.5</v>
      </c>
      <c r="C36">
        <f>SUM($A26:C26)/C$1</f>
        <v>0.33333333333333331</v>
      </c>
      <c r="D36">
        <f>SUM($A26:D26)/D$1</f>
        <v>0.25</v>
      </c>
      <c r="E36">
        <f>SUM($A26:E26)/E$1</f>
        <v>0.2</v>
      </c>
      <c r="F36">
        <f>SUM($A26:F26)/F$1</f>
        <v>0.33333333333333331</v>
      </c>
      <c r="G36">
        <f>SUM($A26:G26)/G$1</f>
        <v>0.2857142857142857</v>
      </c>
      <c r="H36">
        <f>SUM($A26:H26)/H$1</f>
        <v>0.375</v>
      </c>
      <c r="I36">
        <f>SUM($A26:I26)/I$1</f>
        <v>0.33333333333333331</v>
      </c>
      <c r="J36">
        <f>SUM($A26:J26)/J$1</f>
        <v>0.3</v>
      </c>
      <c r="K36">
        <f>SUM($A26:K26)/K$1</f>
        <v>0.27272727272727271</v>
      </c>
      <c r="L36">
        <f>SUM($A26:L26)/L$1</f>
        <v>0.25</v>
      </c>
      <c r="M36">
        <f>SUM($A26:M26)/M$1</f>
        <v>0.23076923076923078</v>
      </c>
      <c r="N36">
        <f>SUM($A26:N26)/N$1</f>
        <v>0.2857142857142857</v>
      </c>
      <c r="O36">
        <f>SUM($A26:O26)/O$1</f>
        <v>0.26666666666666666</v>
      </c>
      <c r="P36">
        <f>SUM($A26:P26)/P$1</f>
        <v>0.25</v>
      </c>
      <c r="Q36">
        <f>SUM($A26:Q26)/Q$1</f>
        <v>0.23529411764705882</v>
      </c>
      <c r="R36">
        <f>SUM($A26:R26)/R$1</f>
        <v>0.27777777777777779</v>
      </c>
      <c r="S36">
        <f>SUM($A26:S26)/S$1</f>
        <v>0.26315789473684209</v>
      </c>
      <c r="T36">
        <f>SUM($A26:T26)/T$1</f>
        <v>0.25</v>
      </c>
      <c r="U36">
        <f>SUM($A26:U26)/U$1</f>
        <v>0.23809523809523808</v>
      </c>
      <c r="V36">
        <f>SUM($A26:V26)/V$1</f>
        <v>0.22727272727272727</v>
      </c>
      <c r="W36">
        <f>SUM($A26:W26)/W$1</f>
        <v>0.2608695652173913</v>
      </c>
      <c r="X36">
        <f>SUM($A26:X26)/X$1</f>
        <v>0.29166666666666669</v>
      </c>
      <c r="Y36">
        <f>SUM($A26:Y26)/Y$1</f>
        <v>0.28000000000000003</v>
      </c>
    </row>
    <row r="43" spans="1:38">
      <c r="A43" s="5">
        <v>1</v>
      </c>
      <c r="B43" s="5">
        <v>2</v>
      </c>
      <c r="C43" s="5">
        <v>3</v>
      </c>
      <c r="D43" s="5">
        <v>4</v>
      </c>
      <c r="E43" s="5">
        <v>5</v>
      </c>
      <c r="F43" s="5">
        <v>6</v>
      </c>
      <c r="G43" s="5">
        <v>7</v>
      </c>
      <c r="H43" s="5">
        <v>8</v>
      </c>
      <c r="I43" s="5">
        <v>9</v>
      </c>
      <c r="J43" s="5">
        <v>10</v>
      </c>
      <c r="K43" s="5">
        <v>11</v>
      </c>
      <c r="L43" s="5">
        <v>12</v>
      </c>
      <c r="M43" s="5">
        <v>13</v>
      </c>
      <c r="N43" s="5">
        <v>14</v>
      </c>
      <c r="O43" s="5">
        <v>15</v>
      </c>
      <c r="P43" s="5">
        <v>16</v>
      </c>
      <c r="Q43" s="5">
        <v>17</v>
      </c>
      <c r="R43" s="5">
        <v>18</v>
      </c>
      <c r="S43" s="5">
        <v>19</v>
      </c>
      <c r="T43" s="5">
        <v>20</v>
      </c>
      <c r="U43" s="5">
        <v>21</v>
      </c>
      <c r="V43" s="5">
        <v>22</v>
      </c>
      <c r="W43" s="5">
        <v>23</v>
      </c>
      <c r="X43" s="5">
        <v>24</v>
      </c>
      <c r="Y43" s="5">
        <v>25</v>
      </c>
      <c r="AB43" s="5">
        <v>0</v>
      </c>
      <c r="AC43" s="5">
        <v>0.1</v>
      </c>
      <c r="AD43" s="5">
        <v>0.2</v>
      </c>
      <c r="AE43" s="5">
        <v>0.3</v>
      </c>
      <c r="AF43" s="5">
        <v>0.4</v>
      </c>
      <c r="AG43" s="5">
        <v>0.5</v>
      </c>
      <c r="AH43" s="5">
        <v>0.6</v>
      </c>
      <c r="AI43" s="5">
        <v>0.7</v>
      </c>
      <c r="AJ43" s="5">
        <v>0.8</v>
      </c>
      <c r="AK43" s="5">
        <v>0.9</v>
      </c>
      <c r="AL43" s="5">
        <v>1</v>
      </c>
    </row>
    <row r="45" spans="1:38">
      <c r="A45" t="s">
        <v>72</v>
      </c>
      <c r="C45" t="s">
        <v>70</v>
      </c>
      <c r="E45">
        <v>7</v>
      </c>
      <c r="AB45" s="5">
        <v>0</v>
      </c>
      <c r="AC45" s="5">
        <v>0.1</v>
      </c>
      <c r="AD45" s="5">
        <v>0.2</v>
      </c>
      <c r="AE45" s="5">
        <v>0.3</v>
      </c>
      <c r="AF45" s="5">
        <v>0.4</v>
      </c>
      <c r="AG45" s="5">
        <v>0.5</v>
      </c>
      <c r="AH45" s="5">
        <v>0.6</v>
      </c>
      <c r="AI45" s="5">
        <v>0.7</v>
      </c>
      <c r="AJ45" s="5">
        <v>0.8</v>
      </c>
      <c r="AK45" s="5">
        <v>0.9</v>
      </c>
      <c r="AL45" s="5">
        <v>1</v>
      </c>
    </row>
    <row r="46" spans="1:38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 s="1" t="s">
        <v>73</v>
      </c>
      <c r="AB46">
        <v>0.5</v>
      </c>
      <c r="AC46">
        <v>0.5</v>
      </c>
      <c r="AD46">
        <v>0.5</v>
      </c>
      <c r="AE46">
        <v>0.5</v>
      </c>
      <c r="AF46">
        <v>0.3</v>
      </c>
      <c r="AG46">
        <v>0.3</v>
      </c>
      <c r="AH46">
        <v>0.3</v>
      </c>
      <c r="AI46">
        <v>0.3</v>
      </c>
      <c r="AJ46">
        <v>0.3</v>
      </c>
      <c r="AK46">
        <v>0.3</v>
      </c>
      <c r="AL46">
        <v>0.3</v>
      </c>
    </row>
    <row r="47" spans="1:38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 s="1" t="s">
        <v>74</v>
      </c>
      <c r="AB47">
        <v>0.5</v>
      </c>
      <c r="AC47">
        <v>0.5</v>
      </c>
      <c r="AD47">
        <v>0.4</v>
      </c>
      <c r="AE47">
        <v>0.4</v>
      </c>
      <c r="AF47">
        <v>0.3</v>
      </c>
      <c r="AG47" s="6">
        <v>0.3</v>
      </c>
      <c r="AH47">
        <v>0.3</v>
      </c>
      <c r="AI47">
        <v>0.3</v>
      </c>
      <c r="AJ47">
        <v>0.3</v>
      </c>
      <c r="AK47">
        <v>0.3</v>
      </c>
      <c r="AL47">
        <v>0.3</v>
      </c>
    </row>
    <row r="48" spans="1:38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 t="s">
        <v>75</v>
      </c>
      <c r="AB48">
        <v>0.4</v>
      </c>
      <c r="AC48">
        <v>0.4</v>
      </c>
      <c r="AD48">
        <v>0.4</v>
      </c>
      <c r="AE48">
        <v>0.4</v>
      </c>
      <c r="AF48">
        <v>0.4</v>
      </c>
      <c r="AG48">
        <v>0.4</v>
      </c>
      <c r="AH48">
        <v>0.4</v>
      </c>
      <c r="AI48">
        <v>0.4</v>
      </c>
      <c r="AJ48">
        <v>0.4</v>
      </c>
      <c r="AK48">
        <v>0.4</v>
      </c>
      <c r="AL48">
        <v>0.4</v>
      </c>
    </row>
    <row r="50" spans="1:38">
      <c r="A50" t="s">
        <v>59</v>
      </c>
    </row>
    <row r="51" spans="1:38">
      <c r="A51">
        <f>SUM($A46:A46)/$E$45</f>
        <v>0</v>
      </c>
      <c r="B51">
        <f>SUM($A46:B46)/$E$45</f>
        <v>0.14285714285714285</v>
      </c>
      <c r="C51">
        <f>SUM($A46:C46)/$E$45</f>
        <v>0.14285714285714285</v>
      </c>
      <c r="D51">
        <f>SUM($A46:D46)/$E$45</f>
        <v>0.2857142857142857</v>
      </c>
      <c r="E51">
        <f>SUM($A46:E46)/$E$45</f>
        <v>0.2857142857142857</v>
      </c>
      <c r="F51">
        <f>SUM($A46:F46)/$E$45</f>
        <v>0.2857142857142857</v>
      </c>
      <c r="G51">
        <f>SUM($A46:G46)/$E$45</f>
        <v>0.2857142857142857</v>
      </c>
      <c r="H51">
        <f>SUM($A46:H46)/$E$45</f>
        <v>0.2857142857142857</v>
      </c>
      <c r="I51">
        <f>SUM($A46:I46)/$E$45</f>
        <v>0.2857142857142857</v>
      </c>
      <c r="J51">
        <f>SUM($A46:J46)/$E$45</f>
        <v>0.2857142857142857</v>
      </c>
      <c r="K51">
        <f>SUM($A46:K46)/$E$45</f>
        <v>0.2857142857142857</v>
      </c>
      <c r="L51">
        <f>SUM($A46:L46)/$E$45</f>
        <v>0.2857142857142857</v>
      </c>
      <c r="M51">
        <f>SUM($A46:M46)/$E$45</f>
        <v>0.42857142857142855</v>
      </c>
      <c r="N51">
        <f>SUM($A46:N46)/$E$45</f>
        <v>0.42857142857142855</v>
      </c>
      <c r="O51">
        <f>SUM($A46:O46)/$E$45</f>
        <v>0.42857142857142855</v>
      </c>
      <c r="P51">
        <f>SUM($A46:P46)/$E$45</f>
        <v>0.5714285714285714</v>
      </c>
      <c r="Q51">
        <f>SUM($A46:Q46)/$E$45</f>
        <v>0.5714285714285714</v>
      </c>
      <c r="R51">
        <f>SUM($A46:R46)/$E$45</f>
        <v>0.7142857142857143</v>
      </c>
      <c r="S51">
        <f>SUM($A46:S46)/$E$45</f>
        <v>0.7142857142857143</v>
      </c>
      <c r="T51">
        <f>SUM($A46:T46)/$E$45</f>
        <v>0.7142857142857143</v>
      </c>
      <c r="U51">
        <f>SUM($A46:U46)/$E$45</f>
        <v>0.7142857142857143</v>
      </c>
      <c r="V51">
        <f>SUM($A46:V46)/$E$45</f>
        <v>0.7142857142857143</v>
      </c>
      <c r="W51">
        <f>SUM($A46:W46)/$E$45</f>
        <v>0.8571428571428571</v>
      </c>
      <c r="X51">
        <f>SUM($A46:X46)/$E$45</f>
        <v>0.8571428571428571</v>
      </c>
      <c r="Y51">
        <f>SUM($A46:Y46)/$E$45</f>
        <v>1</v>
      </c>
      <c r="AB51">
        <f t="shared" ref="AB51:AL53" si="0">(AB46+AB24+AB4)/3</f>
        <v>0.83333333333333337</v>
      </c>
      <c r="AC51">
        <f t="shared" si="0"/>
        <v>0.83333333333333337</v>
      </c>
      <c r="AD51">
        <f t="shared" si="0"/>
        <v>0.76666666666666661</v>
      </c>
      <c r="AE51">
        <f t="shared" si="0"/>
        <v>0.76666666666666661</v>
      </c>
      <c r="AF51">
        <f t="shared" si="0"/>
        <v>0.70000000000000007</v>
      </c>
      <c r="AG51">
        <f t="shared" si="0"/>
        <v>0.70000000000000007</v>
      </c>
      <c r="AH51">
        <f t="shared" si="0"/>
        <v>0.56666666666666676</v>
      </c>
      <c r="AI51">
        <f t="shared" si="0"/>
        <v>0.43333333333333329</v>
      </c>
      <c r="AJ51">
        <f t="shared" si="0"/>
        <v>0.39999999999999997</v>
      </c>
      <c r="AK51">
        <f t="shared" si="0"/>
        <v>0.33333333333333331</v>
      </c>
      <c r="AL51">
        <f t="shared" si="0"/>
        <v>0.3</v>
      </c>
    </row>
    <row r="52" spans="1:38">
      <c r="A52">
        <f>SUM($A47:A47)/$E$45</f>
        <v>0</v>
      </c>
      <c r="B52">
        <f>SUM($A47:B47)/$E$45</f>
        <v>0.14285714285714285</v>
      </c>
      <c r="C52">
        <f>SUM($A47:C47)/$E$45</f>
        <v>0.14285714285714285</v>
      </c>
      <c r="D52">
        <f>SUM($A47:D47)/$E$45</f>
        <v>0.14285714285714285</v>
      </c>
      <c r="E52">
        <f>SUM($A47:E47)/$E$45</f>
        <v>0.2857142857142857</v>
      </c>
      <c r="F52">
        <f>SUM($A47:F47)/$E$45</f>
        <v>0.2857142857142857</v>
      </c>
      <c r="G52">
        <f>SUM($A47:G47)/$E$45</f>
        <v>0.2857142857142857</v>
      </c>
      <c r="H52">
        <f>SUM($A47:H47)/$E$45</f>
        <v>0.2857142857142857</v>
      </c>
      <c r="I52">
        <f>SUM($A47:I47)/$E$45</f>
        <v>0.2857142857142857</v>
      </c>
      <c r="J52">
        <f>SUM($A47:J47)/$E$45</f>
        <v>0.42857142857142855</v>
      </c>
      <c r="K52">
        <f>SUM($A47:K47)/$E$45</f>
        <v>0.42857142857142855</v>
      </c>
      <c r="L52">
        <f>SUM($A47:L47)/$E$45</f>
        <v>0.42857142857142855</v>
      </c>
      <c r="M52">
        <f>SUM($A47:M47)/$E$45</f>
        <v>0.5714285714285714</v>
      </c>
      <c r="N52">
        <f>SUM($A47:N47)/$E$45</f>
        <v>0.5714285714285714</v>
      </c>
      <c r="O52">
        <f>SUM($A47:O47)/$E$45</f>
        <v>0.5714285714285714</v>
      </c>
      <c r="P52">
        <f>SUM($A47:P47)/$E$45</f>
        <v>0.7142857142857143</v>
      </c>
      <c r="Q52">
        <f>SUM($A47:Q47)/$E$45</f>
        <v>0.7142857142857143</v>
      </c>
      <c r="R52">
        <f>SUM($A47:R47)/$E$45</f>
        <v>0.7142857142857143</v>
      </c>
      <c r="S52">
        <f>SUM($A47:S47)/$E$45</f>
        <v>0.8571428571428571</v>
      </c>
      <c r="T52">
        <f>SUM($A47:T47)/$E$45</f>
        <v>0.8571428571428571</v>
      </c>
      <c r="U52">
        <f>SUM($A47:U47)/$E$45</f>
        <v>0.8571428571428571</v>
      </c>
      <c r="V52">
        <f>SUM($A47:V47)/$E$45</f>
        <v>0.8571428571428571</v>
      </c>
      <c r="W52">
        <f>SUM($A47:W47)/$E$45</f>
        <v>1</v>
      </c>
      <c r="X52">
        <f>SUM($A47:X47)/$E$45</f>
        <v>1</v>
      </c>
      <c r="Y52">
        <f>SUM($A47:Y47)/$E$45</f>
        <v>1</v>
      </c>
      <c r="AB52">
        <f t="shared" si="0"/>
        <v>0.43333333333333335</v>
      </c>
      <c r="AC52">
        <f t="shared" si="0"/>
        <v>0.43333333333333335</v>
      </c>
      <c r="AD52">
        <f t="shared" si="0"/>
        <v>0.33333333333333331</v>
      </c>
      <c r="AE52">
        <f t="shared" si="0"/>
        <v>0.33333333333333331</v>
      </c>
      <c r="AF52">
        <f t="shared" si="0"/>
        <v>0.3</v>
      </c>
      <c r="AG52">
        <f t="shared" si="0"/>
        <v>0.3</v>
      </c>
      <c r="AH52">
        <f t="shared" si="0"/>
        <v>0.3</v>
      </c>
      <c r="AI52">
        <f t="shared" si="0"/>
        <v>0.3</v>
      </c>
      <c r="AJ52">
        <f t="shared" si="0"/>
        <v>0.3</v>
      </c>
      <c r="AK52">
        <f t="shared" si="0"/>
        <v>0.3</v>
      </c>
      <c r="AL52">
        <f t="shared" si="0"/>
        <v>0.3</v>
      </c>
    </row>
    <row r="53" spans="1:38">
      <c r="A53">
        <f>SUM($A48:A48)/$E$45</f>
        <v>0</v>
      </c>
      <c r="B53">
        <f>SUM($A48:B48)/$E$45</f>
        <v>0</v>
      </c>
      <c r="C53">
        <f>SUM($A48:C48)/$E$45</f>
        <v>0</v>
      </c>
      <c r="D53">
        <f>SUM($A48:D48)/$E$45</f>
        <v>0.14285714285714285</v>
      </c>
      <c r="E53">
        <f>SUM($A48:E48)/$E$45</f>
        <v>0.14285714285714285</v>
      </c>
      <c r="F53">
        <f>SUM($A48:F48)/$E$45</f>
        <v>0.14285714285714285</v>
      </c>
      <c r="G53">
        <f>SUM($A48:G48)/$E$45</f>
        <v>0.14285714285714285</v>
      </c>
      <c r="H53">
        <f>SUM($A48:H48)/$E$45</f>
        <v>0.14285714285714285</v>
      </c>
      <c r="I53">
        <f>SUM($A48:I48)/$E$45</f>
        <v>0.14285714285714285</v>
      </c>
      <c r="J53">
        <f>SUM($A48:J48)/$E$45</f>
        <v>0.2857142857142857</v>
      </c>
      <c r="K53">
        <f>SUM($A48:K48)/$E$45</f>
        <v>0.2857142857142857</v>
      </c>
      <c r="L53">
        <f>SUM($A48:L48)/$E$45</f>
        <v>0.2857142857142857</v>
      </c>
      <c r="M53">
        <f>SUM($A48:M48)/$E$45</f>
        <v>0.42857142857142855</v>
      </c>
      <c r="N53">
        <f>SUM($A48:N48)/$E$45</f>
        <v>0.5714285714285714</v>
      </c>
      <c r="O53">
        <f>SUM($A48:O48)/$E$45</f>
        <v>0.7142857142857143</v>
      </c>
      <c r="P53">
        <f>SUM($A48:P48)/$E$45</f>
        <v>0.8571428571428571</v>
      </c>
      <c r="Q53">
        <f>SUM($A48:Q48)/$E$45</f>
        <v>0.8571428571428571</v>
      </c>
      <c r="R53">
        <f>SUM($A48:R48)/$E$45</f>
        <v>0.8571428571428571</v>
      </c>
      <c r="S53">
        <f>SUM($A48:S48)/$E$45</f>
        <v>1</v>
      </c>
      <c r="T53">
        <f>SUM($A48:T48)/$E$45</f>
        <v>1</v>
      </c>
      <c r="U53">
        <f>SUM($A48:U48)/$E$45</f>
        <v>1</v>
      </c>
      <c r="V53">
        <f>SUM($A48:V48)/$E$45</f>
        <v>1</v>
      </c>
      <c r="W53">
        <f>SUM($A48:W48)/$E$45</f>
        <v>1</v>
      </c>
      <c r="X53">
        <f>SUM($A48:X48)/$E$45</f>
        <v>1</v>
      </c>
      <c r="Y53">
        <f>SUM($A48:Y48)/$E$45</f>
        <v>1</v>
      </c>
      <c r="AB53">
        <f t="shared" si="0"/>
        <v>0.5</v>
      </c>
      <c r="AC53">
        <f t="shared" si="0"/>
        <v>0.5</v>
      </c>
      <c r="AD53">
        <f t="shared" si="0"/>
        <v>0.46666666666666662</v>
      </c>
      <c r="AE53">
        <f t="shared" si="0"/>
        <v>0.46666666666666662</v>
      </c>
      <c r="AF53">
        <f t="shared" si="0"/>
        <v>0.46666666666666662</v>
      </c>
      <c r="AG53">
        <f t="shared" si="0"/>
        <v>0.43333333333333329</v>
      </c>
      <c r="AH53">
        <f t="shared" si="0"/>
        <v>0.43333333333333329</v>
      </c>
      <c r="AI53">
        <f t="shared" si="0"/>
        <v>0.43333333333333329</v>
      </c>
      <c r="AJ53">
        <f t="shared" si="0"/>
        <v>0.39999999999999997</v>
      </c>
      <c r="AK53">
        <f t="shared" si="0"/>
        <v>0.39999999999999997</v>
      </c>
      <c r="AL53">
        <f t="shared" si="0"/>
        <v>0.39999999999999997</v>
      </c>
    </row>
    <row r="55" spans="1:38">
      <c r="A55" t="s">
        <v>71</v>
      </c>
    </row>
    <row r="56" spans="1:38">
      <c r="A56">
        <f>SUM($A46:A46)/A$1</f>
        <v>0</v>
      </c>
      <c r="B56">
        <f>SUM($A46:B46)/B$1</f>
        <v>0.5</v>
      </c>
      <c r="C56">
        <f>SUM($A46:C46)/C$1</f>
        <v>0.33333333333333331</v>
      </c>
      <c r="D56">
        <f>SUM($A46:D46)/D$1</f>
        <v>0.5</v>
      </c>
      <c r="E56">
        <f>SUM($A46:E46)/E$1</f>
        <v>0.4</v>
      </c>
      <c r="F56">
        <f>SUM($A46:F46)/F$1</f>
        <v>0.33333333333333331</v>
      </c>
      <c r="G56">
        <f>SUM($A46:G46)/G$1</f>
        <v>0.2857142857142857</v>
      </c>
      <c r="H56">
        <f>SUM($A46:H46)/H$1</f>
        <v>0.25</v>
      </c>
      <c r="I56">
        <f>SUM($A46:I46)/I$1</f>
        <v>0.22222222222222221</v>
      </c>
      <c r="J56">
        <f>SUM($A46:J46)/J$1</f>
        <v>0.2</v>
      </c>
      <c r="K56">
        <f>SUM($A46:K46)/K$1</f>
        <v>0.18181818181818182</v>
      </c>
      <c r="L56">
        <f>SUM($A46:L46)/L$1</f>
        <v>0.16666666666666666</v>
      </c>
      <c r="M56">
        <f>SUM($A46:M46)/M$1</f>
        <v>0.23076923076923078</v>
      </c>
      <c r="N56">
        <f>SUM($A46:N46)/N$1</f>
        <v>0.21428571428571427</v>
      </c>
      <c r="O56">
        <f>SUM($A46:O46)/O$1</f>
        <v>0.2</v>
      </c>
      <c r="P56">
        <f>SUM($A46:P46)/P$1</f>
        <v>0.25</v>
      </c>
      <c r="Q56">
        <f>SUM($A46:Q46)/Q$1</f>
        <v>0.23529411764705882</v>
      </c>
      <c r="R56">
        <f>SUM($A46:R46)/R$1</f>
        <v>0.27777777777777779</v>
      </c>
      <c r="S56">
        <f>SUM($A46:S46)/S$1</f>
        <v>0.26315789473684209</v>
      </c>
      <c r="T56">
        <f>SUM($A46:T46)/T$1</f>
        <v>0.25</v>
      </c>
      <c r="U56">
        <f>SUM($A46:U46)/U$1</f>
        <v>0.23809523809523808</v>
      </c>
      <c r="V56">
        <f>SUM($A46:V46)/V$1</f>
        <v>0.22727272727272727</v>
      </c>
      <c r="W56">
        <f>SUM($A46:W46)/W$1</f>
        <v>0.2608695652173913</v>
      </c>
      <c r="X56">
        <f>SUM($A46:X46)/X$1</f>
        <v>0.25</v>
      </c>
      <c r="Y56">
        <f>SUM($A46:Y46)/Y$1</f>
        <v>0.28000000000000003</v>
      </c>
    </row>
    <row r="57" spans="1:38">
      <c r="A57">
        <f>SUM($A47:A47)/A$1</f>
        <v>0</v>
      </c>
      <c r="B57">
        <f>SUM($A47:B47)/B$1</f>
        <v>0.5</v>
      </c>
      <c r="C57">
        <f>SUM($A47:C47)/C$1</f>
        <v>0.33333333333333331</v>
      </c>
      <c r="D57">
        <f>SUM($A47:D47)/D$1</f>
        <v>0.25</v>
      </c>
      <c r="E57">
        <f>SUM($A47:E47)/E$1</f>
        <v>0.4</v>
      </c>
      <c r="F57">
        <f>SUM($A47:F47)/F$1</f>
        <v>0.33333333333333331</v>
      </c>
      <c r="G57">
        <f>SUM($A47:G47)/G$1</f>
        <v>0.2857142857142857</v>
      </c>
      <c r="H57">
        <f>SUM($A47:H47)/H$1</f>
        <v>0.25</v>
      </c>
      <c r="I57">
        <f>SUM($A47:I47)/I$1</f>
        <v>0.22222222222222221</v>
      </c>
      <c r="J57">
        <f>SUM($A47:J47)/J$1</f>
        <v>0.3</v>
      </c>
      <c r="K57">
        <f>SUM($A47:K47)/K$1</f>
        <v>0.27272727272727271</v>
      </c>
      <c r="L57">
        <f>SUM($A47:L47)/L$1</f>
        <v>0.25</v>
      </c>
      <c r="M57">
        <f>SUM($A47:M47)/M$1</f>
        <v>0.30769230769230771</v>
      </c>
      <c r="N57">
        <f>SUM($A47:N47)/N$1</f>
        <v>0.2857142857142857</v>
      </c>
      <c r="O57">
        <f>SUM($A47:O47)/O$1</f>
        <v>0.26666666666666666</v>
      </c>
      <c r="P57">
        <f>SUM($A47:P47)/P$1</f>
        <v>0.3125</v>
      </c>
      <c r="Q57">
        <f>SUM($A47:Q47)/Q$1</f>
        <v>0.29411764705882354</v>
      </c>
      <c r="R57">
        <f>SUM($A47:R47)/R$1</f>
        <v>0.27777777777777779</v>
      </c>
      <c r="S57">
        <f>SUM($A47:S47)/S$1</f>
        <v>0.31578947368421051</v>
      </c>
      <c r="T57">
        <f>SUM($A47:T47)/T$1</f>
        <v>0.3</v>
      </c>
      <c r="U57">
        <f>SUM($A47:U47)/U$1</f>
        <v>0.2857142857142857</v>
      </c>
      <c r="V57">
        <f>SUM($A47:V47)/V$1</f>
        <v>0.27272727272727271</v>
      </c>
      <c r="W57">
        <f>SUM($A47:W47)/W$1</f>
        <v>0.30434782608695654</v>
      </c>
      <c r="X57">
        <f>SUM($A47:X47)/X$1</f>
        <v>0.29166666666666669</v>
      </c>
      <c r="Y57">
        <f>SUM($A47:Y47)/Y$1</f>
        <v>0.28000000000000003</v>
      </c>
    </row>
    <row r="58" spans="1:38">
      <c r="A58">
        <f>SUM($A48:A48)/A$1</f>
        <v>0</v>
      </c>
      <c r="B58">
        <f>SUM($A48:B48)/B$1</f>
        <v>0</v>
      </c>
      <c r="C58">
        <f>SUM($A48:C48)/C$1</f>
        <v>0</v>
      </c>
      <c r="D58">
        <f>SUM($A48:D48)/D$1</f>
        <v>0.25</v>
      </c>
      <c r="E58">
        <f>SUM($A48:E48)/E$1</f>
        <v>0.2</v>
      </c>
      <c r="F58">
        <f>SUM($A48:F48)/F$1</f>
        <v>0.16666666666666666</v>
      </c>
      <c r="G58">
        <f>SUM($A48:G48)/G$1</f>
        <v>0.14285714285714285</v>
      </c>
      <c r="H58">
        <f>SUM($A48:H48)/H$1</f>
        <v>0.125</v>
      </c>
      <c r="I58">
        <f>SUM($A48:I48)/I$1</f>
        <v>0.1111111111111111</v>
      </c>
      <c r="J58">
        <f>SUM($A48:J48)/J$1</f>
        <v>0.2</v>
      </c>
      <c r="K58">
        <f>SUM($A48:K48)/K$1</f>
        <v>0.18181818181818182</v>
      </c>
      <c r="L58">
        <f>SUM($A48:L48)/L$1</f>
        <v>0.16666666666666666</v>
      </c>
      <c r="M58">
        <f>SUM($A48:M48)/M$1</f>
        <v>0.23076923076923078</v>
      </c>
      <c r="N58">
        <f>SUM($A48:N48)/N$1</f>
        <v>0.2857142857142857</v>
      </c>
      <c r="O58">
        <f>SUM($A48:O48)/O$1</f>
        <v>0.33333333333333331</v>
      </c>
      <c r="P58">
        <f>SUM($A48:P48)/P$1</f>
        <v>0.375</v>
      </c>
      <c r="Q58">
        <f>SUM($A48:Q48)/Q$1</f>
        <v>0.35294117647058826</v>
      </c>
      <c r="R58">
        <f>SUM($A48:R48)/R$1</f>
        <v>0.33333333333333331</v>
      </c>
      <c r="S58">
        <f>SUM($A48:S48)/S$1</f>
        <v>0.36842105263157893</v>
      </c>
      <c r="T58">
        <f>SUM($A48:T48)/T$1</f>
        <v>0.35</v>
      </c>
      <c r="U58">
        <f>SUM($A48:U48)/U$1</f>
        <v>0.33333333333333331</v>
      </c>
      <c r="V58">
        <f>SUM($A48:V48)/V$1</f>
        <v>0.31818181818181818</v>
      </c>
      <c r="W58">
        <f>SUM($A48:W48)/W$1</f>
        <v>0.30434782608695654</v>
      </c>
      <c r="X58">
        <f>SUM($A48:X48)/X$1</f>
        <v>0.29166666666666669</v>
      </c>
      <c r="Y58">
        <f>SUM($A48:Y48)/Y$1</f>
        <v>0.28000000000000003</v>
      </c>
    </row>
    <row r="62" spans="1:38">
      <c r="X62" s="1" t="s">
        <v>76</v>
      </c>
      <c r="AA62" s="1"/>
    </row>
    <row r="63" spans="1:38">
      <c r="F63" s="1" t="s">
        <v>77</v>
      </c>
      <c r="I63" s="7">
        <v>0</v>
      </c>
      <c r="J63" s="7">
        <v>0.2</v>
      </c>
      <c r="K63" s="7">
        <v>0.4</v>
      </c>
      <c r="L63" s="7">
        <v>0.6</v>
      </c>
      <c r="M63" s="7">
        <v>0.8</v>
      </c>
      <c r="N63" s="7">
        <v>1</v>
      </c>
      <c r="P63" s="1" t="s">
        <v>78</v>
      </c>
      <c r="Q63" s="1" t="s">
        <v>79</v>
      </c>
      <c r="R63" s="1" t="s">
        <v>80</v>
      </c>
      <c r="X63" s="1" t="s">
        <v>81</v>
      </c>
      <c r="Y63" s="1" t="s">
        <v>82</v>
      </c>
      <c r="Z63" s="1" t="s">
        <v>83</v>
      </c>
      <c r="AB63" s="1"/>
      <c r="AC63" s="1"/>
    </row>
    <row r="64" spans="1:38">
      <c r="D64" s="1" t="s">
        <v>73</v>
      </c>
      <c r="F64">
        <f>(SUM(A56:Y56)+SUM(A34:Y34)+SUM(A14:Y14))/75</f>
        <v>0.39081789055681915</v>
      </c>
      <c r="I64">
        <f>AB51</f>
        <v>0.83333333333333337</v>
      </c>
      <c r="J64">
        <f>AD51</f>
        <v>0.76666666666666661</v>
      </c>
      <c r="K64">
        <f>AF51</f>
        <v>0.70000000000000007</v>
      </c>
      <c r="L64">
        <f>AH51</f>
        <v>0.56666666666666676</v>
      </c>
      <c r="M64">
        <f>AJ51</f>
        <v>0.39999999999999997</v>
      </c>
      <c r="N64">
        <f>AL51</f>
        <v>0.3</v>
      </c>
      <c r="P64">
        <f>(E56+E34+E14)/3</f>
        <v>0.60000000000000009</v>
      </c>
      <c r="Q64">
        <f>(J56+J34+J14)/3</f>
        <v>0.3666666666666667</v>
      </c>
      <c r="R64">
        <f>(T56+T34+T14)/3</f>
        <v>0.26666666666666666</v>
      </c>
      <c r="V64" s="1" t="s">
        <v>73</v>
      </c>
      <c r="X64">
        <f>F14</f>
        <v>0.5</v>
      </c>
      <c r="Y64">
        <f>G34</f>
        <v>0.5714285714285714</v>
      </c>
      <c r="Z64">
        <f>G56</f>
        <v>0.2857142857142857</v>
      </c>
    </row>
    <row r="65" spans="1:27">
      <c r="D65" s="1" t="s">
        <v>74</v>
      </c>
      <c r="F65">
        <f>(SUM(A57:Y57)+SUM(A35:Y35)+SUM(A15:Y15))/75</f>
        <v>0.22787874748454906</v>
      </c>
      <c r="I65">
        <f>AB52</f>
        <v>0.43333333333333335</v>
      </c>
      <c r="J65">
        <f>AD52</f>
        <v>0.33333333333333331</v>
      </c>
      <c r="K65">
        <f>AF52</f>
        <v>0.3</v>
      </c>
      <c r="L65">
        <f>AH52</f>
        <v>0.3</v>
      </c>
      <c r="M65">
        <f>AJ52</f>
        <v>0.3</v>
      </c>
      <c r="N65">
        <f>AL52</f>
        <v>0.3</v>
      </c>
      <c r="P65">
        <f>(E57+E35+E15)/3</f>
        <v>0.26666666666666666</v>
      </c>
      <c r="Q65">
        <f>(J57+J35+J15)/3</f>
        <v>0.23333333333333331</v>
      </c>
      <c r="R65">
        <f>(T57+T35+T15)/3</f>
        <v>0.25</v>
      </c>
      <c r="V65" s="1" t="s">
        <v>74</v>
      </c>
      <c r="X65">
        <f t="shared" ref="X65:X66" si="1">F15</f>
        <v>0.16666666666666666</v>
      </c>
      <c r="Y65">
        <f t="shared" ref="Y65:Y66" si="2">G35</f>
        <v>0.14285714285714285</v>
      </c>
      <c r="Z65">
        <f>G57</f>
        <v>0.2857142857142857</v>
      </c>
    </row>
    <row r="66" spans="1:27">
      <c r="D66" s="1" t="s">
        <v>75</v>
      </c>
      <c r="F66">
        <f>(SUM(A58:Y58)+SUM(A36:Y36)+SUM(A16:Y16))/75</f>
        <v>0.28962832474206818</v>
      </c>
      <c r="I66">
        <f>AB53</f>
        <v>0.5</v>
      </c>
      <c r="J66">
        <f>AD53</f>
        <v>0.46666666666666662</v>
      </c>
      <c r="K66">
        <f>AF53</f>
        <v>0.46666666666666662</v>
      </c>
      <c r="L66">
        <f>AH53</f>
        <v>0.43333333333333329</v>
      </c>
      <c r="M66">
        <f>AJ53</f>
        <v>0.39999999999999997</v>
      </c>
      <c r="N66">
        <f>AL53</f>
        <v>0.39999999999999997</v>
      </c>
      <c r="P66">
        <f>(E58+E36+E16)/3</f>
        <v>0.26666666666666666</v>
      </c>
      <c r="Q66">
        <f>(J58+J36+J16)/3</f>
        <v>0.33333333333333331</v>
      </c>
      <c r="R66">
        <f>(T58+T36+T16)/3</f>
        <v>0.3</v>
      </c>
      <c r="V66" s="1" t="s">
        <v>75</v>
      </c>
      <c r="X66">
        <f t="shared" si="1"/>
        <v>0.5</v>
      </c>
      <c r="Y66">
        <f t="shared" si="2"/>
        <v>0.2857142857142857</v>
      </c>
      <c r="Z66">
        <f>G58</f>
        <v>0.14285714285714285</v>
      </c>
    </row>
    <row r="67" spans="1:27">
      <c r="V67" s="1" t="s">
        <v>84</v>
      </c>
      <c r="X67">
        <f>X64-X65</f>
        <v>0.33333333333333337</v>
      </c>
      <c r="Y67">
        <f t="shared" ref="Y67:Z67" si="3">Y64-Y65</f>
        <v>0.42857142857142855</v>
      </c>
      <c r="Z67">
        <f t="shared" si="3"/>
        <v>0</v>
      </c>
      <c r="AA67" t="s">
        <v>85</v>
      </c>
    </row>
    <row r="68" spans="1:27">
      <c r="V68" s="1" t="s">
        <v>86</v>
      </c>
      <c r="X68">
        <f>X64-X66</f>
        <v>0</v>
      </c>
      <c r="Y68">
        <f t="shared" ref="Y68:Z68" si="4">Y64-Y66</f>
        <v>0.2857142857142857</v>
      </c>
      <c r="Z68">
        <f t="shared" si="4"/>
        <v>0.14285714285714285</v>
      </c>
      <c r="AA68" t="s">
        <v>85</v>
      </c>
    </row>
    <row r="69" spans="1:27">
      <c r="V69" s="1" t="s">
        <v>87</v>
      </c>
      <c r="X69">
        <f>X65-X66</f>
        <v>-0.33333333333333337</v>
      </c>
      <c r="Y69">
        <f t="shared" ref="Y69:Z69" si="5">Y65-Y66</f>
        <v>-0.14285714285714285</v>
      </c>
      <c r="Z69">
        <f t="shared" si="5"/>
        <v>0.14285714285714285</v>
      </c>
      <c r="AA69" t="s">
        <v>88</v>
      </c>
    </row>
    <row r="72" spans="1:27">
      <c r="A72" s="5">
        <v>1</v>
      </c>
      <c r="B72" s="5">
        <v>2</v>
      </c>
      <c r="C72" s="5">
        <v>3</v>
      </c>
      <c r="D72" s="5">
        <v>4</v>
      </c>
      <c r="E72" s="5">
        <v>5</v>
      </c>
      <c r="F72" s="5">
        <v>6</v>
      </c>
      <c r="G72" s="5">
        <v>7</v>
      </c>
      <c r="H72" s="5">
        <v>8</v>
      </c>
      <c r="I72" s="5">
        <v>9</v>
      </c>
      <c r="J72" s="5">
        <v>10</v>
      </c>
      <c r="K72" s="5">
        <v>11</v>
      </c>
      <c r="L72" s="5">
        <v>12</v>
      </c>
      <c r="M72" s="5">
        <v>13</v>
      </c>
      <c r="N72" s="5">
        <v>14</v>
      </c>
      <c r="O72" s="5">
        <v>15</v>
      </c>
      <c r="P72" s="5">
        <v>16</v>
      </c>
      <c r="Q72" s="5">
        <v>17</v>
      </c>
      <c r="R72" s="5">
        <v>18</v>
      </c>
      <c r="S72" s="5">
        <v>19</v>
      </c>
      <c r="T72" s="5">
        <v>20</v>
      </c>
      <c r="U72" s="5">
        <v>21</v>
      </c>
      <c r="V72" s="5">
        <v>22</v>
      </c>
      <c r="W72" s="5">
        <v>23</v>
      </c>
      <c r="X72" s="5">
        <v>24</v>
      </c>
      <c r="Y72" s="5">
        <v>25</v>
      </c>
    </row>
    <row r="73" spans="1:27">
      <c r="A73" s="1" t="s">
        <v>89</v>
      </c>
    </row>
    <row r="74" spans="1:27">
      <c r="A74">
        <f>(A14+A34+A56)/3</f>
        <v>0.66666666666666663</v>
      </c>
      <c r="B74">
        <f t="shared" ref="B74:Y74" si="6">(B14+B34+B56)/3</f>
        <v>0.66666666666666663</v>
      </c>
      <c r="C74">
        <f t="shared" si="6"/>
        <v>0.66666666666666663</v>
      </c>
      <c r="D74">
        <f t="shared" si="6"/>
        <v>0.66666666666666663</v>
      </c>
      <c r="E74">
        <f t="shared" si="6"/>
        <v>0.6</v>
      </c>
      <c r="F74">
        <f t="shared" si="6"/>
        <v>0.49999999999999994</v>
      </c>
      <c r="G74">
        <f t="shared" si="6"/>
        <v>0.47619047619047611</v>
      </c>
      <c r="H74">
        <f t="shared" si="6"/>
        <v>0.41666666666666669</v>
      </c>
      <c r="I74">
        <f t="shared" si="6"/>
        <v>0.37037037037037041</v>
      </c>
      <c r="J74">
        <f t="shared" si="6"/>
        <v>0.3666666666666667</v>
      </c>
      <c r="K74">
        <f t="shared" si="6"/>
        <v>0.33333333333333331</v>
      </c>
      <c r="L74">
        <f t="shared" si="6"/>
        <v>0.33333333333333331</v>
      </c>
      <c r="M74">
        <f t="shared" si="6"/>
        <v>0.33333333333333331</v>
      </c>
      <c r="N74">
        <f t="shared" si="6"/>
        <v>0.30952380952380953</v>
      </c>
      <c r="O74">
        <f t="shared" si="6"/>
        <v>0.31111111111111112</v>
      </c>
      <c r="P74">
        <f t="shared" si="6"/>
        <v>0.3125</v>
      </c>
      <c r="Q74">
        <f t="shared" si="6"/>
        <v>0.29411764705882354</v>
      </c>
      <c r="R74">
        <f t="shared" si="6"/>
        <v>0.29629629629629634</v>
      </c>
      <c r="S74">
        <f t="shared" si="6"/>
        <v>0.2807017543859649</v>
      </c>
      <c r="T74">
        <f t="shared" si="6"/>
        <v>0.26666666666666666</v>
      </c>
      <c r="U74">
        <f t="shared" si="6"/>
        <v>0.25396825396825395</v>
      </c>
      <c r="V74">
        <f t="shared" si="6"/>
        <v>0.25757575757575757</v>
      </c>
      <c r="W74">
        <f t="shared" si="6"/>
        <v>0.2608695652173913</v>
      </c>
      <c r="X74">
        <f t="shared" si="6"/>
        <v>0.2638888888888889</v>
      </c>
      <c r="Y74">
        <f t="shared" si="6"/>
        <v>0.26666666666666666</v>
      </c>
    </row>
    <row r="75" spans="1:27">
      <c r="A75">
        <f t="shared" ref="A75:Y76" si="7">(A15+A35+A57)/3</f>
        <v>0</v>
      </c>
      <c r="B75">
        <f t="shared" si="7"/>
        <v>0.33333333333333331</v>
      </c>
      <c r="C75">
        <f t="shared" si="7"/>
        <v>0.22222222222222221</v>
      </c>
      <c r="D75">
        <f t="shared" si="7"/>
        <v>0.16666666666666666</v>
      </c>
      <c r="E75">
        <f t="shared" si="7"/>
        <v>0.26666666666666666</v>
      </c>
      <c r="F75">
        <f t="shared" si="7"/>
        <v>0.22222222222222221</v>
      </c>
      <c r="G75">
        <f t="shared" si="7"/>
        <v>0.19047619047619047</v>
      </c>
      <c r="H75">
        <f t="shared" si="7"/>
        <v>0.25</v>
      </c>
      <c r="I75">
        <f t="shared" si="7"/>
        <v>0.22222222222222221</v>
      </c>
      <c r="J75">
        <f t="shared" si="7"/>
        <v>0.23333333333333331</v>
      </c>
      <c r="K75">
        <f t="shared" si="7"/>
        <v>0.21212121212121213</v>
      </c>
      <c r="L75">
        <f t="shared" si="7"/>
        <v>0.22222222222222221</v>
      </c>
      <c r="M75">
        <f t="shared" si="7"/>
        <v>0.23076923076923075</v>
      </c>
      <c r="N75">
        <f t="shared" si="7"/>
        <v>0.23809523809523805</v>
      </c>
      <c r="O75">
        <f t="shared" si="7"/>
        <v>0.22222222222222224</v>
      </c>
      <c r="P75">
        <f t="shared" si="7"/>
        <v>0.22916666666666666</v>
      </c>
      <c r="Q75">
        <f t="shared" si="7"/>
        <v>0.21568627450980393</v>
      </c>
      <c r="R75">
        <f t="shared" si="7"/>
        <v>0.22222222222222221</v>
      </c>
      <c r="S75">
        <f t="shared" si="7"/>
        <v>0.24561403508771928</v>
      </c>
      <c r="T75">
        <f t="shared" si="7"/>
        <v>0.25</v>
      </c>
      <c r="U75">
        <f t="shared" si="7"/>
        <v>0.25396825396825395</v>
      </c>
      <c r="V75">
        <f t="shared" si="7"/>
        <v>0.24242424242424243</v>
      </c>
      <c r="W75">
        <f t="shared" si="7"/>
        <v>0.2608695652173913</v>
      </c>
      <c r="X75">
        <f t="shared" si="7"/>
        <v>0.27777777777777785</v>
      </c>
      <c r="Y75">
        <f t="shared" si="7"/>
        <v>0.26666666666666666</v>
      </c>
    </row>
    <row r="76" spans="1:27">
      <c r="A76">
        <f t="shared" si="7"/>
        <v>0</v>
      </c>
      <c r="B76">
        <f t="shared" si="7"/>
        <v>0.33333333333333331</v>
      </c>
      <c r="C76">
        <f t="shared" si="7"/>
        <v>0.22222222222222221</v>
      </c>
      <c r="D76">
        <f t="shared" si="7"/>
        <v>0.25</v>
      </c>
      <c r="E76">
        <f t="shared" si="7"/>
        <v>0.26666666666666666</v>
      </c>
      <c r="F76">
        <f t="shared" si="7"/>
        <v>0.33333333333333331</v>
      </c>
      <c r="G76">
        <f t="shared" si="7"/>
        <v>0.33333333333333331</v>
      </c>
      <c r="H76">
        <f t="shared" si="7"/>
        <v>0.33333333333333331</v>
      </c>
      <c r="I76">
        <f t="shared" si="7"/>
        <v>0.29629629629629628</v>
      </c>
      <c r="J76">
        <f t="shared" si="7"/>
        <v>0.33333333333333331</v>
      </c>
      <c r="K76">
        <f t="shared" si="7"/>
        <v>0.30303030303030304</v>
      </c>
      <c r="L76">
        <f t="shared" si="7"/>
        <v>0.30555555555555552</v>
      </c>
      <c r="M76">
        <f t="shared" si="7"/>
        <v>0.30769230769230771</v>
      </c>
      <c r="N76">
        <f t="shared" si="7"/>
        <v>0.33333333333333331</v>
      </c>
      <c r="O76">
        <f t="shared" si="7"/>
        <v>0.33333333333333331</v>
      </c>
      <c r="P76">
        <f t="shared" si="7"/>
        <v>0.33333333333333331</v>
      </c>
      <c r="Q76">
        <f t="shared" si="7"/>
        <v>0.31372549019607843</v>
      </c>
      <c r="R76">
        <f t="shared" si="7"/>
        <v>0.31481481481481483</v>
      </c>
      <c r="S76">
        <f t="shared" si="7"/>
        <v>0.31578947368421056</v>
      </c>
      <c r="T76">
        <f t="shared" si="7"/>
        <v>0.3</v>
      </c>
      <c r="U76">
        <f t="shared" si="7"/>
        <v>0.28571428571428564</v>
      </c>
      <c r="V76">
        <f t="shared" si="7"/>
        <v>0.27272727272727271</v>
      </c>
      <c r="W76">
        <f t="shared" si="7"/>
        <v>0.27536231884057971</v>
      </c>
      <c r="X76">
        <f t="shared" si="7"/>
        <v>0.27777777777777785</v>
      </c>
      <c r="Y76">
        <f>(Y16+Y36+Y58)/3</f>
        <v>0.26666666666666666</v>
      </c>
    </row>
    <row r="78" spans="1:27">
      <c r="A78" s="1" t="s">
        <v>90</v>
      </c>
    </row>
    <row r="79" spans="1:27">
      <c r="A79">
        <f>(A51+A29+A9)/3</f>
        <v>0.10317460317460318</v>
      </c>
      <c r="B79">
        <f t="shared" ref="B79:Y79" si="8">(B51+B29+B9)/3</f>
        <v>0.20634920634920637</v>
      </c>
      <c r="C79">
        <f t="shared" si="8"/>
        <v>0.30952380952380953</v>
      </c>
      <c r="D79">
        <f t="shared" si="8"/>
        <v>0.40476190476190471</v>
      </c>
      <c r="E79">
        <f t="shared" si="8"/>
        <v>0.45238095238095238</v>
      </c>
      <c r="F79">
        <f t="shared" si="8"/>
        <v>0.45238095238095238</v>
      </c>
      <c r="G79">
        <f t="shared" si="8"/>
        <v>0.50793650793650791</v>
      </c>
      <c r="H79">
        <f t="shared" si="8"/>
        <v>0.50793650793650791</v>
      </c>
      <c r="I79">
        <f t="shared" si="8"/>
        <v>0.50793650793650791</v>
      </c>
      <c r="J79">
        <f t="shared" si="8"/>
        <v>0.56349206349206349</v>
      </c>
      <c r="K79">
        <f t="shared" si="8"/>
        <v>0.56349206349206349</v>
      </c>
      <c r="L79">
        <f t="shared" si="8"/>
        <v>0.61111111111111116</v>
      </c>
      <c r="M79">
        <f t="shared" si="8"/>
        <v>0.65873015873015872</v>
      </c>
      <c r="N79">
        <f t="shared" si="8"/>
        <v>0.65873015873015872</v>
      </c>
      <c r="O79">
        <f t="shared" si="8"/>
        <v>0.70634920634920639</v>
      </c>
      <c r="P79">
        <f t="shared" si="8"/>
        <v>0.75396825396825395</v>
      </c>
      <c r="Q79">
        <f t="shared" si="8"/>
        <v>0.75396825396825395</v>
      </c>
      <c r="R79">
        <f t="shared" si="8"/>
        <v>0.80158730158730152</v>
      </c>
      <c r="S79">
        <f t="shared" si="8"/>
        <v>0.80158730158730152</v>
      </c>
      <c r="T79">
        <f t="shared" si="8"/>
        <v>0.80158730158730152</v>
      </c>
      <c r="U79">
        <f t="shared" si="8"/>
        <v>0.80158730158730152</v>
      </c>
      <c r="V79">
        <f t="shared" si="8"/>
        <v>0.8571428571428571</v>
      </c>
      <c r="W79">
        <f t="shared" si="8"/>
        <v>0.90476190476190477</v>
      </c>
      <c r="X79">
        <f t="shared" si="8"/>
        <v>0.95238095238095244</v>
      </c>
      <c r="Y79">
        <f t="shared" si="8"/>
        <v>1</v>
      </c>
    </row>
    <row r="80" spans="1:27">
      <c r="A80">
        <f t="shared" ref="A80:Y81" si="9">(A52+A30+A10)/3</f>
        <v>0</v>
      </c>
      <c r="B80">
        <f t="shared" si="9"/>
        <v>9.5238095238095233E-2</v>
      </c>
      <c r="C80">
        <f t="shared" si="9"/>
        <v>9.5238095238095233E-2</v>
      </c>
      <c r="D80">
        <f t="shared" si="9"/>
        <v>9.5238095238095233E-2</v>
      </c>
      <c r="E80">
        <f t="shared" si="9"/>
        <v>0.1984126984126984</v>
      </c>
      <c r="F80">
        <f t="shared" si="9"/>
        <v>0.1984126984126984</v>
      </c>
      <c r="G80">
        <f t="shared" si="9"/>
        <v>0.1984126984126984</v>
      </c>
      <c r="H80">
        <f t="shared" si="9"/>
        <v>0.30158730158730157</v>
      </c>
      <c r="I80">
        <f t="shared" si="9"/>
        <v>0.30158730158730157</v>
      </c>
      <c r="J80">
        <f t="shared" si="9"/>
        <v>0.34920634920634913</v>
      </c>
      <c r="K80">
        <f t="shared" si="9"/>
        <v>0.34920634920634913</v>
      </c>
      <c r="L80">
        <f t="shared" si="9"/>
        <v>0.3968253968253968</v>
      </c>
      <c r="M80">
        <f t="shared" si="9"/>
        <v>0.44444444444444442</v>
      </c>
      <c r="N80">
        <f t="shared" si="9"/>
        <v>0.5</v>
      </c>
      <c r="O80">
        <f t="shared" si="9"/>
        <v>0.5</v>
      </c>
      <c r="P80">
        <f t="shared" si="9"/>
        <v>0.54761904761904756</v>
      </c>
      <c r="Q80">
        <f t="shared" si="9"/>
        <v>0.54761904761904756</v>
      </c>
      <c r="R80">
        <f t="shared" si="9"/>
        <v>0.59523809523809523</v>
      </c>
      <c r="S80">
        <f t="shared" si="9"/>
        <v>0.69841269841269826</v>
      </c>
      <c r="T80">
        <f t="shared" si="9"/>
        <v>0.75396825396825395</v>
      </c>
      <c r="U80">
        <f t="shared" si="9"/>
        <v>0.80158730158730152</v>
      </c>
      <c r="V80">
        <f t="shared" si="9"/>
        <v>0.80158730158730152</v>
      </c>
      <c r="W80">
        <f t="shared" si="9"/>
        <v>0.89682539682539686</v>
      </c>
      <c r="X80">
        <f t="shared" si="9"/>
        <v>1</v>
      </c>
      <c r="Y80">
        <f t="shared" si="9"/>
        <v>1</v>
      </c>
    </row>
    <row r="81" spans="1:31">
      <c r="A81">
        <f t="shared" si="9"/>
        <v>0</v>
      </c>
      <c r="B81">
        <f t="shared" si="9"/>
        <v>0.10317460317460318</v>
      </c>
      <c r="C81">
        <f t="shared" si="9"/>
        <v>0.10317460317460318</v>
      </c>
      <c r="D81">
        <f t="shared" si="9"/>
        <v>0.15079365079365079</v>
      </c>
      <c r="E81">
        <f t="shared" si="9"/>
        <v>0.20634920634920637</v>
      </c>
      <c r="F81">
        <f t="shared" si="9"/>
        <v>0.30952380952380953</v>
      </c>
      <c r="G81">
        <f t="shared" si="9"/>
        <v>0.36507936507936506</v>
      </c>
      <c r="H81">
        <f t="shared" si="9"/>
        <v>0.41269841269841273</v>
      </c>
      <c r="I81">
        <f t="shared" si="9"/>
        <v>0.41269841269841273</v>
      </c>
      <c r="J81">
        <f t="shared" si="9"/>
        <v>0.51587301587301582</v>
      </c>
      <c r="K81">
        <f t="shared" si="9"/>
        <v>0.51587301587301582</v>
      </c>
      <c r="L81">
        <f t="shared" si="9"/>
        <v>0.5714285714285714</v>
      </c>
      <c r="M81">
        <f t="shared" si="9"/>
        <v>0.61904761904761907</v>
      </c>
      <c r="N81">
        <f t="shared" si="9"/>
        <v>0.7142857142857143</v>
      </c>
      <c r="O81">
        <f t="shared" si="9"/>
        <v>0.76190476190476186</v>
      </c>
      <c r="P81">
        <f t="shared" si="9"/>
        <v>0.80952380952380942</v>
      </c>
      <c r="Q81">
        <f t="shared" si="9"/>
        <v>0.80952380952380942</v>
      </c>
      <c r="R81">
        <f t="shared" si="9"/>
        <v>0.8571428571428571</v>
      </c>
      <c r="S81">
        <f t="shared" si="9"/>
        <v>0.90476190476190477</v>
      </c>
      <c r="T81">
        <f t="shared" si="9"/>
        <v>0.90476190476190477</v>
      </c>
      <c r="U81">
        <f t="shared" si="9"/>
        <v>0.90476190476190477</v>
      </c>
      <c r="V81">
        <f t="shared" si="9"/>
        <v>0.90476190476190477</v>
      </c>
      <c r="W81">
        <f t="shared" si="9"/>
        <v>0.95238095238095244</v>
      </c>
      <c r="X81">
        <f t="shared" si="9"/>
        <v>1</v>
      </c>
      <c r="Y81">
        <f t="shared" si="9"/>
        <v>1</v>
      </c>
    </row>
    <row r="83" spans="1:31">
      <c r="A83" s="1" t="s">
        <v>91</v>
      </c>
    </row>
    <row r="84" spans="1:31">
      <c r="A84">
        <f>2/((1/A79)+(1/A74))</f>
        <v>0.17869415807560138</v>
      </c>
      <c r="B84">
        <f t="shared" ref="B84:Y85" si="10">2/((1/B79)+(1/B74))</f>
        <v>0.31515151515151518</v>
      </c>
      <c r="C84">
        <f t="shared" si="10"/>
        <v>0.42276422764227639</v>
      </c>
      <c r="D84">
        <f t="shared" si="10"/>
        <v>0.50370370370370365</v>
      </c>
      <c r="E84">
        <f t="shared" si="10"/>
        <v>0.51583710407239813</v>
      </c>
      <c r="F84">
        <f t="shared" si="10"/>
        <v>0.47499999999999992</v>
      </c>
      <c r="G84">
        <f t="shared" si="10"/>
        <v>0.49155145929339472</v>
      </c>
      <c r="H84">
        <f t="shared" si="10"/>
        <v>0.457796852646638</v>
      </c>
      <c r="I84">
        <f t="shared" si="10"/>
        <v>0.42838018741633205</v>
      </c>
      <c r="J84">
        <f t="shared" si="10"/>
        <v>0.444254835039818</v>
      </c>
      <c r="K84">
        <f t="shared" si="10"/>
        <v>0.41887905604719761</v>
      </c>
      <c r="L84">
        <f t="shared" si="10"/>
        <v>0.43137254901960781</v>
      </c>
      <c r="M84">
        <f t="shared" si="10"/>
        <v>0.44266666666666665</v>
      </c>
      <c r="N84">
        <f t="shared" si="10"/>
        <v>0.42115534738485555</v>
      </c>
      <c r="O84">
        <f t="shared" si="10"/>
        <v>0.43196394522447562</v>
      </c>
      <c r="P84">
        <f t="shared" si="10"/>
        <v>0.44186046511627902</v>
      </c>
      <c r="Q84">
        <f t="shared" si="10"/>
        <v>0.42316258351893093</v>
      </c>
      <c r="R84">
        <f t="shared" si="10"/>
        <v>0.43266398929049538</v>
      </c>
      <c r="S84">
        <f t="shared" si="10"/>
        <v>0.41579827608388009</v>
      </c>
      <c r="T84">
        <f t="shared" si="10"/>
        <v>0.40019811788013865</v>
      </c>
      <c r="U84">
        <f t="shared" si="10"/>
        <v>0.38572622031268644</v>
      </c>
      <c r="V84">
        <f t="shared" si="10"/>
        <v>0.39611650485436894</v>
      </c>
      <c r="W84">
        <f t="shared" si="10"/>
        <v>0.4049733570159858</v>
      </c>
      <c r="X84">
        <f t="shared" si="10"/>
        <v>0.41326808047852093</v>
      </c>
      <c r="Y84">
        <f t="shared" si="10"/>
        <v>0.42105263157894735</v>
      </c>
      <c r="AA84">
        <f>MAX(A84:Y84)</f>
        <v>0.51583710407239813</v>
      </c>
      <c r="AB84" t="s">
        <v>92</v>
      </c>
      <c r="AE84" t="s">
        <v>85</v>
      </c>
    </row>
    <row r="85" spans="1:31">
      <c r="A85" t="e">
        <f>2/((1/A80)+(1/A75))</f>
        <v>#DIV/0!</v>
      </c>
      <c r="B85">
        <f t="shared" si="10"/>
        <v>0.14814814814814814</v>
      </c>
      <c r="C85">
        <f t="shared" si="10"/>
        <v>0.13333333333333333</v>
      </c>
      <c r="D85">
        <f t="shared" si="10"/>
        <v>0.12121212121212122</v>
      </c>
      <c r="E85">
        <f t="shared" si="10"/>
        <v>0.22753128555176338</v>
      </c>
      <c r="F85">
        <f t="shared" si="10"/>
        <v>0.20964360587002098</v>
      </c>
      <c r="G85">
        <f t="shared" si="10"/>
        <v>0.19436345966958213</v>
      </c>
      <c r="H85">
        <f t="shared" si="10"/>
        <v>0.2733812949640288</v>
      </c>
      <c r="I85">
        <f t="shared" si="10"/>
        <v>0.25589225589225589</v>
      </c>
      <c r="J85">
        <f t="shared" si="10"/>
        <v>0.27974568574023612</v>
      </c>
      <c r="K85">
        <f t="shared" si="10"/>
        <v>0.26392459297343612</v>
      </c>
      <c r="L85">
        <f t="shared" si="10"/>
        <v>0.28490028490028491</v>
      </c>
      <c r="M85">
        <f t="shared" si="10"/>
        <v>0.30379746835443033</v>
      </c>
      <c r="N85">
        <f t="shared" si="10"/>
        <v>0.32258064516129026</v>
      </c>
      <c r="O85">
        <f t="shared" si="10"/>
        <v>0.30769230769230771</v>
      </c>
      <c r="P85">
        <f t="shared" si="10"/>
        <v>0.32311621966794379</v>
      </c>
      <c r="Q85">
        <f t="shared" si="10"/>
        <v>0.30948012232415906</v>
      </c>
      <c r="R85">
        <f t="shared" si="10"/>
        <v>0.3236245954692557</v>
      </c>
      <c r="S85">
        <f t="shared" si="10"/>
        <v>0.36342182890855446</v>
      </c>
      <c r="T85">
        <f t="shared" si="10"/>
        <v>0.37549407114624506</v>
      </c>
      <c r="U85">
        <f t="shared" si="10"/>
        <v>0.38572622031268644</v>
      </c>
      <c r="V85">
        <f t="shared" si="10"/>
        <v>0.37226445519465562</v>
      </c>
      <c r="W85">
        <f t="shared" si="10"/>
        <v>0.40417287630402382</v>
      </c>
      <c r="X85">
        <f t="shared" si="10"/>
        <v>0.43478260869565222</v>
      </c>
      <c r="Y85">
        <f t="shared" si="10"/>
        <v>0.42105263157894735</v>
      </c>
      <c r="AA85">
        <f>MAX(B85:Y85)</f>
        <v>0.43478260869565222</v>
      </c>
      <c r="AB85" t="s">
        <v>93</v>
      </c>
      <c r="AE85" t="s">
        <v>94</v>
      </c>
    </row>
    <row r="86" spans="1:31">
      <c r="A86" t="e">
        <f t="shared" ref="A86:Y86" si="11">2/((1/A81)+(1/A76))</f>
        <v>#DIV/0!</v>
      </c>
      <c r="B86">
        <f t="shared" si="11"/>
        <v>0.15757575757575759</v>
      </c>
      <c r="C86">
        <f t="shared" si="11"/>
        <v>0.14092140921409216</v>
      </c>
      <c r="D86">
        <f t="shared" si="11"/>
        <v>0.18811881188118812</v>
      </c>
      <c r="E86">
        <f t="shared" si="11"/>
        <v>0.23266219239373601</v>
      </c>
      <c r="F86">
        <f t="shared" si="11"/>
        <v>0.32098765432098764</v>
      </c>
      <c r="G86">
        <f t="shared" si="11"/>
        <v>0.34848484848484845</v>
      </c>
      <c r="H86">
        <f t="shared" si="11"/>
        <v>0.36879432624113473</v>
      </c>
      <c r="I86">
        <f t="shared" si="11"/>
        <v>0.34494195688225537</v>
      </c>
      <c r="J86">
        <f t="shared" si="11"/>
        <v>0.40498442367601245</v>
      </c>
      <c r="K86">
        <f t="shared" si="11"/>
        <v>0.38179148311306899</v>
      </c>
      <c r="L86">
        <f t="shared" si="11"/>
        <v>0.39819004524886875</v>
      </c>
      <c r="M86">
        <f t="shared" si="11"/>
        <v>0.41106719367588934</v>
      </c>
      <c r="N86">
        <f t="shared" si="11"/>
        <v>0.45454545454545453</v>
      </c>
      <c r="O86">
        <f t="shared" si="11"/>
        <v>0.46376811594202899</v>
      </c>
      <c r="P86">
        <f t="shared" si="11"/>
        <v>0.47222222222222221</v>
      </c>
      <c r="Q86">
        <f t="shared" si="11"/>
        <v>0.45220282626766417</v>
      </c>
      <c r="R86">
        <f t="shared" si="11"/>
        <v>0.46049661399548536</v>
      </c>
      <c r="S86">
        <f t="shared" si="11"/>
        <v>0.46817248459958943</v>
      </c>
      <c r="T86">
        <f t="shared" si="11"/>
        <v>0.45059288537549408</v>
      </c>
      <c r="U86">
        <f t="shared" si="11"/>
        <v>0.43428571428571416</v>
      </c>
      <c r="V86">
        <f t="shared" si="11"/>
        <v>0.41911764705882348</v>
      </c>
      <c r="W86">
        <f t="shared" si="11"/>
        <v>0.42720629567172569</v>
      </c>
      <c r="X86">
        <f t="shared" si="11"/>
        <v>0.43478260869565222</v>
      </c>
      <c r="Y86">
        <f t="shared" si="11"/>
        <v>0.42105263157894735</v>
      </c>
      <c r="AA86">
        <f>MAX(B86:Y86)</f>
        <v>0.47222222222222221</v>
      </c>
      <c r="AB86" t="s">
        <v>95</v>
      </c>
      <c r="AE86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EJ2</vt:lpstr>
      <vt:lpstr>EJ3</vt:lpstr>
      <vt:lpstr>Ej4</vt:lpstr>
      <vt:lpstr>Ej8</vt:lpstr>
      <vt:lpstr>Ej10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</dc:creator>
  <cp:lastModifiedBy>MacbookPro</cp:lastModifiedBy>
  <dcterms:created xsi:type="dcterms:W3CDTF">2018-03-28T19:48:41Z</dcterms:created>
  <dcterms:modified xsi:type="dcterms:W3CDTF">2018-04-20T13:37:39Z</dcterms:modified>
</cp:coreProperties>
</file>