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<sst xmlns="http://schemas.openxmlformats.org/spreadsheetml/2006/main" count="15" uniqueCount="15">
  <si>
    <t xml:space="preserve">144-50 -&gt; 10000</t>
  </si>
  <si>
    <t xml:space="preserve">225-100 -&gt; 3200</t>
  </si>
  <si>
    <t>Freq</t>
  </si>
  <si>
    <t>Period</t>
  </si>
  <si>
    <t xml:space="preserve">Periods N</t>
  </si>
  <si>
    <t xml:space="preserve">Samples in period</t>
  </si>
  <si>
    <t xml:space="preserve">Samples N periods</t>
  </si>
  <si>
    <t xml:space="preserve">Sample freq, Hz</t>
  </si>
  <si>
    <t>Hz</t>
  </si>
  <si>
    <t>s</t>
  </si>
  <si>
    <t>us</t>
  </si>
  <si>
    <t xml:space="preserve">Clock, Hz</t>
  </si>
  <si>
    <t>x</t>
  </si>
  <si>
    <t>Cycles</t>
  </si>
  <si>
    <t xml:space="preserve">Sample time, us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</si>
</sst>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0" formatCode="_-* #,##0.00_-;\-* #,##0.00_-;_-* &quot;-&quot;??_-;_-@_-"/>
    <numFmt numFmtId="161" formatCode="0.0000"/>
    <numFmt numFmtId="162" formatCode="_-* #,##0&quot; &quot;_₽_-;&quot;-&quot;* #,##0&quot; &quot;_₽_-;_-* &quot;-&quot;???????????\ _₽_-;_-@_-"/>
    <numFmt numFmtId="163" formatCode="_-* #,##0.00000000000000_-;\-* #,##0.00000000000000_-;_-* &quot;-&quot;??_-;_-@_-"/>
    <numFmt numFmtId="164" formatCode="_-* #,##0.00000_-;\-* #,##0.00000_-;_-* &quot;-&quot;??_-;_-@_-"/>
    <numFmt numFmtId="165" formatCode="_-* #,##0.00000\ _₽_-;\-* #,##0.00000\ _₽_-;_-* &quot;-&quot;?????\ _₽_-;_-@_-"/>
  </numFmts>
  <fonts count="1">
    <font>
      <name val="Calibri"/>
      <color theme="1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39997558519241921"/>
        <bgColor theme="4" tint="0.39997558519241921"/>
      </patternFill>
    </fill>
  </fills>
  <borders count="1">
    <border>
      <left/>
      <right/>
      <top/>
      <bottom/>
      <diagonal/>
    </border>
  </borders>
  <cellStyleXfs count="2">
    <xf fontId="0" fillId="0" borderId="0" numFmtId="0" applyNumberFormat="1" applyFont="1" applyFill="1" applyBorder="1"/>
    <xf fontId="0" fillId="0" borderId="0" numFmtId="160" applyNumberFormat="1" applyFont="0" applyFill="0" applyBorder="0" applyProtection="0"/>
  </cellStyleXfs>
  <cellXfs count="14">
    <xf fontId="0" fillId="0" borderId="0" numFmtId="0" xfId="0"/>
    <xf fontId="0" fillId="0" borderId="0" numFmtId="0" xfId="0" applyAlignment="1">
      <alignment horizontal="center"/>
    </xf>
    <xf fontId="0" fillId="2" borderId="0" numFmtId="0" xfId="0" applyFill="1" applyAlignment="1">
      <alignment horizontal="center"/>
    </xf>
    <xf fontId="0" fillId="0" borderId="0" numFmtId="161" xfId="0" applyNumberFormat="1" applyAlignment="1">
      <alignment horizontal="center"/>
    </xf>
    <xf fontId="0" fillId="0" borderId="0" numFmtId="1" xfId="0" applyNumberFormat="1" applyAlignment="1">
      <alignment horizontal="center"/>
    </xf>
    <xf fontId="0" fillId="0" borderId="0" numFmtId="162" xfId="0" applyNumberFormat="1" applyAlignment="1">
      <alignment horizontal="center"/>
    </xf>
    <xf fontId="0" fillId="3" borderId="0" numFmtId="0" xfId="0" applyFill="1" applyAlignment="1">
      <alignment horizontal="center"/>
    </xf>
    <xf fontId="0" fillId="4" borderId="0" numFmtId="0" xfId="0" applyFill="1" applyAlignment="1">
      <alignment horizontal="center"/>
    </xf>
    <xf fontId="0" fillId="4" borderId="0" numFmtId="0" xfId="0" applyFill="1"/>
    <xf fontId="0" fillId="3" borderId="0" numFmtId="163" xfId="1" applyNumberFormat="1" applyFill="1" applyAlignment="1">
      <alignment horizontal="center"/>
    </xf>
    <xf fontId="0" fillId="5" borderId="0" numFmtId="0" xfId="0" applyFill="1" applyAlignment="1">
      <alignment horizontal="center"/>
    </xf>
    <xf fontId="0" fillId="5" borderId="0" numFmtId="0" xfId="0" applyFill="1"/>
    <xf fontId="0" fillId="0" borderId="0" numFmtId="164" xfId="1" applyNumberFormat="1"/>
    <xf fontId="0" fillId="0" borderId="0" numFmtId="165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85" workbookViewId="0">
      <selection activeCell="D18" activeCellId="0" sqref="D18"/>
    </sheetView>
  </sheetViews>
  <sheetFormatPr defaultRowHeight="14.25"/>
  <cols>
    <col bestFit="1" min="2" max="2" style="1" width="4.5703125"/>
    <col customWidth="1" min="3" max="3" style="1" width="12.28515625"/>
    <col customWidth="1" min="4" max="4" style="1" width="11"/>
    <col customWidth="1" min="5" max="6" style="1" width="18.85546875"/>
    <col min="7" max="7" style="1" width="9.140625"/>
    <col bestFit="1" customWidth="1" min="8" max="8" width="18.28515625"/>
    <col bestFit="1" customWidth="1" min="9" max="9" width="6.7109375"/>
    <col bestFit="1" customWidth="1" min="10" max="10" width="16.140625"/>
    <col bestFit="1" customWidth="1" min="11" max="11" width="18"/>
    <col bestFit="1" customWidth="1" min="13" max="13" width="18.28515625"/>
    <col bestFit="1" customWidth="1" min="14" max="14" width="15.28515625"/>
    <col bestFit="1" customWidth="1" min="15" max="15" width="17.7109375"/>
  </cols>
  <sheetData>
    <row r="2">
      <c r="H2">
        <v>72000000</v>
      </c>
      <c r="J2" t="s">
        <v>0</v>
      </c>
    </row>
    <row r="3">
      <c r="H3">
        <v>225</v>
      </c>
      <c r="J3" t="s">
        <v>1</v>
      </c>
    </row>
    <row r="4">
      <c r="H4">
        <v>100</v>
      </c>
    </row>
    <row r="5"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H5" t="s">
        <v>7</v>
      </c>
    </row>
    <row r="6">
      <c r="B6" s="1" t="s">
        <v>8</v>
      </c>
      <c r="C6" s="1" t="s">
        <v>9</v>
      </c>
      <c r="D6" s="2">
        <v>3</v>
      </c>
      <c r="H6">
        <f>H2/H3/H4</f>
        <v>3200</v>
      </c>
    </row>
    <row r="7">
      <c r="B7" s="1">
        <v>5</v>
      </c>
      <c r="C7" s="3">
        <f t="shared" ref="C7:C9" si="0">1/B7</f>
        <v>0.20000000000000001</v>
      </c>
      <c r="D7" s="3">
        <f t="shared" ref="D7:D9" si="1">C7*$D$6</f>
        <v>0.60000000000000009</v>
      </c>
      <c r="E7" s="4">
        <f t="shared" ref="E7:E13" si="2">ROUNDDOWN(C7/$H$8,0)</f>
        <v>640</v>
      </c>
      <c r="F7" s="5">
        <f t="shared" ref="F7:F9" si="3">E7*$D$6</f>
        <v>1920</v>
      </c>
      <c r="H7" t="s">
        <v>3</v>
      </c>
    </row>
    <row r="8">
      <c r="B8" s="1">
        <v>10</v>
      </c>
      <c r="C8" s="3">
        <f t="shared" si="0"/>
        <v>0.10000000000000001</v>
      </c>
      <c r="D8" s="3">
        <f t="shared" si="1"/>
        <v>0.30000000000000004</v>
      </c>
      <c r="E8" s="4">
        <f t="shared" si="2"/>
        <v>320</v>
      </c>
      <c r="F8" s="5">
        <f t="shared" si="3"/>
        <v>960</v>
      </c>
      <c r="H8">
        <f>1/H6</f>
        <v>3.1250000000000001e-004</v>
      </c>
      <c r="I8" t="s">
        <v>9</v>
      </c>
      <c r="J8">
        <f>1000000*H8</f>
        <v>312.5</v>
      </c>
      <c r="K8" t="s">
        <v>10</v>
      </c>
    </row>
    <row r="9">
      <c r="B9" s="1">
        <v>50</v>
      </c>
      <c r="C9" s="3">
        <f t="shared" si="0"/>
        <v>2.e-002</v>
      </c>
      <c r="D9" s="3">
        <f t="shared" si="1"/>
        <v>5.9999999999999998e-002</v>
      </c>
      <c r="E9" s="4">
        <f t="shared" si="2"/>
        <v>64</v>
      </c>
      <c r="F9" s="5">
        <f t="shared" si="3"/>
        <v>192</v>
      </c>
    </row>
    <row r="10">
      <c r="B10" s="1">
        <v>100</v>
      </c>
      <c r="C10" s="3">
        <f t="shared" ref="C10:C13" si="4">1/B10</f>
        <v>1.e-002</v>
      </c>
      <c r="D10" s="3">
        <f t="shared" ref="D10:D13" si="5">C10*$D$6</f>
        <v>2.9999999999999999e-002</v>
      </c>
      <c r="E10" s="4">
        <f t="shared" si="2"/>
        <v>32</v>
      </c>
      <c r="F10" s="5">
        <f t="shared" ref="F10:F13" si="6">E10*$D$6</f>
        <v>96</v>
      </c>
    </row>
    <row r="11">
      <c r="B11" s="1">
        <v>200</v>
      </c>
      <c r="C11" s="3">
        <f t="shared" si="4"/>
        <v>5.0000000000000001e-003</v>
      </c>
      <c r="D11" s="3">
        <f t="shared" si="5"/>
        <v>1.4999999999999999e-002</v>
      </c>
      <c r="E11" s="4">
        <f t="shared" si="2"/>
        <v>16</v>
      </c>
      <c r="F11" s="5">
        <f t="shared" si="6"/>
        <v>48</v>
      </c>
    </row>
    <row r="12">
      <c r="B12" s="1">
        <v>300</v>
      </c>
      <c r="C12" s="3">
        <f t="shared" si="4"/>
        <v>3.3333333333333335e-003</v>
      </c>
      <c r="D12" s="3">
        <f t="shared" si="5"/>
        <v>1.e-002</v>
      </c>
      <c r="E12" s="4">
        <f t="shared" si="2"/>
        <v>10</v>
      </c>
      <c r="F12" s="5">
        <f t="shared" si="6"/>
        <v>30</v>
      </c>
    </row>
    <row r="13">
      <c r="B13" s="1">
        <v>500</v>
      </c>
      <c r="C13" s="3">
        <f t="shared" si="4"/>
        <v>2.e-003</v>
      </c>
      <c r="D13" s="3">
        <f t="shared" si="5"/>
        <v>6.0000000000000001e-003</v>
      </c>
      <c r="E13" s="4">
        <f t="shared" si="2"/>
        <v>6</v>
      </c>
      <c r="F13" s="5">
        <f t="shared" si="6"/>
        <v>18</v>
      </c>
    </row>
    <row r="16">
      <c r="I16" s="6"/>
      <c r="J16" s="7">
        <v>9000000</v>
      </c>
      <c r="K16" s="8" t="s">
        <v>11</v>
      </c>
      <c r="L16" t="s">
        <v>12</v>
      </c>
    </row>
    <row r="17">
      <c r="I17" s="9"/>
      <c r="J17" s="10"/>
      <c r="K17" s="11"/>
    </row>
    <row r="18">
      <c r="D18" s="1">
        <f>128*25</f>
        <v>3200</v>
      </c>
    </row>
    <row r="19">
      <c r="I19" t="s">
        <v>13</v>
      </c>
      <c r="J19" t="s">
        <v>14</v>
      </c>
      <c r="K19" t="s">
        <v>2</v>
      </c>
    </row>
    <row r="20">
      <c r="I20">
        <v>1.5</v>
      </c>
      <c r="J20" s="12">
        <f t="shared" ref="J20:J27" si="7">(1/$J$16)*I20*1000000</f>
        <v>0.16666666666666669</v>
      </c>
      <c r="K20" s="13">
        <f t="shared" ref="K20:K27" si="8">1/(J20/1000000)</f>
        <v>6000000</v>
      </c>
    </row>
    <row r="21">
      <c r="I21">
        <v>7.5</v>
      </c>
      <c r="J21" s="12">
        <f t="shared" si="7"/>
        <v>0.83333333333333337</v>
      </c>
      <c r="K21" s="13">
        <f t="shared" si="8"/>
        <v>1200000</v>
      </c>
    </row>
    <row r="22">
      <c r="I22">
        <v>13.5</v>
      </c>
      <c r="J22" s="12">
        <f t="shared" si="7"/>
        <v>1.5</v>
      </c>
      <c r="K22" s="13">
        <f t="shared" si="8"/>
        <v>666666.66666666663</v>
      </c>
    </row>
    <row r="23">
      <c r="I23">
        <v>28.5</v>
      </c>
      <c r="J23" s="12">
        <f t="shared" si="7"/>
        <v>3.1666666666666665</v>
      </c>
      <c r="K23" s="13">
        <f t="shared" si="8"/>
        <v>315789.4736842105</v>
      </c>
    </row>
    <row r="24">
      <c r="I24">
        <v>41.5</v>
      </c>
      <c r="J24" s="12">
        <f t="shared" si="7"/>
        <v>4.6111111111111116</v>
      </c>
      <c r="K24" s="13">
        <f t="shared" si="8"/>
        <v>216867.46987951806</v>
      </c>
    </row>
    <row r="25">
      <c r="I25">
        <v>55.5</v>
      </c>
      <c r="J25" s="12">
        <f t="shared" si="7"/>
        <v>6.1666666666666661</v>
      </c>
      <c r="K25" s="13">
        <f t="shared" si="8"/>
        <v>162162.16216216216</v>
      </c>
    </row>
    <row r="26">
      <c r="I26">
        <v>71.5</v>
      </c>
      <c r="J26" s="12">
        <f t="shared" si="7"/>
        <v>7.9444444444444438</v>
      </c>
      <c r="K26" s="13">
        <f t="shared" si="8"/>
        <v>125874.12587412589</v>
      </c>
      <c r="L26" t="s">
        <v>12</v>
      </c>
    </row>
    <row r="27">
      <c r="I27">
        <v>239.5</v>
      </c>
      <c r="J27" s="12">
        <f t="shared" si="7"/>
        <v>26.611111111111107</v>
      </c>
      <c r="K27" s="13">
        <f t="shared" si="8"/>
        <v>37578.288100208774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B</dc:creator>
  <cp:revision>5</cp:revision>
  <dcterms:created xsi:type="dcterms:W3CDTF">2022-03-27T20:30:42Z</dcterms:created>
  <dcterms:modified xsi:type="dcterms:W3CDTF">2022-11-13T18:30:43Z</dcterms:modified>
</cp:coreProperties>
</file>