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G:\portfolio data analytics\"/>
    </mc:Choice>
  </mc:AlternateContent>
  <xr:revisionPtr revIDLastSave="0" documentId="13_ncr:1_{59390FE4-8679-4B80-A400-BFA9731AD198}" xr6:coauthVersionLast="36" xr6:coauthVersionMax="36" xr10:uidLastSave="{00000000-0000-0000-0000-000000000000}"/>
  <bookViews>
    <workbookView xWindow="0" yWindow="0" windowWidth="21600" windowHeight="9525" activeTab="2" xr2:uid="{B9006160-7477-42A5-9CAA-597751E03696}"/>
  </bookViews>
  <sheets>
    <sheet name="Database" sheetId="4" r:id="rId1"/>
    <sheet name="Pivottable" sheetId="6" r:id="rId2"/>
    <sheet name="Dashboard" sheetId="8" r:id="rId3"/>
  </sheets>
  <externalReferences>
    <externalReference r:id="rId4"/>
  </externalReferences>
  <definedNames>
    <definedName name="Slicer_Driver">#N/A</definedName>
    <definedName name="Slicer_Month">#N/A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6" i="6" l="1"/>
  <c r="W17" i="6"/>
  <c r="V17" i="6"/>
  <c r="V16" i="6"/>
  <c r="I13" i="6" l="1"/>
  <c r="N20" i="6"/>
  <c r="N21" i="6"/>
  <c r="T21" i="6"/>
  <c r="Q20" i="6"/>
  <c r="Q21" i="6"/>
  <c r="Q13" i="6" l="1"/>
  <c r="N13" i="6"/>
  <c r="L6" i="6"/>
  <c r="L5" i="6"/>
  <c r="F9" i="6"/>
  <c r="L4" i="6"/>
  <c r="AB12" i="6"/>
  <c r="Y4" i="6"/>
  <c r="AB11" i="6"/>
  <c r="Y3" i="6"/>
  <c r="Y7" i="6"/>
  <c r="AB15" i="6"/>
</calcChain>
</file>

<file path=xl/sharedStrings.xml><?xml version="1.0" encoding="utf-8"?>
<sst xmlns="http://schemas.openxmlformats.org/spreadsheetml/2006/main" count="359" uniqueCount="89">
  <si>
    <t>Month</t>
  </si>
  <si>
    <t>Far</t>
  </si>
  <si>
    <t>Regular</t>
  </si>
  <si>
    <t>Close</t>
  </si>
  <si>
    <t>N</t>
  </si>
  <si>
    <t>Date</t>
  </si>
  <si>
    <t>Year</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</si>
  <si>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</si>
  <si>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</si>
  <si>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</si>
  <si>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</si>
  <si>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</si>
  <si>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</si>
  <si>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</si>
  <si>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</si>
  <si>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</si>
  <si>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</si>
  <si>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</si>
  <si>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</si>
  <si>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</si>
  <si>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</si>
  <si>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</si>
  <si>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</si>
  <si>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</si>
  <si>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</si>
  <si>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</si>
  <si>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</si>
  <si>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Return</t>
  </si>
  <si>
    <t>Xunthai</t>
  </si>
  <si>
    <t>Gidec</t>
  </si>
  <si>
    <t>Woodchip</t>
  </si>
  <si>
    <t>No</t>
  </si>
  <si>
    <t>Feb</t>
  </si>
  <si>
    <t>Jaison</t>
  </si>
  <si>
    <t>72-1001/1002</t>
  </si>
  <si>
    <t>Port Said</t>
  </si>
  <si>
    <t>Safeskin</t>
  </si>
  <si>
    <t>Woodpellet</t>
  </si>
  <si>
    <t>Mar</t>
  </si>
  <si>
    <t>Suies</t>
  </si>
  <si>
    <t>Apr</t>
  </si>
  <si>
    <t>One-Way</t>
  </si>
  <si>
    <t>X1 Port</t>
  </si>
  <si>
    <t>May</t>
  </si>
  <si>
    <t>Lee</t>
  </si>
  <si>
    <t>Top glove</t>
  </si>
  <si>
    <t>Jun</t>
  </si>
  <si>
    <t>Alex</t>
  </si>
  <si>
    <t>Jul</t>
  </si>
  <si>
    <t>Giza</t>
  </si>
  <si>
    <t>Aug</t>
  </si>
  <si>
    <t>Yes</t>
  </si>
  <si>
    <t>Sep</t>
  </si>
  <si>
    <t>Mina</t>
  </si>
  <si>
    <t>Oct</t>
  </si>
  <si>
    <t>Air Port</t>
  </si>
  <si>
    <t>Nov</t>
  </si>
  <si>
    <t>Dec</t>
  </si>
  <si>
    <t>PT</t>
  </si>
  <si>
    <t>Count of N</t>
  </si>
  <si>
    <t>Total Trips</t>
  </si>
  <si>
    <t>Count of Hired Transportation</t>
  </si>
  <si>
    <t>Row Labels</t>
  </si>
  <si>
    <t>Grand Total</t>
  </si>
  <si>
    <t>yes</t>
  </si>
  <si>
    <t>Count of Trip Classify</t>
  </si>
  <si>
    <t>Sum of Driver wage/trip</t>
  </si>
  <si>
    <t>Sum of Buddy wage/trip</t>
  </si>
  <si>
    <t>Driver &amp; Buddy Income Per trip Classify</t>
  </si>
  <si>
    <t>Count of Goods</t>
  </si>
  <si>
    <t>Cargo Types</t>
  </si>
  <si>
    <t>Total Expenses</t>
  </si>
  <si>
    <t>Sum of Total Expenses</t>
  </si>
  <si>
    <t>Total Wages</t>
  </si>
  <si>
    <t>Sum of Total Wages</t>
  </si>
  <si>
    <t>Sum of Total Salary</t>
  </si>
  <si>
    <t>Salaries</t>
  </si>
  <si>
    <t>Wages</t>
  </si>
  <si>
    <t>Percentage</t>
  </si>
  <si>
    <t>Total Salary</t>
  </si>
  <si>
    <t>Expenses by Month</t>
  </si>
  <si>
    <t>Trip by Month</t>
  </si>
  <si>
    <t>Count of Month</t>
  </si>
  <si>
    <t>Sum of Buddy Salary</t>
  </si>
  <si>
    <t>Sum of Driver Salary</t>
  </si>
  <si>
    <t>Total Wage</t>
  </si>
  <si>
    <t>Values</t>
  </si>
  <si>
    <t>Count of Distance (km)</t>
  </si>
  <si>
    <t>Sum of Distance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</si>
</sst>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F800]dddd\,\ mmmm\ dd\,\ yyyy"/>
    <numFmt numFmtId="165" formatCode="mmm"/>
    <numFmt numFmtId="166" formatCode="_-[$฿-41E]* #,##0_-;\-[$฿-41E]* #,##0_-;_-[$฿-41E]* &quot;-&quot;??_-;_-@_-"/>
    <numFmt numFmtId="167" formatCode="_(&quot;$&quot;* #,##0_);_(&quot;$&quot;* \(#,##0\);_(&quot;$&quot;* &quot;-&quot;??_);_(@_)"/>
    <numFmt numFmtId="168"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Arial"/>
      <family val="2"/>
    </font>
    <font>
      <sz val="12"/>
      <color theme="1" tint="0.34998626667073579"/>
      <name val="Arial"/>
      <family val="2"/>
    </font>
    <font>
      <sz val="11"/>
      <color rgb="FFFF0000"/>
      <name val="Calibri"/>
      <family val="2"/>
      <scheme val="minor"/>
    </font>
    <font>
      <b/>
      <sz val="11"/>
      <color theme="0"/>
      <name val="Calibri"/>
      <family val="2"/>
      <scheme val="minor"/>
    </font>
    <font>
      <sz val="11"/>
      <color theme="0"/>
      <name val="Calibri"/>
      <family val="2"/>
      <scheme val="minor"/>
    </font>
  </fonts>
  <fills count="10">
    <fill>
      <patternFill patternType="none"/>
    </fill>
    <fill>
      <patternFill patternType="gray125"/>
    </fill>
    <fill>
      <patternFill patternType="solid">
        <fgColor rgb="FF48515F"/>
        <bgColor indexed="64"/>
      </patternFill>
    </fill>
    <fill>
      <patternFill patternType="solid">
        <fgColor theme="6" tint="0.79998168889431442"/>
        <bgColor theme="6" tint="0.79998168889431442"/>
      </patternFill>
    </fill>
    <fill>
      <patternFill patternType="solid">
        <fgColor theme="0"/>
        <bgColor indexed="64"/>
      </patternFill>
    </fill>
    <fill>
      <patternFill patternType="solid">
        <fgColor theme="1" tint="0.14999847407452621"/>
        <bgColor indexed="64"/>
      </patternFill>
    </fill>
    <fill>
      <patternFill patternType="solid">
        <fgColor theme="9" tint="0.39997558519241921"/>
        <bgColor indexed="64"/>
      </patternFill>
    </fill>
    <fill>
      <patternFill patternType="solid">
        <fgColor theme="1"/>
        <bgColor indexed="64"/>
      </patternFill>
    </fill>
    <fill>
      <patternFill patternType="solid">
        <fgColor theme="7" tint="0.59999389629810485"/>
        <bgColor indexed="64"/>
      </patternFill>
    </fill>
    <fill>
      <patternFill patternType="solid">
        <fgColor theme="5" tint="0.59999389629810485"/>
        <bgColor indexed="64"/>
      </patternFill>
    </fill>
  </fills>
  <borders count="6">
    <border>
      <left/>
      <right/>
      <top/>
      <bottom/>
      <diagonal/>
    </border>
    <border>
      <left/>
      <right/>
      <top/>
      <bottom style="thin">
        <color theme="6"/>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0" fillId="0" borderId="0" xfId="0" applyNumberFormat="1"/>
    <xf numFmtId="0" fontId="3" fillId="2" borderId="1" xfId="0" applyFont="1" applyFill="1" applyBorder="1" applyAlignment="1">
      <alignment horizontal="center" vertical="center" wrapText="1"/>
    </xf>
    <xf numFmtId="0" fontId="1" fillId="0" borderId="0" xfId="0" applyFont="1" applyAlignment="1">
      <alignment wrapText="1"/>
    </xf>
    <xf numFmtId="1" fontId="4" fillId="3" borderId="0" xfId="1" applyNumberFormat="1" applyFont="1" applyFill="1" applyBorder="1" applyAlignment="1">
      <alignment horizontal="center" vertical="center" wrapText="1"/>
    </xf>
    <xf numFmtId="164"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165" fontId="4" fillId="3" borderId="0" xfId="0" applyNumberFormat="1" applyFont="1" applyFill="1" applyAlignment="1">
      <alignment horizontal="center" vertical="center" wrapText="1"/>
    </xf>
    <xf numFmtId="166" fontId="4" fillId="3" borderId="0" xfId="1" applyNumberFormat="1" applyFont="1" applyFill="1" applyBorder="1" applyAlignment="1">
      <alignment horizontal="center" vertical="center" wrapText="1"/>
    </xf>
    <xf numFmtId="0" fontId="0" fillId="0" borderId="0" xfId="0" applyAlignment="1">
      <alignment wrapText="1"/>
    </xf>
    <xf numFmtId="1" fontId="4" fillId="0" borderId="0" xfId="1" applyNumberFormat="1" applyFont="1" applyBorder="1" applyAlignment="1">
      <alignment horizontal="center" vertical="center" wrapText="1"/>
    </xf>
    <xf numFmtId="164" fontId="4" fillId="0" borderId="0" xfId="0" applyNumberFormat="1" applyFont="1" applyAlignment="1">
      <alignment horizontal="left" vertical="center" wrapText="1"/>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166" fontId="4" fillId="0" borderId="0" xfId="1" applyNumberFormat="1" applyFont="1" applyBorder="1" applyAlignment="1">
      <alignment horizontal="center" vertical="center" wrapText="1"/>
    </xf>
    <xf numFmtId="164" fontId="4" fillId="0" borderId="0" xfId="0" applyNumberFormat="1" applyFont="1" applyBorder="1" applyAlignment="1">
      <alignment horizontal="left" vertical="center" wrapText="1"/>
    </xf>
    <xf numFmtId="0" fontId="4" fillId="0" borderId="0" xfId="0" applyFont="1" applyBorder="1" applyAlignment="1">
      <alignment horizontal="center" vertical="center" wrapText="1"/>
    </xf>
    <xf numFmtId="165" fontId="4" fillId="0" borderId="0"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2" xfId="0" applyNumberFormat="1" applyBorder="1"/>
    <xf numFmtId="0" fontId="0" fillId="0" borderId="0" xfId="0" applyBorder="1"/>
    <xf numFmtId="0" fontId="5" fillId="0" borderId="0" xfId="0" applyFont="1" applyBorder="1"/>
    <xf numFmtId="166" fontId="0" fillId="0" borderId="2" xfId="0" applyNumberFormat="1" applyBorder="1"/>
    <xf numFmtId="0" fontId="2" fillId="0" borderId="0" xfId="0" applyFont="1"/>
    <xf numFmtId="0" fontId="2" fillId="0" borderId="0" xfId="0" applyNumberFormat="1" applyFont="1"/>
    <xf numFmtId="9" fontId="2" fillId="0" borderId="0" xfId="2" applyFont="1"/>
    <xf numFmtId="1" fontId="0" fillId="0" borderId="0" xfId="0" applyNumberFormat="1"/>
    <xf numFmtId="167" fontId="0" fillId="0" borderId="0" xfId="1" applyNumberFormat="1" applyFont="1"/>
    <xf numFmtId="0" fontId="0" fillId="0" borderId="0" xfId="0" pivotButton="1" applyAlignment="1">
      <alignment horizontal="left"/>
    </xf>
    <xf numFmtId="168" fontId="0" fillId="0" borderId="0" xfId="0" applyNumberFormat="1"/>
    <xf numFmtId="0" fontId="0" fillId="4" borderId="0" xfId="0" applyFill="1"/>
    <xf numFmtId="0" fontId="6" fillId="5" borderId="0" xfId="0" applyFont="1" applyFill="1" applyAlignment="1">
      <alignment horizontal="center" vertical="center"/>
    </xf>
    <xf numFmtId="0" fontId="6" fillId="5" borderId="0" xfId="0" applyFont="1" applyFill="1" applyBorder="1" applyAlignment="1">
      <alignment horizontal="center" vertical="center"/>
    </xf>
    <xf numFmtId="0" fontId="7" fillId="5" borderId="0" xfId="0" applyFont="1" applyFill="1" applyAlignment="1">
      <alignment horizontal="center" vertical="center"/>
    </xf>
    <xf numFmtId="0" fontId="6" fillId="5" borderId="0" xfId="0" applyFont="1" applyFill="1" applyAlignment="1">
      <alignment horizontal="center" vertical="center"/>
    </xf>
    <xf numFmtId="0" fontId="0" fillId="0" borderId="5" xfId="0" applyBorder="1"/>
    <xf numFmtId="0" fontId="2" fillId="6" borderId="5" xfId="0" applyFont="1" applyFill="1" applyBorder="1" applyAlignment="1">
      <alignment vertical="center"/>
    </xf>
    <xf numFmtId="167" fontId="2" fillId="6" borderId="5" xfId="1" applyNumberFormat="1" applyFont="1" applyFill="1" applyBorder="1" applyAlignment="1">
      <alignment vertical="center"/>
    </xf>
    <xf numFmtId="0" fontId="0" fillId="0" borderId="5" xfId="0" applyBorder="1" applyAlignment="1">
      <alignment horizontal="left"/>
    </xf>
    <xf numFmtId="0" fontId="6" fillId="7" borderId="0" xfId="0" applyFont="1" applyFill="1" applyBorder="1" applyAlignment="1">
      <alignment horizontal="center" vertical="center"/>
    </xf>
    <xf numFmtId="0" fontId="2" fillId="8" borderId="5" xfId="0" applyFont="1" applyFill="1" applyBorder="1"/>
    <xf numFmtId="167" fontId="2" fillId="8" borderId="5" xfId="1" applyNumberFormat="1" applyFont="1" applyFill="1" applyBorder="1"/>
    <xf numFmtId="0" fontId="2" fillId="9" borderId="5" xfId="0" applyFont="1" applyFill="1" applyBorder="1"/>
    <xf numFmtId="167" fontId="2" fillId="9" borderId="5" xfId="1" applyNumberFormat="1" applyFont="1" applyFill="1" applyBorder="1"/>
    <xf numFmtId="0" fontId="6" fillId="7" borderId="0" xfId="0" applyFont="1" applyFill="1" applyBorder="1" applyAlignment="1">
      <alignment horizontal="center"/>
    </xf>
  </cellXfs>
  <cellStyles count="3">
    <cellStyle name="Currency" xfId="1" builtinId="4"/>
    <cellStyle name="Normal" xfId="0" builtinId="0"/>
    <cellStyle name="Percent" xfId="2" builtinId="5"/>
  </cellStyles>
  <dxfs count="157">
    <dxf>
      <font>
        <strike/>
        <color rgb="FF0598FC"/>
      </font>
      <border>
        <bottom/>
        <vertical/>
        <horizontal/>
      </border>
    </dxf>
    <dxf>
      <font>
        <color rgb="FF213555"/>
      </font>
      <fill>
        <patternFill>
          <fgColor rgb="FF213555"/>
          <bgColor rgb="FF1C769B"/>
        </patternFill>
      </fill>
      <border>
        <left/>
        <right/>
        <top/>
        <bottom/>
        <vertical/>
        <horizontal/>
      </border>
    </dxf>
    <dxf>
      <border>
        <bottom style="thin">
          <color theme="0" tint="-0.249977111117893"/>
        </bottom>
      </border>
    </dxf>
    <dxf>
      <border>
        <bottom style="thin">
          <color theme="0" tint="-0.249977111117893"/>
        </bottom>
      </border>
    </dxf>
    <dxf>
      <numFmt numFmtId="168" formatCode="_(* #,##0_);_(* \(#,##0\);_(* &quot;-&quot;??_);_(@_)"/>
    </dxf>
    <dxf>
      <numFmt numFmtId="168" formatCode="_(* #,##0_);_(* \(#,##0\);_(* &quot;-&quot;??_);_(@_)"/>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numFmt numFmtId="166" formatCode="_-[$฿-41E]* #,##0_-;\-[$฿-41E]* #,##0_-;_-[$฿-41E]* &quot;-&quot;??_-;_-@_-"/>
    </dxf>
    <dxf>
      <border>
        <bottom style="thin">
          <color theme="0" tint="-0.249977111117893"/>
        </bottom>
      </border>
    </dxf>
    <dxf>
      <numFmt numFmtId="169" formatCode="[$฿-41E]#,##0;\-[$฿-41E]#,##0"/>
    </dxf>
    <dxf>
      <numFmt numFmtId="1" formatCode="0"/>
    </dxf>
    <dxf>
      <numFmt numFmtId="1" formatCode="0"/>
    </dxf>
    <dxf>
      <numFmt numFmtId="0" formatCode="General"/>
    </dxf>
    <dxf>
      <border>
        <bottom style="thin">
          <color theme="0" tint="-0.249977111117893"/>
        </bottom>
      </border>
    </dxf>
    <dxf>
      <border>
        <bottom style="thin">
          <color theme="0" tint="-0.249977111117893"/>
        </bottom>
      </border>
    </dxf>
    <dxf>
      <numFmt numFmtId="168" formatCode="_(* #,##0_);_(* \(#,##0\);_(* &quot;-&quot;??_);_(@_)"/>
    </dxf>
    <dxf>
      <numFmt numFmtId="168" formatCode="_(* #,##0_);_(* \(#,##0\);_(* &quot;-&quot;??_);_(@_)"/>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numFmt numFmtId="166" formatCode="_-[$฿-41E]* #,##0_-;\-[$฿-41E]* #,##0_-;_-[$฿-41E]* &quot;-&quot;??_-;_-@_-"/>
    </dxf>
    <dxf>
      <border>
        <bottom style="thin">
          <color theme="0" tint="-0.249977111117893"/>
        </bottom>
      </border>
    </dxf>
    <dxf>
      <numFmt numFmtId="169" formatCode="[$฿-41E]#,##0;\-[$฿-41E]#,##0"/>
    </dxf>
    <dxf>
      <numFmt numFmtId="1" formatCode="0"/>
    </dxf>
    <dxf>
      <numFmt numFmtId="1" formatCode="0"/>
    </dxf>
    <dxf>
      <numFmt numFmtId="0" formatCode="General"/>
    </dxf>
    <dxf>
      <border>
        <bottom style="thin">
          <color theme="0" tint="-0.249977111117893"/>
        </bottom>
      </border>
    </dxf>
    <dxf>
      <border>
        <bottom style="thin">
          <color theme="0" tint="-0.249977111117893"/>
        </bottom>
      </border>
    </dxf>
    <dxf>
      <numFmt numFmtId="168" formatCode="_(* #,##0_);_(* \(#,##0\);_(* &quot;-&quot;??_);_(@_)"/>
    </dxf>
    <dxf>
      <numFmt numFmtId="168" formatCode="_(* #,##0_);_(* \(#,##0\);_(* &quot;-&quot;??_);_(@_)"/>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numFmt numFmtId="166" formatCode="_-[$฿-41E]* #,##0_-;\-[$฿-41E]* #,##0_-;_-[$฿-41E]* &quot;-&quot;??_-;_-@_-"/>
    </dxf>
    <dxf>
      <border>
        <bottom style="thin">
          <color theme="0" tint="-0.249977111117893"/>
        </bottom>
      </border>
    </dxf>
    <dxf>
      <numFmt numFmtId="169" formatCode="[$฿-41E]#,##0;\-[$฿-41E]#,##0"/>
    </dxf>
    <dxf>
      <numFmt numFmtId="1" formatCode="0"/>
    </dxf>
    <dxf>
      <numFmt numFmtId="1" formatCode="0"/>
    </dxf>
    <dxf>
      <numFmt numFmtId="0" formatCode="General"/>
    </dxf>
    <dxf>
      <border>
        <bottom style="thin">
          <color theme="0" tint="-0.249977111117893"/>
        </bottom>
      </border>
    </dxf>
    <dxf>
      <border>
        <bottom style="thin">
          <color theme="0" tint="-0.249977111117893"/>
        </bottom>
      </border>
    </dxf>
    <dxf>
      <numFmt numFmtId="168" formatCode="_(* #,##0_);_(* \(#,##0\);_(* &quot;-&quot;??_);_(@_)"/>
    </dxf>
    <dxf>
      <numFmt numFmtId="168" formatCode="_(* #,##0_);_(* \(#,##0\);_(* &quot;-&quot;??_);_(@_)"/>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numFmt numFmtId="166" formatCode="_-[$฿-41E]* #,##0_-;\-[$฿-41E]* #,##0_-;_-[$฿-41E]* &quot;-&quot;??_-;_-@_-"/>
    </dxf>
    <dxf>
      <border>
        <bottom style="thin">
          <color theme="0" tint="-0.249977111117893"/>
        </bottom>
      </border>
    </dxf>
    <dxf>
      <numFmt numFmtId="169" formatCode="[$฿-41E]#,##0;\-[$฿-41E]#,##0"/>
    </dxf>
    <dxf>
      <numFmt numFmtId="1" formatCode="0"/>
    </dxf>
    <dxf>
      <numFmt numFmtId="1" formatCode="0"/>
    </dxf>
    <dxf>
      <numFmt numFmtId="0" formatCode="General"/>
    </dxf>
    <dxf>
      <border>
        <bottom style="thin">
          <color theme="0" tint="-0.249977111117893"/>
        </bottom>
      </border>
    </dxf>
    <dxf>
      <border>
        <bottom style="thin">
          <color theme="0" tint="-0.249977111117893"/>
        </bottom>
      </border>
    </dxf>
    <dxf>
      <numFmt numFmtId="168" formatCode="_(* #,##0_);_(* \(#,##0\);_(* &quot;-&quot;??_);_(@_)"/>
    </dxf>
    <dxf>
      <numFmt numFmtId="168" formatCode="_(* #,##0_);_(* \(#,##0\);_(* &quot;-&quot;??_);_(@_)"/>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numFmt numFmtId="166" formatCode="_-[$฿-41E]* #,##0_-;\-[$฿-41E]* #,##0_-;_-[$฿-41E]* &quot;-&quot;??_-;_-@_-"/>
    </dxf>
    <dxf>
      <border>
        <bottom style="thin">
          <color theme="0" tint="-0.249977111117893"/>
        </bottom>
      </border>
    </dxf>
    <dxf>
      <numFmt numFmtId="169" formatCode="[$฿-41E]#,##0;\-[$฿-41E]#,##0"/>
    </dxf>
    <dxf>
      <numFmt numFmtId="1" formatCode="0"/>
    </dxf>
    <dxf>
      <numFmt numFmtId="1" formatCode="0"/>
    </dxf>
    <dxf>
      <numFmt numFmtId="0" formatCode="General"/>
    </dxf>
    <dxf>
      <border>
        <bottom style="thin">
          <color theme="0" tint="-0.249977111117893"/>
        </bottom>
      </border>
    </dxf>
    <dxf>
      <numFmt numFmtId="166" formatCode="_-[$฿-41E]* #,##0_-;\-[$฿-41E]* #,##0_-;_-[$฿-41E]* &quot;-&quot;??_-;_-@_-"/>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numFmt numFmtId="0" formatCode="General"/>
    </dxf>
    <dxf>
      <numFmt numFmtId="1" formatCode="0"/>
    </dxf>
    <dxf>
      <numFmt numFmtId="1" formatCode="0"/>
    </dxf>
    <dxf>
      <numFmt numFmtId="169" formatCode="[$฿-41E]#,##0;\-[$฿-41E]#,##0"/>
    </dxf>
    <dxf>
      <numFmt numFmtId="166" formatCode="_-[$฿-41E]* #,##0_-;\-[$฿-41E]* #,##0_-;_-[$฿-41E]* &quot;-&quot;??_-;_-@_-"/>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numFmt numFmtId="168" formatCode="_(* #,##0_);_(* \(#,##0\);_(* &quot;-&quot;??_);_(@_)"/>
    </dxf>
    <dxf>
      <numFmt numFmtId="168" formatCode="_(* #,##0_);_(* \(#,##0\);_(* &quot;-&quot;??_);_(@_)"/>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border>
        <bottom style="thin">
          <color theme="0" tint="-0.249977111117893"/>
        </bottom>
      </border>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6"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5"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64" formatCode="[$-F800]dddd\,\ mmmm\ dd\,\ yyyy"/>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48515F"/>
        </patternFill>
      </fill>
      <alignment horizontal="center" vertical="center" textRotation="0" wrapText="1" indent="0" justifyLastLine="0" shrinkToFit="0" readingOrder="0"/>
    </dxf>
    <dxf>
      <fill>
        <patternFill patternType="none">
          <bgColor auto="1"/>
        </patternFill>
      </fill>
    </dxf>
    <dxf>
      <fill>
        <patternFill patternType="none">
          <bgColor auto="1"/>
        </patternFill>
      </fill>
    </dxf>
    <dxf>
      <fill>
        <patternFill>
          <bgColor theme="0" tint="-0.14996795556505021"/>
        </patternFill>
      </fill>
    </dxf>
    <dxf>
      <fill>
        <patternFill>
          <bgColor theme="0" tint="-0.14996795556505021"/>
        </patternFill>
      </fill>
    </dxf>
  </dxfs>
  <tableStyles count="3" defaultTableStyle="TableStyleMedium2" defaultPivotStyle="PivotStyleLight16">
    <tableStyle name="Dashboard" pivot="0" table="0" count="3" xr9:uid="{B2520798-00A1-4C94-B2E2-4B6C7D72F4DC}">
      <tableStyleElement type="wholeTable" dxfId="156"/>
      <tableStyleElement type="headerRow" dxfId="155"/>
    </tableStyle>
    <tableStyle name="Slicer Style 1" pivot="0" table="0" count="2" xr9:uid="{12534EFA-7D95-4314-855E-B5FE5384DE3D}">
      <tableStyleElement type="wholeTable" dxfId="154"/>
      <tableStyleElement type="headerRow" dxfId="153"/>
    </tableStyle>
    <tableStyle name="Trucks1" pivot="0" table="0" count="10" xr9:uid="{4DA11F69-2870-4D43-A26D-5BA1728B0394}">
      <tableStyleElement type="wholeTable" dxfId="1"/>
      <tableStyleElement type="headerRow" dxfId="0"/>
    </tableStyle>
  </tableStyles>
  <colors>
    <mruColors>
      <color rgb="FF1C769B"/>
      <color rgb="FF213555"/>
      <color rgb="FFC3A48F"/>
      <color rgb="FFA87B5C"/>
      <color rgb="FFDAF2FE"/>
      <color rgb="FF8CD7FC"/>
      <color rgb="FFEBF0F5"/>
      <color rgb="FFB9F2FF"/>
      <color rgb="FFD8C4B6"/>
      <color rgb="FFF5DE92"/>
    </mruColors>
  </colors>
  <extLst>
    <ext xmlns:x14="http://schemas.microsoft.com/office/spreadsheetml/2009/9/main" uri="{46F421CA-312F-682f-3DD2-61675219B42D}">
      <x14:dxfs count="41">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67B4DB"/>
            </patternFill>
          </fill>
          <border>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90C8E4"/>
          </font>
          <fill>
            <patternFill patternType="solid">
              <fgColor rgb="FFFFFFFF"/>
              <bgColor rgb="FF3199CD"/>
            </patternFill>
          </fill>
          <border>
            <left style="thin">
              <color rgb="FF67B4DB"/>
            </left>
            <right style="thin">
              <color rgb="FF67B4DB"/>
            </right>
            <top style="thin">
              <color rgb="FF67B4DB"/>
            </top>
            <bottom style="thin">
              <color rgb="FF67B4DB"/>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67B4DB"/>
            </patternFill>
          </fill>
          <border>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90C8E4"/>
          </font>
          <fill>
            <patternFill patternType="solid">
              <fgColor rgb="FFFFFFFF"/>
              <bgColor rgb="FF3199CD"/>
            </patternFill>
          </fill>
          <border>
            <left style="thin">
              <color rgb="FF67B4DB"/>
            </left>
            <right style="thin">
              <color rgb="FF67B4DB"/>
            </right>
            <top style="thin">
              <color rgb="FF67B4DB"/>
            </top>
            <bottom style="thin">
              <color rgb="FF67B4DB"/>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67B4DB"/>
            </patternFill>
          </fill>
          <border>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90C8E4"/>
          </font>
          <fill>
            <patternFill patternType="solid">
              <fgColor rgb="FFFFFFFF"/>
              <bgColor rgb="FF3199CD"/>
            </patternFill>
          </fill>
          <border>
            <left style="thin">
              <color rgb="FF67B4DB"/>
            </left>
            <right style="thin">
              <color rgb="FF67B4DB"/>
            </right>
            <top style="thin">
              <color rgb="FF67B4DB"/>
            </top>
            <bottom style="thin">
              <color rgb="FF67B4DB"/>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67B4DB"/>
            </patternFill>
          </fill>
          <border>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90C8E4"/>
          </font>
          <fill>
            <patternFill patternType="solid">
              <fgColor rgb="FFFFFFFF"/>
              <bgColor rgb="FF3199CD"/>
            </patternFill>
          </fill>
          <border>
            <left style="thin">
              <color rgb="FF67B4DB"/>
            </left>
            <right style="thin">
              <color rgb="FF67B4DB"/>
            </right>
            <top style="thin">
              <color rgb="FF67B4DB"/>
            </top>
            <bottom style="thin">
              <color rgb="FF67B4DB"/>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67B4DB"/>
            </patternFill>
          </fill>
          <border>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90C8E4"/>
          </font>
          <fill>
            <patternFill patternType="solid">
              <fgColor rgb="FFFFFFFF"/>
              <bgColor rgb="FF3199CD"/>
            </patternFill>
          </fill>
          <border>
            <left style="thin">
              <color rgb="FF67B4DB"/>
            </left>
            <right style="thin">
              <color rgb="FF67B4DB"/>
            </right>
            <top style="thin">
              <color rgb="FF67B4DB"/>
            </top>
            <bottom style="thin">
              <color rgb="FF67B4DB"/>
            </bottom>
            <vertical/>
            <horizontal/>
          </border>
        </dxf>
        <dxf>
          <fill>
            <patternFill>
              <bgColor theme="0" tint="-4.9989318521683403E-2"/>
            </patternFill>
          </fill>
        </dxf>
      </x14:dxfs>
    </ext>
    <ext xmlns:x14="http://schemas.microsoft.com/office/spreadsheetml/2009/9/main" uri="{EB79DEF2-80B8-43e5-95BD-54CBDDF9020C}">
      <x14:slicerStyles defaultSlicerStyle="SlicerStyleLight1">
        <x14:slicerStyle name="Dashboard">
          <x14:slicerStyleElements>
            <x14:slicerStyleElement type="selectedItemWithData" dxfId="40"/>
          </x14:slicerStyleElements>
        </x14:slicerStyle>
        <x14:slicerStyle name="Slicer Style 1"/>
        <x14:slicerStyle name="Trucks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 Id="rId5" Type="http://schemas.openxmlformats.org/officeDocument/2006/relationships/image" Target="../media/image3.png"/><Relationship Id="rId4" Type="http://schemas.openxmlformats.org/officeDocument/2006/relationships/image" Target="../media/image2.png"/></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05433780236951E-2"/>
          <c:y val="8.1535725475352649E-2"/>
          <c:w val="0.927261747148863"/>
          <c:h val="0.89546406987715721"/>
        </c:manualLayout>
      </c:layout>
      <c:lineChart>
        <c:grouping val="standard"/>
        <c:varyColors val="0"/>
        <c:dLbls>
          <c:showLegendKey val="0"/>
          <c:showVal val="0"/>
          <c:showCatName val="0"/>
          <c:showSerName val="0"/>
          <c:showPercent val="0"/>
          <c:showBubbleSize val="0"/>
        </c:dLbls>
        <c:marker val="1"/>
        <c:smooth val="0"/>
        <c:axId val="1253677888"/>
        <c:axId val="1253678304"/>
      </c:lineChart>
      <c:catAx>
        <c:axId val="1253677888"/>
        <c:scaling>
          <c:orientation val="minMax"/>
        </c:scaling>
        <c:delete val="1"/>
        <c:axPos val="b"/>
        <c:numFmt formatCode="General" sourceLinked="1"/>
        <c:majorTickMark val="out"/>
        <c:minorTickMark val="none"/>
        <c:tickLblPos val="nextTo"/>
        <c:crossAx val="1253678304"/>
        <c:crosses val="autoZero"/>
        <c:auto val="1"/>
        <c:lblAlgn val="ctr"/>
        <c:lblOffset val="100"/>
        <c:noMultiLvlLbl val="0"/>
      </c:catAx>
      <c:valAx>
        <c:axId val="1253678304"/>
        <c:scaling>
          <c:orientation val="minMax"/>
        </c:scaling>
        <c:delete val="1"/>
        <c:axPos val="l"/>
        <c:numFmt formatCode="General" sourceLinked="1"/>
        <c:majorTickMark val="out"/>
        <c:minorTickMark val="none"/>
        <c:tickLblPos val="nextTo"/>
        <c:crossAx val="125367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blipFill>
              <a:blip xmlns:r="http://schemas.openxmlformats.org/officeDocument/2006/relationships" r:embed="rId3"/>
              <a:stretch>
                <a:fillRect/>
              </a:stretch>
            </a:blipFill>
            <a:ln>
              <a:noFill/>
            </a:ln>
            <a:effectLst/>
          </c:spPr>
          <c:invertIfNegative val="0"/>
          <c:val>
            <c:numRef>
              <c:f>[1]Processing!$G$1</c:f>
              <c:numCache>
                <c:formatCode>General</c:formatCode>
                <c:ptCount val="1"/>
                <c:pt idx="0">
                  <c:v>0</c:v>
                </c:pt>
              </c:numCache>
            </c:numRef>
          </c:val>
          <c:extLst>
            <c:ext xmlns:c16="http://schemas.microsoft.com/office/drawing/2014/chart" uri="{C3380CC4-5D6E-409C-BE32-E72D297353CC}">
              <c16:uniqueId val="{00000000-0138-4447-A82C-A0AB80BD6512}"/>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2-0138-4447-A82C-A0AB80BD6512}"/>
              </c:ext>
            </c:extLst>
          </c:dPt>
          <c:val>
            <c:numRef>
              <c:f>[1]Processing!$H$1</c:f>
              <c:numCache>
                <c:formatCode>General</c:formatCode>
                <c:ptCount val="1"/>
                <c:pt idx="0">
                  <c:v>0</c:v>
                </c:pt>
              </c:numCache>
            </c:numRef>
          </c:val>
          <c:extLst>
            <c:ext xmlns:c16="http://schemas.microsoft.com/office/drawing/2014/chart" uri="{C3380CC4-5D6E-409C-BE32-E72D297353CC}">
              <c16:uniqueId val="{00000003-0138-4447-A82C-A0AB80BD6512}"/>
            </c:ext>
          </c:extLst>
        </c:ser>
        <c:ser>
          <c:idx val="2"/>
          <c:order val="2"/>
          <c:spPr>
            <a:blipFill>
              <a:blip xmlns:r="http://schemas.openxmlformats.org/officeDocument/2006/relationships" r:embed="rId5"/>
              <a:stretch>
                <a:fillRect/>
              </a:stretch>
            </a:blipFill>
            <a:ln>
              <a:noFill/>
            </a:ln>
            <a:effectLst/>
          </c:spPr>
          <c:invertIfNegative val="0"/>
          <c:val>
            <c:numRef>
              <c:f>[1]Processing!$I$1</c:f>
              <c:numCache>
                <c:formatCode>General</c:formatCode>
                <c:ptCount val="1"/>
                <c:pt idx="0">
                  <c:v>10</c:v>
                </c:pt>
              </c:numCache>
            </c:numRef>
          </c:val>
          <c:extLst>
            <c:ext xmlns:c16="http://schemas.microsoft.com/office/drawing/2014/chart" uri="{C3380CC4-5D6E-409C-BE32-E72D297353CC}">
              <c16:uniqueId val="{00000004-0138-4447-A82C-A0AB80BD6512}"/>
            </c:ext>
          </c:extLst>
        </c:ser>
        <c:dLbls>
          <c:showLegendKey val="0"/>
          <c:showVal val="0"/>
          <c:showCatName val="0"/>
          <c:showSerName val="0"/>
          <c:showPercent val="0"/>
          <c:showBubbleSize val="0"/>
        </c:dLbls>
        <c:gapWidth val="0"/>
        <c:overlap val="100"/>
        <c:axId val="503920656"/>
        <c:axId val="503924816"/>
      </c:barChart>
      <c:catAx>
        <c:axId val="503920656"/>
        <c:scaling>
          <c:orientation val="minMax"/>
        </c:scaling>
        <c:delete val="0"/>
        <c:axPos val="r"/>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24816"/>
        <c:crosses val="autoZero"/>
        <c:auto val="1"/>
        <c:lblAlgn val="ctr"/>
        <c:lblOffset val="100"/>
        <c:noMultiLvlLbl val="0"/>
      </c:catAx>
      <c:valAx>
        <c:axId val="503924816"/>
        <c:scaling>
          <c:orientation val="maxMin"/>
        </c:scaling>
        <c:delete val="1"/>
        <c:axPos val="b"/>
        <c:numFmt formatCode="General" sourceLinked="1"/>
        <c:majorTickMark val="none"/>
        <c:minorTickMark val="none"/>
        <c:tickLblPos val="nextTo"/>
        <c:crossAx val="50392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 Dashboard.xlsx]Pivottable!PivotTable7</c:name>
    <c:fmtId val="7"/>
  </c:pivotSource>
  <c:chart>
    <c:title>
      <c:tx>
        <c:rich>
          <a:bodyPr rot="0" spcFirstLastPara="1" vertOverflow="ellipsis" vert="horz" wrap="square" anchor="ctr" anchorCtr="1"/>
          <a:lstStyle/>
          <a:p>
            <a:pPr algn="l">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rPr>
              <a:t>Expenses By Month</a:t>
            </a:r>
          </a:p>
        </c:rich>
      </c:tx>
      <c:layout>
        <c:manualLayout>
          <c:xMode val="edge"/>
          <c:yMode val="edge"/>
          <c:x val="5.817479402405696E-2"/>
          <c:y val="5.4901960784313725E-2"/>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E5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Pivottable!$C$13</c:f>
              <c:strCache>
                <c:ptCount val="1"/>
                <c:pt idx="0">
                  <c:v>Total</c:v>
                </c:pt>
              </c:strCache>
            </c:strRef>
          </c:tx>
          <c:spPr>
            <a:solidFill>
              <a:srgbClr val="3E5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Pivottable!$B$14:$B$26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Pivottable!$C$14:$C$26</c:f>
              <c:numCache>
                <c:formatCode>_(* #,##0_);_(* \(#,##0\);_(* "-"??_);_(@_)</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72CE-4EED-ADA7-1BE489D91D33}"/>
            </c:ext>
          </c:extLst>
        </c:ser>
        <c:dLbls>
          <c:showLegendKey val="0"/>
          <c:showVal val="0"/>
          <c:showCatName val="0"/>
          <c:showSerName val="0"/>
          <c:showPercent val="0"/>
          <c:showBubbleSize val="0"/>
        </c:dLbls>
        <c:gapWidth val="86"/>
        <c:overlap val="100"/>
        <c:axId val="572307791"/>
        <c:axId val="750915055"/>
      </c:barChart>
      <c:catAx>
        <c:axId val="5723077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crossAx val="750915055"/>
        <c:crosses val="autoZero"/>
        <c:auto val="1"/>
        <c:lblAlgn val="ctr"/>
        <c:lblOffset val="100"/>
        <c:noMultiLvlLbl val="0"/>
      </c:catAx>
      <c:valAx>
        <c:axId val="750915055"/>
        <c:scaling>
          <c:orientation val="minMax"/>
        </c:scaling>
        <c:delete val="1"/>
        <c:axPos val="l"/>
        <c:numFmt formatCode="_(* #,##0_);_(* \(#,##0\);_(* &quot;-&quot;??_);_(@_)" sourceLinked="1"/>
        <c:majorTickMark val="none"/>
        <c:minorTickMark val="none"/>
        <c:tickLblPos val="nextTo"/>
        <c:crossAx val="57230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 Dashboard.xlsx]Pivottable!PivotTable2</c:name>
    <c:fmtId val="12"/>
  </c:pivotSource>
  <c:chart>
    <c:autoTitleDeleted val="0"/>
    <c:pivotFmts>
      <c:pivotFmt>
        <c:idx val="0"/>
        <c:spPr>
          <a:solidFill>
            <a:schemeClr val="bg2">
              <a:lumMod val="25000"/>
            </a:schemeClr>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bg2">
              <a:lumMod val="25000"/>
            </a:schemeClr>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135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3A4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132853589991434E-2"/>
          <c:y val="0.13737832770903638"/>
          <c:w val="0.92035590325280314"/>
          <c:h val="0.68683614400249693"/>
        </c:manualLayout>
      </c:layout>
      <c:barChart>
        <c:barDir val="col"/>
        <c:grouping val="clustered"/>
        <c:varyColors val="0"/>
        <c:ser>
          <c:idx val="0"/>
          <c:order val="0"/>
          <c:tx>
            <c:strRef>
              <c:f>Pivottable!$O$4</c:f>
              <c:strCache>
                <c:ptCount val="1"/>
                <c:pt idx="0">
                  <c:v>Sum of Driver wage/trip</c:v>
                </c:pt>
              </c:strCache>
            </c:strRef>
          </c:tx>
          <c:spPr>
            <a:solidFill>
              <a:srgbClr val="21355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Pivottable!$N$5:$N$8</c:f>
              <c:strCache>
                <c:ptCount val="3"/>
                <c:pt idx="0">
                  <c:v>Close</c:v>
                </c:pt>
                <c:pt idx="1">
                  <c:v>Far</c:v>
                </c:pt>
                <c:pt idx="2">
                  <c:v>Regular</c:v>
                </c:pt>
              </c:strCache>
            </c:strRef>
          </c:cat>
          <c:val>
            <c:numRef>
              <c:f>Pivottable!$O$5:$O$8</c:f>
              <c:numCache>
                <c:formatCode>General</c:formatCode>
                <c:ptCount val="3"/>
                <c:pt idx="0">
                  <c:v>6400</c:v>
                </c:pt>
                <c:pt idx="1">
                  <c:v>4000</c:v>
                </c:pt>
                <c:pt idx="2">
                  <c:v>800</c:v>
                </c:pt>
              </c:numCache>
            </c:numRef>
          </c:val>
          <c:extLst>
            <c:ext xmlns:c16="http://schemas.microsoft.com/office/drawing/2014/chart" uri="{C3380CC4-5D6E-409C-BE32-E72D297353CC}">
              <c16:uniqueId val="{00000000-DBBD-4FDC-9403-21D3FEFA248A}"/>
            </c:ext>
          </c:extLst>
        </c:ser>
        <c:ser>
          <c:idx val="1"/>
          <c:order val="1"/>
          <c:tx>
            <c:strRef>
              <c:f>Pivottable!$P$4</c:f>
              <c:strCache>
                <c:ptCount val="1"/>
                <c:pt idx="0">
                  <c:v>Sum of Buddy wage/trip</c:v>
                </c:pt>
              </c:strCache>
            </c:strRef>
          </c:tx>
          <c:spPr>
            <a:solidFill>
              <a:srgbClr val="C3A4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Pivottable!$N$5:$N$8</c:f>
              <c:strCache>
                <c:ptCount val="3"/>
                <c:pt idx="0">
                  <c:v>Close</c:v>
                </c:pt>
                <c:pt idx="1">
                  <c:v>Far</c:v>
                </c:pt>
                <c:pt idx="2">
                  <c:v>Regular</c:v>
                </c:pt>
              </c:strCache>
            </c:strRef>
          </c:cat>
          <c:val>
            <c:numRef>
              <c:f>Pivottable!$P$5:$P$8</c:f>
              <c:numCache>
                <c:formatCode>General</c:formatCode>
                <c:ptCount val="3"/>
                <c:pt idx="0">
                  <c:v>3100</c:v>
                </c:pt>
                <c:pt idx="1">
                  <c:v>600</c:v>
                </c:pt>
                <c:pt idx="2">
                  <c:v>200</c:v>
                </c:pt>
              </c:numCache>
            </c:numRef>
          </c:val>
          <c:extLst>
            <c:ext xmlns:c16="http://schemas.microsoft.com/office/drawing/2014/chart" uri="{C3380CC4-5D6E-409C-BE32-E72D297353CC}">
              <c16:uniqueId val="{00000001-DBBD-4FDC-9403-21D3FEFA248A}"/>
            </c:ext>
          </c:extLst>
        </c:ser>
        <c:dLbls>
          <c:dLblPos val="outEnd"/>
          <c:showLegendKey val="0"/>
          <c:showVal val="1"/>
          <c:showCatName val="0"/>
          <c:showSerName val="0"/>
          <c:showPercent val="0"/>
          <c:showBubbleSize val="0"/>
        </c:dLbls>
        <c:gapWidth val="219"/>
        <c:overlap val="-27"/>
        <c:axId val="334538479"/>
        <c:axId val="324168767"/>
      </c:barChart>
      <c:catAx>
        <c:axId val="3345384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24168767"/>
        <c:crosses val="autoZero"/>
        <c:auto val="1"/>
        <c:lblAlgn val="ctr"/>
        <c:lblOffset val="100"/>
        <c:noMultiLvlLbl val="0"/>
      </c:catAx>
      <c:valAx>
        <c:axId val="324168767"/>
        <c:scaling>
          <c:orientation val="minMax"/>
        </c:scaling>
        <c:delete val="1"/>
        <c:axPos val="l"/>
        <c:numFmt formatCode="General" sourceLinked="1"/>
        <c:majorTickMark val="none"/>
        <c:minorTickMark val="none"/>
        <c:tickLblPos val="nextTo"/>
        <c:crossAx val="3345384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US" b="0">
                <a:solidFill>
                  <a:schemeClr val="tx1">
                    <a:lumMod val="85000"/>
                    <a:lumOff val="15000"/>
                  </a:schemeClr>
                </a:solidFill>
              </a:rPr>
              <a:t>Route Types</a:t>
            </a:r>
          </a:p>
        </c:rich>
      </c:tx>
      <c:layout>
        <c:manualLayout>
          <c:xMode val="edge"/>
          <c:yMode val="edge"/>
          <c:x val="0.47857986249079593"/>
          <c:y val="0.131782865297646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lotArea>
      <c:layout>
        <c:manualLayout>
          <c:layoutTarget val="inner"/>
          <c:xMode val="edge"/>
          <c:yMode val="edge"/>
          <c:x val="4.9715636378129494E-2"/>
          <c:y val="0.27108088878421738"/>
          <c:w val="0.43154348617503341"/>
          <c:h val="0.6298200824146396"/>
        </c:manualLayout>
      </c:layout>
      <c:doughnutChart>
        <c:varyColors val="1"/>
        <c:ser>
          <c:idx val="0"/>
          <c:order val="0"/>
          <c:dPt>
            <c:idx val="0"/>
            <c:bubble3D val="0"/>
            <c:spPr>
              <a:solidFill>
                <a:srgbClr val="213555"/>
              </a:solidFill>
              <a:ln w="19050">
                <a:solidFill>
                  <a:schemeClr val="lt1"/>
                </a:solidFill>
              </a:ln>
              <a:effectLst/>
            </c:spPr>
            <c:extLst>
              <c:ext xmlns:c16="http://schemas.microsoft.com/office/drawing/2014/chart" uri="{C3380CC4-5D6E-409C-BE32-E72D297353CC}">
                <c16:uniqueId val="{00000001-6D3F-432B-800C-6457E5A3BFCF}"/>
              </c:ext>
            </c:extLst>
          </c:dPt>
          <c:dPt>
            <c:idx val="1"/>
            <c:bubble3D val="0"/>
            <c:spPr>
              <a:solidFill>
                <a:srgbClr val="3E5879"/>
              </a:solidFill>
              <a:ln w="19050">
                <a:solidFill>
                  <a:schemeClr val="lt1"/>
                </a:solidFill>
              </a:ln>
              <a:effectLst/>
            </c:spPr>
            <c:extLst>
              <c:ext xmlns:c16="http://schemas.microsoft.com/office/drawing/2014/chart" uri="{C3380CC4-5D6E-409C-BE32-E72D297353CC}">
                <c16:uniqueId val="{00000003-6D3F-432B-800C-6457E5A3BFCF}"/>
              </c:ext>
            </c:extLst>
          </c:dPt>
          <c:dPt>
            <c:idx val="2"/>
            <c:bubble3D val="0"/>
            <c:spPr>
              <a:solidFill>
                <a:srgbClr val="A87B5C"/>
              </a:solidFill>
              <a:ln w="19050">
                <a:solidFill>
                  <a:schemeClr val="lt1"/>
                </a:solidFill>
              </a:ln>
              <a:effectLst/>
            </c:spPr>
            <c:extLst>
              <c:ext xmlns:c16="http://schemas.microsoft.com/office/drawing/2014/chart" uri="{C3380CC4-5D6E-409C-BE32-E72D297353CC}">
                <c16:uniqueId val="{00000005-6D3F-432B-800C-6457E5A3BFCF}"/>
              </c:ext>
            </c:extLst>
          </c:dPt>
          <c:cat>
            <c:strRef>
              <c:f>Pivottable!$K$4:$K$6</c:f>
              <c:strCache>
                <c:ptCount val="3"/>
                <c:pt idx="0">
                  <c:v>Close</c:v>
                </c:pt>
                <c:pt idx="1">
                  <c:v>Far</c:v>
                </c:pt>
                <c:pt idx="2">
                  <c:v>Regular</c:v>
                </c:pt>
              </c:strCache>
            </c:strRef>
          </c:cat>
          <c:val>
            <c:numRef>
              <c:f>Pivottable!$L$4:$L$6</c:f>
              <c:numCache>
                <c:formatCode>General</c:formatCode>
                <c:ptCount val="3"/>
                <c:pt idx="0">
                  <c:v>16</c:v>
                </c:pt>
                <c:pt idx="1">
                  <c:v>6</c:v>
                </c:pt>
                <c:pt idx="2">
                  <c:v>2</c:v>
                </c:pt>
              </c:numCache>
            </c:numRef>
          </c:val>
          <c:extLst>
            <c:ext xmlns:c16="http://schemas.microsoft.com/office/drawing/2014/chart" uri="{C3380CC4-5D6E-409C-BE32-E72D297353CC}">
              <c16:uniqueId val="{00000006-6D3F-432B-800C-6457E5A3BFCF}"/>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 Dashboard.xlsx]Pivottable!PivotTable5</c:name>
    <c:fmtId val="1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tx1">
              <a:lumMod val="95000"/>
              <a:lumOff val="5000"/>
            </a:schemeClr>
          </a:solidFill>
          <a:ln>
            <a:noFill/>
          </a:ln>
          <a:effectLst/>
        </c:spPr>
      </c:pivotFmt>
      <c:pivotFmt>
        <c:idx val="4"/>
        <c:spPr>
          <a:solidFill>
            <a:schemeClr val="accent2"/>
          </a:solidFill>
          <a:ln>
            <a:noFill/>
          </a:ln>
          <a:effectLst/>
        </c:spPr>
      </c:pivotFmt>
      <c:pivotFmt>
        <c:idx val="5"/>
        <c:spPr>
          <a:solidFill>
            <a:schemeClr val="accent1"/>
          </a:solidFill>
          <a:ln>
            <a:noFill/>
          </a:ln>
          <a:effectLst/>
        </c:spPr>
        <c:marker>
          <c:symbol val="none"/>
        </c:marker>
      </c:pivotFmt>
      <c:pivotFmt>
        <c:idx val="6"/>
        <c:spPr>
          <a:solidFill>
            <a:schemeClr val="accent2"/>
          </a:solidFill>
          <a:ln>
            <a:noFill/>
          </a:ln>
          <a:effectLst/>
        </c:spPr>
      </c:pivotFmt>
      <c:pivotFmt>
        <c:idx val="7"/>
        <c:spPr>
          <a:solidFill>
            <a:schemeClr val="tx1">
              <a:lumMod val="95000"/>
              <a:lumOff val="5000"/>
            </a:schemeClr>
          </a:solidFill>
          <a:ln>
            <a:noFill/>
          </a:ln>
          <a:effectLst/>
        </c:spPr>
      </c:pivotFmt>
      <c:pivotFmt>
        <c:idx val="8"/>
        <c:spPr>
          <a:solidFill>
            <a:schemeClr val="accent1"/>
          </a:solidFill>
          <a:ln>
            <a:noFill/>
          </a:ln>
          <a:effectLst/>
        </c:spPr>
        <c:marker>
          <c:symbol val="none"/>
        </c:marker>
      </c:pivotFmt>
      <c:pivotFmt>
        <c:idx val="9"/>
        <c:spPr>
          <a:solidFill>
            <a:srgbClr val="A87B5C"/>
          </a:solidFill>
          <a:ln>
            <a:noFill/>
          </a:ln>
          <a:effectLst/>
        </c:spPr>
      </c:pivotFmt>
      <c:pivotFmt>
        <c:idx val="10"/>
        <c:spPr>
          <a:solidFill>
            <a:srgbClr val="022B40"/>
          </a:solidFill>
          <a:ln>
            <a:noFill/>
          </a:ln>
          <a:effectLst/>
        </c:spPr>
      </c:pivotFmt>
    </c:pivotFmts>
    <c:plotArea>
      <c:layout/>
      <c:barChart>
        <c:barDir val="bar"/>
        <c:grouping val="clustered"/>
        <c:varyColors val="0"/>
        <c:ser>
          <c:idx val="0"/>
          <c:order val="0"/>
          <c:tx>
            <c:strRef>
              <c:f>Pivottable!$T$4</c:f>
              <c:strCache>
                <c:ptCount val="1"/>
                <c:pt idx="0">
                  <c:v>Total</c:v>
                </c:pt>
              </c:strCache>
            </c:strRef>
          </c:tx>
          <c:spPr>
            <a:solidFill>
              <a:schemeClr val="accent1"/>
            </a:solidFill>
            <a:ln>
              <a:noFill/>
            </a:ln>
            <a:effectLst/>
          </c:spPr>
          <c:invertIfNegative val="0"/>
          <c:dPt>
            <c:idx val="0"/>
            <c:invertIfNegative val="0"/>
            <c:bubble3D val="0"/>
            <c:spPr>
              <a:solidFill>
                <a:srgbClr val="A87B5C"/>
              </a:solidFill>
              <a:ln>
                <a:noFill/>
              </a:ln>
              <a:effectLst/>
            </c:spPr>
            <c:extLst>
              <c:ext xmlns:c16="http://schemas.microsoft.com/office/drawing/2014/chart" uri="{C3380CC4-5D6E-409C-BE32-E72D297353CC}">
                <c16:uniqueId val="{00000001-6F41-4C80-AE87-2BB45993F0A9}"/>
              </c:ext>
            </c:extLst>
          </c:dPt>
          <c:dPt>
            <c:idx val="1"/>
            <c:invertIfNegative val="0"/>
            <c:bubble3D val="0"/>
            <c:spPr>
              <a:solidFill>
                <a:srgbClr val="022B40"/>
              </a:solidFill>
              <a:ln>
                <a:noFill/>
              </a:ln>
              <a:effectLst/>
            </c:spPr>
            <c:extLst>
              <c:ext xmlns:c16="http://schemas.microsoft.com/office/drawing/2014/chart" uri="{C3380CC4-5D6E-409C-BE32-E72D297353CC}">
                <c16:uniqueId val="{00000003-6F41-4C80-AE87-2BB45993F0A9}"/>
              </c:ext>
            </c:extLst>
          </c:dPt>
          <c:cat>
            <c:strRef>
              <c:f>Pivottable!$S$5:$S$6</c:f>
              <c:strCache>
                <c:ptCount val="2"/>
                <c:pt idx="0">
                  <c:v>Woodchip</c:v>
                </c:pt>
                <c:pt idx="1">
                  <c:v>Woodpellet</c:v>
                </c:pt>
              </c:strCache>
            </c:strRef>
          </c:cat>
          <c:val>
            <c:numRef>
              <c:f>Pivottable!$T$5:$T$6</c:f>
              <c:numCache>
                <c:formatCode>General</c:formatCode>
                <c:ptCount val="2"/>
                <c:pt idx="0">
                  <c:v>12</c:v>
                </c:pt>
                <c:pt idx="1">
                  <c:v>12</c:v>
                </c:pt>
              </c:numCache>
            </c:numRef>
          </c:val>
          <c:extLst>
            <c:ext xmlns:c16="http://schemas.microsoft.com/office/drawing/2014/chart" uri="{C3380CC4-5D6E-409C-BE32-E72D297353CC}">
              <c16:uniqueId val="{00000004-6F41-4C80-AE87-2BB45993F0A9}"/>
            </c:ext>
          </c:extLst>
        </c:ser>
        <c:dLbls>
          <c:showLegendKey val="0"/>
          <c:showVal val="0"/>
          <c:showCatName val="0"/>
          <c:showSerName val="0"/>
          <c:showPercent val="0"/>
          <c:showBubbleSize val="0"/>
        </c:dLbls>
        <c:gapWidth val="155"/>
        <c:axId val="274305599"/>
        <c:axId val="324215775"/>
      </c:barChart>
      <c:catAx>
        <c:axId val="27430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324215775"/>
        <c:crosses val="autoZero"/>
        <c:auto val="1"/>
        <c:lblAlgn val="ctr"/>
        <c:lblOffset val="100"/>
        <c:noMultiLvlLbl val="0"/>
      </c:catAx>
      <c:valAx>
        <c:axId val="324215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7430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08516288239476"/>
          <c:y val="0.12779599797731706"/>
          <c:w val="0.71534496555485516"/>
          <c:h val="0.77061715909364537"/>
        </c:manualLayout>
      </c:layout>
      <c:doughnutChart>
        <c:varyColors val="1"/>
        <c:ser>
          <c:idx val="0"/>
          <c:order val="0"/>
          <c:dPt>
            <c:idx val="0"/>
            <c:bubble3D val="0"/>
            <c:spPr>
              <a:solidFill>
                <a:srgbClr val="A87B5C"/>
              </a:solidFill>
              <a:ln w="19050">
                <a:solidFill>
                  <a:schemeClr val="lt1"/>
                </a:solidFill>
              </a:ln>
              <a:effectLst/>
            </c:spPr>
            <c:extLst>
              <c:ext xmlns:c16="http://schemas.microsoft.com/office/drawing/2014/chart" uri="{C3380CC4-5D6E-409C-BE32-E72D297353CC}">
                <c16:uniqueId val="{00000001-C306-4DC6-9802-CC3A854F9A89}"/>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C306-4DC6-9802-CC3A854F9A89}"/>
              </c:ext>
            </c:extLst>
          </c:dPt>
          <c:cat>
            <c:strRef>
              <c:f>Pivottable!$X$3:$X$4</c:f>
              <c:strCache>
                <c:ptCount val="2"/>
                <c:pt idx="0">
                  <c:v>Salaries</c:v>
                </c:pt>
                <c:pt idx="1">
                  <c:v>Wages</c:v>
                </c:pt>
              </c:strCache>
            </c:strRef>
          </c:cat>
          <c:val>
            <c:numRef>
              <c:f>Pivottable!$Y$3:$Y$4</c:f>
              <c:numCache>
                <c:formatCode>General</c:formatCode>
                <c:ptCount val="2"/>
                <c:pt idx="0">
                  <c:v>12100</c:v>
                </c:pt>
                <c:pt idx="1">
                  <c:v>15100</c:v>
                </c:pt>
              </c:numCache>
            </c:numRef>
          </c:val>
          <c:extLst>
            <c:ext xmlns:c16="http://schemas.microsoft.com/office/drawing/2014/chart" uri="{C3380CC4-5D6E-409C-BE32-E72D297353CC}">
              <c16:uniqueId val="{00000004-C306-4DC6-9802-CC3A854F9A8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8458714894756"/>
          <c:y val="0.10449735575982418"/>
          <c:w val="0.70946420490542128"/>
          <c:h val="0.74816296651201764"/>
        </c:manualLayout>
      </c:layout>
      <c:doughnutChart>
        <c:varyColors val="1"/>
        <c:ser>
          <c:idx val="0"/>
          <c:order val="0"/>
          <c:spPr>
            <a:ln>
              <a:noFill/>
            </a:ln>
          </c:spPr>
          <c:dPt>
            <c:idx val="0"/>
            <c:bubble3D val="0"/>
            <c:spPr>
              <a:solidFill>
                <a:srgbClr val="3E5879"/>
              </a:solidFill>
              <a:ln w="19050">
                <a:noFill/>
              </a:ln>
              <a:effectLst/>
            </c:spPr>
            <c:extLst>
              <c:ext xmlns:c16="http://schemas.microsoft.com/office/drawing/2014/chart" uri="{C3380CC4-5D6E-409C-BE32-E72D297353CC}">
                <c16:uniqueId val="{00000001-346D-4CA4-BCE7-4D4704517D1D}"/>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346D-4CA4-BCE7-4D4704517D1D}"/>
              </c:ext>
            </c:extLst>
          </c:dPt>
          <c:cat>
            <c:strRef>
              <c:f>Pivottable!$AA$11:$AA$12</c:f>
              <c:strCache>
                <c:ptCount val="2"/>
                <c:pt idx="0">
                  <c:v>Wages</c:v>
                </c:pt>
                <c:pt idx="1">
                  <c:v>Salaries</c:v>
                </c:pt>
              </c:strCache>
            </c:strRef>
          </c:cat>
          <c:val>
            <c:numRef>
              <c:f>Pivottable!$AB$11:$AB$12</c:f>
              <c:numCache>
                <c:formatCode>General</c:formatCode>
                <c:ptCount val="2"/>
                <c:pt idx="0">
                  <c:v>15100</c:v>
                </c:pt>
                <c:pt idx="1">
                  <c:v>12100</c:v>
                </c:pt>
              </c:numCache>
            </c:numRef>
          </c:val>
          <c:extLst>
            <c:ext xmlns:c16="http://schemas.microsoft.com/office/drawing/2014/chart" uri="{C3380CC4-5D6E-409C-BE32-E72D297353CC}">
              <c16:uniqueId val="{00000004-346D-4CA4-BCE7-4D4704517D1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[Transportation Dashboard.xlsx]Pivottable!PivotTable11</c:name>
    <c:fmtId val="13"/>
  </c:pivotSource>
  <c:chart>
    <c:title>
      <c:tx>
        <c:rich>
          <a:bodyPr rot="0" spcFirstLastPara="1" vertOverflow="ellipsis" vert="horz" wrap="square" anchor="ctr" anchorCtr="1"/>
          <a:lstStyle/>
          <a:p>
            <a:pPr>
              <a:defRPr sz="1400" b="1" i="0" u="none" strike="noStrike" kern="1200" cap="none" spc="0" normalizeH="0" baseline="0">
                <a:solidFill>
                  <a:schemeClr val="tx1">
                    <a:lumMod val="85000"/>
                    <a:lumOff val="15000"/>
                  </a:schemeClr>
                </a:solidFill>
                <a:latin typeface="+mn-lt"/>
                <a:ea typeface="+mj-ea"/>
                <a:cs typeface="+mj-cs"/>
              </a:defRPr>
            </a:pPr>
            <a:r>
              <a:rPr lang="en-US" sz="1400" b="1">
                <a:solidFill>
                  <a:schemeClr val="tx1">
                    <a:lumMod val="85000"/>
                    <a:lumOff val="15000"/>
                  </a:schemeClr>
                </a:solidFill>
                <a:latin typeface="+mn-lt"/>
              </a:rPr>
              <a:t>Trip by Month</a:t>
            </a:r>
          </a:p>
        </c:rich>
      </c:tx>
      <c:layout>
        <c:manualLayout>
          <c:xMode val="edge"/>
          <c:yMode val="edge"/>
          <c:x val="0.12884193811003705"/>
          <c:y val="4.4117621515967161E-2"/>
        </c:manualLayout>
      </c:layout>
      <c:overlay val="0"/>
      <c:spPr>
        <a:noFill/>
        <a:ln>
          <a:noFill/>
        </a:ln>
        <a:effectLst/>
      </c:spPr>
      <c:txPr>
        <a:bodyPr rot="0" spcFirstLastPara="1" vertOverflow="ellipsis" vert="horz" wrap="square" anchor="ctr" anchorCtr="1"/>
        <a:lstStyle/>
        <a:p>
          <a:pPr>
            <a:defRPr sz="1400" b="1" i="0" u="none" strike="noStrike" kern="1200" cap="none" spc="0" normalizeH="0" baseline="0">
              <a:solidFill>
                <a:schemeClr val="tx1">
                  <a:lumMod val="85000"/>
                  <a:lumOff val="15000"/>
                </a:schemeClr>
              </a:solidFill>
              <a:latin typeface="+mn-lt"/>
              <a:ea typeface="+mj-ea"/>
              <a:cs typeface="+mj-cs"/>
            </a:defRPr>
          </a:pPr>
          <a:endParaRPr lang="en-US"/>
        </a:p>
      </c:txPr>
    </c:title>
    <c:autoTitleDeleted val="0"/>
    <c:pivotFmts>
      <c:pivotFmt>
        <c:idx val="0"/>
      </c:pivotFmt>
      <c:pivotFmt>
        <c:idx val="1"/>
      </c:pivotFmt>
      <c:pivotFmt>
        <c:idx val="2"/>
        <c:spPr>
          <a:solidFill>
            <a:schemeClr val="accent1"/>
          </a:solidFill>
          <a:ln w="38100" cap="rnd">
            <a:solidFill>
              <a:schemeClr val="accent1"/>
            </a:solidFill>
            <a:round/>
          </a:ln>
          <a:effectLst/>
        </c:spPr>
        <c:marker>
          <c:symbol val="circle"/>
          <c:size val="8"/>
          <c:spPr>
            <a:solidFill>
              <a:schemeClr val="accent1"/>
            </a:solidFill>
            <a:ln>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1"/>
            </a:solidFill>
            <a:ln>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213555"/>
            </a:solidFill>
            <a:round/>
          </a:ln>
          <a:effectLst/>
        </c:spPr>
        <c:marker>
          <c:symbol val="circle"/>
          <c:size val="8"/>
          <c:spPr>
            <a:solidFill>
              <a:srgbClr val="3E5879"/>
            </a:solidFill>
            <a:ln w="31750">
              <a:solidFill>
                <a:srgbClr val="FAF9F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Pivottable!$F$13</c:f>
              <c:strCache>
                <c:ptCount val="1"/>
                <c:pt idx="0">
                  <c:v>Total</c:v>
                </c:pt>
              </c:strCache>
            </c:strRef>
          </c:tx>
          <c:spPr>
            <a:ln w="28575" cap="rnd">
              <a:solidFill>
                <a:srgbClr val="213555"/>
              </a:solidFill>
              <a:round/>
            </a:ln>
            <a:effectLst/>
          </c:spPr>
          <c:marker>
            <c:symbol val="circle"/>
            <c:size val="8"/>
            <c:spPr>
              <a:solidFill>
                <a:srgbClr val="3E5879"/>
              </a:solidFill>
              <a:ln w="31750">
                <a:solidFill>
                  <a:srgbClr val="FAF9F9"/>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Pivottable!$E$14:$E$26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Pivottable!$F$14:$F$26</c:f>
              <c:numCache>
                <c:formatCode>0</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6="http://schemas.microsoft.com/office/drawing/2014/chart" uri="{C3380CC4-5D6E-409C-BE32-E72D297353CC}">
              <c16:uniqueId val="{00000000-1BEC-493C-B107-2CF87F0478D8}"/>
            </c:ext>
          </c:extLst>
        </c:ser>
        <c:dLbls>
          <c:showLegendKey val="0"/>
          <c:showVal val="0"/>
          <c:showCatName val="0"/>
          <c:showSerName val="0"/>
          <c:showPercent val="0"/>
          <c:showBubbleSize val="0"/>
        </c:dLbls>
        <c:marker val="1"/>
        <c:smooth val="0"/>
        <c:axId val="1147097695"/>
        <c:axId val="1149938367"/>
      </c:lineChart>
      <c:catAx>
        <c:axId val="11470976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cap="none" spc="0" normalizeH="0" baseline="0">
                <a:solidFill>
                  <a:schemeClr val="tx1">
                    <a:lumMod val="85000"/>
                    <a:lumOff val="15000"/>
                  </a:schemeClr>
                </a:solidFill>
                <a:latin typeface="+mn-lt"/>
                <a:ea typeface="+mn-ea"/>
                <a:cs typeface="+mn-cs"/>
              </a:defRPr>
            </a:pPr>
            <a:endParaRPr lang="en-US"/>
          </a:p>
        </c:txPr>
        <c:crossAx val="1149938367"/>
        <c:crosses val="autoZero"/>
        <c:auto val="1"/>
        <c:lblAlgn val="ctr"/>
        <c:lblOffset val="100"/>
        <c:noMultiLvlLbl val="0"/>
      </c:catAx>
      <c:valAx>
        <c:axId val="1149938367"/>
        <c:scaling>
          <c:orientation val="minMax"/>
        </c:scaling>
        <c:delete val="1"/>
        <c:axPos val="l"/>
        <c:numFmt formatCode="0" sourceLinked="1"/>
        <c:majorTickMark val="none"/>
        <c:minorTickMark val="none"/>
        <c:tickLblPos val="nextTo"/>
        <c:crossAx val="114709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9.xml"/><Relationship Id="rId4" Type="http://schemas.openxmlformats.org/officeDocument/2006/relationships/chart" Target="../charts/chart5.xml"/><Relationship Id="rId9"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39</xdr:col>
      <xdr:colOff>0</xdr:colOff>
      <xdr:row>20</xdr:row>
      <xdr:rowOff>0</xdr:rowOff>
    </xdr:from>
    <xdr:to>
      <xdr:col>39</xdr:col>
      <xdr:colOff>1344391</xdr:colOff>
      <xdr:row>24</xdr:row>
      <xdr:rowOff>37893</xdr:rowOff>
    </xdr:to>
    <xdr:graphicFrame macro="">
      <xdr:nvGraphicFramePr>
        <xdr:cNvPr id="4" name="Chart 3">
          <a:extLst>
            <a:ext uri="{FF2B5EF4-FFF2-40B4-BE49-F238E27FC236}">
              <a16:creationId xmlns:a16="http://schemas.microsoft.com/office/drawing/2014/main" id="{A1888E03-B496-4A42-B682-088DD7658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158749</xdr:colOff>
      <xdr:row>1</xdr:row>
      <xdr:rowOff>74082</xdr:rowOff>
    </xdr:from>
    <xdr:to>
      <xdr:col>19</xdr:col>
      <xdr:colOff>95250</xdr:colOff>
      <xdr:row>32</xdr:row>
      <xdr:rowOff>179917</xdr:rowOff>
    </xdr:to>
    <xdr:sp macro="" textlink="">
      <xdr:nvSpPr>
        <xdr:cNvPr id="122" name="Rectangle 121">
          <a:extLst>
            <a:ext uri="{FF2B5EF4-FFF2-40B4-BE49-F238E27FC236}">
              <a16:creationId xmlns:a16="http://schemas.microsoft.com/office/drawing/2014/main" id="{0A547FFB-0233-4DDB-8589-A7B6B919FFB0}"/>
            </a:ext>
          </a:extLst>
        </xdr:cNvPr>
        <xdr:cNvSpPr/>
      </xdr:nvSpPr>
      <xdr:spPr>
        <a:xfrm>
          <a:off x="2000249" y="264582"/>
          <a:ext cx="9144001" cy="6011335"/>
        </a:xfrm>
        <a:prstGeom prst="rect">
          <a:avLst/>
        </a:prstGeom>
        <a:solidFill>
          <a:srgbClr val="BFCFD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19</xdr:col>
      <xdr:colOff>1</xdr:colOff>
      <xdr:row>1</xdr:row>
      <xdr:rowOff>59531</xdr:rowOff>
    </xdr:from>
    <xdr:to>
      <xdr:col>22</xdr:col>
      <xdr:colOff>440531</xdr:colOff>
      <xdr:row>32</xdr:row>
      <xdr:rowOff>178594</xdr:rowOff>
    </xdr:to>
    <xdr:sp macro="" textlink="">
      <xdr:nvSpPr>
        <xdr:cNvPr id="121" name="Freeform: Shape 120">
          <a:extLst>
            <a:ext uri="{FF2B5EF4-FFF2-40B4-BE49-F238E27FC236}">
              <a16:creationId xmlns:a16="http://schemas.microsoft.com/office/drawing/2014/main" id="{F3E2BD13-992C-47AC-BBBE-79EA3770A4B8}"/>
            </a:ext>
          </a:extLst>
        </xdr:cNvPr>
        <xdr:cNvSpPr/>
      </xdr:nvSpPr>
      <xdr:spPr>
        <a:xfrm>
          <a:off x="10972801" y="250031"/>
          <a:ext cx="2269330" cy="6024563"/>
        </a:xfrm>
        <a:custGeom>
          <a:avLst/>
          <a:gdLst>
            <a:gd name="connsiteX0" fmla="*/ 0 w 2554494"/>
            <a:gd name="connsiteY0" fmla="*/ 0 h 6389914"/>
            <a:gd name="connsiteX1" fmla="*/ 2154485 w 2554494"/>
            <a:gd name="connsiteY1" fmla="*/ 0 h 6389914"/>
            <a:gd name="connsiteX2" fmla="*/ 2554494 w 2554494"/>
            <a:gd name="connsiteY2" fmla="*/ 400009 h 6389914"/>
            <a:gd name="connsiteX3" fmla="*/ 2554494 w 2554494"/>
            <a:gd name="connsiteY3" fmla="*/ 5989905 h 6389914"/>
            <a:gd name="connsiteX4" fmla="*/ 2154485 w 2554494"/>
            <a:gd name="connsiteY4" fmla="*/ 6389914 h 6389914"/>
            <a:gd name="connsiteX5" fmla="*/ 0 w 2554494"/>
            <a:gd name="connsiteY5" fmla="*/ 6389914 h 6389914"/>
            <a:gd name="connsiteX6" fmla="*/ 0 w 2554494"/>
            <a:gd name="connsiteY6" fmla="*/ 0 h 63899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54494" h="6389914">
              <a:moveTo>
                <a:pt x="0" y="0"/>
              </a:moveTo>
              <a:lnTo>
                <a:pt x="2154485" y="0"/>
              </a:lnTo>
              <a:cubicBezTo>
                <a:pt x="2375404" y="0"/>
                <a:pt x="2554494" y="179090"/>
                <a:pt x="2554494" y="400009"/>
              </a:cubicBezTo>
              <a:lnTo>
                <a:pt x="2554494" y="5989905"/>
              </a:lnTo>
              <a:cubicBezTo>
                <a:pt x="2554494" y="6210824"/>
                <a:pt x="2375404" y="6389914"/>
                <a:pt x="2154485" y="6389914"/>
              </a:cubicBezTo>
              <a:lnTo>
                <a:pt x="0" y="6389914"/>
              </a:lnTo>
              <a:lnTo>
                <a:pt x="0" y="0"/>
              </a:lnTo>
              <a:close/>
            </a:path>
          </a:pathLst>
        </a:custGeom>
        <a:solidFill>
          <a:srgbClr val="EFF3E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oAutofit/>
        </a:bodyP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ru-RU" sz="1100"/>
        </a:p>
      </xdr:txBody>
    </xdr:sp>
    <xdr:clientData/>
  </xdr:twoCellAnchor>
  <xdr:twoCellAnchor>
    <xdr:from>
      <xdr:col>4</xdr:col>
      <xdr:colOff>341630</xdr:colOff>
      <xdr:row>1</xdr:row>
      <xdr:rowOff>116205</xdr:rowOff>
    </xdr:from>
    <xdr:to>
      <xdr:col>19</xdr:col>
      <xdr:colOff>0</xdr:colOff>
      <xdr:row>10</xdr:row>
      <xdr:rowOff>142875</xdr:rowOff>
    </xdr:to>
    <xdr:sp macro="" textlink="">
      <xdr:nvSpPr>
        <xdr:cNvPr id="123" name="Rectangle 122">
          <a:extLst>
            <a:ext uri="{FF2B5EF4-FFF2-40B4-BE49-F238E27FC236}">
              <a16:creationId xmlns:a16="http://schemas.microsoft.com/office/drawing/2014/main" id="{49AACBDD-44CD-4B3C-ADBE-319EE01D574F}"/>
            </a:ext>
          </a:extLst>
        </xdr:cNvPr>
        <xdr:cNvSpPr/>
      </xdr:nvSpPr>
      <xdr:spPr>
        <a:xfrm>
          <a:off x="2170430" y="306705"/>
          <a:ext cx="8802370" cy="1741170"/>
        </a:xfrm>
        <a:prstGeom prst="rect">
          <a:avLst/>
        </a:prstGeom>
        <a:gradFill flip="none" rotWithShape="1">
          <a:gsLst>
            <a:gs pos="6000">
              <a:srgbClr val="011119"/>
            </a:gs>
            <a:gs pos="100000">
              <a:srgbClr val="013047"/>
            </a:gs>
          </a:gsLst>
          <a:lin ang="27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xdr:col>
      <xdr:colOff>339090</xdr:colOff>
      <xdr:row>1</xdr:row>
      <xdr:rowOff>60960</xdr:rowOff>
    </xdr:from>
    <xdr:to>
      <xdr:col>4</xdr:col>
      <xdr:colOff>344320</xdr:colOff>
      <xdr:row>32</xdr:row>
      <xdr:rowOff>182563</xdr:rowOff>
    </xdr:to>
    <xdr:sp macro="" textlink="">
      <xdr:nvSpPr>
        <xdr:cNvPr id="125" name="Freeform: Shape 124">
          <a:extLst>
            <a:ext uri="{FF2B5EF4-FFF2-40B4-BE49-F238E27FC236}">
              <a16:creationId xmlns:a16="http://schemas.microsoft.com/office/drawing/2014/main" id="{6CF38EED-E24F-411A-B02E-9C6F715431F8}"/>
            </a:ext>
          </a:extLst>
        </xdr:cNvPr>
        <xdr:cNvSpPr/>
      </xdr:nvSpPr>
      <xdr:spPr>
        <a:xfrm>
          <a:off x="946309" y="251460"/>
          <a:ext cx="1826886" cy="6027103"/>
        </a:xfrm>
        <a:custGeom>
          <a:avLst/>
          <a:gdLst>
            <a:gd name="connsiteX0" fmla="*/ 400009 w 1884830"/>
            <a:gd name="connsiteY0" fmla="*/ 0 h 6389914"/>
            <a:gd name="connsiteX1" fmla="*/ 1884830 w 1884830"/>
            <a:gd name="connsiteY1" fmla="*/ 0 h 6389914"/>
            <a:gd name="connsiteX2" fmla="*/ 1884830 w 1884830"/>
            <a:gd name="connsiteY2" fmla="*/ 6389914 h 6389914"/>
            <a:gd name="connsiteX3" fmla="*/ 400009 w 1884830"/>
            <a:gd name="connsiteY3" fmla="*/ 6389914 h 6389914"/>
            <a:gd name="connsiteX4" fmla="*/ 0 w 1884830"/>
            <a:gd name="connsiteY4" fmla="*/ 5989905 h 6389914"/>
            <a:gd name="connsiteX5" fmla="*/ 0 w 1884830"/>
            <a:gd name="connsiteY5" fmla="*/ 400009 h 6389914"/>
            <a:gd name="connsiteX6" fmla="*/ 400009 w 1884830"/>
            <a:gd name="connsiteY6" fmla="*/ 0 h 63899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84830" h="6389914">
              <a:moveTo>
                <a:pt x="400009" y="0"/>
              </a:moveTo>
              <a:lnTo>
                <a:pt x="1884830" y="0"/>
              </a:lnTo>
              <a:lnTo>
                <a:pt x="1884830" y="6389914"/>
              </a:lnTo>
              <a:lnTo>
                <a:pt x="400009" y="6389914"/>
              </a:lnTo>
              <a:cubicBezTo>
                <a:pt x="179090" y="6389914"/>
                <a:pt x="0" y="6210824"/>
                <a:pt x="0" y="5989905"/>
              </a:cubicBezTo>
              <a:lnTo>
                <a:pt x="0" y="400009"/>
              </a:lnTo>
              <a:cubicBezTo>
                <a:pt x="0" y="179090"/>
                <a:pt x="179090" y="0"/>
                <a:pt x="400009" y="0"/>
              </a:cubicBezTo>
              <a:close/>
            </a:path>
          </a:pathLst>
        </a:custGeom>
        <a:gradFill flip="none" rotWithShape="1">
          <a:gsLst>
            <a:gs pos="0">
              <a:srgbClr val="213555"/>
            </a:gs>
            <a:gs pos="100000">
              <a:srgbClr val="1C769B"/>
            </a:gs>
            <a:gs pos="64000">
              <a:srgbClr val="1C769B"/>
            </a:gs>
          </a:gsLst>
          <a:lin ang="54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oAutofit/>
        </a:bodyP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ru-RU" sz="1100"/>
        </a:p>
      </xdr:txBody>
    </xdr:sp>
    <xdr:clientData/>
  </xdr:twoCellAnchor>
  <xdr:twoCellAnchor>
    <xdr:from>
      <xdr:col>20</xdr:col>
      <xdr:colOff>115383</xdr:colOff>
      <xdr:row>1</xdr:row>
      <xdr:rowOff>180326</xdr:rowOff>
    </xdr:from>
    <xdr:to>
      <xdr:col>24</xdr:col>
      <xdr:colOff>190500</xdr:colOff>
      <xdr:row>6</xdr:row>
      <xdr:rowOff>161275</xdr:rowOff>
    </xdr:to>
    <xdr:graphicFrame macro="">
      <xdr:nvGraphicFramePr>
        <xdr:cNvPr id="126" name="Chart 125">
          <a:extLst>
            <a:ext uri="{FF2B5EF4-FFF2-40B4-BE49-F238E27FC236}">
              <a16:creationId xmlns:a16="http://schemas.microsoft.com/office/drawing/2014/main" id="{116EB988-B2B7-4F79-BD7B-81272A443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299508</xdr:colOff>
      <xdr:row>2</xdr:row>
      <xdr:rowOff>31257</xdr:rowOff>
    </xdr:from>
    <xdr:to>
      <xdr:col>17</xdr:col>
      <xdr:colOff>409575</xdr:colOff>
      <xdr:row>9</xdr:row>
      <xdr:rowOff>104775</xdr:rowOff>
    </xdr:to>
    <xdr:grpSp>
      <xdr:nvGrpSpPr>
        <xdr:cNvPr id="127" name="Group 126">
          <a:extLst>
            <a:ext uri="{FF2B5EF4-FFF2-40B4-BE49-F238E27FC236}">
              <a16:creationId xmlns:a16="http://schemas.microsoft.com/office/drawing/2014/main" id="{725EE05E-02C0-4A5B-A8DB-475F8B12A300}"/>
            </a:ext>
          </a:extLst>
        </xdr:cNvPr>
        <xdr:cNvGrpSpPr/>
      </xdr:nvGrpSpPr>
      <xdr:grpSpPr>
        <a:xfrm>
          <a:off x="8193352" y="412257"/>
          <a:ext cx="2538942" cy="1407018"/>
          <a:chOff x="6873240" y="366317"/>
          <a:chExt cx="2834640" cy="1802083"/>
        </a:xfrm>
      </xdr:grpSpPr>
      <xdr:sp macro="" textlink="">
        <xdr:nvSpPr>
          <xdr:cNvPr id="128" name="Freeform: Shape 127">
            <a:extLst>
              <a:ext uri="{FF2B5EF4-FFF2-40B4-BE49-F238E27FC236}">
                <a16:creationId xmlns:a16="http://schemas.microsoft.com/office/drawing/2014/main" id="{6945374E-B554-4C25-8A52-58479323900E}"/>
              </a:ext>
            </a:extLst>
          </xdr:cNvPr>
          <xdr:cNvSpPr/>
        </xdr:nvSpPr>
        <xdr:spPr>
          <a:xfrm>
            <a:off x="6873240" y="415614"/>
            <a:ext cx="2834640" cy="1752786"/>
          </a:xfrm>
          <a:custGeom>
            <a:avLst/>
            <a:gdLst>
              <a:gd name="connsiteX0" fmla="*/ 586588 w 6457482"/>
              <a:gd name="connsiteY0" fmla="*/ 0 h 4032011"/>
              <a:gd name="connsiteX1" fmla="*/ 3397416 w 6457482"/>
              <a:gd name="connsiteY1" fmla="*/ 381000 h 4032011"/>
              <a:gd name="connsiteX2" fmla="*/ 3411703 w 6457482"/>
              <a:gd name="connsiteY2" fmla="*/ 322898 h 4032011"/>
              <a:gd name="connsiteX3" fmla="*/ 3469806 w 6457482"/>
              <a:gd name="connsiteY3" fmla="*/ 424815 h 4032011"/>
              <a:gd name="connsiteX4" fmla="*/ 3564103 w 6457482"/>
              <a:gd name="connsiteY4" fmla="*/ 454343 h 4032011"/>
              <a:gd name="connsiteX5" fmla="*/ 3738411 w 6457482"/>
              <a:gd name="connsiteY5" fmla="*/ 468630 h 4032011"/>
              <a:gd name="connsiteX6" fmla="*/ 3862236 w 6457482"/>
              <a:gd name="connsiteY6" fmla="*/ 482918 h 4032011"/>
              <a:gd name="connsiteX7" fmla="*/ 4000348 w 6457482"/>
              <a:gd name="connsiteY7" fmla="*/ 512445 h 4032011"/>
              <a:gd name="connsiteX8" fmla="*/ 3869856 w 6457482"/>
              <a:gd name="connsiteY8" fmla="*/ 584835 h 4032011"/>
              <a:gd name="connsiteX9" fmla="*/ 3746031 w 6457482"/>
              <a:gd name="connsiteY9" fmla="*/ 715328 h 4032011"/>
              <a:gd name="connsiteX10" fmla="*/ 3884143 w 6457482"/>
              <a:gd name="connsiteY10" fmla="*/ 685800 h 4032011"/>
              <a:gd name="connsiteX11" fmla="*/ 3862236 w 6457482"/>
              <a:gd name="connsiteY11" fmla="*/ 729615 h 4032011"/>
              <a:gd name="connsiteX12" fmla="*/ 3912718 w 6457482"/>
              <a:gd name="connsiteY12" fmla="*/ 743903 h 4032011"/>
              <a:gd name="connsiteX13" fmla="*/ 4065118 w 6457482"/>
              <a:gd name="connsiteY13" fmla="*/ 663893 h 4032011"/>
              <a:gd name="connsiteX14" fmla="*/ 4195611 w 6457482"/>
              <a:gd name="connsiteY14" fmla="*/ 576263 h 4032011"/>
              <a:gd name="connsiteX15" fmla="*/ 4123221 w 6457482"/>
              <a:gd name="connsiteY15" fmla="*/ 678180 h 4032011"/>
              <a:gd name="connsiteX16" fmla="*/ 4239426 w 6457482"/>
              <a:gd name="connsiteY16" fmla="*/ 721995 h 4032011"/>
              <a:gd name="connsiteX17" fmla="*/ 4493743 w 6457482"/>
              <a:gd name="connsiteY17" fmla="*/ 656273 h 4032011"/>
              <a:gd name="connsiteX18" fmla="*/ 4493743 w 6457482"/>
              <a:gd name="connsiteY18" fmla="*/ 700088 h 4032011"/>
              <a:gd name="connsiteX19" fmla="*/ 4595661 w 6457482"/>
              <a:gd name="connsiteY19" fmla="*/ 685800 h 4032011"/>
              <a:gd name="connsiteX20" fmla="*/ 4631856 w 6457482"/>
              <a:gd name="connsiteY20" fmla="*/ 765810 h 4032011"/>
              <a:gd name="connsiteX21" fmla="*/ 4464216 w 6457482"/>
              <a:gd name="connsiteY21" fmla="*/ 773430 h 4032011"/>
              <a:gd name="connsiteX22" fmla="*/ 4289908 w 6457482"/>
              <a:gd name="connsiteY22" fmla="*/ 823913 h 4032011"/>
              <a:gd name="connsiteX23" fmla="*/ 4202278 w 6457482"/>
              <a:gd name="connsiteY23" fmla="*/ 1020128 h 4032011"/>
              <a:gd name="connsiteX24" fmla="*/ 4296576 w 6457482"/>
              <a:gd name="connsiteY24" fmla="*/ 903923 h 4032011"/>
              <a:gd name="connsiteX25" fmla="*/ 4326103 w 6457482"/>
              <a:gd name="connsiteY25" fmla="*/ 1478280 h 4032011"/>
              <a:gd name="connsiteX26" fmla="*/ 4376586 w 6457482"/>
              <a:gd name="connsiteY26" fmla="*/ 1172528 h 4032011"/>
              <a:gd name="connsiteX27" fmla="*/ 4456596 w 6457482"/>
              <a:gd name="connsiteY27" fmla="*/ 896303 h 4032011"/>
              <a:gd name="connsiteX28" fmla="*/ 4456596 w 6457482"/>
              <a:gd name="connsiteY28" fmla="*/ 968693 h 4032011"/>
              <a:gd name="connsiteX29" fmla="*/ 4478503 w 6457482"/>
              <a:gd name="connsiteY29" fmla="*/ 888683 h 4032011"/>
              <a:gd name="connsiteX30" fmla="*/ 4522318 w 6457482"/>
              <a:gd name="connsiteY30" fmla="*/ 874395 h 4032011"/>
              <a:gd name="connsiteX31" fmla="*/ 4500411 w 6457482"/>
              <a:gd name="connsiteY31" fmla="*/ 844868 h 4032011"/>
              <a:gd name="connsiteX32" fmla="*/ 4689958 w 6457482"/>
              <a:gd name="connsiteY32" fmla="*/ 852488 h 4032011"/>
              <a:gd name="connsiteX33" fmla="*/ 4711866 w 6457482"/>
              <a:gd name="connsiteY33" fmla="*/ 882015 h 4032011"/>
              <a:gd name="connsiteX34" fmla="*/ 4668051 w 6457482"/>
              <a:gd name="connsiteY34" fmla="*/ 1071563 h 4032011"/>
              <a:gd name="connsiteX35" fmla="*/ 4689958 w 6457482"/>
              <a:gd name="connsiteY35" fmla="*/ 1122045 h 4032011"/>
              <a:gd name="connsiteX36" fmla="*/ 4769968 w 6457482"/>
              <a:gd name="connsiteY36" fmla="*/ 1042035 h 4032011"/>
              <a:gd name="connsiteX37" fmla="*/ 4849978 w 6457482"/>
              <a:gd name="connsiteY37" fmla="*/ 1267778 h 4032011"/>
              <a:gd name="connsiteX38" fmla="*/ 4762348 w 6457482"/>
              <a:gd name="connsiteY38" fmla="*/ 1398270 h 4032011"/>
              <a:gd name="connsiteX39" fmla="*/ 4871886 w 6457482"/>
              <a:gd name="connsiteY39" fmla="*/ 1448753 h 4032011"/>
              <a:gd name="connsiteX40" fmla="*/ 5250028 w 6457482"/>
              <a:gd name="connsiteY40" fmla="*/ 1164908 h 4032011"/>
              <a:gd name="connsiteX41" fmla="*/ 5213833 w 6457482"/>
              <a:gd name="connsiteY41" fmla="*/ 1092518 h 4032011"/>
              <a:gd name="connsiteX42" fmla="*/ 5519586 w 6457482"/>
              <a:gd name="connsiteY42" fmla="*/ 990600 h 4032011"/>
              <a:gd name="connsiteX43" fmla="*/ 5490058 w 6457482"/>
              <a:gd name="connsiteY43" fmla="*/ 918210 h 4032011"/>
              <a:gd name="connsiteX44" fmla="*/ 5533873 w 6457482"/>
              <a:gd name="connsiteY44" fmla="*/ 852488 h 4032011"/>
              <a:gd name="connsiteX45" fmla="*/ 5606263 w 6457482"/>
              <a:gd name="connsiteY45" fmla="*/ 742950 h 4032011"/>
              <a:gd name="connsiteX46" fmla="*/ 5715801 w 6457482"/>
              <a:gd name="connsiteY46" fmla="*/ 721043 h 4032011"/>
              <a:gd name="connsiteX47" fmla="*/ 5955831 w 6457482"/>
              <a:gd name="connsiteY47" fmla="*/ 655320 h 4032011"/>
              <a:gd name="connsiteX48" fmla="*/ 5985358 w 6457482"/>
              <a:gd name="connsiteY48" fmla="*/ 597218 h 4032011"/>
              <a:gd name="connsiteX49" fmla="*/ 6035841 w 6457482"/>
              <a:gd name="connsiteY49" fmla="*/ 597218 h 4032011"/>
              <a:gd name="connsiteX50" fmla="*/ 6072036 w 6457482"/>
              <a:gd name="connsiteY50" fmla="*/ 487680 h 4032011"/>
              <a:gd name="connsiteX51" fmla="*/ 6115851 w 6457482"/>
              <a:gd name="connsiteY51" fmla="*/ 218123 h 4032011"/>
              <a:gd name="connsiteX52" fmla="*/ 6152046 w 6457482"/>
              <a:gd name="connsiteY52" fmla="*/ 247650 h 4032011"/>
              <a:gd name="connsiteX53" fmla="*/ 6210148 w 6457482"/>
              <a:gd name="connsiteY53" fmla="*/ 203835 h 4032011"/>
              <a:gd name="connsiteX54" fmla="*/ 6275871 w 6457482"/>
              <a:gd name="connsiteY54" fmla="*/ 225743 h 4032011"/>
              <a:gd name="connsiteX55" fmla="*/ 6333973 w 6457482"/>
              <a:gd name="connsiteY55" fmla="*/ 436245 h 4032011"/>
              <a:gd name="connsiteX56" fmla="*/ 6384456 w 6457482"/>
              <a:gd name="connsiteY56" fmla="*/ 443865 h 4032011"/>
              <a:gd name="connsiteX57" fmla="*/ 6392076 w 6457482"/>
              <a:gd name="connsiteY57" fmla="*/ 494348 h 4032011"/>
              <a:gd name="connsiteX58" fmla="*/ 6435891 w 6457482"/>
              <a:gd name="connsiteY58" fmla="*/ 494348 h 4032011"/>
              <a:gd name="connsiteX59" fmla="*/ 6337783 w 6457482"/>
              <a:gd name="connsiteY59" fmla="*/ 639128 h 4032011"/>
              <a:gd name="connsiteX60" fmla="*/ 6352071 w 6457482"/>
              <a:gd name="connsiteY60" fmla="*/ 682943 h 4032011"/>
              <a:gd name="connsiteX61" fmla="*/ 6330163 w 6457482"/>
              <a:gd name="connsiteY61" fmla="*/ 653415 h 4032011"/>
              <a:gd name="connsiteX62" fmla="*/ 6286348 w 6457482"/>
              <a:gd name="connsiteY62" fmla="*/ 733425 h 4032011"/>
              <a:gd name="connsiteX63" fmla="*/ 6300636 w 6457482"/>
              <a:gd name="connsiteY63" fmla="*/ 697230 h 4032011"/>
              <a:gd name="connsiteX64" fmla="*/ 6271108 w 6457482"/>
              <a:gd name="connsiteY64" fmla="*/ 667703 h 4032011"/>
              <a:gd name="connsiteX65" fmla="*/ 6271108 w 6457482"/>
              <a:gd name="connsiteY65" fmla="*/ 740093 h 4032011"/>
              <a:gd name="connsiteX66" fmla="*/ 6169191 w 6457482"/>
              <a:gd name="connsiteY66" fmla="*/ 798195 h 4032011"/>
              <a:gd name="connsiteX67" fmla="*/ 6139663 w 6457482"/>
              <a:gd name="connsiteY67" fmla="*/ 1045845 h 4032011"/>
              <a:gd name="connsiteX68" fmla="*/ 6263488 w 6457482"/>
              <a:gd name="connsiteY68" fmla="*/ 1096328 h 4032011"/>
              <a:gd name="connsiteX69" fmla="*/ 6227293 w 6457482"/>
              <a:gd name="connsiteY69" fmla="*/ 1052513 h 4032011"/>
              <a:gd name="connsiteX70" fmla="*/ 6277776 w 6457482"/>
              <a:gd name="connsiteY70" fmla="*/ 1118235 h 4032011"/>
              <a:gd name="connsiteX71" fmla="*/ 6183478 w 6457482"/>
              <a:gd name="connsiteY71" fmla="*/ 1176338 h 4032011"/>
              <a:gd name="connsiteX72" fmla="*/ 6197766 w 6457482"/>
              <a:gd name="connsiteY72" fmla="*/ 1132523 h 4032011"/>
              <a:gd name="connsiteX73" fmla="*/ 6168238 w 6457482"/>
              <a:gd name="connsiteY73" fmla="*/ 1176338 h 4032011"/>
              <a:gd name="connsiteX74" fmla="*/ 5877726 w 6457482"/>
              <a:gd name="connsiteY74" fmla="*/ 1350645 h 4032011"/>
              <a:gd name="connsiteX75" fmla="*/ 5867248 w 6457482"/>
              <a:gd name="connsiteY75" fmla="*/ 1367790 h 4032011"/>
              <a:gd name="connsiteX76" fmla="*/ 5869848 w 6457482"/>
              <a:gd name="connsiteY76" fmla="*/ 1381443 h 4032011"/>
              <a:gd name="connsiteX77" fmla="*/ 5861352 w 6457482"/>
              <a:gd name="connsiteY77" fmla="*/ 1389939 h 4032011"/>
              <a:gd name="connsiteX78" fmla="*/ 5852803 w 6457482"/>
              <a:gd name="connsiteY78" fmla="*/ 1401338 h 4032011"/>
              <a:gd name="connsiteX79" fmla="*/ 5841531 w 6457482"/>
              <a:gd name="connsiteY79" fmla="*/ 1409700 h 4032011"/>
              <a:gd name="connsiteX80" fmla="*/ 5844355 w 6457482"/>
              <a:gd name="connsiteY80" fmla="*/ 1412602 h 4032011"/>
              <a:gd name="connsiteX81" fmla="*/ 5836538 w 6457482"/>
              <a:gd name="connsiteY81" fmla="*/ 1423025 h 4032011"/>
              <a:gd name="connsiteX82" fmla="*/ 5847060 w 6457482"/>
              <a:gd name="connsiteY82" fmla="*/ 1457548 h 4032011"/>
              <a:gd name="connsiteX83" fmla="*/ 5851588 w 6457482"/>
              <a:gd name="connsiteY83" fmla="*/ 1456332 h 4032011"/>
              <a:gd name="connsiteX84" fmla="*/ 5861619 w 6457482"/>
              <a:gd name="connsiteY84" fmla="*/ 1452745 h 4032011"/>
              <a:gd name="connsiteX85" fmla="*/ 5869686 w 6457482"/>
              <a:gd name="connsiteY85" fmla="*/ 1458356 h 4032011"/>
              <a:gd name="connsiteX86" fmla="*/ 5797296 w 6457482"/>
              <a:gd name="connsiteY86" fmla="*/ 1712674 h 4032011"/>
              <a:gd name="connsiteX87" fmla="*/ 5804916 w 6457482"/>
              <a:gd name="connsiteY87" fmla="*/ 1676479 h 4032011"/>
              <a:gd name="connsiteX88" fmla="*/ 5710618 w 6457482"/>
              <a:gd name="connsiteY88" fmla="*/ 1625996 h 4032011"/>
              <a:gd name="connsiteX89" fmla="*/ 5798248 w 6457482"/>
              <a:gd name="connsiteY89" fmla="*/ 1735534 h 4032011"/>
              <a:gd name="connsiteX90" fmla="*/ 5754433 w 6457482"/>
              <a:gd name="connsiteY90" fmla="*/ 2019379 h 4032011"/>
              <a:gd name="connsiteX91" fmla="*/ 5710618 w 6457482"/>
              <a:gd name="connsiteY91" fmla="*/ 1845071 h 4032011"/>
              <a:gd name="connsiteX92" fmla="*/ 5718238 w 6457482"/>
              <a:gd name="connsiteY92" fmla="*/ 1895554 h 4032011"/>
              <a:gd name="connsiteX93" fmla="*/ 5660136 w 6457482"/>
              <a:gd name="connsiteY93" fmla="*/ 1829831 h 4032011"/>
              <a:gd name="connsiteX94" fmla="*/ 5645848 w 6457482"/>
              <a:gd name="connsiteY94" fmla="*/ 1779349 h 4032011"/>
              <a:gd name="connsiteX95" fmla="*/ 5660136 w 6457482"/>
              <a:gd name="connsiteY95" fmla="*/ 1677431 h 4032011"/>
              <a:gd name="connsiteX96" fmla="*/ 5667756 w 6457482"/>
              <a:gd name="connsiteY96" fmla="*/ 1851739 h 4032011"/>
              <a:gd name="connsiteX97" fmla="*/ 5645848 w 6457482"/>
              <a:gd name="connsiteY97" fmla="*/ 1873646 h 4032011"/>
              <a:gd name="connsiteX98" fmla="*/ 5703951 w 6457482"/>
              <a:gd name="connsiteY98" fmla="*/ 1989851 h 4032011"/>
              <a:gd name="connsiteX99" fmla="*/ 5689663 w 6457482"/>
              <a:gd name="connsiteY99" fmla="*/ 1982231 h 4032011"/>
              <a:gd name="connsiteX100" fmla="*/ 5708713 w 6457482"/>
              <a:gd name="connsiteY100" fmla="*/ 2051764 h 4032011"/>
              <a:gd name="connsiteX101" fmla="*/ 5754433 w 6457482"/>
              <a:gd name="connsiteY101" fmla="*/ 2047954 h 4032011"/>
              <a:gd name="connsiteX102" fmla="*/ 5834443 w 6457482"/>
              <a:gd name="connsiteY102" fmla="*/ 2200354 h 4032011"/>
              <a:gd name="connsiteX103" fmla="*/ 5823966 w 6457482"/>
              <a:gd name="connsiteY103" fmla="*/ 2196544 h 4032011"/>
              <a:gd name="connsiteX104" fmla="*/ 5827776 w 6457482"/>
              <a:gd name="connsiteY104" fmla="*/ 2207021 h 4032011"/>
              <a:gd name="connsiteX105" fmla="*/ 5777293 w 6457482"/>
              <a:gd name="connsiteY105" fmla="*/ 2228929 h 4032011"/>
              <a:gd name="connsiteX106" fmla="*/ 5835396 w 6457482"/>
              <a:gd name="connsiteY106" fmla="*/ 2236549 h 4032011"/>
              <a:gd name="connsiteX107" fmla="*/ 5733478 w 6457482"/>
              <a:gd name="connsiteY107" fmla="*/ 2294651 h 4032011"/>
              <a:gd name="connsiteX108" fmla="*/ 5711571 w 6457482"/>
              <a:gd name="connsiteY108" fmla="*/ 2345134 h 4032011"/>
              <a:gd name="connsiteX109" fmla="*/ 5783961 w 6457482"/>
              <a:gd name="connsiteY109" fmla="*/ 2345134 h 4032011"/>
              <a:gd name="connsiteX110" fmla="*/ 5602033 w 6457482"/>
              <a:gd name="connsiteY110" fmla="*/ 2555636 h 4032011"/>
              <a:gd name="connsiteX111" fmla="*/ 5471541 w 6457482"/>
              <a:gd name="connsiteY111" fmla="*/ 2701369 h 4032011"/>
              <a:gd name="connsiteX112" fmla="*/ 5325808 w 6457482"/>
              <a:gd name="connsiteY112" fmla="*/ 2831861 h 4032011"/>
              <a:gd name="connsiteX113" fmla="*/ 5260086 w 6457482"/>
              <a:gd name="connsiteY113" fmla="*/ 2948066 h 4032011"/>
              <a:gd name="connsiteX114" fmla="*/ 5420106 w 6457482"/>
              <a:gd name="connsiteY114" fmla="*/ 3435746 h 4032011"/>
              <a:gd name="connsiteX115" fmla="*/ 5405818 w 6457482"/>
              <a:gd name="connsiteY115" fmla="*/ 3465274 h 4032011"/>
              <a:gd name="connsiteX116" fmla="*/ 5522023 w 6457482"/>
              <a:gd name="connsiteY116" fmla="*/ 3901519 h 4032011"/>
              <a:gd name="connsiteX117" fmla="*/ 5543931 w 6457482"/>
              <a:gd name="connsiteY117" fmla="*/ 3879611 h 4032011"/>
              <a:gd name="connsiteX118" fmla="*/ 5434393 w 6457482"/>
              <a:gd name="connsiteY118" fmla="*/ 4032011 h 4032011"/>
              <a:gd name="connsiteX119" fmla="*/ 5514403 w 6457482"/>
              <a:gd name="connsiteY119" fmla="*/ 3937714 h 4032011"/>
              <a:gd name="connsiteX120" fmla="*/ 5420106 w 6457482"/>
              <a:gd name="connsiteY120" fmla="*/ 3967241 h 4032011"/>
              <a:gd name="connsiteX121" fmla="*/ 5310568 w 6457482"/>
              <a:gd name="connsiteY121" fmla="*/ 3857704 h 4032011"/>
              <a:gd name="connsiteX122" fmla="*/ 5274373 w 6457482"/>
              <a:gd name="connsiteY122" fmla="*/ 3777694 h 4032011"/>
              <a:gd name="connsiteX123" fmla="*/ 5238178 w 6457482"/>
              <a:gd name="connsiteY123" fmla="*/ 3785314 h 4032011"/>
              <a:gd name="connsiteX124" fmla="*/ 5143881 w 6457482"/>
              <a:gd name="connsiteY124" fmla="*/ 3639581 h 4032011"/>
              <a:gd name="connsiteX125" fmla="*/ 5173408 w 6457482"/>
              <a:gd name="connsiteY125" fmla="*/ 3573859 h 4032011"/>
              <a:gd name="connsiteX126" fmla="*/ 5143881 w 6457482"/>
              <a:gd name="connsiteY126" fmla="*/ 3566239 h 4032011"/>
              <a:gd name="connsiteX127" fmla="*/ 5143881 w 6457482"/>
              <a:gd name="connsiteY127" fmla="*/ 3616721 h 4032011"/>
              <a:gd name="connsiteX128" fmla="*/ 5093398 w 6457482"/>
              <a:gd name="connsiteY128" fmla="*/ 3384311 h 4032011"/>
              <a:gd name="connsiteX129" fmla="*/ 4875276 w 6457482"/>
              <a:gd name="connsiteY129" fmla="*/ 3268106 h 4032011"/>
              <a:gd name="connsiteX130" fmla="*/ 4744783 w 6457482"/>
              <a:gd name="connsiteY130" fmla="*/ 3340496 h 4032011"/>
              <a:gd name="connsiteX131" fmla="*/ 4388548 w 6457482"/>
              <a:gd name="connsiteY131" fmla="*/ 3296681 h 4032011"/>
              <a:gd name="connsiteX132" fmla="*/ 4380928 w 6457482"/>
              <a:gd name="connsiteY132" fmla="*/ 3230959 h 4032011"/>
              <a:gd name="connsiteX133" fmla="*/ 4351401 w 6457482"/>
              <a:gd name="connsiteY133" fmla="*/ 3281441 h 4032011"/>
              <a:gd name="connsiteX134" fmla="*/ 4140898 w 6457482"/>
              <a:gd name="connsiteY134" fmla="*/ 3361451 h 4032011"/>
              <a:gd name="connsiteX135" fmla="*/ 4199001 w 6457482"/>
              <a:gd name="connsiteY135" fmla="*/ 3331924 h 4032011"/>
              <a:gd name="connsiteX136" fmla="*/ 4162806 w 6457482"/>
              <a:gd name="connsiteY136" fmla="*/ 3411934 h 4032011"/>
              <a:gd name="connsiteX137" fmla="*/ 4257103 w 6457482"/>
              <a:gd name="connsiteY137" fmla="*/ 3462416 h 4032011"/>
              <a:gd name="connsiteX138" fmla="*/ 4140898 w 6457482"/>
              <a:gd name="connsiteY138" fmla="*/ 3432889 h 4032011"/>
              <a:gd name="connsiteX139" fmla="*/ 4082796 w 6457482"/>
              <a:gd name="connsiteY139" fmla="*/ 3505279 h 4032011"/>
              <a:gd name="connsiteX140" fmla="*/ 4082796 w 6457482"/>
              <a:gd name="connsiteY140" fmla="*/ 3469084 h 4032011"/>
              <a:gd name="connsiteX141" fmla="*/ 4024693 w 6457482"/>
              <a:gd name="connsiteY141" fmla="*/ 3505279 h 4032011"/>
              <a:gd name="connsiteX142" fmla="*/ 3944683 w 6457482"/>
              <a:gd name="connsiteY142" fmla="*/ 3475751 h 4032011"/>
              <a:gd name="connsiteX143" fmla="*/ 3952303 w 6457482"/>
              <a:gd name="connsiteY143" fmla="*/ 3446224 h 4032011"/>
              <a:gd name="connsiteX144" fmla="*/ 3828478 w 6457482"/>
              <a:gd name="connsiteY144" fmla="*/ 3410029 h 4032011"/>
              <a:gd name="connsiteX145" fmla="*/ 3886581 w 6457482"/>
              <a:gd name="connsiteY145" fmla="*/ 3439556 h 4032011"/>
              <a:gd name="connsiteX146" fmla="*/ 3494151 w 6457482"/>
              <a:gd name="connsiteY146" fmla="*/ 3461464 h 4032011"/>
              <a:gd name="connsiteX147" fmla="*/ 3122676 w 6457482"/>
              <a:gd name="connsiteY147" fmla="*/ 3709114 h 4032011"/>
              <a:gd name="connsiteX148" fmla="*/ 3130296 w 6457482"/>
              <a:gd name="connsiteY148" fmla="*/ 4007246 h 4032011"/>
              <a:gd name="connsiteX149" fmla="*/ 2832163 w 6457482"/>
              <a:gd name="connsiteY149" fmla="*/ 3752929 h 4032011"/>
              <a:gd name="connsiteX150" fmla="*/ 2715958 w 6457482"/>
              <a:gd name="connsiteY150" fmla="*/ 3629104 h 4032011"/>
              <a:gd name="connsiteX151" fmla="*/ 2461641 w 6457482"/>
              <a:gd name="connsiteY151" fmla="*/ 3367166 h 4032011"/>
              <a:gd name="connsiteX152" fmla="*/ 2337816 w 6457482"/>
              <a:gd name="connsiteY152" fmla="*/ 3497659 h 4032011"/>
              <a:gd name="connsiteX153" fmla="*/ 2148268 w 6457482"/>
              <a:gd name="connsiteY153" fmla="*/ 3351926 h 4032011"/>
              <a:gd name="connsiteX154" fmla="*/ 2104453 w 6457482"/>
              <a:gd name="connsiteY154" fmla="*/ 3199526 h 4032011"/>
              <a:gd name="connsiteX155" fmla="*/ 1936813 w 6457482"/>
              <a:gd name="connsiteY155" fmla="*/ 3025219 h 4032011"/>
              <a:gd name="connsiteX156" fmla="*/ 1718691 w 6457482"/>
              <a:gd name="connsiteY156" fmla="*/ 2995691 h 4032011"/>
              <a:gd name="connsiteX157" fmla="*/ 1704403 w 6457482"/>
              <a:gd name="connsiteY157" fmla="*/ 3068081 h 4032011"/>
              <a:gd name="connsiteX158" fmla="*/ 1202437 w 6457482"/>
              <a:gd name="connsiteY158" fmla="*/ 2944256 h 4032011"/>
              <a:gd name="connsiteX159" fmla="*/ 874776 w 6457482"/>
              <a:gd name="connsiteY159" fmla="*/ 2748041 h 4032011"/>
              <a:gd name="connsiteX160" fmla="*/ 889064 w 6457482"/>
              <a:gd name="connsiteY160" fmla="*/ 2718514 h 4032011"/>
              <a:gd name="connsiteX161" fmla="*/ 576643 w 6457482"/>
              <a:gd name="connsiteY161" fmla="*/ 2668031 h 4032011"/>
              <a:gd name="connsiteX162" fmla="*/ 467106 w 6457482"/>
              <a:gd name="connsiteY162" fmla="*/ 2464196 h 4032011"/>
              <a:gd name="connsiteX163" fmla="*/ 467106 w 6457482"/>
              <a:gd name="connsiteY163" fmla="*/ 2428001 h 4032011"/>
              <a:gd name="connsiteX164" fmla="*/ 234697 w 6457482"/>
              <a:gd name="connsiteY164" fmla="*/ 2289889 h 4032011"/>
              <a:gd name="connsiteX165" fmla="*/ 242317 w 6457482"/>
              <a:gd name="connsiteY165" fmla="*/ 2187971 h 4032011"/>
              <a:gd name="connsiteX166" fmla="*/ 140398 w 6457482"/>
              <a:gd name="connsiteY166" fmla="*/ 1933654 h 4032011"/>
              <a:gd name="connsiteX167" fmla="*/ 176594 w 6457482"/>
              <a:gd name="connsiteY167" fmla="*/ 1883171 h 4032011"/>
              <a:gd name="connsiteX168" fmla="*/ 145504 w 6457482"/>
              <a:gd name="connsiteY168" fmla="*/ 1855236 h 4032011"/>
              <a:gd name="connsiteX169" fmla="*/ 130917 w 6457482"/>
              <a:gd name="connsiteY169" fmla="*/ 1827282 h 4032011"/>
              <a:gd name="connsiteX170" fmla="*/ 155061 w 6457482"/>
              <a:gd name="connsiteY170" fmla="*/ 1836062 h 4032011"/>
              <a:gd name="connsiteX171" fmla="*/ 143208 w 6457482"/>
              <a:gd name="connsiteY171" fmla="*/ 1805329 h 4032011"/>
              <a:gd name="connsiteX172" fmla="*/ 107537 w 6457482"/>
              <a:gd name="connsiteY172" fmla="*/ 1791326 h 4032011"/>
              <a:gd name="connsiteX173" fmla="*/ 100175 w 6457482"/>
              <a:gd name="connsiteY173" fmla="*/ 1777326 h 4032011"/>
              <a:gd name="connsiteX174" fmla="*/ 109414 w 6457482"/>
              <a:gd name="connsiteY174" fmla="*/ 1679575 h 4032011"/>
              <a:gd name="connsiteX175" fmla="*/ 72942 w 6457482"/>
              <a:gd name="connsiteY175" fmla="*/ 1591945 h 4032011"/>
              <a:gd name="connsiteX176" fmla="*/ 14397 w 6457482"/>
              <a:gd name="connsiteY176" fmla="*/ 1468120 h 4032011"/>
              <a:gd name="connsiteX177" fmla="*/ 0 w 6457482"/>
              <a:gd name="connsiteY177" fmla="*/ 1249998 h 4032011"/>
              <a:gd name="connsiteX178" fmla="*/ 88298 w 6457482"/>
              <a:gd name="connsiteY178" fmla="*/ 966153 h 4032011"/>
              <a:gd name="connsiteX179" fmla="*/ 102696 w 6457482"/>
              <a:gd name="connsiteY179" fmla="*/ 856615 h 4032011"/>
              <a:gd name="connsiteX180" fmla="*/ 308088 w 6457482"/>
              <a:gd name="connsiteY180" fmla="*/ 412750 h 4032011"/>
              <a:gd name="connsiteX181" fmla="*/ 337840 w 6457482"/>
              <a:gd name="connsiteY181" fmla="*/ 390843 h 4032011"/>
              <a:gd name="connsiteX182" fmla="*/ 345519 w 6457482"/>
              <a:gd name="connsiteY182" fmla="*/ 318453 h 4032011"/>
              <a:gd name="connsiteX183" fmla="*/ 331122 w 6457482"/>
              <a:gd name="connsiteY183" fmla="*/ 274638 h 4032011"/>
              <a:gd name="connsiteX184" fmla="*/ 360874 w 6457482"/>
              <a:gd name="connsiteY184" fmla="*/ 267018 h 4032011"/>
              <a:gd name="connsiteX185" fmla="*/ 338801 w 6457482"/>
              <a:gd name="connsiteY185" fmla="*/ 34608 h 4032011"/>
              <a:gd name="connsiteX186" fmla="*/ 514438 w 6457482"/>
              <a:gd name="connsiteY186" fmla="*/ 122238 h 4032011"/>
              <a:gd name="connsiteX187" fmla="*/ 535074 w 6457482"/>
              <a:gd name="connsiteY187" fmla="*/ 106045 h 4032011"/>
              <a:gd name="connsiteX188" fmla="*/ 542341 w 6457482"/>
              <a:gd name="connsiteY188" fmla="*/ 96054 h 4032011"/>
              <a:gd name="connsiteX189" fmla="*/ 552512 w 6457482"/>
              <a:gd name="connsiteY189" fmla="*/ 135820 h 4032011"/>
              <a:gd name="connsiteX190" fmla="*/ 579905 w 6457482"/>
              <a:gd name="connsiteY190" fmla="*/ 128161 h 4032011"/>
              <a:gd name="connsiteX191" fmla="*/ 570465 w 6457482"/>
              <a:gd name="connsiteY191" fmla="*/ 90974 h 4032011"/>
              <a:gd name="connsiteX192" fmla="*/ 570902 w 6457482"/>
              <a:gd name="connsiteY192" fmla="*/ 90369 h 4032011"/>
              <a:gd name="connsiteX193" fmla="*/ 586588 w 6457482"/>
              <a:gd name="connsiteY193" fmla="*/ 87630 h 4032011"/>
              <a:gd name="connsiteX194" fmla="*/ 579803 w 6457482"/>
              <a:gd name="connsiteY194" fmla="*/ 121682 h 4032011"/>
              <a:gd name="connsiteX195" fmla="*/ 581125 w 6457482"/>
              <a:gd name="connsiteY195" fmla="*/ 127820 h 4032011"/>
              <a:gd name="connsiteX196" fmla="*/ 598821 w 6457482"/>
              <a:gd name="connsiteY196" fmla="*/ 122871 h 4032011"/>
              <a:gd name="connsiteX197" fmla="*/ 602305 w 6457482"/>
              <a:gd name="connsiteY197" fmla="*/ 84296 h 4032011"/>
              <a:gd name="connsiteX198" fmla="*/ 586588 w 6457482"/>
              <a:gd name="connsiteY198" fmla="*/ 0 h 403201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Lst>
            <a:rect l="l" t="t" r="r" b="b"/>
            <a:pathLst>
              <a:path w="6457482" h="4032011">
                <a:moveTo>
                  <a:pt x="586588" y="0"/>
                </a:moveTo>
                <a:cubicBezTo>
                  <a:pt x="1407643" y="211455"/>
                  <a:pt x="2317281" y="398145"/>
                  <a:pt x="3397416" y="381000"/>
                </a:cubicBezTo>
                <a:cubicBezTo>
                  <a:pt x="3415513" y="375285"/>
                  <a:pt x="3394558" y="330518"/>
                  <a:pt x="3411703" y="322898"/>
                </a:cubicBezTo>
                <a:cubicBezTo>
                  <a:pt x="3467901" y="320040"/>
                  <a:pt x="3438373" y="402908"/>
                  <a:pt x="3469806" y="424815"/>
                </a:cubicBezTo>
                <a:cubicBezTo>
                  <a:pt x="3511716" y="424815"/>
                  <a:pt x="3533623" y="442913"/>
                  <a:pt x="3564103" y="454343"/>
                </a:cubicBezTo>
                <a:cubicBezTo>
                  <a:pt x="3623158" y="399098"/>
                  <a:pt x="3675546" y="487680"/>
                  <a:pt x="3738411" y="468630"/>
                </a:cubicBezTo>
                <a:cubicBezTo>
                  <a:pt x="3748888" y="517208"/>
                  <a:pt x="3825088" y="521970"/>
                  <a:pt x="3862236" y="482918"/>
                </a:cubicBezTo>
                <a:cubicBezTo>
                  <a:pt x="3888906" y="509588"/>
                  <a:pt x="3957486" y="503873"/>
                  <a:pt x="4000348" y="512445"/>
                </a:cubicBezTo>
                <a:cubicBezTo>
                  <a:pt x="3970821" y="561023"/>
                  <a:pt x="3910813" y="555308"/>
                  <a:pt x="3869856" y="584835"/>
                </a:cubicBezTo>
                <a:cubicBezTo>
                  <a:pt x="3820326" y="620078"/>
                  <a:pt x="3799371" y="685800"/>
                  <a:pt x="3746031" y="715328"/>
                </a:cubicBezTo>
                <a:cubicBezTo>
                  <a:pt x="3799371" y="744855"/>
                  <a:pt x="3846996" y="672465"/>
                  <a:pt x="3884143" y="685800"/>
                </a:cubicBezTo>
                <a:cubicBezTo>
                  <a:pt x="3884143" y="707708"/>
                  <a:pt x="3868903" y="714375"/>
                  <a:pt x="3862236" y="729615"/>
                </a:cubicBezTo>
                <a:cubicBezTo>
                  <a:pt x="3869856" y="743903"/>
                  <a:pt x="3905098" y="716280"/>
                  <a:pt x="3912718" y="743903"/>
                </a:cubicBezTo>
                <a:cubicBezTo>
                  <a:pt x="3957486" y="711518"/>
                  <a:pt x="4015588" y="691515"/>
                  <a:pt x="4065118" y="663893"/>
                </a:cubicBezTo>
                <a:cubicBezTo>
                  <a:pt x="4098456" y="624840"/>
                  <a:pt x="4124173" y="577215"/>
                  <a:pt x="4195611" y="576263"/>
                </a:cubicBezTo>
                <a:cubicBezTo>
                  <a:pt x="4172751" y="610553"/>
                  <a:pt x="4134651" y="631508"/>
                  <a:pt x="4123221" y="678180"/>
                </a:cubicBezTo>
                <a:cubicBezTo>
                  <a:pt x="4144176" y="650558"/>
                  <a:pt x="4227043" y="662940"/>
                  <a:pt x="4239426" y="721995"/>
                </a:cubicBezTo>
                <a:cubicBezTo>
                  <a:pt x="4332771" y="736283"/>
                  <a:pt x="4388016" y="667703"/>
                  <a:pt x="4493743" y="656273"/>
                </a:cubicBezTo>
                <a:lnTo>
                  <a:pt x="4493743" y="700088"/>
                </a:lnTo>
                <a:cubicBezTo>
                  <a:pt x="4528033" y="716280"/>
                  <a:pt x="4556608" y="686753"/>
                  <a:pt x="4595661" y="685800"/>
                </a:cubicBezTo>
                <a:cubicBezTo>
                  <a:pt x="4589946" y="729615"/>
                  <a:pt x="4598518" y="760095"/>
                  <a:pt x="4631856" y="765810"/>
                </a:cubicBezTo>
                <a:cubicBezTo>
                  <a:pt x="4586136" y="772478"/>
                  <a:pt x="4528986" y="783908"/>
                  <a:pt x="4464216" y="773430"/>
                </a:cubicBezTo>
                <a:cubicBezTo>
                  <a:pt x="4388016" y="792480"/>
                  <a:pt x="4351821" y="840105"/>
                  <a:pt x="4289908" y="823913"/>
                </a:cubicBezTo>
                <a:cubicBezTo>
                  <a:pt x="4270858" y="900113"/>
                  <a:pt x="4227043" y="949643"/>
                  <a:pt x="4202278" y="1020128"/>
                </a:cubicBezTo>
                <a:cubicBezTo>
                  <a:pt x="4236568" y="1013460"/>
                  <a:pt x="4267048" y="940118"/>
                  <a:pt x="4296576" y="903923"/>
                </a:cubicBezTo>
                <a:cubicBezTo>
                  <a:pt x="4259428" y="1059180"/>
                  <a:pt x="4173703" y="1341120"/>
                  <a:pt x="4326103" y="1478280"/>
                </a:cubicBezTo>
                <a:cubicBezTo>
                  <a:pt x="4433736" y="1446848"/>
                  <a:pt x="4457548" y="1250633"/>
                  <a:pt x="4376586" y="1172528"/>
                </a:cubicBezTo>
                <a:cubicBezTo>
                  <a:pt x="4386111" y="1046798"/>
                  <a:pt x="4389921" y="969645"/>
                  <a:pt x="4456596" y="896303"/>
                </a:cubicBezTo>
                <a:cubicBezTo>
                  <a:pt x="4487076" y="906780"/>
                  <a:pt x="4445166" y="933450"/>
                  <a:pt x="4456596" y="968693"/>
                </a:cubicBezTo>
                <a:cubicBezTo>
                  <a:pt x="4498506" y="962978"/>
                  <a:pt x="4472788" y="932498"/>
                  <a:pt x="4478503" y="888683"/>
                </a:cubicBezTo>
                <a:cubicBezTo>
                  <a:pt x="4491838" y="882015"/>
                  <a:pt x="4497553" y="868680"/>
                  <a:pt x="4522318" y="874395"/>
                </a:cubicBezTo>
                <a:cubicBezTo>
                  <a:pt x="4524223" y="854393"/>
                  <a:pt x="4493743" y="868680"/>
                  <a:pt x="4500411" y="844868"/>
                </a:cubicBezTo>
                <a:cubicBezTo>
                  <a:pt x="4544226" y="764858"/>
                  <a:pt x="4611853" y="852488"/>
                  <a:pt x="4689958" y="852488"/>
                </a:cubicBezTo>
                <a:cubicBezTo>
                  <a:pt x="4692816" y="866775"/>
                  <a:pt x="4692816" y="883920"/>
                  <a:pt x="4711866" y="882015"/>
                </a:cubicBezTo>
                <a:cubicBezTo>
                  <a:pt x="4695673" y="921068"/>
                  <a:pt x="4751871" y="1049655"/>
                  <a:pt x="4668051" y="1071563"/>
                </a:cubicBezTo>
                <a:cubicBezTo>
                  <a:pt x="4669003" y="1094423"/>
                  <a:pt x="4661383" y="1126808"/>
                  <a:pt x="4689958" y="1122045"/>
                </a:cubicBezTo>
                <a:cubicBezTo>
                  <a:pt x="4729011" y="1107758"/>
                  <a:pt x="4722343" y="1047750"/>
                  <a:pt x="4769968" y="1042035"/>
                </a:cubicBezTo>
                <a:cubicBezTo>
                  <a:pt x="4830928" y="1083945"/>
                  <a:pt x="4843311" y="1172528"/>
                  <a:pt x="4849978" y="1267778"/>
                </a:cubicBezTo>
                <a:cubicBezTo>
                  <a:pt x="4792828" y="1263015"/>
                  <a:pt x="4800448" y="1362075"/>
                  <a:pt x="4762348" y="1398270"/>
                </a:cubicBezTo>
                <a:cubicBezTo>
                  <a:pt x="4775683" y="1438275"/>
                  <a:pt x="4849026" y="1418273"/>
                  <a:pt x="4871886" y="1448753"/>
                </a:cubicBezTo>
                <a:cubicBezTo>
                  <a:pt x="5021428" y="1377315"/>
                  <a:pt x="5156683" y="1291590"/>
                  <a:pt x="5250028" y="1164908"/>
                </a:cubicBezTo>
                <a:cubicBezTo>
                  <a:pt x="5237646" y="1141095"/>
                  <a:pt x="5215738" y="1126808"/>
                  <a:pt x="5213833" y="1092518"/>
                </a:cubicBezTo>
                <a:cubicBezTo>
                  <a:pt x="5323371" y="1041083"/>
                  <a:pt x="5451006" y="1089660"/>
                  <a:pt x="5519586" y="990600"/>
                </a:cubicBezTo>
                <a:cubicBezTo>
                  <a:pt x="5517681" y="968693"/>
                  <a:pt x="5523396" y="929640"/>
                  <a:pt x="5490058" y="918210"/>
                </a:cubicBezTo>
                <a:cubicBezTo>
                  <a:pt x="5480533" y="880110"/>
                  <a:pt x="5516728" y="876300"/>
                  <a:pt x="5533873" y="852488"/>
                </a:cubicBezTo>
                <a:cubicBezTo>
                  <a:pt x="5558638" y="817245"/>
                  <a:pt x="5571021" y="765810"/>
                  <a:pt x="5606263" y="742950"/>
                </a:cubicBezTo>
                <a:cubicBezTo>
                  <a:pt x="5636743" y="722948"/>
                  <a:pt x="5677701" y="729615"/>
                  <a:pt x="5715801" y="721043"/>
                </a:cubicBezTo>
                <a:cubicBezTo>
                  <a:pt x="5795811" y="702945"/>
                  <a:pt x="5880583" y="668655"/>
                  <a:pt x="5955831" y="655320"/>
                </a:cubicBezTo>
                <a:cubicBezTo>
                  <a:pt x="5979643" y="649605"/>
                  <a:pt x="5977738" y="619125"/>
                  <a:pt x="5985358" y="597218"/>
                </a:cubicBezTo>
                <a:cubicBezTo>
                  <a:pt x="6000598" y="613410"/>
                  <a:pt x="6010123" y="591503"/>
                  <a:pt x="6035841" y="597218"/>
                </a:cubicBezTo>
                <a:cubicBezTo>
                  <a:pt x="6033936" y="546735"/>
                  <a:pt x="6052986" y="517208"/>
                  <a:pt x="6072036" y="487680"/>
                </a:cubicBezTo>
                <a:cubicBezTo>
                  <a:pt x="6035841" y="399098"/>
                  <a:pt x="6087276" y="288608"/>
                  <a:pt x="6115851" y="218123"/>
                </a:cubicBezTo>
                <a:cubicBezTo>
                  <a:pt x="6142521" y="213360"/>
                  <a:pt x="6131091" y="246698"/>
                  <a:pt x="6152046" y="247650"/>
                </a:cubicBezTo>
                <a:cubicBezTo>
                  <a:pt x="6178716" y="240030"/>
                  <a:pt x="6192051" y="220028"/>
                  <a:pt x="6210148" y="203835"/>
                </a:cubicBezTo>
                <a:cubicBezTo>
                  <a:pt x="6233961" y="209550"/>
                  <a:pt x="6247296" y="225743"/>
                  <a:pt x="6275871" y="225743"/>
                </a:cubicBezTo>
                <a:cubicBezTo>
                  <a:pt x="6291111" y="300038"/>
                  <a:pt x="6321591" y="359093"/>
                  <a:pt x="6333973" y="436245"/>
                </a:cubicBezTo>
                <a:cubicBezTo>
                  <a:pt x="6342546" y="446723"/>
                  <a:pt x="6365406" y="443865"/>
                  <a:pt x="6384456" y="443865"/>
                </a:cubicBezTo>
                <a:cubicBezTo>
                  <a:pt x="6381598" y="466725"/>
                  <a:pt x="6397791" y="469583"/>
                  <a:pt x="6392076" y="494348"/>
                </a:cubicBezTo>
                <a:cubicBezTo>
                  <a:pt x="6407316" y="510540"/>
                  <a:pt x="6413031" y="490538"/>
                  <a:pt x="6435891" y="494348"/>
                </a:cubicBezTo>
                <a:cubicBezTo>
                  <a:pt x="6503518" y="548640"/>
                  <a:pt x="6395886" y="660083"/>
                  <a:pt x="6337783" y="639128"/>
                </a:cubicBezTo>
                <a:cubicBezTo>
                  <a:pt x="6343498" y="662940"/>
                  <a:pt x="6365406" y="640080"/>
                  <a:pt x="6352071" y="682943"/>
                </a:cubicBezTo>
                <a:cubicBezTo>
                  <a:pt x="6327306" y="689610"/>
                  <a:pt x="6328258" y="672465"/>
                  <a:pt x="6330163" y="653415"/>
                </a:cubicBezTo>
                <a:cubicBezTo>
                  <a:pt x="6306351" y="674370"/>
                  <a:pt x="6322543" y="724853"/>
                  <a:pt x="6286348" y="733425"/>
                </a:cubicBezTo>
                <a:cubicBezTo>
                  <a:pt x="6273966" y="708660"/>
                  <a:pt x="6283491" y="708660"/>
                  <a:pt x="6300636" y="697230"/>
                </a:cubicBezTo>
                <a:cubicBezTo>
                  <a:pt x="6301588" y="676275"/>
                  <a:pt x="6279681" y="678180"/>
                  <a:pt x="6271108" y="667703"/>
                </a:cubicBezTo>
                <a:cubicBezTo>
                  <a:pt x="6263488" y="671513"/>
                  <a:pt x="6276823" y="715328"/>
                  <a:pt x="6271108" y="740093"/>
                </a:cubicBezTo>
                <a:cubicBezTo>
                  <a:pt x="6236818" y="761048"/>
                  <a:pt x="6210148" y="804863"/>
                  <a:pt x="6169191" y="798195"/>
                </a:cubicBezTo>
                <a:cubicBezTo>
                  <a:pt x="6135853" y="893445"/>
                  <a:pt x="6144426" y="982028"/>
                  <a:pt x="6139663" y="1045845"/>
                </a:cubicBezTo>
                <a:cubicBezTo>
                  <a:pt x="6187288" y="1028700"/>
                  <a:pt x="6200623" y="1152525"/>
                  <a:pt x="6263488" y="1096328"/>
                </a:cubicBezTo>
                <a:cubicBezTo>
                  <a:pt x="6264441" y="1068705"/>
                  <a:pt x="6231103" y="1075373"/>
                  <a:pt x="6227293" y="1052513"/>
                </a:cubicBezTo>
                <a:cubicBezTo>
                  <a:pt x="6266346" y="1051560"/>
                  <a:pt x="6276823" y="1080135"/>
                  <a:pt x="6277776" y="1118235"/>
                </a:cubicBezTo>
                <a:cubicBezTo>
                  <a:pt x="6232056" y="1122998"/>
                  <a:pt x="6216816" y="1158240"/>
                  <a:pt x="6183478" y="1176338"/>
                </a:cubicBezTo>
                <a:cubicBezTo>
                  <a:pt x="6195861" y="1168718"/>
                  <a:pt x="6201576" y="1156335"/>
                  <a:pt x="6197766" y="1132523"/>
                </a:cubicBezTo>
                <a:cubicBezTo>
                  <a:pt x="6164428" y="1140143"/>
                  <a:pt x="6177763" y="1154430"/>
                  <a:pt x="6168238" y="1176338"/>
                </a:cubicBezTo>
                <a:cubicBezTo>
                  <a:pt x="6078703" y="1241108"/>
                  <a:pt x="5929161" y="1246823"/>
                  <a:pt x="5877726" y="1350645"/>
                </a:cubicBezTo>
                <a:lnTo>
                  <a:pt x="5867248" y="1367790"/>
                </a:lnTo>
                <a:lnTo>
                  <a:pt x="5869848" y="1381443"/>
                </a:lnTo>
                <a:lnTo>
                  <a:pt x="5861352" y="1389939"/>
                </a:lnTo>
                <a:lnTo>
                  <a:pt x="5852803" y="1401338"/>
                </a:lnTo>
                <a:lnTo>
                  <a:pt x="5841531" y="1409700"/>
                </a:lnTo>
                <a:lnTo>
                  <a:pt x="5844355" y="1412602"/>
                </a:lnTo>
                <a:lnTo>
                  <a:pt x="5836538" y="1423025"/>
                </a:lnTo>
                <a:lnTo>
                  <a:pt x="5847060" y="1457548"/>
                </a:lnTo>
                <a:lnTo>
                  <a:pt x="5851588" y="1456332"/>
                </a:lnTo>
                <a:cubicBezTo>
                  <a:pt x="5855041" y="1454725"/>
                  <a:pt x="5858494" y="1452969"/>
                  <a:pt x="5861619" y="1452745"/>
                </a:cubicBezTo>
                <a:cubicBezTo>
                  <a:pt x="5864745" y="1452522"/>
                  <a:pt x="5867543" y="1453832"/>
                  <a:pt x="5869686" y="1458356"/>
                </a:cubicBezTo>
                <a:cubicBezTo>
                  <a:pt x="5895403" y="1565989"/>
                  <a:pt x="5851588" y="1661239"/>
                  <a:pt x="5797296" y="1712674"/>
                </a:cubicBezTo>
                <a:cubicBezTo>
                  <a:pt x="5791581" y="1692671"/>
                  <a:pt x="5807773" y="1693624"/>
                  <a:pt x="5804916" y="1676479"/>
                </a:cubicBezTo>
                <a:cubicBezTo>
                  <a:pt x="5758243" y="1675526"/>
                  <a:pt x="5730621" y="1654571"/>
                  <a:pt x="5710618" y="1625996"/>
                </a:cubicBezTo>
                <a:cubicBezTo>
                  <a:pt x="5740146" y="1663144"/>
                  <a:pt x="5746813" y="1721246"/>
                  <a:pt x="5798248" y="1735534"/>
                </a:cubicBezTo>
                <a:cubicBezTo>
                  <a:pt x="5836348" y="1837451"/>
                  <a:pt x="5768721" y="1925081"/>
                  <a:pt x="5754433" y="2019379"/>
                </a:cubicBezTo>
                <a:cubicBezTo>
                  <a:pt x="5696331" y="1978421"/>
                  <a:pt x="5786818" y="1871741"/>
                  <a:pt x="5710618" y="1845071"/>
                </a:cubicBezTo>
                <a:cubicBezTo>
                  <a:pt x="5694426" y="1851739"/>
                  <a:pt x="5728716" y="1869836"/>
                  <a:pt x="5718238" y="1895554"/>
                </a:cubicBezTo>
                <a:cubicBezTo>
                  <a:pt x="5690616" y="1881266"/>
                  <a:pt x="5699188" y="1832689"/>
                  <a:pt x="5660136" y="1829831"/>
                </a:cubicBezTo>
                <a:cubicBezTo>
                  <a:pt x="5658231" y="1789826"/>
                  <a:pt x="5678233" y="1779349"/>
                  <a:pt x="5645848" y="1779349"/>
                </a:cubicBezTo>
                <a:cubicBezTo>
                  <a:pt x="5681091" y="1744106"/>
                  <a:pt x="5626798" y="1707911"/>
                  <a:pt x="5660136" y="1677431"/>
                </a:cubicBezTo>
                <a:cubicBezTo>
                  <a:pt x="5609653" y="1684099"/>
                  <a:pt x="5617273" y="1819354"/>
                  <a:pt x="5667756" y="1851739"/>
                </a:cubicBezTo>
                <a:cubicBezTo>
                  <a:pt x="5660136" y="1858406"/>
                  <a:pt x="5665851" y="1878409"/>
                  <a:pt x="5645848" y="1873646"/>
                </a:cubicBezTo>
                <a:cubicBezTo>
                  <a:pt x="5683948" y="1893649"/>
                  <a:pt x="5700141" y="1935559"/>
                  <a:pt x="5703951" y="1989851"/>
                </a:cubicBezTo>
                <a:cubicBezTo>
                  <a:pt x="5698236" y="1987946"/>
                  <a:pt x="5697283" y="1982231"/>
                  <a:pt x="5689663" y="1982231"/>
                </a:cubicBezTo>
                <a:cubicBezTo>
                  <a:pt x="5675376" y="1999376"/>
                  <a:pt x="5737288" y="2027951"/>
                  <a:pt x="5708713" y="2051764"/>
                </a:cubicBezTo>
                <a:cubicBezTo>
                  <a:pt x="5719191" y="2046049"/>
                  <a:pt x="5738241" y="2047954"/>
                  <a:pt x="5754433" y="2047954"/>
                </a:cubicBezTo>
                <a:cubicBezTo>
                  <a:pt x="5779198" y="2100341"/>
                  <a:pt x="5803963" y="2153681"/>
                  <a:pt x="5834443" y="2200354"/>
                </a:cubicBezTo>
                <a:lnTo>
                  <a:pt x="5823966" y="2196544"/>
                </a:lnTo>
                <a:lnTo>
                  <a:pt x="5827776" y="2207021"/>
                </a:lnTo>
                <a:cubicBezTo>
                  <a:pt x="5821108" y="2224166"/>
                  <a:pt x="5803011" y="2230834"/>
                  <a:pt x="5777293" y="2228929"/>
                </a:cubicBezTo>
                <a:cubicBezTo>
                  <a:pt x="5790628" y="2253694"/>
                  <a:pt x="5823966" y="2216546"/>
                  <a:pt x="5835396" y="2236549"/>
                </a:cubicBezTo>
                <a:cubicBezTo>
                  <a:pt x="5830633" y="2287031"/>
                  <a:pt x="5780151" y="2307986"/>
                  <a:pt x="5733478" y="2294651"/>
                </a:cubicBezTo>
                <a:cubicBezTo>
                  <a:pt x="5762053" y="2306081"/>
                  <a:pt x="5742051" y="2368946"/>
                  <a:pt x="5711571" y="2345134"/>
                </a:cubicBezTo>
                <a:cubicBezTo>
                  <a:pt x="5721096" y="2367041"/>
                  <a:pt x="5778246" y="2357516"/>
                  <a:pt x="5783961" y="2345134"/>
                </a:cubicBezTo>
                <a:cubicBezTo>
                  <a:pt x="5779198" y="2439431"/>
                  <a:pt x="5595366" y="2411809"/>
                  <a:pt x="5602033" y="2555636"/>
                </a:cubicBezTo>
                <a:cubicBezTo>
                  <a:pt x="5520118" y="2565161"/>
                  <a:pt x="5467731" y="2605166"/>
                  <a:pt x="5471541" y="2701369"/>
                </a:cubicBezTo>
                <a:cubicBezTo>
                  <a:pt x="5413438" y="2734706"/>
                  <a:pt x="5395341" y="2809001"/>
                  <a:pt x="5325808" y="2831861"/>
                </a:cubicBezTo>
                <a:cubicBezTo>
                  <a:pt x="5324856" y="2878534"/>
                  <a:pt x="5275326" y="2903299"/>
                  <a:pt x="5260086" y="2948066"/>
                </a:cubicBezTo>
                <a:cubicBezTo>
                  <a:pt x="5193411" y="3139519"/>
                  <a:pt x="5309616" y="3336686"/>
                  <a:pt x="5420106" y="3435746"/>
                </a:cubicBezTo>
                <a:cubicBezTo>
                  <a:pt x="5425821" y="3455749"/>
                  <a:pt x="5405818" y="3450986"/>
                  <a:pt x="5405818" y="3465274"/>
                </a:cubicBezTo>
                <a:cubicBezTo>
                  <a:pt x="5471541" y="3580526"/>
                  <a:pt x="5577268" y="3711019"/>
                  <a:pt x="5522023" y="3901519"/>
                </a:cubicBezTo>
                <a:cubicBezTo>
                  <a:pt x="5539168" y="3904376"/>
                  <a:pt x="5518213" y="3868181"/>
                  <a:pt x="5543931" y="3879611"/>
                </a:cubicBezTo>
                <a:cubicBezTo>
                  <a:pt x="5531548" y="3954859"/>
                  <a:pt x="5484876" y="3995816"/>
                  <a:pt x="5434393" y="4032011"/>
                </a:cubicBezTo>
                <a:cubicBezTo>
                  <a:pt x="5431536" y="4000579"/>
                  <a:pt x="5504878" y="3981529"/>
                  <a:pt x="5514403" y="3937714"/>
                </a:cubicBezTo>
                <a:cubicBezTo>
                  <a:pt x="5495353" y="3931046"/>
                  <a:pt x="5447728" y="3958669"/>
                  <a:pt x="5420106" y="3967241"/>
                </a:cubicBezTo>
                <a:cubicBezTo>
                  <a:pt x="5402008" y="3912949"/>
                  <a:pt x="5374386" y="3843416"/>
                  <a:pt x="5310568" y="3857704"/>
                </a:cubicBezTo>
                <a:cubicBezTo>
                  <a:pt x="5297233" y="3832939"/>
                  <a:pt x="5289613" y="3801506"/>
                  <a:pt x="5274373" y="3777694"/>
                </a:cubicBezTo>
                <a:cubicBezTo>
                  <a:pt x="5257228" y="3774836"/>
                  <a:pt x="5259133" y="3791029"/>
                  <a:pt x="5238178" y="3785314"/>
                </a:cubicBezTo>
                <a:cubicBezTo>
                  <a:pt x="5212461" y="3731021"/>
                  <a:pt x="5181981" y="3681491"/>
                  <a:pt x="5143881" y="3639581"/>
                </a:cubicBezTo>
                <a:cubicBezTo>
                  <a:pt x="5145786" y="3609101"/>
                  <a:pt x="5176266" y="3608149"/>
                  <a:pt x="5173408" y="3573859"/>
                </a:cubicBezTo>
                <a:cubicBezTo>
                  <a:pt x="5170551" y="3563381"/>
                  <a:pt x="5154358" y="3567191"/>
                  <a:pt x="5143881" y="3566239"/>
                </a:cubicBezTo>
                <a:cubicBezTo>
                  <a:pt x="5138166" y="3568144"/>
                  <a:pt x="5161978" y="3596719"/>
                  <a:pt x="5143881" y="3616721"/>
                </a:cubicBezTo>
                <a:cubicBezTo>
                  <a:pt x="5084826" y="3569096"/>
                  <a:pt x="5154358" y="3433841"/>
                  <a:pt x="5093398" y="3384311"/>
                </a:cubicBezTo>
                <a:cubicBezTo>
                  <a:pt x="4991481" y="3374786"/>
                  <a:pt x="5000053" y="3254771"/>
                  <a:pt x="4875276" y="3268106"/>
                </a:cubicBezTo>
                <a:cubicBezTo>
                  <a:pt x="4867656" y="3308111"/>
                  <a:pt x="4809553" y="3334781"/>
                  <a:pt x="4744783" y="3340496"/>
                </a:cubicBezTo>
                <a:cubicBezTo>
                  <a:pt x="4683823" y="3225244"/>
                  <a:pt x="4508563" y="3257629"/>
                  <a:pt x="4388548" y="3296681"/>
                </a:cubicBezTo>
                <a:cubicBezTo>
                  <a:pt x="4416171" y="3284299"/>
                  <a:pt x="4396168" y="3243341"/>
                  <a:pt x="4380928" y="3230959"/>
                </a:cubicBezTo>
                <a:cubicBezTo>
                  <a:pt x="4354258" y="3230959"/>
                  <a:pt x="4365688" y="3269059"/>
                  <a:pt x="4351401" y="3281441"/>
                </a:cubicBezTo>
                <a:cubicBezTo>
                  <a:pt x="4249483" y="3286204"/>
                  <a:pt x="4173283" y="3274774"/>
                  <a:pt x="4140898" y="3361451"/>
                </a:cubicBezTo>
                <a:cubicBezTo>
                  <a:pt x="4180903" y="3371929"/>
                  <a:pt x="4166616" y="3329066"/>
                  <a:pt x="4199001" y="3331924"/>
                </a:cubicBezTo>
                <a:cubicBezTo>
                  <a:pt x="4214241" y="3386216"/>
                  <a:pt x="4185666" y="3392884"/>
                  <a:pt x="4162806" y="3411934"/>
                </a:cubicBezTo>
                <a:cubicBezTo>
                  <a:pt x="4176141" y="3446224"/>
                  <a:pt x="4237101" y="3434794"/>
                  <a:pt x="4257103" y="3462416"/>
                </a:cubicBezTo>
                <a:cubicBezTo>
                  <a:pt x="4249483" y="3513851"/>
                  <a:pt x="4152328" y="3467179"/>
                  <a:pt x="4140898" y="3432889"/>
                </a:cubicBezTo>
                <a:cubicBezTo>
                  <a:pt x="4096131" y="3450034"/>
                  <a:pt x="4140898" y="3487181"/>
                  <a:pt x="4082796" y="3505279"/>
                </a:cubicBezTo>
                <a:cubicBezTo>
                  <a:pt x="4064698" y="3500516"/>
                  <a:pt x="4106608" y="3483371"/>
                  <a:pt x="4082796" y="3469084"/>
                </a:cubicBezTo>
                <a:cubicBezTo>
                  <a:pt x="4052316" y="3470036"/>
                  <a:pt x="4042791" y="3491944"/>
                  <a:pt x="4024693" y="3505279"/>
                </a:cubicBezTo>
                <a:cubicBezTo>
                  <a:pt x="3989451" y="3503374"/>
                  <a:pt x="3970401" y="3487181"/>
                  <a:pt x="3944683" y="3475751"/>
                </a:cubicBezTo>
                <a:cubicBezTo>
                  <a:pt x="3943731" y="3462416"/>
                  <a:pt x="3954208" y="3459559"/>
                  <a:pt x="3952303" y="3446224"/>
                </a:cubicBezTo>
                <a:cubicBezTo>
                  <a:pt x="3910393" y="3438604"/>
                  <a:pt x="3874198" y="3368119"/>
                  <a:pt x="3828478" y="3410029"/>
                </a:cubicBezTo>
                <a:cubicBezTo>
                  <a:pt x="3838003" y="3438604"/>
                  <a:pt x="3882771" y="3398599"/>
                  <a:pt x="3886581" y="3439556"/>
                </a:cubicBezTo>
                <a:cubicBezTo>
                  <a:pt x="3779901" y="3438604"/>
                  <a:pt x="3597973" y="3374786"/>
                  <a:pt x="3494151" y="3461464"/>
                </a:cubicBezTo>
                <a:cubicBezTo>
                  <a:pt x="3395091" y="3569096"/>
                  <a:pt x="3245548" y="3625294"/>
                  <a:pt x="3122676" y="3709114"/>
                </a:cubicBezTo>
                <a:cubicBezTo>
                  <a:pt x="3112198" y="3814841"/>
                  <a:pt x="3107436" y="3910091"/>
                  <a:pt x="3130296" y="4007246"/>
                </a:cubicBezTo>
                <a:cubicBezTo>
                  <a:pt x="3006471" y="3980576"/>
                  <a:pt x="2799778" y="3935809"/>
                  <a:pt x="2832163" y="3752929"/>
                </a:cubicBezTo>
                <a:cubicBezTo>
                  <a:pt x="2781681" y="3723401"/>
                  <a:pt x="2768346" y="3656726"/>
                  <a:pt x="2715958" y="3629104"/>
                </a:cubicBezTo>
                <a:cubicBezTo>
                  <a:pt x="2691193" y="3482419"/>
                  <a:pt x="2615946" y="3385264"/>
                  <a:pt x="2461641" y="3367166"/>
                </a:cubicBezTo>
                <a:cubicBezTo>
                  <a:pt x="2383536" y="3372881"/>
                  <a:pt x="2390203" y="3464321"/>
                  <a:pt x="2337816" y="3497659"/>
                </a:cubicBezTo>
                <a:cubicBezTo>
                  <a:pt x="2271141" y="3451939"/>
                  <a:pt x="2169223" y="3432889"/>
                  <a:pt x="2148268" y="3351926"/>
                </a:cubicBezTo>
                <a:cubicBezTo>
                  <a:pt x="2132076" y="3290966"/>
                  <a:pt x="2145411" y="3243341"/>
                  <a:pt x="2104453" y="3199526"/>
                </a:cubicBezTo>
                <a:cubicBezTo>
                  <a:pt x="2025396" y="3164284"/>
                  <a:pt x="1987296" y="3089036"/>
                  <a:pt x="1936813" y="3025219"/>
                </a:cubicBezTo>
                <a:cubicBezTo>
                  <a:pt x="1859661" y="3019504"/>
                  <a:pt x="1790128" y="3007121"/>
                  <a:pt x="1718691" y="2995691"/>
                </a:cubicBezTo>
                <a:cubicBezTo>
                  <a:pt x="1707261" y="3012836"/>
                  <a:pt x="1708213" y="3042364"/>
                  <a:pt x="1704403" y="3068081"/>
                </a:cubicBezTo>
                <a:cubicBezTo>
                  <a:pt x="1498663" y="3043316"/>
                  <a:pt x="1337691" y="3024266"/>
                  <a:pt x="1202437" y="2944256"/>
                </a:cubicBezTo>
                <a:cubicBezTo>
                  <a:pt x="1096708" y="2882344"/>
                  <a:pt x="989076" y="2804239"/>
                  <a:pt x="874776" y="2748041"/>
                </a:cubicBezTo>
                <a:cubicBezTo>
                  <a:pt x="869061" y="2728039"/>
                  <a:pt x="889064" y="2732801"/>
                  <a:pt x="889064" y="2718514"/>
                </a:cubicBezTo>
                <a:cubicBezTo>
                  <a:pt x="788098" y="2698511"/>
                  <a:pt x="666179" y="2700416"/>
                  <a:pt x="576643" y="2668031"/>
                </a:cubicBezTo>
                <a:cubicBezTo>
                  <a:pt x="582358" y="2557541"/>
                  <a:pt x="551879" y="2484199"/>
                  <a:pt x="467106" y="2464196"/>
                </a:cubicBezTo>
                <a:cubicBezTo>
                  <a:pt x="453771" y="2450861"/>
                  <a:pt x="471868" y="2450861"/>
                  <a:pt x="467106" y="2428001"/>
                </a:cubicBezTo>
                <a:cubicBezTo>
                  <a:pt x="375667" y="2396569"/>
                  <a:pt x="362332" y="2286079"/>
                  <a:pt x="234697" y="2289889"/>
                </a:cubicBezTo>
                <a:cubicBezTo>
                  <a:pt x="207074" y="2253694"/>
                  <a:pt x="245173" y="2226071"/>
                  <a:pt x="242317" y="2187971"/>
                </a:cubicBezTo>
                <a:cubicBezTo>
                  <a:pt x="235648" y="2105104"/>
                  <a:pt x="143257" y="2028904"/>
                  <a:pt x="140398" y="1933654"/>
                </a:cubicBezTo>
                <a:cubicBezTo>
                  <a:pt x="143257" y="1907936"/>
                  <a:pt x="172784" y="1907936"/>
                  <a:pt x="176594" y="1883171"/>
                </a:cubicBezTo>
                <a:cubicBezTo>
                  <a:pt x="165402" y="1876980"/>
                  <a:pt x="154687" y="1867276"/>
                  <a:pt x="145504" y="1855236"/>
                </a:cubicBezTo>
                <a:lnTo>
                  <a:pt x="130917" y="1827282"/>
                </a:lnTo>
                <a:lnTo>
                  <a:pt x="155061" y="1836062"/>
                </a:lnTo>
                <a:lnTo>
                  <a:pt x="143208" y="1805329"/>
                </a:lnTo>
                <a:lnTo>
                  <a:pt x="107537" y="1791326"/>
                </a:lnTo>
                <a:lnTo>
                  <a:pt x="100175" y="1777326"/>
                </a:lnTo>
                <a:cubicBezTo>
                  <a:pt x="89978" y="1746250"/>
                  <a:pt x="90218" y="1710532"/>
                  <a:pt x="109414" y="1679575"/>
                </a:cubicBezTo>
                <a:cubicBezTo>
                  <a:pt x="79662" y="1652905"/>
                  <a:pt x="74862" y="1638618"/>
                  <a:pt x="72942" y="1591945"/>
                </a:cubicBezTo>
                <a:cubicBezTo>
                  <a:pt x="71022" y="1544320"/>
                  <a:pt x="18235" y="1498600"/>
                  <a:pt x="14397" y="1468120"/>
                </a:cubicBezTo>
                <a:cubicBezTo>
                  <a:pt x="5759" y="1397635"/>
                  <a:pt x="82541" y="1302385"/>
                  <a:pt x="0" y="1249998"/>
                </a:cubicBezTo>
                <a:cubicBezTo>
                  <a:pt x="34552" y="1167130"/>
                  <a:pt x="132448" y="1078548"/>
                  <a:pt x="88298" y="966153"/>
                </a:cubicBezTo>
                <a:cubicBezTo>
                  <a:pt x="95018" y="930910"/>
                  <a:pt x="104616" y="899478"/>
                  <a:pt x="102696" y="856615"/>
                </a:cubicBezTo>
                <a:cubicBezTo>
                  <a:pt x="197713" y="734695"/>
                  <a:pt x="257219" y="578485"/>
                  <a:pt x="308088" y="412750"/>
                </a:cubicBezTo>
                <a:cubicBezTo>
                  <a:pt x="322484" y="409893"/>
                  <a:pt x="313847" y="384175"/>
                  <a:pt x="337840" y="390843"/>
                </a:cubicBezTo>
                <a:cubicBezTo>
                  <a:pt x="304249" y="374650"/>
                  <a:pt x="314806" y="337503"/>
                  <a:pt x="345519" y="318453"/>
                </a:cubicBezTo>
                <a:cubicBezTo>
                  <a:pt x="349357" y="295593"/>
                  <a:pt x="323443" y="302260"/>
                  <a:pt x="331122" y="274638"/>
                </a:cubicBezTo>
                <a:cubicBezTo>
                  <a:pt x="337840" y="268923"/>
                  <a:pt x="348398" y="266065"/>
                  <a:pt x="360874" y="267018"/>
                </a:cubicBezTo>
                <a:cubicBezTo>
                  <a:pt x="327282" y="215583"/>
                  <a:pt x="333042" y="102235"/>
                  <a:pt x="338801" y="34608"/>
                </a:cubicBezTo>
                <a:cubicBezTo>
                  <a:pt x="397346" y="63183"/>
                  <a:pt x="438616" y="109855"/>
                  <a:pt x="514438" y="122238"/>
                </a:cubicBezTo>
                <a:cubicBezTo>
                  <a:pt x="527395" y="122714"/>
                  <a:pt x="530994" y="114142"/>
                  <a:pt x="535074" y="106045"/>
                </a:cubicBezTo>
                <a:lnTo>
                  <a:pt x="542341" y="96054"/>
                </a:lnTo>
                <a:lnTo>
                  <a:pt x="552512" y="135820"/>
                </a:lnTo>
                <a:lnTo>
                  <a:pt x="579905" y="128161"/>
                </a:lnTo>
                <a:lnTo>
                  <a:pt x="570465" y="90974"/>
                </a:lnTo>
                <a:lnTo>
                  <a:pt x="570902" y="90369"/>
                </a:lnTo>
                <a:cubicBezTo>
                  <a:pt x="574384" y="87749"/>
                  <a:pt x="579207" y="86440"/>
                  <a:pt x="586588" y="87630"/>
                </a:cubicBezTo>
                <a:cubicBezTo>
                  <a:pt x="585160" y="98584"/>
                  <a:pt x="580159" y="109776"/>
                  <a:pt x="579803" y="121682"/>
                </a:cubicBezTo>
                <a:lnTo>
                  <a:pt x="581125" y="127820"/>
                </a:lnTo>
                <a:lnTo>
                  <a:pt x="598821" y="122871"/>
                </a:lnTo>
                <a:lnTo>
                  <a:pt x="602305" y="84296"/>
                </a:lnTo>
                <a:cubicBezTo>
                  <a:pt x="604448" y="56198"/>
                  <a:pt x="603733" y="26670"/>
                  <a:pt x="586588" y="0"/>
                </a:cubicBezTo>
                <a:close/>
              </a:path>
            </a:pathLst>
          </a:cu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grpSp>
        <xdr:nvGrpSpPr>
          <xdr:cNvPr id="129" name="Group 128">
            <a:extLst>
              <a:ext uri="{FF2B5EF4-FFF2-40B4-BE49-F238E27FC236}">
                <a16:creationId xmlns:a16="http://schemas.microsoft.com/office/drawing/2014/main" id="{CBF1BF17-9D5F-4AE4-9D80-F9243DFB3548}"/>
              </a:ext>
            </a:extLst>
          </xdr:cNvPr>
          <xdr:cNvGrpSpPr/>
        </xdr:nvGrpSpPr>
        <xdr:grpSpPr>
          <a:xfrm>
            <a:off x="7034521" y="366317"/>
            <a:ext cx="2381394" cy="1088618"/>
            <a:chOff x="7034521" y="366317"/>
            <a:chExt cx="2381394" cy="1088618"/>
          </a:xfrm>
        </xdr:grpSpPr>
        <xdr:sp macro="" textlink="[1]Processing!G10">
          <xdr:nvSpPr>
            <xdr:cNvPr id="139" name="TextBox 138">
              <a:extLst>
                <a:ext uri="{FF2B5EF4-FFF2-40B4-BE49-F238E27FC236}">
                  <a16:creationId xmlns:a16="http://schemas.microsoft.com/office/drawing/2014/main" id="{857BDDDD-9AF3-40B5-BF90-BF6664CF4485}"/>
                </a:ext>
              </a:extLst>
            </xdr:cNvPr>
            <xdr:cNvSpPr txBox="1"/>
          </xdr:nvSpPr>
          <xdr:spPr>
            <a:xfrm rot="4047422">
              <a:off x="9020618" y="789271"/>
              <a:ext cx="17830" cy="772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57C38D-CE2C-4853-8C3D-4734DABA545D}" type="TxLink">
                <a:rPr lang="en-US" sz="16600" b="0" i="0" u="none" strike="noStrike">
                  <a:solidFill>
                    <a:srgbClr val="0598E1"/>
                  </a:solidFill>
                  <a:latin typeface="Calibri"/>
                  <a:cs typeface="Calibri"/>
                </a:rPr>
                <a:pPr algn="ctr"/>
                <a:t>|</a:t>
              </a:fld>
              <a:endParaRPr lang="ru-RU" sz="102800">
                <a:solidFill>
                  <a:srgbClr val="0598E1"/>
                </a:solidFill>
              </a:endParaRPr>
            </a:p>
          </xdr:txBody>
        </xdr:sp>
        <xdr:sp macro="" textlink="[1]Processing!G12">
          <xdr:nvSpPr>
            <xdr:cNvPr id="140" name="TextBox 139">
              <a:extLst>
                <a:ext uri="{FF2B5EF4-FFF2-40B4-BE49-F238E27FC236}">
                  <a16:creationId xmlns:a16="http://schemas.microsoft.com/office/drawing/2014/main" id="{74728AFA-4F47-441F-8ED0-734C40CE4CB3}"/>
                </a:ext>
              </a:extLst>
            </xdr:cNvPr>
            <xdr:cNvSpPr txBox="1"/>
          </xdr:nvSpPr>
          <xdr:spPr>
            <a:xfrm rot="5721168">
              <a:off x="7644755" y="960020"/>
              <a:ext cx="17830" cy="9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AAA572-6162-4835-A136-F311BB9624A6}" type="TxLink">
                <a:rPr lang="en-US" sz="17000" b="0" i="0" u="none" strike="noStrike">
                  <a:solidFill>
                    <a:srgbClr val="0598E1"/>
                  </a:solidFill>
                  <a:latin typeface="Calibri"/>
                  <a:cs typeface="Calibri"/>
                </a:rPr>
                <a:pPr algn="ctr"/>
                <a:t>|</a:t>
              </a:fld>
              <a:endParaRPr lang="ru-RU" sz="17000">
                <a:solidFill>
                  <a:srgbClr val="0598E1"/>
                </a:solidFill>
              </a:endParaRPr>
            </a:p>
          </xdr:txBody>
        </xdr:sp>
        <xdr:sp macro="" textlink="[1]Processing!G8">
          <xdr:nvSpPr>
            <xdr:cNvPr id="141" name="TextBox 140">
              <a:extLst>
                <a:ext uri="{FF2B5EF4-FFF2-40B4-BE49-F238E27FC236}">
                  <a16:creationId xmlns:a16="http://schemas.microsoft.com/office/drawing/2014/main" id="{0C6114E0-AC6F-417D-AC2B-105CCA7D62F4}"/>
                </a:ext>
              </a:extLst>
            </xdr:cNvPr>
            <xdr:cNvSpPr txBox="1"/>
          </xdr:nvSpPr>
          <xdr:spPr>
            <a:xfrm rot="8499476">
              <a:off x="7034521" y="1198635"/>
              <a:ext cx="18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B8984F-05C1-4FB1-AF27-B4EB44180294}" type="TxLink">
                <a:rPr lang="en-US" sz="17000" b="0" i="0" u="none" strike="noStrike">
                  <a:solidFill>
                    <a:srgbClr val="0598E1"/>
                  </a:solidFill>
                  <a:latin typeface="Calibri"/>
                  <a:cs typeface="Calibri"/>
                </a:rPr>
                <a:pPr algn="ctr"/>
                <a:t>|</a:t>
              </a:fld>
              <a:endParaRPr lang="ru-RU" sz="17000">
                <a:solidFill>
                  <a:srgbClr val="0598E1"/>
                </a:solidFill>
              </a:endParaRPr>
            </a:p>
          </xdr:txBody>
        </xdr:sp>
        <xdr:sp macro="" textlink="[1]Processing!G13">
          <xdr:nvSpPr>
            <xdr:cNvPr id="142" name="TextBox 141">
              <a:extLst>
                <a:ext uri="{FF2B5EF4-FFF2-40B4-BE49-F238E27FC236}">
                  <a16:creationId xmlns:a16="http://schemas.microsoft.com/office/drawing/2014/main" id="{53CD90F9-E2A8-420F-9C14-113833FB5AA6}"/>
                </a:ext>
              </a:extLst>
            </xdr:cNvPr>
            <xdr:cNvSpPr txBox="1"/>
          </xdr:nvSpPr>
          <xdr:spPr>
            <a:xfrm rot="4176610">
              <a:off x="8389968" y="1234813"/>
              <a:ext cx="17830" cy="39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F5E82D-81E1-4770-8D31-BF44F802CD64}" type="TxLink">
                <a:rPr lang="en-US" sz="17000" b="0" i="0" u="none" strike="noStrike">
                  <a:solidFill>
                    <a:srgbClr val="0598E1"/>
                  </a:solidFill>
                  <a:latin typeface="Calibri"/>
                  <a:cs typeface="Calibri"/>
                </a:rPr>
                <a:pPr algn="ctr"/>
                <a:t>|</a:t>
              </a:fld>
              <a:endParaRPr lang="ru-RU" sz="17000">
                <a:solidFill>
                  <a:srgbClr val="0598E1"/>
                </a:solidFill>
              </a:endParaRPr>
            </a:p>
          </xdr:txBody>
        </xdr:sp>
        <xdr:sp macro="" textlink="[1]Processing!G11">
          <xdr:nvSpPr>
            <xdr:cNvPr id="143" name="TextBox 142">
              <a:extLst>
                <a:ext uri="{FF2B5EF4-FFF2-40B4-BE49-F238E27FC236}">
                  <a16:creationId xmlns:a16="http://schemas.microsoft.com/office/drawing/2014/main" id="{AAD5A8D3-6AE4-4345-ACE0-FE8DC159706B}"/>
                </a:ext>
              </a:extLst>
            </xdr:cNvPr>
            <xdr:cNvSpPr txBox="1"/>
          </xdr:nvSpPr>
          <xdr:spPr>
            <a:xfrm rot="7792564">
              <a:off x="7916108" y="987680"/>
              <a:ext cx="17830"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2382B9-96BF-4885-870F-63E1A5AB176C}" type="TxLink">
                <a:rPr lang="en-US" sz="17000" b="0" i="0" u="none" strike="noStrike">
                  <a:solidFill>
                    <a:srgbClr val="0598E1"/>
                  </a:solidFill>
                  <a:latin typeface="Calibri"/>
                  <a:cs typeface="Calibri"/>
                </a:rPr>
                <a:pPr algn="ctr"/>
                <a:t>|</a:t>
              </a:fld>
              <a:endParaRPr lang="ru-RU" sz="17000">
                <a:solidFill>
                  <a:srgbClr val="0598E1"/>
                </a:solidFill>
              </a:endParaRPr>
            </a:p>
          </xdr:txBody>
        </xdr:sp>
        <xdr:sp macro="" textlink="[1]Processing!G7">
          <xdr:nvSpPr>
            <xdr:cNvPr id="144" name="TextBox 143">
              <a:extLst>
                <a:ext uri="{FF2B5EF4-FFF2-40B4-BE49-F238E27FC236}">
                  <a16:creationId xmlns:a16="http://schemas.microsoft.com/office/drawing/2014/main" id="{436705DF-838E-4EFE-A41C-0F4EAF72BD06}"/>
                </a:ext>
              </a:extLst>
            </xdr:cNvPr>
            <xdr:cNvSpPr txBox="1"/>
          </xdr:nvSpPr>
          <xdr:spPr>
            <a:xfrm rot="8287268">
              <a:off x="7379048" y="366317"/>
              <a:ext cx="18000" cy="7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3EEB2B-07F8-432E-B405-644E14F5F713}" type="TxLink">
                <a:rPr lang="en-US" sz="17000" b="0" i="0" u="none" strike="noStrike">
                  <a:solidFill>
                    <a:srgbClr val="0598E1"/>
                  </a:solidFill>
                  <a:latin typeface="Calibri"/>
                  <a:cs typeface="Calibri"/>
                </a:rPr>
                <a:pPr algn="ctr"/>
                <a:t>|</a:t>
              </a:fld>
              <a:endParaRPr lang="ru-RU" sz="17000">
                <a:solidFill>
                  <a:srgbClr val="0598E1"/>
                </a:solidFill>
              </a:endParaRPr>
            </a:p>
          </xdr:txBody>
        </xdr:sp>
        <xdr:sp macro="" textlink="[1]Processing!G4">
          <xdr:nvSpPr>
            <xdr:cNvPr id="145" name="TextBox 144">
              <a:extLst>
                <a:ext uri="{FF2B5EF4-FFF2-40B4-BE49-F238E27FC236}">
                  <a16:creationId xmlns:a16="http://schemas.microsoft.com/office/drawing/2014/main" id="{DF69091E-D631-41B7-B57A-CEC8DEA70678}"/>
                </a:ext>
              </a:extLst>
            </xdr:cNvPr>
            <xdr:cNvSpPr txBox="1"/>
          </xdr:nvSpPr>
          <xdr:spPr>
            <a:xfrm rot="5280000">
              <a:off x="9064353" y="681347"/>
              <a:ext cx="17830" cy="68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349426-7CB7-4AB9-B76C-3BCC8DF60BF6}" type="TxLink">
                <a:rPr lang="en-US" sz="17000" b="0" i="0" u="none" strike="noStrike">
                  <a:solidFill>
                    <a:srgbClr val="0598E1"/>
                  </a:solidFill>
                  <a:latin typeface="Calibri"/>
                  <a:cs typeface="Calibri"/>
                </a:rPr>
                <a:pPr algn="ctr"/>
                <a:t>|</a:t>
              </a:fld>
              <a:endParaRPr lang="ru-RU" sz="17000">
                <a:solidFill>
                  <a:srgbClr val="0598E1"/>
                </a:solidFill>
              </a:endParaRPr>
            </a:p>
          </xdr:txBody>
        </xdr:sp>
        <xdr:sp macro="" textlink="[1]Processing!G6">
          <xdr:nvSpPr>
            <xdr:cNvPr id="146" name="TextBox 145">
              <a:extLst>
                <a:ext uri="{FF2B5EF4-FFF2-40B4-BE49-F238E27FC236}">
                  <a16:creationId xmlns:a16="http://schemas.microsoft.com/office/drawing/2014/main" id="{C3923034-B6A3-49E6-9A21-57E2455939AE}"/>
                </a:ext>
              </a:extLst>
            </xdr:cNvPr>
            <xdr:cNvSpPr txBox="1"/>
          </xdr:nvSpPr>
          <xdr:spPr>
            <a:xfrm rot="785694">
              <a:off x="8652322" y="1060737"/>
              <a:ext cx="18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D61918-99A3-4470-9E7A-42D523B85986}" type="TxLink">
                <a:rPr lang="en-US" sz="17000" b="0" i="0" u="none" strike="noStrike">
                  <a:solidFill>
                    <a:srgbClr val="0598E1"/>
                  </a:solidFill>
                  <a:latin typeface="Calibri"/>
                  <a:cs typeface="Calibri"/>
                </a:rPr>
                <a:pPr algn="ctr"/>
                <a:t>|</a:t>
              </a:fld>
              <a:endParaRPr lang="ru-RU" sz="17000">
                <a:solidFill>
                  <a:srgbClr val="0598E1"/>
                </a:solidFill>
              </a:endParaRPr>
            </a:p>
          </xdr:txBody>
        </xdr:sp>
        <xdr:sp macro="" textlink="[1]Processing!G9">
          <xdr:nvSpPr>
            <xdr:cNvPr id="147" name="TextBox 146">
              <a:extLst>
                <a:ext uri="{FF2B5EF4-FFF2-40B4-BE49-F238E27FC236}">
                  <a16:creationId xmlns:a16="http://schemas.microsoft.com/office/drawing/2014/main" id="{D9797AE1-21CA-4BC3-8536-DF0D97171444}"/>
                </a:ext>
              </a:extLst>
            </xdr:cNvPr>
            <xdr:cNvSpPr txBox="1"/>
          </xdr:nvSpPr>
          <xdr:spPr>
            <a:xfrm rot="3477203">
              <a:off x="7387944" y="965937"/>
              <a:ext cx="17830" cy="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301957-4406-43B9-B9E8-C680C883B6CA}" type="TxLink">
                <a:rPr lang="en-US" sz="17000" b="0" i="0" u="none" strike="noStrike">
                  <a:solidFill>
                    <a:srgbClr val="0598E1"/>
                  </a:solidFill>
                  <a:latin typeface="Calibri"/>
                  <a:cs typeface="Calibri"/>
                </a:rPr>
                <a:pPr algn="ctr"/>
                <a:t>|</a:t>
              </a:fld>
              <a:endParaRPr lang="ru-RU" sz="17000">
                <a:solidFill>
                  <a:srgbClr val="0598E1"/>
                </a:solidFill>
              </a:endParaRPr>
            </a:p>
          </xdr:txBody>
        </xdr:sp>
        <xdr:sp macro="" textlink="[1]Processing!G5">
          <xdr:nvSpPr>
            <xdr:cNvPr id="148" name="TextBox 147">
              <a:extLst>
                <a:ext uri="{FF2B5EF4-FFF2-40B4-BE49-F238E27FC236}">
                  <a16:creationId xmlns:a16="http://schemas.microsoft.com/office/drawing/2014/main" id="{3E58C1A1-6FC2-490B-8EDF-DD7BA57A2D05}"/>
                </a:ext>
              </a:extLst>
            </xdr:cNvPr>
            <xdr:cNvSpPr txBox="1"/>
          </xdr:nvSpPr>
          <xdr:spPr>
            <a:xfrm rot="5237898">
              <a:off x="8172688" y="572709"/>
              <a:ext cx="17830" cy="9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6D78573-921D-4B94-9446-1A99E1564905}" type="TxLink">
                <a:rPr lang="en-US" sz="17000" b="0" i="0" u="none" strike="noStrike">
                  <a:solidFill>
                    <a:srgbClr val="0598E1"/>
                  </a:solidFill>
                  <a:latin typeface="Calibri"/>
                  <a:cs typeface="Calibri"/>
                </a:rPr>
                <a:pPr algn="ctr"/>
                <a:t>|</a:t>
              </a:fld>
              <a:endParaRPr lang="ru-RU" sz="17000">
                <a:solidFill>
                  <a:srgbClr val="0598E1"/>
                </a:solidFill>
              </a:endParaRPr>
            </a:p>
          </xdr:txBody>
        </xdr:sp>
      </xdr:grpSp>
      <xdr:grpSp>
        <xdr:nvGrpSpPr>
          <xdr:cNvPr id="130" name="Group 129">
            <a:extLst>
              <a:ext uri="{FF2B5EF4-FFF2-40B4-BE49-F238E27FC236}">
                <a16:creationId xmlns:a16="http://schemas.microsoft.com/office/drawing/2014/main" id="{85FDB1C8-D26C-4D06-8490-6214B9788F86}"/>
              </a:ext>
            </a:extLst>
          </xdr:cNvPr>
          <xdr:cNvGrpSpPr/>
        </xdr:nvGrpSpPr>
        <xdr:grpSpPr>
          <a:xfrm>
            <a:off x="6901374" y="404733"/>
            <a:ext cx="2583771" cy="1152178"/>
            <a:chOff x="6235476" y="517911"/>
            <a:chExt cx="2583771" cy="1164080"/>
          </a:xfrm>
        </xdr:grpSpPr>
        <xdr:sp macro="" textlink="[1]Processing!H14">
          <xdr:nvSpPr>
            <xdr:cNvPr id="131" name="Oval 130">
              <a:extLst>
                <a:ext uri="{FF2B5EF4-FFF2-40B4-BE49-F238E27FC236}">
                  <a16:creationId xmlns:a16="http://schemas.microsoft.com/office/drawing/2014/main" id="{D6CCBF58-7212-4673-B703-0995E33EDC82}"/>
                </a:ext>
              </a:extLst>
            </xdr:cNvPr>
            <xdr:cNvSpPr/>
          </xdr:nvSpPr>
          <xdr:spPr>
            <a:xfrm>
              <a:off x="8716264" y="1086070"/>
              <a:ext cx="102983" cy="103338"/>
            </a:xfrm>
            <a:prstGeom prst="ellipse">
              <a:avLst/>
            </a:prstGeom>
            <a:solidFill>
              <a:srgbClr val="0C121E"/>
            </a:solidFill>
            <a:ln w="6350">
              <a:solidFill>
                <a:srgbClr val="0598E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8D27DFF-9669-49C3-84E9-0E6E8348465F}" type="TxLink">
                <a:rPr lang="en-US" sz="1600" b="0" i="0" u="none" strike="noStrike">
                  <a:solidFill>
                    <a:srgbClr val="91D9FD"/>
                  </a:solidFill>
                  <a:latin typeface="Calibri"/>
                  <a:cs typeface="Calibri"/>
                </a:rPr>
                <a:pPr algn="ctr"/>
                <a:t>•</a:t>
              </a:fld>
              <a:endParaRPr lang="ru-RU" sz="1600">
                <a:solidFill>
                  <a:srgbClr val="91D9FD"/>
                </a:solidFill>
              </a:endParaRPr>
            </a:p>
          </xdr:txBody>
        </xdr:sp>
        <xdr:sp macro="" textlink="[1]Processing!H15">
          <xdr:nvSpPr>
            <xdr:cNvPr id="132" name="Oval 131">
              <a:extLst>
                <a:ext uri="{FF2B5EF4-FFF2-40B4-BE49-F238E27FC236}">
                  <a16:creationId xmlns:a16="http://schemas.microsoft.com/office/drawing/2014/main" id="{B3EA8800-B50D-46C4-9AFF-F230DD4A6E49}"/>
                </a:ext>
              </a:extLst>
            </xdr:cNvPr>
            <xdr:cNvSpPr/>
          </xdr:nvSpPr>
          <xdr:spPr>
            <a:xfrm>
              <a:off x="7987910" y="1108538"/>
              <a:ext cx="102983" cy="103338"/>
            </a:xfrm>
            <a:prstGeom prst="ellipse">
              <a:avLst/>
            </a:prstGeom>
            <a:solidFill>
              <a:srgbClr val="0C121E"/>
            </a:solidFill>
            <a:ln w="6350">
              <a:solidFill>
                <a:srgbClr val="0598E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64C498D-52DA-4675-9805-EC63646884F4}" type="TxLink">
                <a:rPr lang="en-US" sz="1600" b="0" i="0" u="none" strike="noStrike">
                  <a:solidFill>
                    <a:srgbClr val="91D9FD"/>
                  </a:solidFill>
                  <a:latin typeface="Calibri"/>
                  <a:cs typeface="Calibri"/>
                </a:rPr>
                <a:pPr algn="ctr"/>
                <a:t>•</a:t>
              </a:fld>
              <a:endParaRPr lang="ru-RU" sz="1600">
                <a:solidFill>
                  <a:srgbClr val="91D9FD"/>
                </a:solidFill>
              </a:endParaRPr>
            </a:p>
          </xdr:txBody>
        </xdr:sp>
        <xdr:sp macro="" textlink="[1]Processing!H16">
          <xdr:nvSpPr>
            <xdr:cNvPr id="133" name="Oval 132">
              <a:extLst>
                <a:ext uri="{FF2B5EF4-FFF2-40B4-BE49-F238E27FC236}">
                  <a16:creationId xmlns:a16="http://schemas.microsoft.com/office/drawing/2014/main" id="{6539049B-67D7-4A09-A733-2F6A2690789F}"/>
                </a:ext>
              </a:extLst>
            </xdr:cNvPr>
            <xdr:cNvSpPr/>
          </xdr:nvSpPr>
          <xdr:spPr>
            <a:xfrm>
              <a:off x="7916565" y="1417677"/>
              <a:ext cx="102983" cy="103338"/>
            </a:xfrm>
            <a:prstGeom prst="ellipse">
              <a:avLst/>
            </a:prstGeom>
            <a:solidFill>
              <a:srgbClr val="0C121E"/>
            </a:solidFill>
            <a:ln w="6350">
              <a:solidFill>
                <a:srgbClr val="0598E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BA19792-0FE8-45BB-B0C6-2F1907DAF94A}" type="TxLink">
                <a:rPr lang="en-US" sz="1600" b="0" i="0" u="none" strike="noStrike">
                  <a:solidFill>
                    <a:srgbClr val="91D9FD"/>
                  </a:solidFill>
                  <a:latin typeface="Calibri"/>
                  <a:cs typeface="Calibri"/>
                </a:rPr>
                <a:pPr algn="ctr"/>
                <a:t>•</a:t>
              </a:fld>
              <a:endParaRPr lang="ru-RU" sz="1600">
                <a:solidFill>
                  <a:srgbClr val="91D9FD"/>
                </a:solidFill>
              </a:endParaRPr>
            </a:p>
          </xdr:txBody>
        </xdr:sp>
        <xdr:sp macro="" textlink="[1]Processing!H17">
          <xdr:nvSpPr>
            <xdr:cNvPr id="134" name="Oval 133">
              <a:extLst>
                <a:ext uri="{FF2B5EF4-FFF2-40B4-BE49-F238E27FC236}">
                  <a16:creationId xmlns:a16="http://schemas.microsoft.com/office/drawing/2014/main" id="{8A92D4B3-DBC6-4180-B91F-3AE9665BEDB2}"/>
                </a:ext>
              </a:extLst>
            </xdr:cNvPr>
            <xdr:cNvSpPr/>
          </xdr:nvSpPr>
          <xdr:spPr>
            <a:xfrm>
              <a:off x="7472091" y="1578653"/>
              <a:ext cx="102983" cy="103338"/>
            </a:xfrm>
            <a:prstGeom prst="ellipse">
              <a:avLst/>
            </a:prstGeom>
            <a:solidFill>
              <a:srgbClr val="0C121E"/>
            </a:solidFill>
            <a:ln w="6350">
              <a:solidFill>
                <a:srgbClr val="0598E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0887074-0E51-4FC1-A7A9-F0FBD545CF3C}" type="TxLink">
                <a:rPr lang="en-US" sz="1600" b="0" i="0" u="none" strike="noStrike">
                  <a:solidFill>
                    <a:srgbClr val="91D9FD"/>
                  </a:solidFill>
                  <a:latin typeface="Calibri"/>
                  <a:cs typeface="Calibri"/>
                </a:rPr>
                <a:pPr algn="ctr"/>
                <a:t>•</a:t>
              </a:fld>
              <a:endParaRPr lang="ru-RU" sz="1600">
                <a:solidFill>
                  <a:srgbClr val="91D9FD"/>
                </a:solidFill>
              </a:endParaRPr>
            </a:p>
          </xdr:txBody>
        </xdr:sp>
        <xdr:sp macro="" textlink="[1]Processing!H18">
          <xdr:nvSpPr>
            <xdr:cNvPr id="135" name="Oval 134">
              <a:extLst>
                <a:ext uri="{FF2B5EF4-FFF2-40B4-BE49-F238E27FC236}">
                  <a16:creationId xmlns:a16="http://schemas.microsoft.com/office/drawing/2014/main" id="{9CB8A3DD-F20D-45E3-A56C-A9D5562AED06}"/>
                </a:ext>
              </a:extLst>
            </xdr:cNvPr>
            <xdr:cNvSpPr/>
          </xdr:nvSpPr>
          <xdr:spPr>
            <a:xfrm>
              <a:off x="6942552" y="1158963"/>
              <a:ext cx="102983" cy="103338"/>
            </a:xfrm>
            <a:prstGeom prst="ellipse">
              <a:avLst/>
            </a:prstGeom>
            <a:solidFill>
              <a:srgbClr val="0C121E"/>
            </a:solidFill>
            <a:ln w="6350">
              <a:solidFill>
                <a:srgbClr val="0598E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CDADC6A-BF7F-4B67-B12F-D7C4E4191BD1}" type="TxLink">
                <a:rPr lang="en-US" sz="1600" b="0" i="0" u="none" strike="noStrike">
                  <a:solidFill>
                    <a:srgbClr val="91D9FD"/>
                  </a:solidFill>
                  <a:latin typeface="Calibri"/>
                  <a:cs typeface="Calibri"/>
                </a:rPr>
                <a:pPr algn="ctr"/>
                <a:t>•</a:t>
              </a:fld>
              <a:endParaRPr lang="ru-RU" sz="1600">
                <a:solidFill>
                  <a:srgbClr val="91D9FD"/>
                </a:solidFill>
              </a:endParaRPr>
            </a:p>
          </xdr:txBody>
        </xdr:sp>
        <xdr:sp macro="" textlink="[1]Processing!H19">
          <xdr:nvSpPr>
            <xdr:cNvPr id="136" name="Oval 135">
              <a:extLst>
                <a:ext uri="{FF2B5EF4-FFF2-40B4-BE49-F238E27FC236}">
                  <a16:creationId xmlns:a16="http://schemas.microsoft.com/office/drawing/2014/main" id="{79A102E8-0851-448B-9F6E-FB3E4741764E}"/>
                </a:ext>
              </a:extLst>
            </xdr:cNvPr>
            <xdr:cNvSpPr/>
          </xdr:nvSpPr>
          <xdr:spPr>
            <a:xfrm>
              <a:off x="6401281" y="1473727"/>
              <a:ext cx="102983" cy="103338"/>
            </a:xfrm>
            <a:prstGeom prst="ellipse">
              <a:avLst/>
            </a:prstGeom>
            <a:solidFill>
              <a:srgbClr val="0C121E"/>
            </a:solidFill>
            <a:ln w="6350">
              <a:solidFill>
                <a:srgbClr val="0598E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2FF99B1-67ED-4C9F-AD91-B372583C2EEF}" type="TxLink">
                <a:rPr lang="en-US" sz="1600" b="0" i="0" u="none" strike="noStrike">
                  <a:solidFill>
                    <a:srgbClr val="91D9FD"/>
                  </a:solidFill>
                  <a:latin typeface="Calibri"/>
                  <a:cs typeface="Calibri"/>
                </a:rPr>
                <a:pPr algn="ctr"/>
                <a:t>•</a:t>
              </a:fld>
              <a:endParaRPr lang="ru-RU" sz="1600">
                <a:solidFill>
                  <a:srgbClr val="91D9FD"/>
                </a:solidFill>
              </a:endParaRPr>
            </a:p>
          </xdr:txBody>
        </xdr:sp>
        <xdr:sp macro="" textlink="[1]Processing!H20">
          <xdr:nvSpPr>
            <xdr:cNvPr id="137" name="Oval 136">
              <a:extLst>
                <a:ext uri="{FF2B5EF4-FFF2-40B4-BE49-F238E27FC236}">
                  <a16:creationId xmlns:a16="http://schemas.microsoft.com/office/drawing/2014/main" id="{2E731832-A54F-4121-9237-641D76707B50}"/>
                </a:ext>
              </a:extLst>
            </xdr:cNvPr>
            <xdr:cNvSpPr/>
          </xdr:nvSpPr>
          <xdr:spPr>
            <a:xfrm>
              <a:off x="6235476" y="1261081"/>
              <a:ext cx="102983" cy="103338"/>
            </a:xfrm>
            <a:prstGeom prst="ellipse">
              <a:avLst/>
            </a:prstGeom>
            <a:solidFill>
              <a:srgbClr val="0C121E"/>
            </a:solidFill>
            <a:ln w="6350">
              <a:solidFill>
                <a:srgbClr val="0598E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819154C-BB0B-458A-BB4B-0A54A23D5FAB}" type="TxLink">
                <a:rPr lang="en-US" sz="1600" b="0" i="0" u="none" strike="noStrike">
                  <a:solidFill>
                    <a:srgbClr val="91D9FD"/>
                  </a:solidFill>
                  <a:latin typeface="Calibri"/>
                  <a:cs typeface="Calibri"/>
                </a:rPr>
                <a:pPr algn="ctr"/>
                <a:t>•</a:t>
              </a:fld>
              <a:endParaRPr lang="ru-RU" sz="1600">
                <a:solidFill>
                  <a:srgbClr val="91D9FD"/>
                </a:solidFill>
              </a:endParaRPr>
            </a:p>
          </xdr:txBody>
        </xdr:sp>
        <xdr:sp macro="" textlink="[1]Processing!H21">
          <xdr:nvSpPr>
            <xdr:cNvPr id="138" name="Oval 137">
              <a:extLst>
                <a:ext uri="{FF2B5EF4-FFF2-40B4-BE49-F238E27FC236}">
                  <a16:creationId xmlns:a16="http://schemas.microsoft.com/office/drawing/2014/main" id="{0177B74E-D687-4D1E-A90C-FDB92F8ED41F}"/>
                </a:ext>
              </a:extLst>
            </xdr:cNvPr>
            <xdr:cNvSpPr/>
          </xdr:nvSpPr>
          <xdr:spPr>
            <a:xfrm>
              <a:off x="6394243" y="517911"/>
              <a:ext cx="102983" cy="103338"/>
            </a:xfrm>
            <a:prstGeom prst="ellipse">
              <a:avLst/>
            </a:prstGeom>
            <a:solidFill>
              <a:srgbClr val="0C121E"/>
            </a:solidFill>
            <a:ln w="6350">
              <a:solidFill>
                <a:srgbClr val="0598E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4724C1B-6A66-4791-930A-7BB4EE5C9382}" type="TxLink">
                <a:rPr lang="en-US" sz="1600" b="0" i="0" u="none" strike="noStrike">
                  <a:solidFill>
                    <a:srgbClr val="91D9FD"/>
                  </a:solidFill>
                  <a:latin typeface="Calibri"/>
                  <a:cs typeface="Calibri"/>
                </a:rPr>
                <a:pPr algn="ctr"/>
                <a:t>•</a:t>
              </a:fld>
              <a:endParaRPr lang="ru-RU" sz="1600">
                <a:solidFill>
                  <a:srgbClr val="91D9FD"/>
                </a:solidFill>
              </a:endParaRPr>
            </a:p>
          </xdr:txBody>
        </xdr:sp>
      </xdr:grpSp>
    </xdr:grpSp>
    <xdr:clientData/>
  </xdr:twoCellAnchor>
  <xdr:twoCellAnchor>
    <xdr:from>
      <xdr:col>6</xdr:col>
      <xdr:colOff>258233</xdr:colOff>
      <xdr:row>4</xdr:row>
      <xdr:rowOff>120015</xdr:rowOff>
    </xdr:from>
    <xdr:to>
      <xdr:col>11</xdr:col>
      <xdr:colOff>291675</xdr:colOff>
      <xdr:row>10</xdr:row>
      <xdr:rowOff>125095</xdr:rowOff>
    </xdr:to>
    <xdr:grpSp>
      <xdr:nvGrpSpPr>
        <xdr:cNvPr id="149" name="Group 148">
          <a:extLst>
            <a:ext uri="{FF2B5EF4-FFF2-40B4-BE49-F238E27FC236}">
              <a16:creationId xmlns:a16="http://schemas.microsoft.com/office/drawing/2014/main" id="{CEA9148D-4589-406E-AFCE-1EC42BB55A6E}"/>
            </a:ext>
          </a:extLst>
        </xdr:cNvPr>
        <xdr:cNvGrpSpPr/>
      </xdr:nvGrpSpPr>
      <xdr:grpSpPr>
        <a:xfrm>
          <a:off x="3901546" y="882015"/>
          <a:ext cx="3069535" cy="1148080"/>
          <a:chOff x="0" y="0"/>
          <a:chExt cx="9236030" cy="3552251"/>
        </a:xfrm>
      </xdr:grpSpPr>
      <xdr:sp macro="" textlink="">
        <xdr:nvSpPr>
          <xdr:cNvPr id="150" name="Freeform: Shape 149">
            <a:extLst>
              <a:ext uri="{FF2B5EF4-FFF2-40B4-BE49-F238E27FC236}">
                <a16:creationId xmlns:a16="http://schemas.microsoft.com/office/drawing/2014/main" id="{C294F61D-9682-4336-B873-7A3F2E06AEAC}"/>
              </a:ext>
            </a:extLst>
          </xdr:cNvPr>
          <xdr:cNvSpPr/>
        </xdr:nvSpPr>
        <xdr:spPr>
          <a:xfrm>
            <a:off x="0" y="35510"/>
            <a:ext cx="4238614" cy="3352431"/>
          </a:xfrm>
          <a:custGeom>
            <a:avLst/>
            <a:gdLst>
              <a:gd name="connsiteX0" fmla="*/ 0 w 3938464"/>
              <a:gd name="connsiteY0" fmla="*/ 3107185 h 3107185"/>
              <a:gd name="connsiteX1" fmla="*/ 2530136 w 3938464"/>
              <a:gd name="connsiteY1" fmla="*/ 1615736 h 3107185"/>
              <a:gd name="connsiteX2" fmla="*/ 1677880 w 3938464"/>
              <a:gd name="connsiteY2" fmla="*/ 1091954 h 3107185"/>
              <a:gd name="connsiteX3" fmla="*/ 3915052 w 3938464"/>
              <a:gd name="connsiteY3" fmla="*/ 292964 h 3107185"/>
              <a:gd name="connsiteX4" fmla="*/ 2769833 w 3938464"/>
              <a:gd name="connsiteY4" fmla="*/ 0 h 3107185"/>
              <a:gd name="connsiteX0" fmla="*/ 0 w 3938464"/>
              <a:gd name="connsiteY0" fmla="*/ 3107185 h 3107185"/>
              <a:gd name="connsiteX1" fmla="*/ 2530136 w 3938464"/>
              <a:gd name="connsiteY1" fmla="*/ 1615736 h 3107185"/>
              <a:gd name="connsiteX2" fmla="*/ 1740023 w 3938464"/>
              <a:gd name="connsiteY2" fmla="*/ 967667 h 3107185"/>
              <a:gd name="connsiteX3" fmla="*/ 3915052 w 3938464"/>
              <a:gd name="connsiteY3" fmla="*/ 292964 h 3107185"/>
              <a:gd name="connsiteX4" fmla="*/ 2769833 w 3938464"/>
              <a:gd name="connsiteY4" fmla="*/ 0 h 3107185"/>
              <a:gd name="connsiteX0" fmla="*/ 0 w 3938464"/>
              <a:gd name="connsiteY0" fmla="*/ 3107185 h 3107185"/>
              <a:gd name="connsiteX1" fmla="*/ 2476870 w 3938464"/>
              <a:gd name="connsiteY1" fmla="*/ 1722268 h 3107185"/>
              <a:gd name="connsiteX2" fmla="*/ 1740023 w 3938464"/>
              <a:gd name="connsiteY2" fmla="*/ 967667 h 3107185"/>
              <a:gd name="connsiteX3" fmla="*/ 3915052 w 3938464"/>
              <a:gd name="connsiteY3" fmla="*/ 292964 h 3107185"/>
              <a:gd name="connsiteX4" fmla="*/ 2769833 w 3938464"/>
              <a:gd name="connsiteY4" fmla="*/ 0 h 3107185"/>
              <a:gd name="connsiteX0" fmla="*/ 0 w 3938464"/>
              <a:gd name="connsiteY0" fmla="*/ 3107185 h 3107185"/>
              <a:gd name="connsiteX1" fmla="*/ 2476870 w 3938464"/>
              <a:gd name="connsiteY1" fmla="*/ 1722268 h 3107185"/>
              <a:gd name="connsiteX2" fmla="*/ 1669002 w 3938464"/>
              <a:gd name="connsiteY2" fmla="*/ 1003178 h 3107185"/>
              <a:gd name="connsiteX3" fmla="*/ 3915052 w 3938464"/>
              <a:gd name="connsiteY3" fmla="*/ 292964 h 3107185"/>
              <a:gd name="connsiteX4" fmla="*/ 2769833 w 3938464"/>
              <a:gd name="connsiteY4" fmla="*/ 0 h 3107185"/>
              <a:gd name="connsiteX0" fmla="*/ 0 w 3938464"/>
              <a:gd name="connsiteY0" fmla="*/ 3107185 h 3107185"/>
              <a:gd name="connsiteX1" fmla="*/ 2476870 w 3938464"/>
              <a:gd name="connsiteY1" fmla="*/ 1722268 h 3107185"/>
              <a:gd name="connsiteX2" fmla="*/ 1669002 w 3938464"/>
              <a:gd name="connsiteY2" fmla="*/ 1003178 h 3107185"/>
              <a:gd name="connsiteX3" fmla="*/ 3915052 w 3938464"/>
              <a:gd name="connsiteY3" fmla="*/ 292964 h 3107185"/>
              <a:gd name="connsiteX4" fmla="*/ 2769833 w 3938464"/>
              <a:gd name="connsiteY4" fmla="*/ 0 h 3107185"/>
              <a:gd name="connsiteX0" fmla="*/ 0 w 3938464"/>
              <a:gd name="connsiteY0" fmla="*/ 3107185 h 3107185"/>
              <a:gd name="connsiteX1" fmla="*/ 2476870 w 3938464"/>
              <a:gd name="connsiteY1" fmla="*/ 1722268 h 3107185"/>
              <a:gd name="connsiteX2" fmla="*/ 1669002 w 3938464"/>
              <a:gd name="connsiteY2" fmla="*/ 1020933 h 3107185"/>
              <a:gd name="connsiteX3" fmla="*/ 3915052 w 3938464"/>
              <a:gd name="connsiteY3" fmla="*/ 292964 h 3107185"/>
              <a:gd name="connsiteX4" fmla="*/ 2769833 w 3938464"/>
              <a:gd name="connsiteY4" fmla="*/ 0 h 3107185"/>
              <a:gd name="connsiteX0" fmla="*/ 0 w 3938464"/>
              <a:gd name="connsiteY0" fmla="*/ 3107185 h 3107185"/>
              <a:gd name="connsiteX1" fmla="*/ 2476870 w 3938464"/>
              <a:gd name="connsiteY1" fmla="*/ 1722268 h 3107185"/>
              <a:gd name="connsiteX2" fmla="*/ 1669002 w 3938464"/>
              <a:gd name="connsiteY2" fmla="*/ 1020933 h 3107185"/>
              <a:gd name="connsiteX3" fmla="*/ 3915052 w 3938464"/>
              <a:gd name="connsiteY3" fmla="*/ 292964 h 3107185"/>
              <a:gd name="connsiteX4" fmla="*/ 2769833 w 3938464"/>
              <a:gd name="connsiteY4" fmla="*/ 0 h 3107185"/>
              <a:gd name="connsiteX0" fmla="*/ 0 w 3938464"/>
              <a:gd name="connsiteY0" fmla="*/ 3107185 h 3107185"/>
              <a:gd name="connsiteX1" fmla="*/ 2476870 w 3938464"/>
              <a:gd name="connsiteY1" fmla="*/ 1722268 h 3107185"/>
              <a:gd name="connsiteX2" fmla="*/ 1669002 w 3938464"/>
              <a:gd name="connsiteY2" fmla="*/ 1020933 h 3107185"/>
              <a:gd name="connsiteX3" fmla="*/ 3915052 w 3938464"/>
              <a:gd name="connsiteY3" fmla="*/ 292964 h 3107185"/>
              <a:gd name="connsiteX4" fmla="*/ 2769833 w 3938464"/>
              <a:gd name="connsiteY4" fmla="*/ 0 h 3107185"/>
              <a:gd name="connsiteX0" fmla="*/ 0 w 3938464"/>
              <a:gd name="connsiteY0" fmla="*/ 3107185 h 3107185"/>
              <a:gd name="connsiteX1" fmla="*/ 2521259 w 3938464"/>
              <a:gd name="connsiteY1" fmla="*/ 1669002 h 3107185"/>
              <a:gd name="connsiteX2" fmla="*/ 1669002 w 3938464"/>
              <a:gd name="connsiteY2" fmla="*/ 1020933 h 3107185"/>
              <a:gd name="connsiteX3" fmla="*/ 3915052 w 3938464"/>
              <a:gd name="connsiteY3" fmla="*/ 292964 h 3107185"/>
              <a:gd name="connsiteX4" fmla="*/ 2769833 w 3938464"/>
              <a:gd name="connsiteY4" fmla="*/ 0 h 3107185"/>
              <a:gd name="connsiteX0" fmla="*/ 0 w 3938464"/>
              <a:gd name="connsiteY0" fmla="*/ 3107185 h 3107185"/>
              <a:gd name="connsiteX1" fmla="*/ 2521259 w 3938464"/>
              <a:gd name="connsiteY1" fmla="*/ 1669002 h 3107185"/>
              <a:gd name="connsiteX2" fmla="*/ 1669002 w 3938464"/>
              <a:gd name="connsiteY2" fmla="*/ 1020933 h 3107185"/>
              <a:gd name="connsiteX3" fmla="*/ 3915052 w 3938464"/>
              <a:gd name="connsiteY3" fmla="*/ 292964 h 3107185"/>
              <a:gd name="connsiteX4" fmla="*/ 2769833 w 3938464"/>
              <a:gd name="connsiteY4" fmla="*/ 0 h 3107185"/>
              <a:gd name="connsiteX0" fmla="*/ 0 w 3817230"/>
              <a:gd name="connsiteY0" fmla="*/ 3107185 h 3107185"/>
              <a:gd name="connsiteX1" fmla="*/ 2521259 w 3817230"/>
              <a:gd name="connsiteY1" fmla="*/ 1669002 h 3107185"/>
              <a:gd name="connsiteX2" fmla="*/ 1669002 w 3817230"/>
              <a:gd name="connsiteY2" fmla="*/ 1020933 h 3107185"/>
              <a:gd name="connsiteX3" fmla="*/ 3790765 w 3817230"/>
              <a:gd name="connsiteY3" fmla="*/ 301841 h 3107185"/>
              <a:gd name="connsiteX4" fmla="*/ 2769833 w 3817230"/>
              <a:gd name="connsiteY4" fmla="*/ 0 h 3107185"/>
              <a:gd name="connsiteX0" fmla="*/ 0 w 3886417"/>
              <a:gd name="connsiteY0" fmla="*/ 3107185 h 3107185"/>
              <a:gd name="connsiteX1" fmla="*/ 2521259 w 3886417"/>
              <a:gd name="connsiteY1" fmla="*/ 1669002 h 3107185"/>
              <a:gd name="connsiteX2" fmla="*/ 1669002 w 3886417"/>
              <a:gd name="connsiteY2" fmla="*/ 1020933 h 3107185"/>
              <a:gd name="connsiteX3" fmla="*/ 3861786 w 3886417"/>
              <a:gd name="connsiteY3" fmla="*/ 292963 h 3107185"/>
              <a:gd name="connsiteX4" fmla="*/ 2769833 w 3886417"/>
              <a:gd name="connsiteY4" fmla="*/ 0 h 3107185"/>
              <a:gd name="connsiteX0" fmla="*/ 0 w 3886837"/>
              <a:gd name="connsiteY0" fmla="*/ 3107185 h 3107185"/>
              <a:gd name="connsiteX1" fmla="*/ 2521259 w 3886837"/>
              <a:gd name="connsiteY1" fmla="*/ 1669002 h 3107185"/>
              <a:gd name="connsiteX2" fmla="*/ 1669002 w 3886837"/>
              <a:gd name="connsiteY2" fmla="*/ 1020933 h 3107185"/>
              <a:gd name="connsiteX3" fmla="*/ 3861786 w 3886837"/>
              <a:gd name="connsiteY3" fmla="*/ 292963 h 3107185"/>
              <a:gd name="connsiteX4" fmla="*/ 2769833 w 3886837"/>
              <a:gd name="connsiteY4" fmla="*/ 0 h 3107185"/>
              <a:gd name="connsiteX0" fmla="*/ 0 w 3895714"/>
              <a:gd name="connsiteY0" fmla="*/ 3009531 h 3009531"/>
              <a:gd name="connsiteX1" fmla="*/ 2530136 w 3895714"/>
              <a:gd name="connsiteY1" fmla="*/ 1669002 h 3009531"/>
              <a:gd name="connsiteX2" fmla="*/ 1677879 w 3895714"/>
              <a:gd name="connsiteY2" fmla="*/ 1020933 h 3009531"/>
              <a:gd name="connsiteX3" fmla="*/ 3870663 w 3895714"/>
              <a:gd name="connsiteY3" fmla="*/ 292963 h 3009531"/>
              <a:gd name="connsiteX4" fmla="*/ 2778710 w 3895714"/>
              <a:gd name="connsiteY4" fmla="*/ 0 h 3009531"/>
              <a:gd name="connsiteX0" fmla="*/ 0 w 3895714"/>
              <a:gd name="connsiteY0" fmla="*/ 3009531 h 3009531"/>
              <a:gd name="connsiteX1" fmla="*/ 2530136 w 3895714"/>
              <a:gd name="connsiteY1" fmla="*/ 1669002 h 3009531"/>
              <a:gd name="connsiteX2" fmla="*/ 1677879 w 3895714"/>
              <a:gd name="connsiteY2" fmla="*/ 1020933 h 3009531"/>
              <a:gd name="connsiteX3" fmla="*/ 3870663 w 3895714"/>
              <a:gd name="connsiteY3" fmla="*/ 292963 h 3009531"/>
              <a:gd name="connsiteX4" fmla="*/ 2778710 w 3895714"/>
              <a:gd name="connsiteY4" fmla="*/ 0 h 3009531"/>
              <a:gd name="connsiteX0" fmla="*/ 0 w 4238614"/>
              <a:gd name="connsiteY0" fmla="*/ 3352431 h 3352431"/>
              <a:gd name="connsiteX1" fmla="*/ 2873036 w 4238614"/>
              <a:gd name="connsiteY1" fmla="*/ 1669002 h 3352431"/>
              <a:gd name="connsiteX2" fmla="*/ 2020779 w 4238614"/>
              <a:gd name="connsiteY2" fmla="*/ 1020933 h 3352431"/>
              <a:gd name="connsiteX3" fmla="*/ 4213563 w 4238614"/>
              <a:gd name="connsiteY3" fmla="*/ 292963 h 3352431"/>
              <a:gd name="connsiteX4" fmla="*/ 3121610 w 4238614"/>
              <a:gd name="connsiteY4" fmla="*/ 0 h 3352431"/>
              <a:gd name="connsiteX0" fmla="*/ 0 w 4238614"/>
              <a:gd name="connsiteY0" fmla="*/ 3352431 h 3352431"/>
              <a:gd name="connsiteX1" fmla="*/ 2834936 w 4238614"/>
              <a:gd name="connsiteY1" fmla="*/ 1722342 h 3352431"/>
              <a:gd name="connsiteX2" fmla="*/ 2020779 w 4238614"/>
              <a:gd name="connsiteY2" fmla="*/ 1020933 h 3352431"/>
              <a:gd name="connsiteX3" fmla="*/ 4213563 w 4238614"/>
              <a:gd name="connsiteY3" fmla="*/ 292963 h 3352431"/>
              <a:gd name="connsiteX4" fmla="*/ 3121610 w 4238614"/>
              <a:gd name="connsiteY4" fmla="*/ 0 h 335243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238614" h="3352431">
                <a:moveTo>
                  <a:pt x="0" y="3352431"/>
                </a:moveTo>
                <a:cubicBezTo>
                  <a:pt x="1187387" y="2801275"/>
                  <a:pt x="2498140" y="2110925"/>
                  <a:pt x="2834936" y="1722342"/>
                </a:cubicBezTo>
                <a:cubicBezTo>
                  <a:pt x="3171732" y="1333759"/>
                  <a:pt x="1791008" y="1259163"/>
                  <a:pt x="2020779" y="1020933"/>
                </a:cubicBezTo>
                <a:cubicBezTo>
                  <a:pt x="2250550" y="782703"/>
                  <a:pt x="4031571" y="474955"/>
                  <a:pt x="4213563" y="292963"/>
                </a:cubicBezTo>
                <a:cubicBezTo>
                  <a:pt x="4395555" y="110971"/>
                  <a:pt x="3540340" y="73981"/>
                  <a:pt x="3121610" y="0"/>
                </a:cubicBezTo>
              </a:path>
            </a:pathLst>
          </a:cu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sp macro="" textlink="">
        <xdr:nvSpPr>
          <xdr:cNvPr id="151" name="Freeform: Shape 150">
            <a:extLst>
              <a:ext uri="{FF2B5EF4-FFF2-40B4-BE49-F238E27FC236}">
                <a16:creationId xmlns:a16="http://schemas.microsoft.com/office/drawing/2014/main" id="{4FA13E40-B72F-46E7-B805-82728E25CA0C}"/>
              </a:ext>
            </a:extLst>
          </xdr:cNvPr>
          <xdr:cNvSpPr/>
        </xdr:nvSpPr>
        <xdr:spPr>
          <a:xfrm>
            <a:off x="2803952" y="0"/>
            <a:ext cx="6432078" cy="3552251"/>
          </a:xfrm>
          <a:custGeom>
            <a:avLst/>
            <a:gdLst>
              <a:gd name="connsiteX0" fmla="*/ 4463220 w 4463220"/>
              <a:gd name="connsiteY0" fmla="*/ 1784411 h 1784411"/>
              <a:gd name="connsiteX1" fmla="*/ 1169605 w 4463220"/>
              <a:gd name="connsiteY1" fmla="*/ 1305017 h 1784411"/>
              <a:gd name="connsiteX2" fmla="*/ 15508 w 4463220"/>
              <a:gd name="connsiteY2" fmla="*/ 1003176 h 1784411"/>
              <a:gd name="connsiteX3" fmla="*/ 1853185 w 4463220"/>
              <a:gd name="connsiteY3" fmla="*/ 328474 h 1784411"/>
              <a:gd name="connsiteX4" fmla="*/ 415003 w 4463220"/>
              <a:gd name="connsiteY4" fmla="*/ 0 h 1784411"/>
              <a:gd name="connsiteX0" fmla="*/ 4428597 w 4428597"/>
              <a:gd name="connsiteY0" fmla="*/ 1784411 h 1784411"/>
              <a:gd name="connsiteX1" fmla="*/ 1134982 w 4428597"/>
              <a:gd name="connsiteY1" fmla="*/ 1305017 h 1784411"/>
              <a:gd name="connsiteX2" fmla="*/ 16396 w 4428597"/>
              <a:gd name="connsiteY2" fmla="*/ 949909 h 1784411"/>
              <a:gd name="connsiteX3" fmla="*/ 1818562 w 4428597"/>
              <a:gd name="connsiteY3" fmla="*/ 328474 h 1784411"/>
              <a:gd name="connsiteX4" fmla="*/ 380380 w 4428597"/>
              <a:gd name="connsiteY4" fmla="*/ 0 h 1784411"/>
              <a:gd name="connsiteX0" fmla="*/ 4428597 w 4428597"/>
              <a:gd name="connsiteY0" fmla="*/ 1784411 h 1784411"/>
              <a:gd name="connsiteX1" fmla="*/ 1134982 w 4428597"/>
              <a:gd name="connsiteY1" fmla="*/ 1305017 h 1784411"/>
              <a:gd name="connsiteX2" fmla="*/ 16396 w 4428597"/>
              <a:gd name="connsiteY2" fmla="*/ 949909 h 1784411"/>
              <a:gd name="connsiteX3" fmla="*/ 1818562 w 4428597"/>
              <a:gd name="connsiteY3" fmla="*/ 328474 h 1784411"/>
              <a:gd name="connsiteX4" fmla="*/ 380380 w 4428597"/>
              <a:gd name="connsiteY4" fmla="*/ 0 h 1784411"/>
              <a:gd name="connsiteX0" fmla="*/ 4428248 w 4428248"/>
              <a:gd name="connsiteY0" fmla="*/ 1784411 h 1784411"/>
              <a:gd name="connsiteX1" fmla="*/ 1134633 w 4428248"/>
              <a:gd name="connsiteY1" fmla="*/ 1305017 h 1784411"/>
              <a:gd name="connsiteX2" fmla="*/ 16047 w 4428248"/>
              <a:gd name="connsiteY2" fmla="*/ 949909 h 1784411"/>
              <a:gd name="connsiteX3" fmla="*/ 1809336 w 4428248"/>
              <a:gd name="connsiteY3" fmla="*/ 310718 h 1784411"/>
              <a:gd name="connsiteX4" fmla="*/ 380031 w 4428248"/>
              <a:gd name="connsiteY4" fmla="*/ 0 h 1784411"/>
              <a:gd name="connsiteX0" fmla="*/ 4428248 w 4428248"/>
              <a:gd name="connsiteY0" fmla="*/ 1784411 h 1784411"/>
              <a:gd name="connsiteX1" fmla="*/ 3083872 w 4428248"/>
              <a:gd name="connsiteY1" fmla="*/ 1511793 h 1784411"/>
              <a:gd name="connsiteX2" fmla="*/ 1134633 w 4428248"/>
              <a:gd name="connsiteY2" fmla="*/ 1305017 h 1784411"/>
              <a:gd name="connsiteX3" fmla="*/ 16047 w 4428248"/>
              <a:gd name="connsiteY3" fmla="*/ 949909 h 1784411"/>
              <a:gd name="connsiteX4" fmla="*/ 1809336 w 4428248"/>
              <a:gd name="connsiteY4" fmla="*/ 310718 h 1784411"/>
              <a:gd name="connsiteX5" fmla="*/ 380031 w 4428248"/>
              <a:gd name="connsiteY5" fmla="*/ 0 h 1784411"/>
              <a:gd name="connsiteX0" fmla="*/ 4428248 w 4441487"/>
              <a:gd name="connsiteY0" fmla="*/ 1784411 h 1784411"/>
              <a:gd name="connsiteX1" fmla="*/ 4181152 w 4441487"/>
              <a:gd name="connsiteY1" fmla="*/ 1702293 h 1784411"/>
              <a:gd name="connsiteX2" fmla="*/ 1134633 w 4441487"/>
              <a:gd name="connsiteY2" fmla="*/ 1305017 h 1784411"/>
              <a:gd name="connsiteX3" fmla="*/ 16047 w 4441487"/>
              <a:gd name="connsiteY3" fmla="*/ 949909 h 1784411"/>
              <a:gd name="connsiteX4" fmla="*/ 1809336 w 4441487"/>
              <a:gd name="connsiteY4" fmla="*/ 310718 h 1784411"/>
              <a:gd name="connsiteX5" fmla="*/ 380031 w 4441487"/>
              <a:gd name="connsiteY5" fmla="*/ 0 h 1784411"/>
              <a:gd name="connsiteX0" fmla="*/ 6119888 w 6119888"/>
              <a:gd name="connsiteY0" fmla="*/ 2706431 h 2706431"/>
              <a:gd name="connsiteX1" fmla="*/ 4181152 w 6119888"/>
              <a:gd name="connsiteY1" fmla="*/ 1702293 h 2706431"/>
              <a:gd name="connsiteX2" fmla="*/ 1134633 w 6119888"/>
              <a:gd name="connsiteY2" fmla="*/ 1305017 h 2706431"/>
              <a:gd name="connsiteX3" fmla="*/ 16047 w 6119888"/>
              <a:gd name="connsiteY3" fmla="*/ 949909 h 2706431"/>
              <a:gd name="connsiteX4" fmla="*/ 1809336 w 6119888"/>
              <a:gd name="connsiteY4" fmla="*/ 310718 h 2706431"/>
              <a:gd name="connsiteX5" fmla="*/ 380031 w 6119888"/>
              <a:gd name="connsiteY5" fmla="*/ 0 h 2706431"/>
              <a:gd name="connsiteX0" fmla="*/ 6119888 w 6119888"/>
              <a:gd name="connsiteY0" fmla="*/ 2706431 h 2706431"/>
              <a:gd name="connsiteX1" fmla="*/ 4181152 w 6119888"/>
              <a:gd name="connsiteY1" fmla="*/ 1702293 h 2706431"/>
              <a:gd name="connsiteX2" fmla="*/ 1134633 w 6119888"/>
              <a:gd name="connsiteY2" fmla="*/ 1305017 h 2706431"/>
              <a:gd name="connsiteX3" fmla="*/ 16047 w 6119888"/>
              <a:gd name="connsiteY3" fmla="*/ 949909 h 2706431"/>
              <a:gd name="connsiteX4" fmla="*/ 1809336 w 6119888"/>
              <a:gd name="connsiteY4" fmla="*/ 310718 h 2706431"/>
              <a:gd name="connsiteX5" fmla="*/ 380031 w 6119888"/>
              <a:gd name="connsiteY5" fmla="*/ 0 h 2706431"/>
              <a:gd name="connsiteX0" fmla="*/ 6119888 w 6119888"/>
              <a:gd name="connsiteY0" fmla="*/ 2706431 h 2706431"/>
              <a:gd name="connsiteX1" fmla="*/ 4181152 w 6119888"/>
              <a:gd name="connsiteY1" fmla="*/ 1702293 h 2706431"/>
              <a:gd name="connsiteX2" fmla="*/ 1134633 w 6119888"/>
              <a:gd name="connsiteY2" fmla="*/ 1305017 h 2706431"/>
              <a:gd name="connsiteX3" fmla="*/ 16047 w 6119888"/>
              <a:gd name="connsiteY3" fmla="*/ 949909 h 2706431"/>
              <a:gd name="connsiteX4" fmla="*/ 1809336 w 6119888"/>
              <a:gd name="connsiteY4" fmla="*/ 310718 h 2706431"/>
              <a:gd name="connsiteX5" fmla="*/ 380031 w 6119888"/>
              <a:gd name="connsiteY5" fmla="*/ 0 h 2706431"/>
              <a:gd name="connsiteX0" fmla="*/ 6455168 w 6455168"/>
              <a:gd name="connsiteY0" fmla="*/ 3468431 h 3468431"/>
              <a:gd name="connsiteX1" fmla="*/ 4181152 w 6455168"/>
              <a:gd name="connsiteY1" fmla="*/ 1702293 h 3468431"/>
              <a:gd name="connsiteX2" fmla="*/ 1134633 w 6455168"/>
              <a:gd name="connsiteY2" fmla="*/ 1305017 h 3468431"/>
              <a:gd name="connsiteX3" fmla="*/ 16047 w 6455168"/>
              <a:gd name="connsiteY3" fmla="*/ 949909 h 3468431"/>
              <a:gd name="connsiteX4" fmla="*/ 1809336 w 6455168"/>
              <a:gd name="connsiteY4" fmla="*/ 310718 h 3468431"/>
              <a:gd name="connsiteX5" fmla="*/ 380031 w 6455168"/>
              <a:gd name="connsiteY5" fmla="*/ 0 h 3468431"/>
              <a:gd name="connsiteX0" fmla="*/ 6455168 w 6455168"/>
              <a:gd name="connsiteY0" fmla="*/ 3468431 h 3468431"/>
              <a:gd name="connsiteX1" fmla="*/ 4181152 w 6455168"/>
              <a:gd name="connsiteY1" fmla="*/ 1702293 h 3468431"/>
              <a:gd name="connsiteX2" fmla="*/ 1134633 w 6455168"/>
              <a:gd name="connsiteY2" fmla="*/ 1305017 h 3468431"/>
              <a:gd name="connsiteX3" fmla="*/ 16047 w 6455168"/>
              <a:gd name="connsiteY3" fmla="*/ 949909 h 3468431"/>
              <a:gd name="connsiteX4" fmla="*/ 1809336 w 6455168"/>
              <a:gd name="connsiteY4" fmla="*/ 310718 h 3468431"/>
              <a:gd name="connsiteX5" fmla="*/ 380031 w 6455168"/>
              <a:gd name="connsiteY5" fmla="*/ 0 h 3468431"/>
              <a:gd name="connsiteX0" fmla="*/ 6653288 w 6653288"/>
              <a:gd name="connsiteY0" fmla="*/ 3468431 h 3468431"/>
              <a:gd name="connsiteX1" fmla="*/ 4181152 w 6653288"/>
              <a:gd name="connsiteY1" fmla="*/ 1702293 h 3468431"/>
              <a:gd name="connsiteX2" fmla="*/ 1134633 w 6653288"/>
              <a:gd name="connsiteY2" fmla="*/ 1305017 h 3468431"/>
              <a:gd name="connsiteX3" fmla="*/ 16047 w 6653288"/>
              <a:gd name="connsiteY3" fmla="*/ 949909 h 3468431"/>
              <a:gd name="connsiteX4" fmla="*/ 1809336 w 6653288"/>
              <a:gd name="connsiteY4" fmla="*/ 310718 h 3468431"/>
              <a:gd name="connsiteX5" fmla="*/ 380031 w 6653288"/>
              <a:gd name="connsiteY5" fmla="*/ 0 h 3468431"/>
              <a:gd name="connsiteX0" fmla="*/ 6653288 w 6653288"/>
              <a:gd name="connsiteY0" fmla="*/ 3468431 h 3468431"/>
              <a:gd name="connsiteX1" fmla="*/ 4181152 w 6653288"/>
              <a:gd name="connsiteY1" fmla="*/ 1702293 h 3468431"/>
              <a:gd name="connsiteX2" fmla="*/ 1134633 w 6653288"/>
              <a:gd name="connsiteY2" fmla="*/ 1305017 h 3468431"/>
              <a:gd name="connsiteX3" fmla="*/ 16047 w 6653288"/>
              <a:gd name="connsiteY3" fmla="*/ 949909 h 3468431"/>
              <a:gd name="connsiteX4" fmla="*/ 1809336 w 6653288"/>
              <a:gd name="connsiteY4" fmla="*/ 310718 h 3468431"/>
              <a:gd name="connsiteX5" fmla="*/ 380031 w 6653288"/>
              <a:gd name="connsiteY5" fmla="*/ 0 h 3468431"/>
              <a:gd name="connsiteX0" fmla="*/ 6706628 w 6706628"/>
              <a:gd name="connsiteY0" fmla="*/ 3537011 h 3537011"/>
              <a:gd name="connsiteX1" fmla="*/ 4181152 w 6706628"/>
              <a:gd name="connsiteY1" fmla="*/ 1702293 h 3537011"/>
              <a:gd name="connsiteX2" fmla="*/ 1134633 w 6706628"/>
              <a:gd name="connsiteY2" fmla="*/ 1305017 h 3537011"/>
              <a:gd name="connsiteX3" fmla="*/ 16047 w 6706628"/>
              <a:gd name="connsiteY3" fmla="*/ 949909 h 3537011"/>
              <a:gd name="connsiteX4" fmla="*/ 1809336 w 6706628"/>
              <a:gd name="connsiteY4" fmla="*/ 310718 h 3537011"/>
              <a:gd name="connsiteX5" fmla="*/ 380031 w 6706628"/>
              <a:gd name="connsiteY5" fmla="*/ 0 h 3537011"/>
              <a:gd name="connsiteX0" fmla="*/ 6706628 w 6706628"/>
              <a:gd name="connsiteY0" fmla="*/ 3537011 h 3537011"/>
              <a:gd name="connsiteX1" fmla="*/ 4242112 w 6706628"/>
              <a:gd name="connsiteY1" fmla="*/ 1702293 h 3537011"/>
              <a:gd name="connsiteX2" fmla="*/ 1134633 w 6706628"/>
              <a:gd name="connsiteY2" fmla="*/ 1305017 h 3537011"/>
              <a:gd name="connsiteX3" fmla="*/ 16047 w 6706628"/>
              <a:gd name="connsiteY3" fmla="*/ 949909 h 3537011"/>
              <a:gd name="connsiteX4" fmla="*/ 1809336 w 6706628"/>
              <a:gd name="connsiteY4" fmla="*/ 310718 h 3537011"/>
              <a:gd name="connsiteX5" fmla="*/ 380031 w 6706628"/>
              <a:gd name="connsiteY5" fmla="*/ 0 h 3537011"/>
              <a:gd name="connsiteX0" fmla="*/ 6706628 w 6706628"/>
              <a:gd name="connsiteY0" fmla="*/ 3537011 h 3537011"/>
              <a:gd name="connsiteX1" fmla="*/ 4242112 w 6706628"/>
              <a:gd name="connsiteY1" fmla="*/ 1702293 h 3537011"/>
              <a:gd name="connsiteX2" fmla="*/ 1134633 w 6706628"/>
              <a:gd name="connsiteY2" fmla="*/ 1305017 h 3537011"/>
              <a:gd name="connsiteX3" fmla="*/ 16047 w 6706628"/>
              <a:gd name="connsiteY3" fmla="*/ 949909 h 3537011"/>
              <a:gd name="connsiteX4" fmla="*/ 1809336 w 6706628"/>
              <a:gd name="connsiteY4" fmla="*/ 310718 h 3537011"/>
              <a:gd name="connsiteX5" fmla="*/ 380031 w 6706628"/>
              <a:gd name="connsiteY5" fmla="*/ 0 h 3537011"/>
              <a:gd name="connsiteX0" fmla="*/ 6173228 w 6173228"/>
              <a:gd name="connsiteY0" fmla="*/ 3537011 h 3537011"/>
              <a:gd name="connsiteX1" fmla="*/ 4242112 w 6173228"/>
              <a:gd name="connsiteY1" fmla="*/ 1702293 h 3537011"/>
              <a:gd name="connsiteX2" fmla="*/ 1134633 w 6173228"/>
              <a:gd name="connsiteY2" fmla="*/ 1305017 h 3537011"/>
              <a:gd name="connsiteX3" fmla="*/ 16047 w 6173228"/>
              <a:gd name="connsiteY3" fmla="*/ 949909 h 3537011"/>
              <a:gd name="connsiteX4" fmla="*/ 1809336 w 6173228"/>
              <a:gd name="connsiteY4" fmla="*/ 310718 h 3537011"/>
              <a:gd name="connsiteX5" fmla="*/ 380031 w 6173228"/>
              <a:gd name="connsiteY5" fmla="*/ 0 h 3537011"/>
              <a:gd name="connsiteX0" fmla="*/ 6173228 w 6173228"/>
              <a:gd name="connsiteY0" fmla="*/ 3537011 h 3537011"/>
              <a:gd name="connsiteX1" fmla="*/ 4242112 w 6173228"/>
              <a:gd name="connsiteY1" fmla="*/ 1702293 h 3537011"/>
              <a:gd name="connsiteX2" fmla="*/ 1134633 w 6173228"/>
              <a:gd name="connsiteY2" fmla="*/ 1305017 h 3537011"/>
              <a:gd name="connsiteX3" fmla="*/ 16047 w 6173228"/>
              <a:gd name="connsiteY3" fmla="*/ 949909 h 3537011"/>
              <a:gd name="connsiteX4" fmla="*/ 1809336 w 6173228"/>
              <a:gd name="connsiteY4" fmla="*/ 310718 h 3537011"/>
              <a:gd name="connsiteX5" fmla="*/ 380031 w 6173228"/>
              <a:gd name="connsiteY5" fmla="*/ 0 h 3537011"/>
              <a:gd name="connsiteX0" fmla="*/ 6173228 w 6173228"/>
              <a:gd name="connsiteY0" fmla="*/ 3537011 h 3537011"/>
              <a:gd name="connsiteX1" fmla="*/ 4242112 w 6173228"/>
              <a:gd name="connsiteY1" fmla="*/ 1702293 h 3537011"/>
              <a:gd name="connsiteX2" fmla="*/ 1134633 w 6173228"/>
              <a:gd name="connsiteY2" fmla="*/ 1305017 h 3537011"/>
              <a:gd name="connsiteX3" fmla="*/ 16047 w 6173228"/>
              <a:gd name="connsiteY3" fmla="*/ 949909 h 3537011"/>
              <a:gd name="connsiteX4" fmla="*/ 1809336 w 6173228"/>
              <a:gd name="connsiteY4" fmla="*/ 310718 h 3537011"/>
              <a:gd name="connsiteX5" fmla="*/ 380031 w 6173228"/>
              <a:gd name="connsiteY5" fmla="*/ 0 h 3537011"/>
              <a:gd name="connsiteX0" fmla="*/ 6173228 w 6173228"/>
              <a:gd name="connsiteY0" fmla="*/ 3537011 h 3537011"/>
              <a:gd name="connsiteX1" fmla="*/ 4242112 w 6173228"/>
              <a:gd name="connsiteY1" fmla="*/ 1702293 h 3537011"/>
              <a:gd name="connsiteX2" fmla="*/ 1134633 w 6173228"/>
              <a:gd name="connsiteY2" fmla="*/ 1305017 h 3537011"/>
              <a:gd name="connsiteX3" fmla="*/ 16047 w 6173228"/>
              <a:gd name="connsiteY3" fmla="*/ 949909 h 3537011"/>
              <a:gd name="connsiteX4" fmla="*/ 1809336 w 6173228"/>
              <a:gd name="connsiteY4" fmla="*/ 310718 h 3537011"/>
              <a:gd name="connsiteX5" fmla="*/ 380031 w 6173228"/>
              <a:gd name="connsiteY5" fmla="*/ 0 h 3537011"/>
              <a:gd name="connsiteX0" fmla="*/ 6173228 w 6173228"/>
              <a:gd name="connsiteY0" fmla="*/ 3537011 h 3537011"/>
              <a:gd name="connsiteX1" fmla="*/ 4242112 w 6173228"/>
              <a:gd name="connsiteY1" fmla="*/ 1702293 h 3537011"/>
              <a:gd name="connsiteX2" fmla="*/ 1134633 w 6173228"/>
              <a:gd name="connsiteY2" fmla="*/ 1305017 h 3537011"/>
              <a:gd name="connsiteX3" fmla="*/ 16047 w 6173228"/>
              <a:gd name="connsiteY3" fmla="*/ 949909 h 3537011"/>
              <a:gd name="connsiteX4" fmla="*/ 1809336 w 6173228"/>
              <a:gd name="connsiteY4" fmla="*/ 310718 h 3537011"/>
              <a:gd name="connsiteX5" fmla="*/ 380031 w 6173228"/>
              <a:gd name="connsiteY5" fmla="*/ 0 h 3537011"/>
              <a:gd name="connsiteX0" fmla="*/ 6173228 w 6173228"/>
              <a:gd name="connsiteY0" fmla="*/ 3537011 h 3537011"/>
              <a:gd name="connsiteX1" fmla="*/ 4242112 w 6173228"/>
              <a:gd name="connsiteY1" fmla="*/ 1702293 h 3537011"/>
              <a:gd name="connsiteX2" fmla="*/ 1134633 w 6173228"/>
              <a:gd name="connsiteY2" fmla="*/ 1305017 h 3537011"/>
              <a:gd name="connsiteX3" fmla="*/ 16047 w 6173228"/>
              <a:gd name="connsiteY3" fmla="*/ 949909 h 3537011"/>
              <a:gd name="connsiteX4" fmla="*/ 1809336 w 6173228"/>
              <a:gd name="connsiteY4" fmla="*/ 310718 h 3537011"/>
              <a:gd name="connsiteX5" fmla="*/ 380031 w 6173228"/>
              <a:gd name="connsiteY5" fmla="*/ 0 h 3537011"/>
              <a:gd name="connsiteX0" fmla="*/ 6295148 w 6295148"/>
              <a:gd name="connsiteY0" fmla="*/ 3552251 h 3552251"/>
              <a:gd name="connsiteX1" fmla="*/ 4242112 w 6295148"/>
              <a:gd name="connsiteY1" fmla="*/ 1702293 h 3552251"/>
              <a:gd name="connsiteX2" fmla="*/ 1134633 w 6295148"/>
              <a:gd name="connsiteY2" fmla="*/ 1305017 h 3552251"/>
              <a:gd name="connsiteX3" fmla="*/ 16047 w 6295148"/>
              <a:gd name="connsiteY3" fmla="*/ 949909 h 3552251"/>
              <a:gd name="connsiteX4" fmla="*/ 1809336 w 6295148"/>
              <a:gd name="connsiteY4" fmla="*/ 310718 h 3552251"/>
              <a:gd name="connsiteX5" fmla="*/ 380031 w 6295148"/>
              <a:gd name="connsiteY5" fmla="*/ 0 h 3552251"/>
              <a:gd name="connsiteX0" fmla="*/ 6295148 w 6295148"/>
              <a:gd name="connsiteY0" fmla="*/ 3552251 h 3552251"/>
              <a:gd name="connsiteX1" fmla="*/ 4242112 w 6295148"/>
              <a:gd name="connsiteY1" fmla="*/ 1702293 h 3552251"/>
              <a:gd name="connsiteX2" fmla="*/ 1134633 w 6295148"/>
              <a:gd name="connsiteY2" fmla="*/ 1305017 h 3552251"/>
              <a:gd name="connsiteX3" fmla="*/ 16047 w 6295148"/>
              <a:gd name="connsiteY3" fmla="*/ 949909 h 3552251"/>
              <a:gd name="connsiteX4" fmla="*/ 1809336 w 6295148"/>
              <a:gd name="connsiteY4" fmla="*/ 310718 h 3552251"/>
              <a:gd name="connsiteX5" fmla="*/ 380031 w 6295148"/>
              <a:gd name="connsiteY5" fmla="*/ 0 h 3552251"/>
              <a:gd name="connsiteX0" fmla="*/ 6432308 w 6432308"/>
              <a:gd name="connsiteY0" fmla="*/ 3552251 h 3552251"/>
              <a:gd name="connsiteX1" fmla="*/ 4242112 w 6432308"/>
              <a:gd name="connsiteY1" fmla="*/ 1702293 h 3552251"/>
              <a:gd name="connsiteX2" fmla="*/ 1134633 w 6432308"/>
              <a:gd name="connsiteY2" fmla="*/ 1305017 h 3552251"/>
              <a:gd name="connsiteX3" fmla="*/ 16047 w 6432308"/>
              <a:gd name="connsiteY3" fmla="*/ 949909 h 3552251"/>
              <a:gd name="connsiteX4" fmla="*/ 1809336 w 6432308"/>
              <a:gd name="connsiteY4" fmla="*/ 310718 h 3552251"/>
              <a:gd name="connsiteX5" fmla="*/ 380031 w 6432308"/>
              <a:gd name="connsiteY5" fmla="*/ 0 h 3552251"/>
              <a:gd name="connsiteX0" fmla="*/ 6431769 w 6431769"/>
              <a:gd name="connsiteY0" fmla="*/ 3552251 h 3552251"/>
              <a:gd name="connsiteX1" fmla="*/ 4329956 w 6431769"/>
              <a:gd name="connsiteY1" fmla="*/ 1690016 h 3552251"/>
              <a:gd name="connsiteX2" fmla="*/ 1134094 w 6431769"/>
              <a:gd name="connsiteY2" fmla="*/ 1305017 h 3552251"/>
              <a:gd name="connsiteX3" fmla="*/ 15508 w 6431769"/>
              <a:gd name="connsiteY3" fmla="*/ 949909 h 3552251"/>
              <a:gd name="connsiteX4" fmla="*/ 1808797 w 6431769"/>
              <a:gd name="connsiteY4" fmla="*/ 310718 h 3552251"/>
              <a:gd name="connsiteX5" fmla="*/ 379492 w 6431769"/>
              <a:gd name="connsiteY5" fmla="*/ 0 h 3552251"/>
              <a:gd name="connsiteX0" fmla="*/ 6431769 w 6431769"/>
              <a:gd name="connsiteY0" fmla="*/ 3552251 h 3552251"/>
              <a:gd name="connsiteX1" fmla="*/ 4329956 w 6431769"/>
              <a:gd name="connsiteY1" fmla="*/ 1690016 h 3552251"/>
              <a:gd name="connsiteX2" fmla="*/ 1134094 w 6431769"/>
              <a:gd name="connsiteY2" fmla="*/ 1305017 h 3552251"/>
              <a:gd name="connsiteX3" fmla="*/ 15508 w 6431769"/>
              <a:gd name="connsiteY3" fmla="*/ 949909 h 3552251"/>
              <a:gd name="connsiteX4" fmla="*/ 1808797 w 6431769"/>
              <a:gd name="connsiteY4" fmla="*/ 310718 h 3552251"/>
              <a:gd name="connsiteX5" fmla="*/ 379492 w 6431769"/>
              <a:gd name="connsiteY5" fmla="*/ 0 h 3552251"/>
              <a:gd name="connsiteX0" fmla="*/ 6431986 w 6431986"/>
              <a:gd name="connsiteY0" fmla="*/ 3552251 h 3552251"/>
              <a:gd name="connsiteX1" fmla="*/ 4385412 w 6431986"/>
              <a:gd name="connsiteY1" fmla="*/ 1634768 h 3552251"/>
              <a:gd name="connsiteX2" fmla="*/ 1134311 w 6431986"/>
              <a:gd name="connsiteY2" fmla="*/ 1305017 h 3552251"/>
              <a:gd name="connsiteX3" fmla="*/ 15725 w 6431986"/>
              <a:gd name="connsiteY3" fmla="*/ 949909 h 3552251"/>
              <a:gd name="connsiteX4" fmla="*/ 1809014 w 6431986"/>
              <a:gd name="connsiteY4" fmla="*/ 310718 h 3552251"/>
              <a:gd name="connsiteX5" fmla="*/ 379709 w 6431986"/>
              <a:gd name="connsiteY5" fmla="*/ 0 h 3552251"/>
              <a:gd name="connsiteX0" fmla="*/ 6431986 w 6431986"/>
              <a:gd name="connsiteY0" fmla="*/ 3552251 h 3552251"/>
              <a:gd name="connsiteX1" fmla="*/ 4385412 w 6431986"/>
              <a:gd name="connsiteY1" fmla="*/ 1634768 h 3552251"/>
              <a:gd name="connsiteX2" fmla="*/ 1134311 w 6431986"/>
              <a:gd name="connsiteY2" fmla="*/ 1305017 h 3552251"/>
              <a:gd name="connsiteX3" fmla="*/ 15725 w 6431986"/>
              <a:gd name="connsiteY3" fmla="*/ 949909 h 3552251"/>
              <a:gd name="connsiteX4" fmla="*/ 1809014 w 6431986"/>
              <a:gd name="connsiteY4" fmla="*/ 310718 h 3552251"/>
              <a:gd name="connsiteX5" fmla="*/ 379709 w 6431986"/>
              <a:gd name="connsiteY5" fmla="*/ 0 h 3552251"/>
              <a:gd name="connsiteX0" fmla="*/ 6431986 w 6431986"/>
              <a:gd name="connsiteY0" fmla="*/ 3552251 h 3552251"/>
              <a:gd name="connsiteX1" fmla="*/ 4385412 w 6431986"/>
              <a:gd name="connsiteY1" fmla="*/ 1634768 h 3552251"/>
              <a:gd name="connsiteX2" fmla="*/ 1134311 w 6431986"/>
              <a:gd name="connsiteY2" fmla="*/ 1305017 h 3552251"/>
              <a:gd name="connsiteX3" fmla="*/ 15725 w 6431986"/>
              <a:gd name="connsiteY3" fmla="*/ 949909 h 3552251"/>
              <a:gd name="connsiteX4" fmla="*/ 1809014 w 6431986"/>
              <a:gd name="connsiteY4" fmla="*/ 310718 h 3552251"/>
              <a:gd name="connsiteX5" fmla="*/ 379709 w 6431986"/>
              <a:gd name="connsiteY5" fmla="*/ 0 h 3552251"/>
              <a:gd name="connsiteX0" fmla="*/ 6431986 w 6431986"/>
              <a:gd name="connsiteY0" fmla="*/ 3552251 h 3552251"/>
              <a:gd name="connsiteX1" fmla="*/ 4385412 w 6431986"/>
              <a:gd name="connsiteY1" fmla="*/ 1634768 h 3552251"/>
              <a:gd name="connsiteX2" fmla="*/ 1134311 w 6431986"/>
              <a:gd name="connsiteY2" fmla="*/ 1305017 h 3552251"/>
              <a:gd name="connsiteX3" fmla="*/ 15725 w 6431986"/>
              <a:gd name="connsiteY3" fmla="*/ 949909 h 3552251"/>
              <a:gd name="connsiteX4" fmla="*/ 1809014 w 6431986"/>
              <a:gd name="connsiteY4" fmla="*/ 310718 h 3552251"/>
              <a:gd name="connsiteX5" fmla="*/ 379709 w 6431986"/>
              <a:gd name="connsiteY5" fmla="*/ 0 h 3552251"/>
              <a:gd name="connsiteX0" fmla="*/ 6431986 w 6431986"/>
              <a:gd name="connsiteY0" fmla="*/ 3552251 h 3552251"/>
              <a:gd name="connsiteX1" fmla="*/ 4385412 w 6431986"/>
              <a:gd name="connsiteY1" fmla="*/ 1634768 h 3552251"/>
              <a:gd name="connsiteX2" fmla="*/ 1134311 w 6431986"/>
              <a:gd name="connsiteY2" fmla="*/ 1305017 h 3552251"/>
              <a:gd name="connsiteX3" fmla="*/ 15725 w 6431986"/>
              <a:gd name="connsiteY3" fmla="*/ 949909 h 3552251"/>
              <a:gd name="connsiteX4" fmla="*/ 1809014 w 6431986"/>
              <a:gd name="connsiteY4" fmla="*/ 310718 h 3552251"/>
              <a:gd name="connsiteX5" fmla="*/ 379709 w 6431986"/>
              <a:gd name="connsiteY5" fmla="*/ 0 h 3552251"/>
              <a:gd name="connsiteX0" fmla="*/ 6431986 w 6431986"/>
              <a:gd name="connsiteY0" fmla="*/ 3552251 h 3552251"/>
              <a:gd name="connsiteX1" fmla="*/ 4385412 w 6431986"/>
              <a:gd name="connsiteY1" fmla="*/ 1634768 h 3552251"/>
              <a:gd name="connsiteX2" fmla="*/ 1134311 w 6431986"/>
              <a:gd name="connsiteY2" fmla="*/ 1305017 h 3552251"/>
              <a:gd name="connsiteX3" fmla="*/ 15725 w 6431986"/>
              <a:gd name="connsiteY3" fmla="*/ 949909 h 3552251"/>
              <a:gd name="connsiteX4" fmla="*/ 1809014 w 6431986"/>
              <a:gd name="connsiteY4" fmla="*/ 310718 h 3552251"/>
              <a:gd name="connsiteX5" fmla="*/ 379709 w 6431986"/>
              <a:gd name="connsiteY5" fmla="*/ 0 h 3552251"/>
              <a:gd name="connsiteX0" fmla="*/ 6431986 w 6431986"/>
              <a:gd name="connsiteY0" fmla="*/ 3552251 h 3552251"/>
              <a:gd name="connsiteX1" fmla="*/ 4385412 w 6431986"/>
              <a:gd name="connsiteY1" fmla="*/ 1634768 h 3552251"/>
              <a:gd name="connsiteX2" fmla="*/ 1134311 w 6431986"/>
              <a:gd name="connsiteY2" fmla="*/ 1305017 h 3552251"/>
              <a:gd name="connsiteX3" fmla="*/ 15725 w 6431986"/>
              <a:gd name="connsiteY3" fmla="*/ 949909 h 3552251"/>
              <a:gd name="connsiteX4" fmla="*/ 1809014 w 6431986"/>
              <a:gd name="connsiteY4" fmla="*/ 310718 h 3552251"/>
              <a:gd name="connsiteX5" fmla="*/ 379709 w 6431986"/>
              <a:gd name="connsiteY5" fmla="*/ 0 h 3552251"/>
              <a:gd name="connsiteX0" fmla="*/ 6432166 w 6432166"/>
              <a:gd name="connsiteY0" fmla="*/ 3552251 h 3552251"/>
              <a:gd name="connsiteX1" fmla="*/ 4429784 w 6432166"/>
              <a:gd name="connsiteY1" fmla="*/ 1732987 h 3552251"/>
              <a:gd name="connsiteX2" fmla="*/ 1134491 w 6432166"/>
              <a:gd name="connsiteY2" fmla="*/ 1305017 h 3552251"/>
              <a:gd name="connsiteX3" fmla="*/ 15905 w 6432166"/>
              <a:gd name="connsiteY3" fmla="*/ 949909 h 3552251"/>
              <a:gd name="connsiteX4" fmla="*/ 1809194 w 6432166"/>
              <a:gd name="connsiteY4" fmla="*/ 310718 h 3552251"/>
              <a:gd name="connsiteX5" fmla="*/ 379889 w 6432166"/>
              <a:gd name="connsiteY5" fmla="*/ 0 h 3552251"/>
              <a:gd name="connsiteX0" fmla="*/ 6432079 w 6432079"/>
              <a:gd name="connsiteY0" fmla="*/ 3552251 h 3552251"/>
              <a:gd name="connsiteX1" fmla="*/ 4407601 w 6432079"/>
              <a:gd name="connsiteY1" fmla="*/ 1757542 h 3552251"/>
              <a:gd name="connsiteX2" fmla="*/ 1134404 w 6432079"/>
              <a:gd name="connsiteY2" fmla="*/ 1305017 h 3552251"/>
              <a:gd name="connsiteX3" fmla="*/ 15818 w 6432079"/>
              <a:gd name="connsiteY3" fmla="*/ 949909 h 3552251"/>
              <a:gd name="connsiteX4" fmla="*/ 1809107 w 6432079"/>
              <a:gd name="connsiteY4" fmla="*/ 310718 h 3552251"/>
              <a:gd name="connsiteX5" fmla="*/ 379802 w 6432079"/>
              <a:gd name="connsiteY5" fmla="*/ 0 h 355225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432079" h="3552251">
                <a:moveTo>
                  <a:pt x="6432079" y="3552251"/>
                </a:moveTo>
                <a:cubicBezTo>
                  <a:pt x="6040376" y="2401915"/>
                  <a:pt x="5378986" y="2090642"/>
                  <a:pt x="4407601" y="1757542"/>
                </a:cubicBezTo>
                <a:cubicBezTo>
                  <a:pt x="3505694" y="1448267"/>
                  <a:pt x="1866368" y="1439622"/>
                  <a:pt x="1134404" y="1305017"/>
                </a:cubicBezTo>
                <a:cubicBezTo>
                  <a:pt x="402440" y="1170412"/>
                  <a:pt x="-96632" y="1115625"/>
                  <a:pt x="15818" y="949909"/>
                </a:cubicBezTo>
                <a:cubicBezTo>
                  <a:pt x="128268" y="784193"/>
                  <a:pt x="1742525" y="477914"/>
                  <a:pt x="1809107" y="310718"/>
                </a:cubicBezTo>
                <a:cubicBezTo>
                  <a:pt x="1875689" y="143522"/>
                  <a:pt x="643173" y="59184"/>
                  <a:pt x="379802" y="0"/>
                </a:cubicBezTo>
              </a:path>
            </a:pathLst>
          </a:cu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sp macro="" textlink="">
        <xdr:nvSpPr>
          <xdr:cNvPr id="152" name="Freeform: Shape 151">
            <a:extLst>
              <a:ext uri="{FF2B5EF4-FFF2-40B4-BE49-F238E27FC236}">
                <a16:creationId xmlns:a16="http://schemas.microsoft.com/office/drawing/2014/main" id="{E281E0E3-F067-400E-89A9-49B6FF67D241}"/>
              </a:ext>
            </a:extLst>
          </xdr:cNvPr>
          <xdr:cNvSpPr/>
        </xdr:nvSpPr>
        <xdr:spPr>
          <a:xfrm>
            <a:off x="2386184" y="159798"/>
            <a:ext cx="2037674" cy="1225118"/>
          </a:xfrm>
          <a:custGeom>
            <a:avLst/>
            <a:gdLst>
              <a:gd name="connsiteX0" fmla="*/ 1240168 w 2093035"/>
              <a:gd name="connsiteY0" fmla="*/ 1225118 h 1225118"/>
              <a:gd name="connsiteX1" fmla="*/ 32805 w 2093035"/>
              <a:gd name="connsiteY1" fmla="*/ 905522 h 1225118"/>
              <a:gd name="connsiteX2" fmla="*/ 458933 w 2093035"/>
              <a:gd name="connsiteY2" fmla="*/ 630314 h 1225118"/>
              <a:gd name="connsiteX3" fmla="*/ 1684052 w 2093035"/>
              <a:gd name="connsiteY3" fmla="*/ 328474 h 1225118"/>
              <a:gd name="connsiteX4" fmla="*/ 2092424 w 2093035"/>
              <a:gd name="connsiteY4" fmla="*/ 124287 h 1225118"/>
              <a:gd name="connsiteX5" fmla="*/ 1763951 w 2093035"/>
              <a:gd name="connsiteY5" fmla="*/ 0 h 1225118"/>
              <a:gd name="connsiteX0" fmla="*/ 1240168 w 2093253"/>
              <a:gd name="connsiteY0" fmla="*/ 1225118 h 1225118"/>
              <a:gd name="connsiteX1" fmla="*/ 32805 w 2093253"/>
              <a:gd name="connsiteY1" fmla="*/ 905522 h 1225118"/>
              <a:gd name="connsiteX2" fmla="*/ 458933 w 2093253"/>
              <a:gd name="connsiteY2" fmla="*/ 630314 h 1225118"/>
              <a:gd name="connsiteX3" fmla="*/ 1684052 w 2093253"/>
              <a:gd name="connsiteY3" fmla="*/ 328474 h 1225118"/>
              <a:gd name="connsiteX4" fmla="*/ 2092424 w 2093253"/>
              <a:gd name="connsiteY4" fmla="*/ 124287 h 1225118"/>
              <a:gd name="connsiteX5" fmla="*/ 1763951 w 2093253"/>
              <a:gd name="connsiteY5" fmla="*/ 0 h 1225118"/>
              <a:gd name="connsiteX0" fmla="*/ 1240168 w 2093293"/>
              <a:gd name="connsiteY0" fmla="*/ 1225118 h 1225118"/>
              <a:gd name="connsiteX1" fmla="*/ 32805 w 2093293"/>
              <a:gd name="connsiteY1" fmla="*/ 905522 h 1225118"/>
              <a:gd name="connsiteX2" fmla="*/ 458933 w 2093293"/>
              <a:gd name="connsiteY2" fmla="*/ 630314 h 1225118"/>
              <a:gd name="connsiteX3" fmla="*/ 1684052 w 2093293"/>
              <a:gd name="connsiteY3" fmla="*/ 328474 h 1225118"/>
              <a:gd name="connsiteX4" fmla="*/ 2092424 w 2093293"/>
              <a:gd name="connsiteY4" fmla="*/ 124287 h 1225118"/>
              <a:gd name="connsiteX5" fmla="*/ 1763951 w 2093293"/>
              <a:gd name="connsiteY5" fmla="*/ 0 h 1225118"/>
              <a:gd name="connsiteX0" fmla="*/ 1240168 w 2063022"/>
              <a:gd name="connsiteY0" fmla="*/ 1225118 h 1225118"/>
              <a:gd name="connsiteX1" fmla="*/ 32805 w 2063022"/>
              <a:gd name="connsiteY1" fmla="*/ 905522 h 1225118"/>
              <a:gd name="connsiteX2" fmla="*/ 458933 w 2063022"/>
              <a:gd name="connsiteY2" fmla="*/ 630314 h 1225118"/>
              <a:gd name="connsiteX3" fmla="*/ 1684052 w 2063022"/>
              <a:gd name="connsiteY3" fmla="*/ 328474 h 1225118"/>
              <a:gd name="connsiteX4" fmla="*/ 2061944 w 2063022"/>
              <a:gd name="connsiteY4" fmla="*/ 124287 h 1225118"/>
              <a:gd name="connsiteX5" fmla="*/ 1763951 w 2063022"/>
              <a:gd name="connsiteY5" fmla="*/ 0 h 1225118"/>
              <a:gd name="connsiteX0" fmla="*/ 1240168 w 2063022"/>
              <a:gd name="connsiteY0" fmla="*/ 1225118 h 1225118"/>
              <a:gd name="connsiteX1" fmla="*/ 32805 w 2063022"/>
              <a:gd name="connsiteY1" fmla="*/ 905522 h 1225118"/>
              <a:gd name="connsiteX2" fmla="*/ 458933 w 2063022"/>
              <a:gd name="connsiteY2" fmla="*/ 630314 h 1225118"/>
              <a:gd name="connsiteX3" fmla="*/ 1684052 w 2063022"/>
              <a:gd name="connsiteY3" fmla="*/ 313234 h 1225118"/>
              <a:gd name="connsiteX4" fmla="*/ 2061944 w 2063022"/>
              <a:gd name="connsiteY4" fmla="*/ 124287 h 1225118"/>
              <a:gd name="connsiteX5" fmla="*/ 1763951 w 2063022"/>
              <a:gd name="connsiteY5" fmla="*/ 0 h 1225118"/>
              <a:gd name="connsiteX0" fmla="*/ 1238445 w 2061299"/>
              <a:gd name="connsiteY0" fmla="*/ 1225118 h 1225118"/>
              <a:gd name="connsiteX1" fmla="*/ 31082 w 2061299"/>
              <a:gd name="connsiteY1" fmla="*/ 905522 h 1225118"/>
              <a:gd name="connsiteX2" fmla="*/ 469910 w 2061299"/>
              <a:gd name="connsiteY2" fmla="*/ 645554 h 1225118"/>
              <a:gd name="connsiteX3" fmla="*/ 1682329 w 2061299"/>
              <a:gd name="connsiteY3" fmla="*/ 313234 h 1225118"/>
              <a:gd name="connsiteX4" fmla="*/ 2060221 w 2061299"/>
              <a:gd name="connsiteY4" fmla="*/ 124287 h 1225118"/>
              <a:gd name="connsiteX5" fmla="*/ 1762228 w 2061299"/>
              <a:gd name="connsiteY5" fmla="*/ 0 h 1225118"/>
              <a:gd name="connsiteX0" fmla="*/ 1212359 w 2035213"/>
              <a:gd name="connsiteY0" fmla="*/ 1225118 h 1225118"/>
              <a:gd name="connsiteX1" fmla="*/ 32936 w 2035213"/>
              <a:gd name="connsiteY1" fmla="*/ 913142 h 1225118"/>
              <a:gd name="connsiteX2" fmla="*/ 443824 w 2035213"/>
              <a:gd name="connsiteY2" fmla="*/ 645554 h 1225118"/>
              <a:gd name="connsiteX3" fmla="*/ 1656243 w 2035213"/>
              <a:gd name="connsiteY3" fmla="*/ 313234 h 1225118"/>
              <a:gd name="connsiteX4" fmla="*/ 2034135 w 2035213"/>
              <a:gd name="connsiteY4" fmla="*/ 124287 h 1225118"/>
              <a:gd name="connsiteX5" fmla="*/ 1736142 w 2035213"/>
              <a:gd name="connsiteY5" fmla="*/ 0 h 1225118"/>
              <a:gd name="connsiteX0" fmla="*/ 1214605 w 2037459"/>
              <a:gd name="connsiteY0" fmla="*/ 1225118 h 1225118"/>
              <a:gd name="connsiteX1" fmla="*/ 35182 w 2037459"/>
              <a:gd name="connsiteY1" fmla="*/ 913142 h 1225118"/>
              <a:gd name="connsiteX2" fmla="*/ 430830 w 2037459"/>
              <a:gd name="connsiteY2" fmla="*/ 645554 h 1225118"/>
              <a:gd name="connsiteX3" fmla="*/ 1658489 w 2037459"/>
              <a:gd name="connsiteY3" fmla="*/ 313234 h 1225118"/>
              <a:gd name="connsiteX4" fmla="*/ 2036381 w 2037459"/>
              <a:gd name="connsiteY4" fmla="*/ 124287 h 1225118"/>
              <a:gd name="connsiteX5" fmla="*/ 1738388 w 2037459"/>
              <a:gd name="connsiteY5" fmla="*/ 0 h 1225118"/>
              <a:gd name="connsiteX0" fmla="*/ 1214820 w 2037674"/>
              <a:gd name="connsiteY0" fmla="*/ 1225118 h 1225118"/>
              <a:gd name="connsiteX1" fmla="*/ 35397 w 2037674"/>
              <a:gd name="connsiteY1" fmla="*/ 913142 h 1225118"/>
              <a:gd name="connsiteX2" fmla="*/ 431045 w 2037674"/>
              <a:gd name="connsiteY2" fmla="*/ 645554 h 1225118"/>
              <a:gd name="connsiteX3" fmla="*/ 1658704 w 2037674"/>
              <a:gd name="connsiteY3" fmla="*/ 313234 h 1225118"/>
              <a:gd name="connsiteX4" fmla="*/ 2036596 w 2037674"/>
              <a:gd name="connsiteY4" fmla="*/ 124287 h 1225118"/>
              <a:gd name="connsiteX5" fmla="*/ 1738603 w 2037674"/>
              <a:gd name="connsiteY5" fmla="*/ 0 h 1225118"/>
              <a:gd name="connsiteX0" fmla="*/ 1214820 w 2037674"/>
              <a:gd name="connsiteY0" fmla="*/ 1225118 h 1225118"/>
              <a:gd name="connsiteX1" fmla="*/ 35397 w 2037674"/>
              <a:gd name="connsiteY1" fmla="*/ 913142 h 1225118"/>
              <a:gd name="connsiteX2" fmla="*/ 431045 w 2037674"/>
              <a:gd name="connsiteY2" fmla="*/ 645554 h 1225118"/>
              <a:gd name="connsiteX3" fmla="*/ 1658704 w 2037674"/>
              <a:gd name="connsiteY3" fmla="*/ 313234 h 1225118"/>
              <a:gd name="connsiteX4" fmla="*/ 2036596 w 2037674"/>
              <a:gd name="connsiteY4" fmla="*/ 124287 h 1225118"/>
              <a:gd name="connsiteX5" fmla="*/ 1738603 w 2037674"/>
              <a:gd name="connsiteY5" fmla="*/ 0 h 12251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037674" h="1225118">
                <a:moveTo>
                  <a:pt x="1214820" y="1225118"/>
                </a:moveTo>
                <a:cubicBezTo>
                  <a:pt x="683861" y="1147907"/>
                  <a:pt x="166026" y="1009736"/>
                  <a:pt x="35397" y="913142"/>
                </a:cubicBezTo>
                <a:cubicBezTo>
                  <a:pt x="-95232" y="816548"/>
                  <a:pt x="157954" y="727759"/>
                  <a:pt x="431045" y="645554"/>
                </a:cubicBezTo>
                <a:cubicBezTo>
                  <a:pt x="704136" y="563349"/>
                  <a:pt x="1391112" y="400112"/>
                  <a:pt x="1658704" y="313234"/>
                </a:cubicBezTo>
                <a:cubicBezTo>
                  <a:pt x="1926296" y="226356"/>
                  <a:pt x="2023280" y="179033"/>
                  <a:pt x="2036596" y="124287"/>
                </a:cubicBezTo>
                <a:cubicBezTo>
                  <a:pt x="2049913" y="69541"/>
                  <a:pt x="1939287" y="32255"/>
                  <a:pt x="1738603" y="0"/>
                </a:cubicBezTo>
              </a:path>
            </a:pathLst>
          </a:custGeom>
          <a:no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sp macro="" textlink="">
        <xdr:nvSpPr>
          <xdr:cNvPr id="153" name="Freeform: Shape 152">
            <a:extLst>
              <a:ext uri="{FF2B5EF4-FFF2-40B4-BE49-F238E27FC236}">
                <a16:creationId xmlns:a16="http://schemas.microsoft.com/office/drawing/2014/main" id="{EF7D7590-A1FF-4FF3-BBB1-F298422D2610}"/>
              </a:ext>
            </a:extLst>
          </xdr:cNvPr>
          <xdr:cNvSpPr/>
        </xdr:nvSpPr>
        <xdr:spPr>
          <a:xfrm>
            <a:off x="5054476" y="3099293"/>
            <a:ext cx="238760" cy="411480"/>
          </a:xfrm>
          <a:custGeom>
            <a:avLst/>
            <a:gdLst>
              <a:gd name="connsiteX0" fmla="*/ 12700 w 238760"/>
              <a:gd name="connsiteY0" fmla="*/ 406400 h 411480"/>
              <a:gd name="connsiteX1" fmla="*/ 238760 w 238760"/>
              <a:gd name="connsiteY1" fmla="*/ 411480 h 411480"/>
              <a:gd name="connsiteX2" fmla="*/ 213360 w 238760"/>
              <a:gd name="connsiteY2" fmla="*/ 0 h 411480"/>
              <a:gd name="connsiteX3" fmla="*/ 0 w 238760"/>
              <a:gd name="connsiteY3" fmla="*/ 0 h 411480"/>
              <a:gd name="connsiteX4" fmla="*/ 12700 w 238760"/>
              <a:gd name="connsiteY4" fmla="*/ 406400 h 4114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8760" h="411480">
                <a:moveTo>
                  <a:pt x="12700" y="406400"/>
                </a:moveTo>
                <a:lnTo>
                  <a:pt x="238760" y="411480"/>
                </a:lnTo>
                <a:lnTo>
                  <a:pt x="213360" y="0"/>
                </a:lnTo>
                <a:lnTo>
                  <a:pt x="0" y="0"/>
                </a:lnTo>
                <a:lnTo>
                  <a:pt x="12700" y="406400"/>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highlight>
                <a:srgbClr val="FFFF00"/>
              </a:highlight>
            </a:endParaRPr>
          </a:p>
        </xdr:txBody>
      </xdr:sp>
      <xdr:sp macro="" textlink="">
        <xdr:nvSpPr>
          <xdr:cNvPr id="154" name="Freeform: Shape 153">
            <a:extLst>
              <a:ext uri="{FF2B5EF4-FFF2-40B4-BE49-F238E27FC236}">
                <a16:creationId xmlns:a16="http://schemas.microsoft.com/office/drawing/2014/main" id="{92576595-FC42-4C0B-9612-4F565C3E8903}"/>
              </a:ext>
            </a:extLst>
          </xdr:cNvPr>
          <xdr:cNvSpPr/>
        </xdr:nvSpPr>
        <xdr:spPr>
          <a:xfrm>
            <a:off x="5001136" y="2470222"/>
            <a:ext cx="218441" cy="220980"/>
          </a:xfrm>
          <a:custGeom>
            <a:avLst/>
            <a:gdLst>
              <a:gd name="connsiteX0" fmla="*/ 0 w 208280"/>
              <a:gd name="connsiteY0" fmla="*/ 7620 h 228600"/>
              <a:gd name="connsiteX1" fmla="*/ 30480 w 208280"/>
              <a:gd name="connsiteY1" fmla="*/ 228600 h 228600"/>
              <a:gd name="connsiteX2" fmla="*/ 208280 w 208280"/>
              <a:gd name="connsiteY2" fmla="*/ 223520 h 228600"/>
              <a:gd name="connsiteX3" fmla="*/ 154940 w 208280"/>
              <a:gd name="connsiteY3" fmla="*/ 0 h 228600"/>
              <a:gd name="connsiteX4" fmla="*/ 0 w 208280"/>
              <a:gd name="connsiteY4" fmla="*/ 7620 h 228600"/>
              <a:gd name="connsiteX0" fmla="*/ 0 w 208280"/>
              <a:gd name="connsiteY0" fmla="*/ 12700 h 233680"/>
              <a:gd name="connsiteX1" fmla="*/ 30480 w 208280"/>
              <a:gd name="connsiteY1" fmla="*/ 233680 h 233680"/>
              <a:gd name="connsiteX2" fmla="*/ 208280 w 208280"/>
              <a:gd name="connsiteY2" fmla="*/ 228600 h 233680"/>
              <a:gd name="connsiteX3" fmla="*/ 160020 w 208280"/>
              <a:gd name="connsiteY3" fmla="*/ 0 h 233680"/>
              <a:gd name="connsiteX4" fmla="*/ 0 w 208280"/>
              <a:gd name="connsiteY4" fmla="*/ 12700 h 233680"/>
              <a:gd name="connsiteX0" fmla="*/ 0 w 218440"/>
              <a:gd name="connsiteY0" fmla="*/ 12700 h 233680"/>
              <a:gd name="connsiteX1" fmla="*/ 30480 w 218440"/>
              <a:gd name="connsiteY1" fmla="*/ 233680 h 233680"/>
              <a:gd name="connsiteX2" fmla="*/ 218440 w 218440"/>
              <a:gd name="connsiteY2" fmla="*/ 228600 h 233680"/>
              <a:gd name="connsiteX3" fmla="*/ 160020 w 218440"/>
              <a:gd name="connsiteY3" fmla="*/ 0 h 233680"/>
              <a:gd name="connsiteX4" fmla="*/ 0 w 218440"/>
              <a:gd name="connsiteY4" fmla="*/ 12700 h 233680"/>
              <a:gd name="connsiteX0" fmla="*/ 0 w 218440"/>
              <a:gd name="connsiteY0" fmla="*/ 0 h 220980"/>
              <a:gd name="connsiteX1" fmla="*/ 30480 w 218440"/>
              <a:gd name="connsiteY1" fmla="*/ 220980 h 220980"/>
              <a:gd name="connsiteX2" fmla="*/ 218440 w 218440"/>
              <a:gd name="connsiteY2" fmla="*/ 215900 h 220980"/>
              <a:gd name="connsiteX3" fmla="*/ 165100 w 218440"/>
              <a:gd name="connsiteY3" fmla="*/ 5080 h 220980"/>
              <a:gd name="connsiteX4" fmla="*/ 0 w 218440"/>
              <a:gd name="connsiteY4" fmla="*/ 0 h 2209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8440" h="220980">
                <a:moveTo>
                  <a:pt x="0" y="0"/>
                </a:moveTo>
                <a:lnTo>
                  <a:pt x="30480" y="220980"/>
                </a:lnTo>
                <a:lnTo>
                  <a:pt x="218440" y="215900"/>
                </a:lnTo>
                <a:lnTo>
                  <a:pt x="165100" y="5080"/>
                </a:lnTo>
                <a:lnTo>
                  <a:pt x="0" y="0"/>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highlight>
                <a:srgbClr val="FFFF00"/>
              </a:highlight>
            </a:endParaRPr>
          </a:p>
        </xdr:txBody>
      </xdr:sp>
      <xdr:sp macro="" textlink="">
        <xdr:nvSpPr>
          <xdr:cNvPr id="155" name="Freeform: Shape 154">
            <a:extLst>
              <a:ext uri="{FF2B5EF4-FFF2-40B4-BE49-F238E27FC236}">
                <a16:creationId xmlns:a16="http://schemas.microsoft.com/office/drawing/2014/main" id="{2D6AC1A3-1A60-4EFE-BD26-5F20BA9DC8E5}"/>
              </a:ext>
            </a:extLst>
          </xdr:cNvPr>
          <xdr:cNvSpPr/>
        </xdr:nvSpPr>
        <xdr:spPr>
          <a:xfrm>
            <a:off x="4874136" y="2070593"/>
            <a:ext cx="213360" cy="127000"/>
          </a:xfrm>
          <a:custGeom>
            <a:avLst/>
            <a:gdLst>
              <a:gd name="connsiteX0" fmla="*/ 0 w 195580"/>
              <a:gd name="connsiteY0" fmla="*/ 5080 h 121920"/>
              <a:gd name="connsiteX1" fmla="*/ 137160 w 195580"/>
              <a:gd name="connsiteY1" fmla="*/ 0 h 121920"/>
              <a:gd name="connsiteX2" fmla="*/ 195580 w 195580"/>
              <a:gd name="connsiteY2" fmla="*/ 116840 h 121920"/>
              <a:gd name="connsiteX3" fmla="*/ 55880 w 195580"/>
              <a:gd name="connsiteY3" fmla="*/ 121920 h 121920"/>
              <a:gd name="connsiteX4" fmla="*/ 0 w 195580"/>
              <a:gd name="connsiteY4" fmla="*/ 5080 h 121920"/>
              <a:gd name="connsiteX0" fmla="*/ 0 w 195580"/>
              <a:gd name="connsiteY0" fmla="*/ 5080 h 121920"/>
              <a:gd name="connsiteX1" fmla="*/ 137160 w 195580"/>
              <a:gd name="connsiteY1" fmla="*/ 0 h 121920"/>
              <a:gd name="connsiteX2" fmla="*/ 195580 w 195580"/>
              <a:gd name="connsiteY2" fmla="*/ 116840 h 121920"/>
              <a:gd name="connsiteX3" fmla="*/ 38100 w 195580"/>
              <a:gd name="connsiteY3" fmla="*/ 121920 h 121920"/>
              <a:gd name="connsiteX4" fmla="*/ 0 w 195580"/>
              <a:gd name="connsiteY4" fmla="*/ 5080 h 121920"/>
              <a:gd name="connsiteX0" fmla="*/ 0 w 175260"/>
              <a:gd name="connsiteY0" fmla="*/ 5080 h 121920"/>
              <a:gd name="connsiteX1" fmla="*/ 137160 w 175260"/>
              <a:gd name="connsiteY1" fmla="*/ 0 h 121920"/>
              <a:gd name="connsiteX2" fmla="*/ 175260 w 175260"/>
              <a:gd name="connsiteY2" fmla="*/ 116840 h 121920"/>
              <a:gd name="connsiteX3" fmla="*/ 38100 w 175260"/>
              <a:gd name="connsiteY3" fmla="*/ 121920 h 121920"/>
              <a:gd name="connsiteX4" fmla="*/ 0 w 175260"/>
              <a:gd name="connsiteY4" fmla="*/ 5080 h 121920"/>
              <a:gd name="connsiteX0" fmla="*/ 0 w 193040"/>
              <a:gd name="connsiteY0" fmla="*/ 5080 h 121920"/>
              <a:gd name="connsiteX1" fmla="*/ 154940 w 193040"/>
              <a:gd name="connsiteY1" fmla="*/ 0 h 121920"/>
              <a:gd name="connsiteX2" fmla="*/ 193040 w 193040"/>
              <a:gd name="connsiteY2" fmla="*/ 116840 h 121920"/>
              <a:gd name="connsiteX3" fmla="*/ 55880 w 193040"/>
              <a:gd name="connsiteY3" fmla="*/ 121920 h 121920"/>
              <a:gd name="connsiteX4" fmla="*/ 0 w 193040"/>
              <a:gd name="connsiteY4" fmla="*/ 5080 h 121920"/>
              <a:gd name="connsiteX0" fmla="*/ 0 w 193040"/>
              <a:gd name="connsiteY0" fmla="*/ 5080 h 121920"/>
              <a:gd name="connsiteX1" fmla="*/ 139700 w 193040"/>
              <a:gd name="connsiteY1" fmla="*/ 0 h 121920"/>
              <a:gd name="connsiteX2" fmla="*/ 193040 w 193040"/>
              <a:gd name="connsiteY2" fmla="*/ 116840 h 121920"/>
              <a:gd name="connsiteX3" fmla="*/ 55880 w 193040"/>
              <a:gd name="connsiteY3" fmla="*/ 121920 h 121920"/>
              <a:gd name="connsiteX4" fmla="*/ 0 w 193040"/>
              <a:gd name="connsiteY4" fmla="*/ 5080 h 121920"/>
              <a:gd name="connsiteX0" fmla="*/ 0 w 213360"/>
              <a:gd name="connsiteY0" fmla="*/ 5080 h 121920"/>
              <a:gd name="connsiteX1" fmla="*/ 139700 w 213360"/>
              <a:gd name="connsiteY1" fmla="*/ 0 h 121920"/>
              <a:gd name="connsiteX2" fmla="*/ 213360 w 213360"/>
              <a:gd name="connsiteY2" fmla="*/ 116840 h 121920"/>
              <a:gd name="connsiteX3" fmla="*/ 55880 w 213360"/>
              <a:gd name="connsiteY3" fmla="*/ 121920 h 121920"/>
              <a:gd name="connsiteX4" fmla="*/ 0 w 213360"/>
              <a:gd name="connsiteY4" fmla="*/ 5080 h 121920"/>
              <a:gd name="connsiteX0" fmla="*/ 0 w 213360"/>
              <a:gd name="connsiteY0" fmla="*/ 5080 h 132080"/>
              <a:gd name="connsiteX1" fmla="*/ 139700 w 213360"/>
              <a:gd name="connsiteY1" fmla="*/ 0 h 132080"/>
              <a:gd name="connsiteX2" fmla="*/ 213360 w 213360"/>
              <a:gd name="connsiteY2" fmla="*/ 132080 h 132080"/>
              <a:gd name="connsiteX3" fmla="*/ 55880 w 213360"/>
              <a:gd name="connsiteY3" fmla="*/ 121920 h 132080"/>
              <a:gd name="connsiteX4" fmla="*/ 0 w 213360"/>
              <a:gd name="connsiteY4" fmla="*/ 5080 h 132080"/>
              <a:gd name="connsiteX0" fmla="*/ 0 w 213360"/>
              <a:gd name="connsiteY0" fmla="*/ 5080 h 124460"/>
              <a:gd name="connsiteX1" fmla="*/ 139700 w 213360"/>
              <a:gd name="connsiteY1" fmla="*/ 0 h 124460"/>
              <a:gd name="connsiteX2" fmla="*/ 213360 w 213360"/>
              <a:gd name="connsiteY2" fmla="*/ 124460 h 124460"/>
              <a:gd name="connsiteX3" fmla="*/ 55880 w 213360"/>
              <a:gd name="connsiteY3" fmla="*/ 121920 h 124460"/>
              <a:gd name="connsiteX4" fmla="*/ 0 w 213360"/>
              <a:gd name="connsiteY4" fmla="*/ 5080 h 124460"/>
              <a:gd name="connsiteX0" fmla="*/ 0 w 213360"/>
              <a:gd name="connsiteY0" fmla="*/ 5080 h 127000"/>
              <a:gd name="connsiteX1" fmla="*/ 139700 w 213360"/>
              <a:gd name="connsiteY1" fmla="*/ 0 h 127000"/>
              <a:gd name="connsiteX2" fmla="*/ 213360 w 213360"/>
              <a:gd name="connsiteY2" fmla="*/ 124460 h 127000"/>
              <a:gd name="connsiteX3" fmla="*/ 60960 w 213360"/>
              <a:gd name="connsiteY3" fmla="*/ 127000 h 127000"/>
              <a:gd name="connsiteX4" fmla="*/ 0 w 213360"/>
              <a:gd name="connsiteY4" fmla="*/ 5080 h 127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3360" h="127000">
                <a:moveTo>
                  <a:pt x="0" y="5080"/>
                </a:moveTo>
                <a:lnTo>
                  <a:pt x="139700" y="0"/>
                </a:lnTo>
                <a:lnTo>
                  <a:pt x="213360" y="124460"/>
                </a:lnTo>
                <a:lnTo>
                  <a:pt x="60960" y="127000"/>
                </a:lnTo>
                <a:lnTo>
                  <a:pt x="0" y="5080"/>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highlight>
                <a:srgbClr val="FFFF00"/>
              </a:highlight>
            </a:endParaRPr>
          </a:p>
        </xdr:txBody>
      </xdr:sp>
      <xdr:sp macro="" textlink="">
        <xdr:nvSpPr>
          <xdr:cNvPr id="156" name="Freeform: Shape 155">
            <a:extLst>
              <a:ext uri="{FF2B5EF4-FFF2-40B4-BE49-F238E27FC236}">
                <a16:creationId xmlns:a16="http://schemas.microsoft.com/office/drawing/2014/main" id="{3D6A5BB0-85F1-450A-BF5C-F9D6BC1C4D98}"/>
              </a:ext>
            </a:extLst>
          </xdr:cNvPr>
          <xdr:cNvSpPr/>
        </xdr:nvSpPr>
        <xdr:spPr>
          <a:xfrm>
            <a:off x="4739516" y="1869933"/>
            <a:ext cx="200660" cy="91440"/>
          </a:xfrm>
          <a:custGeom>
            <a:avLst/>
            <a:gdLst>
              <a:gd name="connsiteX0" fmla="*/ 0 w 172720"/>
              <a:gd name="connsiteY0" fmla="*/ 7620 h 88900"/>
              <a:gd name="connsiteX1" fmla="*/ 121920 w 172720"/>
              <a:gd name="connsiteY1" fmla="*/ 0 h 88900"/>
              <a:gd name="connsiteX2" fmla="*/ 172720 w 172720"/>
              <a:gd name="connsiteY2" fmla="*/ 81280 h 88900"/>
              <a:gd name="connsiteX3" fmla="*/ 53340 w 172720"/>
              <a:gd name="connsiteY3" fmla="*/ 88900 h 88900"/>
              <a:gd name="connsiteX4" fmla="*/ 0 w 172720"/>
              <a:gd name="connsiteY4" fmla="*/ 7620 h 88900"/>
              <a:gd name="connsiteX0" fmla="*/ 0 w 185420"/>
              <a:gd name="connsiteY0" fmla="*/ 7620 h 88900"/>
              <a:gd name="connsiteX1" fmla="*/ 121920 w 185420"/>
              <a:gd name="connsiteY1" fmla="*/ 0 h 88900"/>
              <a:gd name="connsiteX2" fmla="*/ 185420 w 185420"/>
              <a:gd name="connsiteY2" fmla="*/ 81280 h 88900"/>
              <a:gd name="connsiteX3" fmla="*/ 53340 w 185420"/>
              <a:gd name="connsiteY3" fmla="*/ 88900 h 88900"/>
              <a:gd name="connsiteX4" fmla="*/ 0 w 185420"/>
              <a:gd name="connsiteY4" fmla="*/ 7620 h 88900"/>
              <a:gd name="connsiteX0" fmla="*/ 0 w 185420"/>
              <a:gd name="connsiteY0" fmla="*/ 7620 h 88900"/>
              <a:gd name="connsiteX1" fmla="*/ 121920 w 185420"/>
              <a:gd name="connsiteY1" fmla="*/ 0 h 88900"/>
              <a:gd name="connsiteX2" fmla="*/ 185420 w 185420"/>
              <a:gd name="connsiteY2" fmla="*/ 81280 h 88900"/>
              <a:gd name="connsiteX3" fmla="*/ 53340 w 185420"/>
              <a:gd name="connsiteY3" fmla="*/ 88900 h 88900"/>
              <a:gd name="connsiteX4" fmla="*/ 0 w 185420"/>
              <a:gd name="connsiteY4" fmla="*/ 7620 h 88900"/>
              <a:gd name="connsiteX0" fmla="*/ 0 w 185420"/>
              <a:gd name="connsiteY0" fmla="*/ 2540 h 88900"/>
              <a:gd name="connsiteX1" fmla="*/ 121920 w 185420"/>
              <a:gd name="connsiteY1" fmla="*/ 0 h 88900"/>
              <a:gd name="connsiteX2" fmla="*/ 185420 w 185420"/>
              <a:gd name="connsiteY2" fmla="*/ 81280 h 88900"/>
              <a:gd name="connsiteX3" fmla="*/ 53340 w 185420"/>
              <a:gd name="connsiteY3" fmla="*/ 88900 h 88900"/>
              <a:gd name="connsiteX4" fmla="*/ 0 w 185420"/>
              <a:gd name="connsiteY4" fmla="*/ 2540 h 88900"/>
              <a:gd name="connsiteX0" fmla="*/ 0 w 200660"/>
              <a:gd name="connsiteY0" fmla="*/ 12700 h 88900"/>
              <a:gd name="connsiteX1" fmla="*/ 137160 w 200660"/>
              <a:gd name="connsiteY1" fmla="*/ 0 h 88900"/>
              <a:gd name="connsiteX2" fmla="*/ 200660 w 200660"/>
              <a:gd name="connsiteY2" fmla="*/ 81280 h 88900"/>
              <a:gd name="connsiteX3" fmla="*/ 68580 w 200660"/>
              <a:gd name="connsiteY3" fmla="*/ 88900 h 88900"/>
              <a:gd name="connsiteX4" fmla="*/ 0 w 200660"/>
              <a:gd name="connsiteY4" fmla="*/ 12700 h 88900"/>
              <a:gd name="connsiteX0" fmla="*/ 0 w 200660"/>
              <a:gd name="connsiteY0" fmla="*/ 0 h 91440"/>
              <a:gd name="connsiteX1" fmla="*/ 137160 w 200660"/>
              <a:gd name="connsiteY1" fmla="*/ 2540 h 91440"/>
              <a:gd name="connsiteX2" fmla="*/ 200660 w 200660"/>
              <a:gd name="connsiteY2" fmla="*/ 83820 h 91440"/>
              <a:gd name="connsiteX3" fmla="*/ 68580 w 200660"/>
              <a:gd name="connsiteY3" fmla="*/ 91440 h 91440"/>
              <a:gd name="connsiteX4" fmla="*/ 0 w 200660"/>
              <a:gd name="connsiteY4" fmla="*/ 0 h 914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0660" h="91440">
                <a:moveTo>
                  <a:pt x="0" y="0"/>
                </a:moveTo>
                <a:lnTo>
                  <a:pt x="137160" y="2540"/>
                </a:lnTo>
                <a:lnTo>
                  <a:pt x="200660" y="83820"/>
                </a:lnTo>
                <a:lnTo>
                  <a:pt x="68580" y="91440"/>
                </a:lnTo>
                <a:lnTo>
                  <a:pt x="0" y="0"/>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highlight>
                <a:srgbClr val="FFFF00"/>
              </a:highlight>
            </a:endParaRPr>
          </a:p>
        </xdr:txBody>
      </xdr:sp>
      <xdr:sp macro="" textlink="">
        <xdr:nvSpPr>
          <xdr:cNvPr id="157" name="Freeform: Shape 156">
            <a:extLst>
              <a:ext uri="{FF2B5EF4-FFF2-40B4-BE49-F238E27FC236}">
                <a16:creationId xmlns:a16="http://schemas.microsoft.com/office/drawing/2014/main" id="{C1AF8EA5-97C5-423E-B70E-40B57C52F5ED}"/>
              </a:ext>
            </a:extLst>
          </xdr:cNvPr>
          <xdr:cNvSpPr/>
        </xdr:nvSpPr>
        <xdr:spPr>
          <a:xfrm>
            <a:off x="4584576" y="1735313"/>
            <a:ext cx="193040" cy="71120"/>
          </a:xfrm>
          <a:custGeom>
            <a:avLst/>
            <a:gdLst>
              <a:gd name="connsiteX0" fmla="*/ 0 w 160020"/>
              <a:gd name="connsiteY0" fmla="*/ 10160 h 68580"/>
              <a:gd name="connsiteX1" fmla="*/ 106680 w 160020"/>
              <a:gd name="connsiteY1" fmla="*/ 0 h 68580"/>
              <a:gd name="connsiteX2" fmla="*/ 160020 w 160020"/>
              <a:gd name="connsiteY2" fmla="*/ 68580 h 68580"/>
              <a:gd name="connsiteX3" fmla="*/ 38100 w 160020"/>
              <a:gd name="connsiteY3" fmla="*/ 66040 h 68580"/>
              <a:gd name="connsiteX4" fmla="*/ 0 w 160020"/>
              <a:gd name="connsiteY4" fmla="*/ 10160 h 68580"/>
              <a:gd name="connsiteX0" fmla="*/ 0 w 162560"/>
              <a:gd name="connsiteY0" fmla="*/ 10160 h 66040"/>
              <a:gd name="connsiteX1" fmla="*/ 106680 w 162560"/>
              <a:gd name="connsiteY1" fmla="*/ 0 h 66040"/>
              <a:gd name="connsiteX2" fmla="*/ 162560 w 162560"/>
              <a:gd name="connsiteY2" fmla="*/ 60960 h 66040"/>
              <a:gd name="connsiteX3" fmla="*/ 38100 w 162560"/>
              <a:gd name="connsiteY3" fmla="*/ 66040 h 66040"/>
              <a:gd name="connsiteX4" fmla="*/ 0 w 162560"/>
              <a:gd name="connsiteY4" fmla="*/ 10160 h 66040"/>
              <a:gd name="connsiteX0" fmla="*/ 0 w 175260"/>
              <a:gd name="connsiteY0" fmla="*/ 10160 h 66040"/>
              <a:gd name="connsiteX1" fmla="*/ 119380 w 175260"/>
              <a:gd name="connsiteY1" fmla="*/ 0 h 66040"/>
              <a:gd name="connsiteX2" fmla="*/ 175260 w 175260"/>
              <a:gd name="connsiteY2" fmla="*/ 60960 h 66040"/>
              <a:gd name="connsiteX3" fmla="*/ 50800 w 175260"/>
              <a:gd name="connsiteY3" fmla="*/ 66040 h 66040"/>
              <a:gd name="connsiteX4" fmla="*/ 0 w 175260"/>
              <a:gd name="connsiteY4" fmla="*/ 10160 h 66040"/>
              <a:gd name="connsiteX0" fmla="*/ 0 w 175260"/>
              <a:gd name="connsiteY0" fmla="*/ 10160 h 66040"/>
              <a:gd name="connsiteX1" fmla="*/ 104140 w 175260"/>
              <a:gd name="connsiteY1" fmla="*/ 0 h 66040"/>
              <a:gd name="connsiteX2" fmla="*/ 175260 w 175260"/>
              <a:gd name="connsiteY2" fmla="*/ 60960 h 66040"/>
              <a:gd name="connsiteX3" fmla="*/ 50800 w 175260"/>
              <a:gd name="connsiteY3" fmla="*/ 66040 h 66040"/>
              <a:gd name="connsiteX4" fmla="*/ 0 w 175260"/>
              <a:gd name="connsiteY4" fmla="*/ 10160 h 66040"/>
              <a:gd name="connsiteX0" fmla="*/ 0 w 175260"/>
              <a:gd name="connsiteY0" fmla="*/ 0 h 68580"/>
              <a:gd name="connsiteX1" fmla="*/ 104140 w 175260"/>
              <a:gd name="connsiteY1" fmla="*/ 2540 h 68580"/>
              <a:gd name="connsiteX2" fmla="*/ 175260 w 175260"/>
              <a:gd name="connsiteY2" fmla="*/ 63500 h 68580"/>
              <a:gd name="connsiteX3" fmla="*/ 50800 w 175260"/>
              <a:gd name="connsiteY3" fmla="*/ 68580 h 68580"/>
              <a:gd name="connsiteX4" fmla="*/ 0 w 175260"/>
              <a:gd name="connsiteY4" fmla="*/ 0 h 68580"/>
              <a:gd name="connsiteX0" fmla="*/ 0 w 193040"/>
              <a:gd name="connsiteY0" fmla="*/ 0 h 68580"/>
              <a:gd name="connsiteX1" fmla="*/ 121920 w 193040"/>
              <a:gd name="connsiteY1" fmla="*/ 2540 h 68580"/>
              <a:gd name="connsiteX2" fmla="*/ 193040 w 193040"/>
              <a:gd name="connsiteY2" fmla="*/ 63500 h 68580"/>
              <a:gd name="connsiteX3" fmla="*/ 68580 w 193040"/>
              <a:gd name="connsiteY3" fmla="*/ 68580 h 68580"/>
              <a:gd name="connsiteX4" fmla="*/ 0 w 193040"/>
              <a:gd name="connsiteY4" fmla="*/ 0 h 68580"/>
              <a:gd name="connsiteX0" fmla="*/ 0 w 193040"/>
              <a:gd name="connsiteY0" fmla="*/ 2540 h 71120"/>
              <a:gd name="connsiteX1" fmla="*/ 116840 w 193040"/>
              <a:gd name="connsiteY1" fmla="*/ 0 h 71120"/>
              <a:gd name="connsiteX2" fmla="*/ 193040 w 193040"/>
              <a:gd name="connsiteY2" fmla="*/ 66040 h 71120"/>
              <a:gd name="connsiteX3" fmla="*/ 68580 w 193040"/>
              <a:gd name="connsiteY3" fmla="*/ 71120 h 71120"/>
              <a:gd name="connsiteX4" fmla="*/ 0 w 193040"/>
              <a:gd name="connsiteY4" fmla="*/ 2540 h 711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3040" h="71120">
                <a:moveTo>
                  <a:pt x="0" y="2540"/>
                </a:moveTo>
                <a:lnTo>
                  <a:pt x="116840" y="0"/>
                </a:lnTo>
                <a:lnTo>
                  <a:pt x="193040" y="66040"/>
                </a:lnTo>
                <a:lnTo>
                  <a:pt x="68580" y="71120"/>
                </a:lnTo>
                <a:lnTo>
                  <a:pt x="0" y="2540"/>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highlight>
                <a:srgbClr val="FFFF00"/>
              </a:highlight>
            </a:endParaRPr>
          </a:p>
        </xdr:txBody>
      </xdr:sp>
      <xdr:sp macro="" textlink="">
        <xdr:nvSpPr>
          <xdr:cNvPr id="158" name="Freeform: Shape 157">
            <a:extLst>
              <a:ext uri="{FF2B5EF4-FFF2-40B4-BE49-F238E27FC236}">
                <a16:creationId xmlns:a16="http://schemas.microsoft.com/office/drawing/2014/main" id="{6F516071-5C2D-4890-B337-6A73B755CB5D}"/>
              </a:ext>
            </a:extLst>
          </xdr:cNvPr>
          <xdr:cNvSpPr/>
        </xdr:nvSpPr>
        <xdr:spPr>
          <a:xfrm>
            <a:off x="4437256" y="1643873"/>
            <a:ext cx="190500" cy="66040"/>
          </a:xfrm>
          <a:custGeom>
            <a:avLst/>
            <a:gdLst>
              <a:gd name="connsiteX0" fmla="*/ 0 w 167640"/>
              <a:gd name="connsiteY0" fmla="*/ 0 h 58420"/>
              <a:gd name="connsiteX1" fmla="*/ 101600 w 167640"/>
              <a:gd name="connsiteY1" fmla="*/ 0 h 58420"/>
              <a:gd name="connsiteX2" fmla="*/ 167640 w 167640"/>
              <a:gd name="connsiteY2" fmla="*/ 45720 h 58420"/>
              <a:gd name="connsiteX3" fmla="*/ 35560 w 167640"/>
              <a:gd name="connsiteY3" fmla="*/ 58420 h 58420"/>
              <a:gd name="connsiteX4" fmla="*/ 0 w 167640"/>
              <a:gd name="connsiteY4" fmla="*/ 0 h 58420"/>
              <a:gd name="connsiteX0" fmla="*/ 0 w 190500"/>
              <a:gd name="connsiteY0" fmla="*/ 0 h 58420"/>
              <a:gd name="connsiteX1" fmla="*/ 124460 w 190500"/>
              <a:gd name="connsiteY1" fmla="*/ 0 h 58420"/>
              <a:gd name="connsiteX2" fmla="*/ 190500 w 190500"/>
              <a:gd name="connsiteY2" fmla="*/ 45720 h 58420"/>
              <a:gd name="connsiteX3" fmla="*/ 58420 w 190500"/>
              <a:gd name="connsiteY3" fmla="*/ 58420 h 58420"/>
              <a:gd name="connsiteX4" fmla="*/ 0 w 190500"/>
              <a:gd name="connsiteY4" fmla="*/ 0 h 58420"/>
              <a:gd name="connsiteX0" fmla="*/ 0 w 190500"/>
              <a:gd name="connsiteY0" fmla="*/ 7620 h 66040"/>
              <a:gd name="connsiteX1" fmla="*/ 109220 w 190500"/>
              <a:gd name="connsiteY1" fmla="*/ 0 h 66040"/>
              <a:gd name="connsiteX2" fmla="*/ 190500 w 190500"/>
              <a:gd name="connsiteY2" fmla="*/ 53340 h 66040"/>
              <a:gd name="connsiteX3" fmla="*/ 58420 w 190500"/>
              <a:gd name="connsiteY3" fmla="*/ 66040 h 66040"/>
              <a:gd name="connsiteX4" fmla="*/ 0 w 190500"/>
              <a:gd name="connsiteY4" fmla="*/ 7620 h 6604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0500" h="66040">
                <a:moveTo>
                  <a:pt x="0" y="7620"/>
                </a:moveTo>
                <a:lnTo>
                  <a:pt x="109220" y="0"/>
                </a:lnTo>
                <a:lnTo>
                  <a:pt x="190500" y="53340"/>
                </a:lnTo>
                <a:lnTo>
                  <a:pt x="58420" y="66040"/>
                </a:lnTo>
                <a:lnTo>
                  <a:pt x="0" y="7620"/>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highlight>
                <a:srgbClr val="FFFF00"/>
              </a:highlight>
            </a:endParaRPr>
          </a:p>
        </xdr:txBody>
      </xdr:sp>
      <xdr:sp macro="" textlink="">
        <xdr:nvSpPr>
          <xdr:cNvPr id="159" name="Freeform: Shape 158">
            <a:extLst>
              <a:ext uri="{FF2B5EF4-FFF2-40B4-BE49-F238E27FC236}">
                <a16:creationId xmlns:a16="http://schemas.microsoft.com/office/drawing/2014/main" id="{2EB6367F-CDF5-4D24-A4DF-7E925AFBE3DD}"/>
              </a:ext>
            </a:extLst>
          </xdr:cNvPr>
          <xdr:cNvSpPr/>
        </xdr:nvSpPr>
        <xdr:spPr>
          <a:xfrm>
            <a:off x="4257925" y="1551878"/>
            <a:ext cx="173355" cy="63191"/>
          </a:xfrm>
          <a:custGeom>
            <a:avLst/>
            <a:gdLst>
              <a:gd name="connsiteX0" fmla="*/ 0 w 167640"/>
              <a:gd name="connsiteY0" fmla="*/ 0 h 58420"/>
              <a:gd name="connsiteX1" fmla="*/ 101600 w 167640"/>
              <a:gd name="connsiteY1" fmla="*/ 0 h 58420"/>
              <a:gd name="connsiteX2" fmla="*/ 167640 w 167640"/>
              <a:gd name="connsiteY2" fmla="*/ 45720 h 58420"/>
              <a:gd name="connsiteX3" fmla="*/ 35560 w 167640"/>
              <a:gd name="connsiteY3" fmla="*/ 58420 h 58420"/>
              <a:gd name="connsiteX4" fmla="*/ 0 w 167640"/>
              <a:gd name="connsiteY4" fmla="*/ 0 h 58420"/>
              <a:gd name="connsiteX0" fmla="*/ 0 w 190500"/>
              <a:gd name="connsiteY0" fmla="*/ 0 h 58420"/>
              <a:gd name="connsiteX1" fmla="*/ 124460 w 190500"/>
              <a:gd name="connsiteY1" fmla="*/ 0 h 58420"/>
              <a:gd name="connsiteX2" fmla="*/ 190500 w 190500"/>
              <a:gd name="connsiteY2" fmla="*/ 45720 h 58420"/>
              <a:gd name="connsiteX3" fmla="*/ 58420 w 190500"/>
              <a:gd name="connsiteY3" fmla="*/ 58420 h 58420"/>
              <a:gd name="connsiteX4" fmla="*/ 0 w 190500"/>
              <a:gd name="connsiteY4" fmla="*/ 0 h 58420"/>
              <a:gd name="connsiteX0" fmla="*/ 0 w 190500"/>
              <a:gd name="connsiteY0" fmla="*/ 7620 h 66040"/>
              <a:gd name="connsiteX1" fmla="*/ 109220 w 190500"/>
              <a:gd name="connsiteY1" fmla="*/ 0 h 66040"/>
              <a:gd name="connsiteX2" fmla="*/ 190500 w 190500"/>
              <a:gd name="connsiteY2" fmla="*/ 53340 h 66040"/>
              <a:gd name="connsiteX3" fmla="*/ 58420 w 190500"/>
              <a:gd name="connsiteY3" fmla="*/ 66040 h 66040"/>
              <a:gd name="connsiteX4" fmla="*/ 0 w 190500"/>
              <a:gd name="connsiteY4" fmla="*/ 7620 h 66040"/>
              <a:gd name="connsiteX0" fmla="*/ 0 w 190500"/>
              <a:gd name="connsiteY0" fmla="*/ 7620 h 66040"/>
              <a:gd name="connsiteX1" fmla="*/ 109220 w 190500"/>
              <a:gd name="connsiteY1" fmla="*/ 0 h 66040"/>
              <a:gd name="connsiteX2" fmla="*/ 190500 w 190500"/>
              <a:gd name="connsiteY2" fmla="*/ 45720 h 66040"/>
              <a:gd name="connsiteX3" fmla="*/ 58420 w 190500"/>
              <a:gd name="connsiteY3" fmla="*/ 66040 h 66040"/>
              <a:gd name="connsiteX4" fmla="*/ 0 w 190500"/>
              <a:gd name="connsiteY4" fmla="*/ 7620 h 66040"/>
              <a:gd name="connsiteX0" fmla="*/ 0 w 190500"/>
              <a:gd name="connsiteY0" fmla="*/ 7620 h 66040"/>
              <a:gd name="connsiteX1" fmla="*/ 109220 w 190500"/>
              <a:gd name="connsiteY1" fmla="*/ 0 h 66040"/>
              <a:gd name="connsiteX2" fmla="*/ 190500 w 190500"/>
              <a:gd name="connsiteY2" fmla="*/ 45720 h 66040"/>
              <a:gd name="connsiteX3" fmla="*/ 79375 w 190500"/>
              <a:gd name="connsiteY3" fmla="*/ 66040 h 66040"/>
              <a:gd name="connsiteX4" fmla="*/ 0 w 190500"/>
              <a:gd name="connsiteY4" fmla="*/ 7620 h 66040"/>
              <a:gd name="connsiteX0" fmla="*/ 0 w 188595"/>
              <a:gd name="connsiteY0" fmla="*/ 7620 h 66040"/>
              <a:gd name="connsiteX1" fmla="*/ 109220 w 188595"/>
              <a:gd name="connsiteY1" fmla="*/ 0 h 66040"/>
              <a:gd name="connsiteX2" fmla="*/ 188595 w 188595"/>
              <a:gd name="connsiteY2" fmla="*/ 51435 h 66040"/>
              <a:gd name="connsiteX3" fmla="*/ 79375 w 188595"/>
              <a:gd name="connsiteY3" fmla="*/ 66040 h 66040"/>
              <a:gd name="connsiteX4" fmla="*/ 0 w 188595"/>
              <a:gd name="connsiteY4" fmla="*/ 7620 h 66040"/>
              <a:gd name="connsiteX0" fmla="*/ 0 w 186690"/>
              <a:gd name="connsiteY0" fmla="*/ 11430 h 66040"/>
              <a:gd name="connsiteX1" fmla="*/ 107315 w 186690"/>
              <a:gd name="connsiteY1" fmla="*/ 0 h 66040"/>
              <a:gd name="connsiteX2" fmla="*/ 186690 w 186690"/>
              <a:gd name="connsiteY2" fmla="*/ 51435 h 66040"/>
              <a:gd name="connsiteX3" fmla="*/ 77470 w 186690"/>
              <a:gd name="connsiteY3" fmla="*/ 66040 h 66040"/>
              <a:gd name="connsiteX4" fmla="*/ 0 w 186690"/>
              <a:gd name="connsiteY4" fmla="*/ 11430 h 66040"/>
              <a:gd name="connsiteX0" fmla="*/ 0 w 186690"/>
              <a:gd name="connsiteY0" fmla="*/ 11430 h 66040"/>
              <a:gd name="connsiteX1" fmla="*/ 86360 w 186690"/>
              <a:gd name="connsiteY1" fmla="*/ 0 h 66040"/>
              <a:gd name="connsiteX2" fmla="*/ 186690 w 186690"/>
              <a:gd name="connsiteY2" fmla="*/ 51435 h 66040"/>
              <a:gd name="connsiteX3" fmla="*/ 77470 w 186690"/>
              <a:gd name="connsiteY3" fmla="*/ 66040 h 66040"/>
              <a:gd name="connsiteX4" fmla="*/ 0 w 186690"/>
              <a:gd name="connsiteY4" fmla="*/ 11430 h 66040"/>
              <a:gd name="connsiteX0" fmla="*/ 0 w 173355"/>
              <a:gd name="connsiteY0" fmla="*/ 22860 h 66040"/>
              <a:gd name="connsiteX1" fmla="*/ 73025 w 173355"/>
              <a:gd name="connsiteY1" fmla="*/ 0 h 66040"/>
              <a:gd name="connsiteX2" fmla="*/ 173355 w 173355"/>
              <a:gd name="connsiteY2" fmla="*/ 51435 h 66040"/>
              <a:gd name="connsiteX3" fmla="*/ 64135 w 173355"/>
              <a:gd name="connsiteY3" fmla="*/ 66040 h 66040"/>
              <a:gd name="connsiteX4" fmla="*/ 0 w 173355"/>
              <a:gd name="connsiteY4" fmla="*/ 22860 h 66040"/>
              <a:gd name="connsiteX0" fmla="*/ 0 w 173355"/>
              <a:gd name="connsiteY0" fmla="*/ 9525 h 52705"/>
              <a:gd name="connsiteX1" fmla="*/ 80645 w 173355"/>
              <a:gd name="connsiteY1" fmla="*/ 0 h 52705"/>
              <a:gd name="connsiteX2" fmla="*/ 173355 w 173355"/>
              <a:gd name="connsiteY2" fmla="*/ 38100 h 52705"/>
              <a:gd name="connsiteX3" fmla="*/ 64135 w 173355"/>
              <a:gd name="connsiteY3" fmla="*/ 52705 h 52705"/>
              <a:gd name="connsiteX4" fmla="*/ 0 w 173355"/>
              <a:gd name="connsiteY4" fmla="*/ 9525 h 52705"/>
              <a:gd name="connsiteX0" fmla="*/ 0 w 173355"/>
              <a:gd name="connsiteY0" fmla="*/ 9525 h 52705"/>
              <a:gd name="connsiteX1" fmla="*/ 80645 w 173355"/>
              <a:gd name="connsiteY1" fmla="*/ 0 h 52705"/>
              <a:gd name="connsiteX2" fmla="*/ 173355 w 173355"/>
              <a:gd name="connsiteY2" fmla="*/ 38100 h 52705"/>
              <a:gd name="connsiteX3" fmla="*/ 76719 w 173355"/>
              <a:gd name="connsiteY3" fmla="*/ 52705 h 52705"/>
              <a:gd name="connsiteX4" fmla="*/ 0 w 173355"/>
              <a:gd name="connsiteY4" fmla="*/ 9525 h 52705"/>
              <a:gd name="connsiteX0" fmla="*/ 0 w 173355"/>
              <a:gd name="connsiteY0" fmla="*/ 9525 h 52705"/>
              <a:gd name="connsiteX1" fmla="*/ 80645 w 173355"/>
              <a:gd name="connsiteY1" fmla="*/ 0 h 52705"/>
              <a:gd name="connsiteX2" fmla="*/ 173355 w 173355"/>
              <a:gd name="connsiteY2" fmla="*/ 38100 h 52705"/>
              <a:gd name="connsiteX3" fmla="*/ 76719 w 173355"/>
              <a:gd name="connsiteY3" fmla="*/ 52705 h 52705"/>
              <a:gd name="connsiteX4" fmla="*/ 0 w 173355"/>
              <a:gd name="connsiteY4" fmla="*/ 9525 h 52705"/>
              <a:gd name="connsiteX0" fmla="*/ 0 w 173355"/>
              <a:gd name="connsiteY0" fmla="*/ 9525 h 52705"/>
              <a:gd name="connsiteX1" fmla="*/ 80645 w 173355"/>
              <a:gd name="connsiteY1" fmla="*/ 0 h 52705"/>
              <a:gd name="connsiteX2" fmla="*/ 173355 w 173355"/>
              <a:gd name="connsiteY2" fmla="*/ 38100 h 52705"/>
              <a:gd name="connsiteX3" fmla="*/ 80914 w 173355"/>
              <a:gd name="connsiteY3" fmla="*/ 52705 h 52705"/>
              <a:gd name="connsiteX4" fmla="*/ 0 w 173355"/>
              <a:gd name="connsiteY4" fmla="*/ 9525 h 52705"/>
              <a:gd name="connsiteX0" fmla="*/ 0 w 173355"/>
              <a:gd name="connsiteY0" fmla="*/ 9525 h 52705"/>
              <a:gd name="connsiteX1" fmla="*/ 65964 w 173355"/>
              <a:gd name="connsiteY1" fmla="*/ 0 h 52705"/>
              <a:gd name="connsiteX2" fmla="*/ 173355 w 173355"/>
              <a:gd name="connsiteY2" fmla="*/ 38100 h 52705"/>
              <a:gd name="connsiteX3" fmla="*/ 80914 w 173355"/>
              <a:gd name="connsiteY3" fmla="*/ 52705 h 52705"/>
              <a:gd name="connsiteX4" fmla="*/ 0 w 173355"/>
              <a:gd name="connsiteY4" fmla="*/ 9525 h 52705"/>
              <a:gd name="connsiteX0" fmla="*/ 0 w 173355"/>
              <a:gd name="connsiteY0" fmla="*/ 20011 h 63191"/>
              <a:gd name="connsiteX1" fmla="*/ 65964 w 173355"/>
              <a:gd name="connsiteY1" fmla="*/ 0 h 63191"/>
              <a:gd name="connsiteX2" fmla="*/ 173355 w 173355"/>
              <a:gd name="connsiteY2" fmla="*/ 48586 h 63191"/>
              <a:gd name="connsiteX3" fmla="*/ 80914 w 173355"/>
              <a:gd name="connsiteY3" fmla="*/ 63191 h 63191"/>
              <a:gd name="connsiteX4" fmla="*/ 0 w 173355"/>
              <a:gd name="connsiteY4" fmla="*/ 20011 h 6319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3355" h="63191">
                <a:moveTo>
                  <a:pt x="0" y="20011"/>
                </a:moveTo>
                <a:lnTo>
                  <a:pt x="65964" y="0"/>
                </a:lnTo>
                <a:lnTo>
                  <a:pt x="173355" y="48586"/>
                </a:lnTo>
                <a:lnTo>
                  <a:pt x="80914" y="63191"/>
                </a:lnTo>
                <a:lnTo>
                  <a:pt x="0" y="20011"/>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highlight>
                <a:srgbClr val="FFFF00"/>
              </a:highlight>
            </a:endParaRPr>
          </a:p>
        </xdr:txBody>
      </xdr:sp>
      <xdr:sp macro="" textlink="">
        <xdr:nvSpPr>
          <xdr:cNvPr id="160" name="Freeform: Shape 159">
            <a:extLst>
              <a:ext uri="{FF2B5EF4-FFF2-40B4-BE49-F238E27FC236}">
                <a16:creationId xmlns:a16="http://schemas.microsoft.com/office/drawing/2014/main" id="{9CED08EF-9EC8-41F9-80C6-A41C52F89957}"/>
              </a:ext>
            </a:extLst>
          </xdr:cNvPr>
          <xdr:cNvSpPr/>
        </xdr:nvSpPr>
        <xdr:spPr>
          <a:xfrm>
            <a:off x="4094795" y="1496307"/>
            <a:ext cx="143819" cy="55571"/>
          </a:xfrm>
          <a:custGeom>
            <a:avLst/>
            <a:gdLst>
              <a:gd name="connsiteX0" fmla="*/ 0 w 167640"/>
              <a:gd name="connsiteY0" fmla="*/ 0 h 58420"/>
              <a:gd name="connsiteX1" fmla="*/ 101600 w 167640"/>
              <a:gd name="connsiteY1" fmla="*/ 0 h 58420"/>
              <a:gd name="connsiteX2" fmla="*/ 167640 w 167640"/>
              <a:gd name="connsiteY2" fmla="*/ 45720 h 58420"/>
              <a:gd name="connsiteX3" fmla="*/ 35560 w 167640"/>
              <a:gd name="connsiteY3" fmla="*/ 58420 h 58420"/>
              <a:gd name="connsiteX4" fmla="*/ 0 w 167640"/>
              <a:gd name="connsiteY4" fmla="*/ 0 h 58420"/>
              <a:gd name="connsiteX0" fmla="*/ 0 w 190500"/>
              <a:gd name="connsiteY0" fmla="*/ 0 h 58420"/>
              <a:gd name="connsiteX1" fmla="*/ 124460 w 190500"/>
              <a:gd name="connsiteY1" fmla="*/ 0 h 58420"/>
              <a:gd name="connsiteX2" fmla="*/ 190500 w 190500"/>
              <a:gd name="connsiteY2" fmla="*/ 45720 h 58420"/>
              <a:gd name="connsiteX3" fmla="*/ 58420 w 190500"/>
              <a:gd name="connsiteY3" fmla="*/ 58420 h 58420"/>
              <a:gd name="connsiteX4" fmla="*/ 0 w 190500"/>
              <a:gd name="connsiteY4" fmla="*/ 0 h 58420"/>
              <a:gd name="connsiteX0" fmla="*/ 0 w 190500"/>
              <a:gd name="connsiteY0" fmla="*/ 7620 h 66040"/>
              <a:gd name="connsiteX1" fmla="*/ 109220 w 190500"/>
              <a:gd name="connsiteY1" fmla="*/ 0 h 66040"/>
              <a:gd name="connsiteX2" fmla="*/ 190500 w 190500"/>
              <a:gd name="connsiteY2" fmla="*/ 53340 h 66040"/>
              <a:gd name="connsiteX3" fmla="*/ 58420 w 190500"/>
              <a:gd name="connsiteY3" fmla="*/ 66040 h 66040"/>
              <a:gd name="connsiteX4" fmla="*/ 0 w 190500"/>
              <a:gd name="connsiteY4" fmla="*/ 7620 h 66040"/>
              <a:gd name="connsiteX0" fmla="*/ 0 w 190500"/>
              <a:gd name="connsiteY0" fmla="*/ 7620 h 66040"/>
              <a:gd name="connsiteX1" fmla="*/ 109220 w 190500"/>
              <a:gd name="connsiteY1" fmla="*/ 0 h 66040"/>
              <a:gd name="connsiteX2" fmla="*/ 190500 w 190500"/>
              <a:gd name="connsiteY2" fmla="*/ 45720 h 66040"/>
              <a:gd name="connsiteX3" fmla="*/ 58420 w 190500"/>
              <a:gd name="connsiteY3" fmla="*/ 66040 h 66040"/>
              <a:gd name="connsiteX4" fmla="*/ 0 w 190500"/>
              <a:gd name="connsiteY4" fmla="*/ 7620 h 66040"/>
              <a:gd name="connsiteX0" fmla="*/ 0 w 190500"/>
              <a:gd name="connsiteY0" fmla="*/ 7620 h 66040"/>
              <a:gd name="connsiteX1" fmla="*/ 109220 w 190500"/>
              <a:gd name="connsiteY1" fmla="*/ 0 h 66040"/>
              <a:gd name="connsiteX2" fmla="*/ 190500 w 190500"/>
              <a:gd name="connsiteY2" fmla="*/ 45720 h 66040"/>
              <a:gd name="connsiteX3" fmla="*/ 79375 w 190500"/>
              <a:gd name="connsiteY3" fmla="*/ 66040 h 66040"/>
              <a:gd name="connsiteX4" fmla="*/ 0 w 190500"/>
              <a:gd name="connsiteY4" fmla="*/ 7620 h 66040"/>
              <a:gd name="connsiteX0" fmla="*/ 0 w 188595"/>
              <a:gd name="connsiteY0" fmla="*/ 7620 h 66040"/>
              <a:gd name="connsiteX1" fmla="*/ 109220 w 188595"/>
              <a:gd name="connsiteY1" fmla="*/ 0 h 66040"/>
              <a:gd name="connsiteX2" fmla="*/ 188595 w 188595"/>
              <a:gd name="connsiteY2" fmla="*/ 51435 h 66040"/>
              <a:gd name="connsiteX3" fmla="*/ 79375 w 188595"/>
              <a:gd name="connsiteY3" fmla="*/ 66040 h 66040"/>
              <a:gd name="connsiteX4" fmla="*/ 0 w 188595"/>
              <a:gd name="connsiteY4" fmla="*/ 7620 h 66040"/>
              <a:gd name="connsiteX0" fmla="*/ 0 w 186690"/>
              <a:gd name="connsiteY0" fmla="*/ 11430 h 66040"/>
              <a:gd name="connsiteX1" fmla="*/ 107315 w 186690"/>
              <a:gd name="connsiteY1" fmla="*/ 0 h 66040"/>
              <a:gd name="connsiteX2" fmla="*/ 186690 w 186690"/>
              <a:gd name="connsiteY2" fmla="*/ 51435 h 66040"/>
              <a:gd name="connsiteX3" fmla="*/ 77470 w 186690"/>
              <a:gd name="connsiteY3" fmla="*/ 66040 h 66040"/>
              <a:gd name="connsiteX4" fmla="*/ 0 w 186690"/>
              <a:gd name="connsiteY4" fmla="*/ 11430 h 66040"/>
              <a:gd name="connsiteX0" fmla="*/ 0 w 186690"/>
              <a:gd name="connsiteY0" fmla="*/ 11430 h 66040"/>
              <a:gd name="connsiteX1" fmla="*/ 86360 w 186690"/>
              <a:gd name="connsiteY1" fmla="*/ 0 h 66040"/>
              <a:gd name="connsiteX2" fmla="*/ 186690 w 186690"/>
              <a:gd name="connsiteY2" fmla="*/ 51435 h 66040"/>
              <a:gd name="connsiteX3" fmla="*/ 77470 w 186690"/>
              <a:gd name="connsiteY3" fmla="*/ 66040 h 66040"/>
              <a:gd name="connsiteX4" fmla="*/ 0 w 186690"/>
              <a:gd name="connsiteY4" fmla="*/ 11430 h 66040"/>
              <a:gd name="connsiteX0" fmla="*/ 0 w 173355"/>
              <a:gd name="connsiteY0" fmla="*/ 22860 h 66040"/>
              <a:gd name="connsiteX1" fmla="*/ 73025 w 173355"/>
              <a:gd name="connsiteY1" fmla="*/ 0 h 66040"/>
              <a:gd name="connsiteX2" fmla="*/ 173355 w 173355"/>
              <a:gd name="connsiteY2" fmla="*/ 51435 h 66040"/>
              <a:gd name="connsiteX3" fmla="*/ 64135 w 173355"/>
              <a:gd name="connsiteY3" fmla="*/ 66040 h 66040"/>
              <a:gd name="connsiteX4" fmla="*/ 0 w 173355"/>
              <a:gd name="connsiteY4" fmla="*/ 22860 h 66040"/>
              <a:gd name="connsiteX0" fmla="*/ 0 w 173355"/>
              <a:gd name="connsiteY0" fmla="*/ 9525 h 52705"/>
              <a:gd name="connsiteX1" fmla="*/ 80645 w 173355"/>
              <a:gd name="connsiteY1" fmla="*/ 0 h 52705"/>
              <a:gd name="connsiteX2" fmla="*/ 173355 w 173355"/>
              <a:gd name="connsiteY2" fmla="*/ 38100 h 52705"/>
              <a:gd name="connsiteX3" fmla="*/ 64135 w 173355"/>
              <a:gd name="connsiteY3" fmla="*/ 52705 h 52705"/>
              <a:gd name="connsiteX4" fmla="*/ 0 w 173355"/>
              <a:gd name="connsiteY4" fmla="*/ 9525 h 52705"/>
              <a:gd name="connsiteX0" fmla="*/ 0 w 173355"/>
              <a:gd name="connsiteY0" fmla="*/ 0 h 43180"/>
              <a:gd name="connsiteX1" fmla="*/ 82550 w 173355"/>
              <a:gd name="connsiteY1" fmla="*/ 5715 h 43180"/>
              <a:gd name="connsiteX2" fmla="*/ 173355 w 173355"/>
              <a:gd name="connsiteY2" fmla="*/ 28575 h 43180"/>
              <a:gd name="connsiteX3" fmla="*/ 64135 w 173355"/>
              <a:gd name="connsiteY3" fmla="*/ 43180 h 43180"/>
              <a:gd name="connsiteX4" fmla="*/ 0 w 173355"/>
              <a:gd name="connsiteY4" fmla="*/ 0 h 43180"/>
              <a:gd name="connsiteX0" fmla="*/ 0 w 154305"/>
              <a:gd name="connsiteY0" fmla="*/ 5715 h 37465"/>
              <a:gd name="connsiteX1" fmla="*/ 63500 w 154305"/>
              <a:gd name="connsiteY1" fmla="*/ 0 h 37465"/>
              <a:gd name="connsiteX2" fmla="*/ 154305 w 154305"/>
              <a:gd name="connsiteY2" fmla="*/ 22860 h 37465"/>
              <a:gd name="connsiteX3" fmla="*/ 45085 w 154305"/>
              <a:gd name="connsiteY3" fmla="*/ 37465 h 37465"/>
              <a:gd name="connsiteX4" fmla="*/ 0 w 154305"/>
              <a:gd name="connsiteY4" fmla="*/ 5715 h 37465"/>
              <a:gd name="connsiteX0" fmla="*/ 0 w 154305"/>
              <a:gd name="connsiteY0" fmla="*/ 13335 h 45085"/>
              <a:gd name="connsiteX1" fmla="*/ 71120 w 154305"/>
              <a:gd name="connsiteY1" fmla="*/ 0 h 45085"/>
              <a:gd name="connsiteX2" fmla="*/ 154305 w 154305"/>
              <a:gd name="connsiteY2" fmla="*/ 30480 h 45085"/>
              <a:gd name="connsiteX3" fmla="*/ 45085 w 154305"/>
              <a:gd name="connsiteY3" fmla="*/ 45085 h 45085"/>
              <a:gd name="connsiteX4" fmla="*/ 0 w 154305"/>
              <a:gd name="connsiteY4" fmla="*/ 13335 h 45085"/>
              <a:gd name="connsiteX0" fmla="*/ 0 w 154305"/>
              <a:gd name="connsiteY0" fmla="*/ 13335 h 45085"/>
              <a:gd name="connsiteX1" fmla="*/ 71120 w 154305"/>
              <a:gd name="connsiteY1" fmla="*/ 0 h 45085"/>
              <a:gd name="connsiteX2" fmla="*/ 154305 w 154305"/>
              <a:gd name="connsiteY2" fmla="*/ 30480 h 45085"/>
              <a:gd name="connsiteX3" fmla="*/ 70252 w 154305"/>
              <a:gd name="connsiteY3" fmla="*/ 45085 h 45085"/>
              <a:gd name="connsiteX4" fmla="*/ 0 w 154305"/>
              <a:gd name="connsiteY4" fmla="*/ 13335 h 45085"/>
              <a:gd name="connsiteX0" fmla="*/ 0 w 143819"/>
              <a:gd name="connsiteY0" fmla="*/ 13335 h 45085"/>
              <a:gd name="connsiteX1" fmla="*/ 71120 w 143819"/>
              <a:gd name="connsiteY1" fmla="*/ 0 h 45085"/>
              <a:gd name="connsiteX2" fmla="*/ 143819 w 143819"/>
              <a:gd name="connsiteY2" fmla="*/ 24189 h 45085"/>
              <a:gd name="connsiteX3" fmla="*/ 70252 w 143819"/>
              <a:gd name="connsiteY3" fmla="*/ 45085 h 45085"/>
              <a:gd name="connsiteX4" fmla="*/ 0 w 143819"/>
              <a:gd name="connsiteY4" fmla="*/ 13335 h 45085"/>
              <a:gd name="connsiteX0" fmla="*/ 0 w 143819"/>
              <a:gd name="connsiteY0" fmla="*/ 23821 h 55571"/>
              <a:gd name="connsiteX1" fmla="*/ 43855 w 143819"/>
              <a:gd name="connsiteY1" fmla="*/ 0 h 55571"/>
              <a:gd name="connsiteX2" fmla="*/ 143819 w 143819"/>
              <a:gd name="connsiteY2" fmla="*/ 34675 h 55571"/>
              <a:gd name="connsiteX3" fmla="*/ 70252 w 143819"/>
              <a:gd name="connsiteY3" fmla="*/ 55571 h 55571"/>
              <a:gd name="connsiteX4" fmla="*/ 0 w 143819"/>
              <a:gd name="connsiteY4" fmla="*/ 23821 h 555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3819" h="55571">
                <a:moveTo>
                  <a:pt x="0" y="23821"/>
                </a:moveTo>
                <a:lnTo>
                  <a:pt x="43855" y="0"/>
                </a:lnTo>
                <a:lnTo>
                  <a:pt x="143819" y="34675"/>
                </a:lnTo>
                <a:lnTo>
                  <a:pt x="70252" y="55571"/>
                </a:lnTo>
                <a:lnTo>
                  <a:pt x="0" y="23821"/>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highlight>
                <a:srgbClr val="FFFF00"/>
              </a:highlight>
            </a:endParaRPr>
          </a:p>
        </xdr:txBody>
      </xdr:sp>
      <xdr:sp macro="" textlink="">
        <xdr:nvSpPr>
          <xdr:cNvPr id="161" name="Freeform: Shape 160">
            <a:extLst>
              <a:ext uri="{FF2B5EF4-FFF2-40B4-BE49-F238E27FC236}">
                <a16:creationId xmlns:a16="http://schemas.microsoft.com/office/drawing/2014/main" id="{405597E8-CC3B-4D95-BFD8-BDE2CC1F1AA3}"/>
              </a:ext>
            </a:extLst>
          </xdr:cNvPr>
          <xdr:cNvSpPr/>
        </xdr:nvSpPr>
        <xdr:spPr>
          <a:xfrm>
            <a:off x="3943601" y="1456813"/>
            <a:ext cx="125730" cy="47759"/>
          </a:xfrm>
          <a:custGeom>
            <a:avLst/>
            <a:gdLst>
              <a:gd name="connsiteX0" fmla="*/ 0 w 167640"/>
              <a:gd name="connsiteY0" fmla="*/ 0 h 58420"/>
              <a:gd name="connsiteX1" fmla="*/ 101600 w 167640"/>
              <a:gd name="connsiteY1" fmla="*/ 0 h 58420"/>
              <a:gd name="connsiteX2" fmla="*/ 167640 w 167640"/>
              <a:gd name="connsiteY2" fmla="*/ 45720 h 58420"/>
              <a:gd name="connsiteX3" fmla="*/ 35560 w 167640"/>
              <a:gd name="connsiteY3" fmla="*/ 58420 h 58420"/>
              <a:gd name="connsiteX4" fmla="*/ 0 w 167640"/>
              <a:gd name="connsiteY4" fmla="*/ 0 h 58420"/>
              <a:gd name="connsiteX0" fmla="*/ 0 w 190500"/>
              <a:gd name="connsiteY0" fmla="*/ 0 h 58420"/>
              <a:gd name="connsiteX1" fmla="*/ 124460 w 190500"/>
              <a:gd name="connsiteY1" fmla="*/ 0 h 58420"/>
              <a:gd name="connsiteX2" fmla="*/ 190500 w 190500"/>
              <a:gd name="connsiteY2" fmla="*/ 45720 h 58420"/>
              <a:gd name="connsiteX3" fmla="*/ 58420 w 190500"/>
              <a:gd name="connsiteY3" fmla="*/ 58420 h 58420"/>
              <a:gd name="connsiteX4" fmla="*/ 0 w 190500"/>
              <a:gd name="connsiteY4" fmla="*/ 0 h 58420"/>
              <a:gd name="connsiteX0" fmla="*/ 0 w 190500"/>
              <a:gd name="connsiteY0" fmla="*/ 7620 h 66040"/>
              <a:gd name="connsiteX1" fmla="*/ 109220 w 190500"/>
              <a:gd name="connsiteY1" fmla="*/ 0 h 66040"/>
              <a:gd name="connsiteX2" fmla="*/ 190500 w 190500"/>
              <a:gd name="connsiteY2" fmla="*/ 53340 h 66040"/>
              <a:gd name="connsiteX3" fmla="*/ 58420 w 190500"/>
              <a:gd name="connsiteY3" fmla="*/ 66040 h 66040"/>
              <a:gd name="connsiteX4" fmla="*/ 0 w 190500"/>
              <a:gd name="connsiteY4" fmla="*/ 7620 h 66040"/>
              <a:gd name="connsiteX0" fmla="*/ 0 w 190500"/>
              <a:gd name="connsiteY0" fmla="*/ 7620 h 66040"/>
              <a:gd name="connsiteX1" fmla="*/ 109220 w 190500"/>
              <a:gd name="connsiteY1" fmla="*/ 0 h 66040"/>
              <a:gd name="connsiteX2" fmla="*/ 190500 w 190500"/>
              <a:gd name="connsiteY2" fmla="*/ 45720 h 66040"/>
              <a:gd name="connsiteX3" fmla="*/ 58420 w 190500"/>
              <a:gd name="connsiteY3" fmla="*/ 66040 h 66040"/>
              <a:gd name="connsiteX4" fmla="*/ 0 w 190500"/>
              <a:gd name="connsiteY4" fmla="*/ 7620 h 66040"/>
              <a:gd name="connsiteX0" fmla="*/ 0 w 190500"/>
              <a:gd name="connsiteY0" fmla="*/ 7620 h 66040"/>
              <a:gd name="connsiteX1" fmla="*/ 109220 w 190500"/>
              <a:gd name="connsiteY1" fmla="*/ 0 h 66040"/>
              <a:gd name="connsiteX2" fmla="*/ 190500 w 190500"/>
              <a:gd name="connsiteY2" fmla="*/ 45720 h 66040"/>
              <a:gd name="connsiteX3" fmla="*/ 79375 w 190500"/>
              <a:gd name="connsiteY3" fmla="*/ 66040 h 66040"/>
              <a:gd name="connsiteX4" fmla="*/ 0 w 190500"/>
              <a:gd name="connsiteY4" fmla="*/ 7620 h 66040"/>
              <a:gd name="connsiteX0" fmla="*/ 0 w 188595"/>
              <a:gd name="connsiteY0" fmla="*/ 7620 h 66040"/>
              <a:gd name="connsiteX1" fmla="*/ 109220 w 188595"/>
              <a:gd name="connsiteY1" fmla="*/ 0 h 66040"/>
              <a:gd name="connsiteX2" fmla="*/ 188595 w 188595"/>
              <a:gd name="connsiteY2" fmla="*/ 51435 h 66040"/>
              <a:gd name="connsiteX3" fmla="*/ 79375 w 188595"/>
              <a:gd name="connsiteY3" fmla="*/ 66040 h 66040"/>
              <a:gd name="connsiteX4" fmla="*/ 0 w 188595"/>
              <a:gd name="connsiteY4" fmla="*/ 7620 h 66040"/>
              <a:gd name="connsiteX0" fmla="*/ 0 w 186690"/>
              <a:gd name="connsiteY0" fmla="*/ 11430 h 66040"/>
              <a:gd name="connsiteX1" fmla="*/ 107315 w 186690"/>
              <a:gd name="connsiteY1" fmla="*/ 0 h 66040"/>
              <a:gd name="connsiteX2" fmla="*/ 186690 w 186690"/>
              <a:gd name="connsiteY2" fmla="*/ 51435 h 66040"/>
              <a:gd name="connsiteX3" fmla="*/ 77470 w 186690"/>
              <a:gd name="connsiteY3" fmla="*/ 66040 h 66040"/>
              <a:gd name="connsiteX4" fmla="*/ 0 w 186690"/>
              <a:gd name="connsiteY4" fmla="*/ 11430 h 66040"/>
              <a:gd name="connsiteX0" fmla="*/ 0 w 186690"/>
              <a:gd name="connsiteY0" fmla="*/ 11430 h 66040"/>
              <a:gd name="connsiteX1" fmla="*/ 86360 w 186690"/>
              <a:gd name="connsiteY1" fmla="*/ 0 h 66040"/>
              <a:gd name="connsiteX2" fmla="*/ 186690 w 186690"/>
              <a:gd name="connsiteY2" fmla="*/ 51435 h 66040"/>
              <a:gd name="connsiteX3" fmla="*/ 77470 w 186690"/>
              <a:gd name="connsiteY3" fmla="*/ 66040 h 66040"/>
              <a:gd name="connsiteX4" fmla="*/ 0 w 186690"/>
              <a:gd name="connsiteY4" fmla="*/ 11430 h 66040"/>
              <a:gd name="connsiteX0" fmla="*/ 0 w 173355"/>
              <a:gd name="connsiteY0" fmla="*/ 22860 h 66040"/>
              <a:gd name="connsiteX1" fmla="*/ 73025 w 173355"/>
              <a:gd name="connsiteY1" fmla="*/ 0 h 66040"/>
              <a:gd name="connsiteX2" fmla="*/ 173355 w 173355"/>
              <a:gd name="connsiteY2" fmla="*/ 51435 h 66040"/>
              <a:gd name="connsiteX3" fmla="*/ 64135 w 173355"/>
              <a:gd name="connsiteY3" fmla="*/ 66040 h 66040"/>
              <a:gd name="connsiteX4" fmla="*/ 0 w 173355"/>
              <a:gd name="connsiteY4" fmla="*/ 22860 h 66040"/>
              <a:gd name="connsiteX0" fmla="*/ 0 w 173355"/>
              <a:gd name="connsiteY0" fmla="*/ 9525 h 52705"/>
              <a:gd name="connsiteX1" fmla="*/ 80645 w 173355"/>
              <a:gd name="connsiteY1" fmla="*/ 0 h 52705"/>
              <a:gd name="connsiteX2" fmla="*/ 173355 w 173355"/>
              <a:gd name="connsiteY2" fmla="*/ 38100 h 52705"/>
              <a:gd name="connsiteX3" fmla="*/ 64135 w 173355"/>
              <a:gd name="connsiteY3" fmla="*/ 52705 h 52705"/>
              <a:gd name="connsiteX4" fmla="*/ 0 w 173355"/>
              <a:gd name="connsiteY4" fmla="*/ 9525 h 52705"/>
              <a:gd name="connsiteX0" fmla="*/ 0 w 173355"/>
              <a:gd name="connsiteY0" fmla="*/ 0 h 43180"/>
              <a:gd name="connsiteX1" fmla="*/ 82550 w 173355"/>
              <a:gd name="connsiteY1" fmla="*/ 5715 h 43180"/>
              <a:gd name="connsiteX2" fmla="*/ 173355 w 173355"/>
              <a:gd name="connsiteY2" fmla="*/ 28575 h 43180"/>
              <a:gd name="connsiteX3" fmla="*/ 64135 w 173355"/>
              <a:gd name="connsiteY3" fmla="*/ 43180 h 43180"/>
              <a:gd name="connsiteX4" fmla="*/ 0 w 173355"/>
              <a:gd name="connsiteY4" fmla="*/ 0 h 43180"/>
              <a:gd name="connsiteX0" fmla="*/ 0 w 154305"/>
              <a:gd name="connsiteY0" fmla="*/ 5715 h 37465"/>
              <a:gd name="connsiteX1" fmla="*/ 63500 w 154305"/>
              <a:gd name="connsiteY1" fmla="*/ 0 h 37465"/>
              <a:gd name="connsiteX2" fmla="*/ 154305 w 154305"/>
              <a:gd name="connsiteY2" fmla="*/ 22860 h 37465"/>
              <a:gd name="connsiteX3" fmla="*/ 45085 w 154305"/>
              <a:gd name="connsiteY3" fmla="*/ 37465 h 37465"/>
              <a:gd name="connsiteX4" fmla="*/ 0 w 154305"/>
              <a:gd name="connsiteY4" fmla="*/ 5715 h 37465"/>
              <a:gd name="connsiteX0" fmla="*/ 0 w 154305"/>
              <a:gd name="connsiteY0" fmla="*/ 13335 h 45085"/>
              <a:gd name="connsiteX1" fmla="*/ 71120 w 154305"/>
              <a:gd name="connsiteY1" fmla="*/ 0 h 45085"/>
              <a:gd name="connsiteX2" fmla="*/ 154305 w 154305"/>
              <a:gd name="connsiteY2" fmla="*/ 30480 h 45085"/>
              <a:gd name="connsiteX3" fmla="*/ 45085 w 154305"/>
              <a:gd name="connsiteY3" fmla="*/ 45085 h 45085"/>
              <a:gd name="connsiteX4" fmla="*/ 0 w 154305"/>
              <a:gd name="connsiteY4" fmla="*/ 13335 h 45085"/>
              <a:gd name="connsiteX0" fmla="*/ 0 w 135255"/>
              <a:gd name="connsiteY0" fmla="*/ 13335 h 45085"/>
              <a:gd name="connsiteX1" fmla="*/ 71120 w 135255"/>
              <a:gd name="connsiteY1" fmla="*/ 0 h 45085"/>
              <a:gd name="connsiteX2" fmla="*/ 135255 w 135255"/>
              <a:gd name="connsiteY2" fmla="*/ 30480 h 45085"/>
              <a:gd name="connsiteX3" fmla="*/ 45085 w 135255"/>
              <a:gd name="connsiteY3" fmla="*/ 45085 h 45085"/>
              <a:gd name="connsiteX4" fmla="*/ 0 w 135255"/>
              <a:gd name="connsiteY4" fmla="*/ 13335 h 45085"/>
              <a:gd name="connsiteX0" fmla="*/ 0 w 133350"/>
              <a:gd name="connsiteY0" fmla="*/ 13335 h 45085"/>
              <a:gd name="connsiteX1" fmla="*/ 69215 w 133350"/>
              <a:gd name="connsiteY1" fmla="*/ 0 h 45085"/>
              <a:gd name="connsiteX2" fmla="*/ 133350 w 133350"/>
              <a:gd name="connsiteY2" fmla="*/ 30480 h 45085"/>
              <a:gd name="connsiteX3" fmla="*/ 43180 w 133350"/>
              <a:gd name="connsiteY3" fmla="*/ 45085 h 45085"/>
              <a:gd name="connsiteX4" fmla="*/ 0 w 133350"/>
              <a:gd name="connsiteY4" fmla="*/ 13335 h 45085"/>
              <a:gd name="connsiteX0" fmla="*/ 0 w 133350"/>
              <a:gd name="connsiteY0" fmla="*/ 13335 h 45085"/>
              <a:gd name="connsiteX1" fmla="*/ 69215 w 133350"/>
              <a:gd name="connsiteY1" fmla="*/ 0 h 45085"/>
              <a:gd name="connsiteX2" fmla="*/ 133350 w 133350"/>
              <a:gd name="connsiteY2" fmla="*/ 30480 h 45085"/>
              <a:gd name="connsiteX3" fmla="*/ 64135 w 133350"/>
              <a:gd name="connsiteY3" fmla="*/ 45085 h 45085"/>
              <a:gd name="connsiteX4" fmla="*/ 0 w 133350"/>
              <a:gd name="connsiteY4" fmla="*/ 13335 h 45085"/>
              <a:gd name="connsiteX0" fmla="*/ 0 w 133350"/>
              <a:gd name="connsiteY0" fmla="*/ 7620 h 39370"/>
              <a:gd name="connsiteX1" fmla="*/ 61595 w 133350"/>
              <a:gd name="connsiteY1" fmla="*/ 0 h 39370"/>
              <a:gd name="connsiteX2" fmla="*/ 133350 w 133350"/>
              <a:gd name="connsiteY2" fmla="*/ 24765 h 39370"/>
              <a:gd name="connsiteX3" fmla="*/ 64135 w 133350"/>
              <a:gd name="connsiteY3" fmla="*/ 39370 h 39370"/>
              <a:gd name="connsiteX4" fmla="*/ 0 w 133350"/>
              <a:gd name="connsiteY4" fmla="*/ 7620 h 39370"/>
              <a:gd name="connsiteX0" fmla="*/ 0 w 125730"/>
              <a:gd name="connsiteY0" fmla="*/ 11430 h 39370"/>
              <a:gd name="connsiteX1" fmla="*/ 53975 w 125730"/>
              <a:gd name="connsiteY1" fmla="*/ 0 h 39370"/>
              <a:gd name="connsiteX2" fmla="*/ 125730 w 125730"/>
              <a:gd name="connsiteY2" fmla="*/ 24765 h 39370"/>
              <a:gd name="connsiteX3" fmla="*/ 56515 w 125730"/>
              <a:gd name="connsiteY3" fmla="*/ 39370 h 39370"/>
              <a:gd name="connsiteX4" fmla="*/ 0 w 125730"/>
              <a:gd name="connsiteY4" fmla="*/ 11430 h 39370"/>
              <a:gd name="connsiteX0" fmla="*/ 0 w 125730"/>
              <a:gd name="connsiteY0" fmla="*/ 11430 h 47759"/>
              <a:gd name="connsiteX1" fmla="*/ 53975 w 125730"/>
              <a:gd name="connsiteY1" fmla="*/ 0 h 47759"/>
              <a:gd name="connsiteX2" fmla="*/ 125730 w 125730"/>
              <a:gd name="connsiteY2" fmla="*/ 24765 h 47759"/>
              <a:gd name="connsiteX3" fmla="*/ 75390 w 125730"/>
              <a:gd name="connsiteY3" fmla="*/ 47759 h 47759"/>
              <a:gd name="connsiteX4" fmla="*/ 0 w 125730"/>
              <a:gd name="connsiteY4" fmla="*/ 11430 h 47759"/>
              <a:gd name="connsiteX0" fmla="*/ 0 w 125730"/>
              <a:gd name="connsiteY0" fmla="*/ 11430 h 47759"/>
              <a:gd name="connsiteX1" fmla="*/ 53975 w 125730"/>
              <a:gd name="connsiteY1" fmla="*/ 0 h 47759"/>
              <a:gd name="connsiteX2" fmla="*/ 125730 w 125730"/>
              <a:gd name="connsiteY2" fmla="*/ 24765 h 47759"/>
              <a:gd name="connsiteX3" fmla="*/ 75390 w 125730"/>
              <a:gd name="connsiteY3" fmla="*/ 47759 h 47759"/>
              <a:gd name="connsiteX4" fmla="*/ 0 w 125730"/>
              <a:gd name="connsiteY4" fmla="*/ 11430 h 4775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5730" h="47759">
                <a:moveTo>
                  <a:pt x="0" y="11430"/>
                </a:moveTo>
                <a:lnTo>
                  <a:pt x="53975" y="0"/>
                </a:lnTo>
                <a:lnTo>
                  <a:pt x="125730" y="24765"/>
                </a:lnTo>
                <a:lnTo>
                  <a:pt x="75390" y="47759"/>
                </a:lnTo>
                <a:lnTo>
                  <a:pt x="0" y="11430"/>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highlight>
                <a:srgbClr val="FFFF00"/>
              </a:highlight>
            </a:endParaRPr>
          </a:p>
        </xdr:txBody>
      </xdr:sp>
      <xdr:sp macro="" textlink="">
        <xdr:nvSpPr>
          <xdr:cNvPr id="162" name="Freeform: Shape 161">
            <a:extLst>
              <a:ext uri="{FF2B5EF4-FFF2-40B4-BE49-F238E27FC236}">
                <a16:creationId xmlns:a16="http://schemas.microsoft.com/office/drawing/2014/main" id="{D328E116-6220-4C0B-A66E-0709F2104335}"/>
              </a:ext>
            </a:extLst>
          </xdr:cNvPr>
          <xdr:cNvSpPr/>
        </xdr:nvSpPr>
        <xdr:spPr>
          <a:xfrm>
            <a:off x="3781954" y="1416434"/>
            <a:ext cx="102870" cy="37464"/>
          </a:xfrm>
          <a:custGeom>
            <a:avLst/>
            <a:gdLst>
              <a:gd name="connsiteX0" fmla="*/ 0 w 167640"/>
              <a:gd name="connsiteY0" fmla="*/ 0 h 58420"/>
              <a:gd name="connsiteX1" fmla="*/ 101600 w 167640"/>
              <a:gd name="connsiteY1" fmla="*/ 0 h 58420"/>
              <a:gd name="connsiteX2" fmla="*/ 167640 w 167640"/>
              <a:gd name="connsiteY2" fmla="*/ 45720 h 58420"/>
              <a:gd name="connsiteX3" fmla="*/ 35560 w 167640"/>
              <a:gd name="connsiteY3" fmla="*/ 58420 h 58420"/>
              <a:gd name="connsiteX4" fmla="*/ 0 w 167640"/>
              <a:gd name="connsiteY4" fmla="*/ 0 h 58420"/>
              <a:gd name="connsiteX0" fmla="*/ 0 w 190500"/>
              <a:gd name="connsiteY0" fmla="*/ 0 h 58420"/>
              <a:gd name="connsiteX1" fmla="*/ 124460 w 190500"/>
              <a:gd name="connsiteY1" fmla="*/ 0 h 58420"/>
              <a:gd name="connsiteX2" fmla="*/ 190500 w 190500"/>
              <a:gd name="connsiteY2" fmla="*/ 45720 h 58420"/>
              <a:gd name="connsiteX3" fmla="*/ 58420 w 190500"/>
              <a:gd name="connsiteY3" fmla="*/ 58420 h 58420"/>
              <a:gd name="connsiteX4" fmla="*/ 0 w 190500"/>
              <a:gd name="connsiteY4" fmla="*/ 0 h 58420"/>
              <a:gd name="connsiteX0" fmla="*/ 0 w 190500"/>
              <a:gd name="connsiteY0" fmla="*/ 7620 h 66040"/>
              <a:gd name="connsiteX1" fmla="*/ 109220 w 190500"/>
              <a:gd name="connsiteY1" fmla="*/ 0 h 66040"/>
              <a:gd name="connsiteX2" fmla="*/ 190500 w 190500"/>
              <a:gd name="connsiteY2" fmla="*/ 53340 h 66040"/>
              <a:gd name="connsiteX3" fmla="*/ 58420 w 190500"/>
              <a:gd name="connsiteY3" fmla="*/ 66040 h 66040"/>
              <a:gd name="connsiteX4" fmla="*/ 0 w 190500"/>
              <a:gd name="connsiteY4" fmla="*/ 7620 h 66040"/>
              <a:gd name="connsiteX0" fmla="*/ 0 w 190500"/>
              <a:gd name="connsiteY0" fmla="*/ 7620 h 66040"/>
              <a:gd name="connsiteX1" fmla="*/ 109220 w 190500"/>
              <a:gd name="connsiteY1" fmla="*/ 0 h 66040"/>
              <a:gd name="connsiteX2" fmla="*/ 190500 w 190500"/>
              <a:gd name="connsiteY2" fmla="*/ 45720 h 66040"/>
              <a:gd name="connsiteX3" fmla="*/ 58420 w 190500"/>
              <a:gd name="connsiteY3" fmla="*/ 66040 h 66040"/>
              <a:gd name="connsiteX4" fmla="*/ 0 w 190500"/>
              <a:gd name="connsiteY4" fmla="*/ 7620 h 66040"/>
              <a:gd name="connsiteX0" fmla="*/ 0 w 190500"/>
              <a:gd name="connsiteY0" fmla="*/ 7620 h 66040"/>
              <a:gd name="connsiteX1" fmla="*/ 109220 w 190500"/>
              <a:gd name="connsiteY1" fmla="*/ 0 h 66040"/>
              <a:gd name="connsiteX2" fmla="*/ 190500 w 190500"/>
              <a:gd name="connsiteY2" fmla="*/ 45720 h 66040"/>
              <a:gd name="connsiteX3" fmla="*/ 79375 w 190500"/>
              <a:gd name="connsiteY3" fmla="*/ 66040 h 66040"/>
              <a:gd name="connsiteX4" fmla="*/ 0 w 190500"/>
              <a:gd name="connsiteY4" fmla="*/ 7620 h 66040"/>
              <a:gd name="connsiteX0" fmla="*/ 0 w 188595"/>
              <a:gd name="connsiteY0" fmla="*/ 7620 h 66040"/>
              <a:gd name="connsiteX1" fmla="*/ 109220 w 188595"/>
              <a:gd name="connsiteY1" fmla="*/ 0 h 66040"/>
              <a:gd name="connsiteX2" fmla="*/ 188595 w 188595"/>
              <a:gd name="connsiteY2" fmla="*/ 51435 h 66040"/>
              <a:gd name="connsiteX3" fmla="*/ 79375 w 188595"/>
              <a:gd name="connsiteY3" fmla="*/ 66040 h 66040"/>
              <a:gd name="connsiteX4" fmla="*/ 0 w 188595"/>
              <a:gd name="connsiteY4" fmla="*/ 7620 h 66040"/>
              <a:gd name="connsiteX0" fmla="*/ 0 w 186690"/>
              <a:gd name="connsiteY0" fmla="*/ 11430 h 66040"/>
              <a:gd name="connsiteX1" fmla="*/ 107315 w 186690"/>
              <a:gd name="connsiteY1" fmla="*/ 0 h 66040"/>
              <a:gd name="connsiteX2" fmla="*/ 186690 w 186690"/>
              <a:gd name="connsiteY2" fmla="*/ 51435 h 66040"/>
              <a:gd name="connsiteX3" fmla="*/ 77470 w 186690"/>
              <a:gd name="connsiteY3" fmla="*/ 66040 h 66040"/>
              <a:gd name="connsiteX4" fmla="*/ 0 w 186690"/>
              <a:gd name="connsiteY4" fmla="*/ 11430 h 66040"/>
              <a:gd name="connsiteX0" fmla="*/ 0 w 186690"/>
              <a:gd name="connsiteY0" fmla="*/ 11430 h 66040"/>
              <a:gd name="connsiteX1" fmla="*/ 86360 w 186690"/>
              <a:gd name="connsiteY1" fmla="*/ 0 h 66040"/>
              <a:gd name="connsiteX2" fmla="*/ 186690 w 186690"/>
              <a:gd name="connsiteY2" fmla="*/ 51435 h 66040"/>
              <a:gd name="connsiteX3" fmla="*/ 77470 w 186690"/>
              <a:gd name="connsiteY3" fmla="*/ 66040 h 66040"/>
              <a:gd name="connsiteX4" fmla="*/ 0 w 186690"/>
              <a:gd name="connsiteY4" fmla="*/ 11430 h 66040"/>
              <a:gd name="connsiteX0" fmla="*/ 0 w 173355"/>
              <a:gd name="connsiteY0" fmla="*/ 22860 h 66040"/>
              <a:gd name="connsiteX1" fmla="*/ 73025 w 173355"/>
              <a:gd name="connsiteY1" fmla="*/ 0 h 66040"/>
              <a:gd name="connsiteX2" fmla="*/ 173355 w 173355"/>
              <a:gd name="connsiteY2" fmla="*/ 51435 h 66040"/>
              <a:gd name="connsiteX3" fmla="*/ 64135 w 173355"/>
              <a:gd name="connsiteY3" fmla="*/ 66040 h 66040"/>
              <a:gd name="connsiteX4" fmla="*/ 0 w 173355"/>
              <a:gd name="connsiteY4" fmla="*/ 22860 h 66040"/>
              <a:gd name="connsiteX0" fmla="*/ 0 w 173355"/>
              <a:gd name="connsiteY0" fmla="*/ 9525 h 52705"/>
              <a:gd name="connsiteX1" fmla="*/ 80645 w 173355"/>
              <a:gd name="connsiteY1" fmla="*/ 0 h 52705"/>
              <a:gd name="connsiteX2" fmla="*/ 173355 w 173355"/>
              <a:gd name="connsiteY2" fmla="*/ 38100 h 52705"/>
              <a:gd name="connsiteX3" fmla="*/ 64135 w 173355"/>
              <a:gd name="connsiteY3" fmla="*/ 52705 h 52705"/>
              <a:gd name="connsiteX4" fmla="*/ 0 w 173355"/>
              <a:gd name="connsiteY4" fmla="*/ 9525 h 52705"/>
              <a:gd name="connsiteX0" fmla="*/ 0 w 173355"/>
              <a:gd name="connsiteY0" fmla="*/ 0 h 43180"/>
              <a:gd name="connsiteX1" fmla="*/ 82550 w 173355"/>
              <a:gd name="connsiteY1" fmla="*/ 5715 h 43180"/>
              <a:gd name="connsiteX2" fmla="*/ 173355 w 173355"/>
              <a:gd name="connsiteY2" fmla="*/ 28575 h 43180"/>
              <a:gd name="connsiteX3" fmla="*/ 64135 w 173355"/>
              <a:gd name="connsiteY3" fmla="*/ 43180 h 43180"/>
              <a:gd name="connsiteX4" fmla="*/ 0 w 173355"/>
              <a:gd name="connsiteY4" fmla="*/ 0 h 43180"/>
              <a:gd name="connsiteX0" fmla="*/ 0 w 154305"/>
              <a:gd name="connsiteY0" fmla="*/ 5715 h 37465"/>
              <a:gd name="connsiteX1" fmla="*/ 63500 w 154305"/>
              <a:gd name="connsiteY1" fmla="*/ 0 h 37465"/>
              <a:gd name="connsiteX2" fmla="*/ 154305 w 154305"/>
              <a:gd name="connsiteY2" fmla="*/ 22860 h 37465"/>
              <a:gd name="connsiteX3" fmla="*/ 45085 w 154305"/>
              <a:gd name="connsiteY3" fmla="*/ 37465 h 37465"/>
              <a:gd name="connsiteX4" fmla="*/ 0 w 154305"/>
              <a:gd name="connsiteY4" fmla="*/ 5715 h 37465"/>
              <a:gd name="connsiteX0" fmla="*/ 0 w 154305"/>
              <a:gd name="connsiteY0" fmla="*/ 13335 h 45085"/>
              <a:gd name="connsiteX1" fmla="*/ 71120 w 154305"/>
              <a:gd name="connsiteY1" fmla="*/ 0 h 45085"/>
              <a:gd name="connsiteX2" fmla="*/ 154305 w 154305"/>
              <a:gd name="connsiteY2" fmla="*/ 30480 h 45085"/>
              <a:gd name="connsiteX3" fmla="*/ 45085 w 154305"/>
              <a:gd name="connsiteY3" fmla="*/ 45085 h 45085"/>
              <a:gd name="connsiteX4" fmla="*/ 0 w 154305"/>
              <a:gd name="connsiteY4" fmla="*/ 13335 h 45085"/>
              <a:gd name="connsiteX0" fmla="*/ 0 w 135255"/>
              <a:gd name="connsiteY0" fmla="*/ 13335 h 45085"/>
              <a:gd name="connsiteX1" fmla="*/ 71120 w 135255"/>
              <a:gd name="connsiteY1" fmla="*/ 0 h 45085"/>
              <a:gd name="connsiteX2" fmla="*/ 135255 w 135255"/>
              <a:gd name="connsiteY2" fmla="*/ 30480 h 45085"/>
              <a:gd name="connsiteX3" fmla="*/ 45085 w 135255"/>
              <a:gd name="connsiteY3" fmla="*/ 45085 h 45085"/>
              <a:gd name="connsiteX4" fmla="*/ 0 w 135255"/>
              <a:gd name="connsiteY4" fmla="*/ 13335 h 45085"/>
              <a:gd name="connsiteX0" fmla="*/ 0 w 133350"/>
              <a:gd name="connsiteY0" fmla="*/ 13335 h 45085"/>
              <a:gd name="connsiteX1" fmla="*/ 69215 w 133350"/>
              <a:gd name="connsiteY1" fmla="*/ 0 h 45085"/>
              <a:gd name="connsiteX2" fmla="*/ 133350 w 133350"/>
              <a:gd name="connsiteY2" fmla="*/ 30480 h 45085"/>
              <a:gd name="connsiteX3" fmla="*/ 43180 w 133350"/>
              <a:gd name="connsiteY3" fmla="*/ 45085 h 45085"/>
              <a:gd name="connsiteX4" fmla="*/ 0 w 133350"/>
              <a:gd name="connsiteY4" fmla="*/ 13335 h 45085"/>
              <a:gd name="connsiteX0" fmla="*/ 0 w 133350"/>
              <a:gd name="connsiteY0" fmla="*/ 13335 h 45085"/>
              <a:gd name="connsiteX1" fmla="*/ 69215 w 133350"/>
              <a:gd name="connsiteY1" fmla="*/ 0 h 45085"/>
              <a:gd name="connsiteX2" fmla="*/ 133350 w 133350"/>
              <a:gd name="connsiteY2" fmla="*/ 30480 h 45085"/>
              <a:gd name="connsiteX3" fmla="*/ 64135 w 133350"/>
              <a:gd name="connsiteY3" fmla="*/ 45085 h 45085"/>
              <a:gd name="connsiteX4" fmla="*/ 0 w 133350"/>
              <a:gd name="connsiteY4" fmla="*/ 13335 h 45085"/>
              <a:gd name="connsiteX0" fmla="*/ 0 w 133350"/>
              <a:gd name="connsiteY0" fmla="*/ 7620 h 39370"/>
              <a:gd name="connsiteX1" fmla="*/ 61595 w 133350"/>
              <a:gd name="connsiteY1" fmla="*/ 0 h 39370"/>
              <a:gd name="connsiteX2" fmla="*/ 133350 w 133350"/>
              <a:gd name="connsiteY2" fmla="*/ 24765 h 39370"/>
              <a:gd name="connsiteX3" fmla="*/ 64135 w 133350"/>
              <a:gd name="connsiteY3" fmla="*/ 39370 h 39370"/>
              <a:gd name="connsiteX4" fmla="*/ 0 w 133350"/>
              <a:gd name="connsiteY4" fmla="*/ 7620 h 39370"/>
              <a:gd name="connsiteX0" fmla="*/ 0 w 125730"/>
              <a:gd name="connsiteY0" fmla="*/ 11430 h 39370"/>
              <a:gd name="connsiteX1" fmla="*/ 53975 w 125730"/>
              <a:gd name="connsiteY1" fmla="*/ 0 h 39370"/>
              <a:gd name="connsiteX2" fmla="*/ 125730 w 125730"/>
              <a:gd name="connsiteY2" fmla="*/ 24765 h 39370"/>
              <a:gd name="connsiteX3" fmla="*/ 56515 w 125730"/>
              <a:gd name="connsiteY3" fmla="*/ 39370 h 39370"/>
              <a:gd name="connsiteX4" fmla="*/ 0 w 125730"/>
              <a:gd name="connsiteY4" fmla="*/ 11430 h 39370"/>
              <a:gd name="connsiteX0" fmla="*/ 0 w 108585"/>
              <a:gd name="connsiteY0" fmla="*/ 11430 h 39370"/>
              <a:gd name="connsiteX1" fmla="*/ 53975 w 108585"/>
              <a:gd name="connsiteY1" fmla="*/ 0 h 39370"/>
              <a:gd name="connsiteX2" fmla="*/ 108585 w 108585"/>
              <a:gd name="connsiteY2" fmla="*/ 24765 h 39370"/>
              <a:gd name="connsiteX3" fmla="*/ 56515 w 108585"/>
              <a:gd name="connsiteY3" fmla="*/ 39370 h 39370"/>
              <a:gd name="connsiteX4" fmla="*/ 0 w 108585"/>
              <a:gd name="connsiteY4" fmla="*/ 11430 h 39370"/>
              <a:gd name="connsiteX0" fmla="*/ 0 w 99060"/>
              <a:gd name="connsiteY0" fmla="*/ 11430 h 39370"/>
              <a:gd name="connsiteX1" fmla="*/ 44450 w 99060"/>
              <a:gd name="connsiteY1" fmla="*/ 0 h 39370"/>
              <a:gd name="connsiteX2" fmla="*/ 99060 w 99060"/>
              <a:gd name="connsiteY2" fmla="*/ 24765 h 39370"/>
              <a:gd name="connsiteX3" fmla="*/ 46990 w 99060"/>
              <a:gd name="connsiteY3" fmla="*/ 39370 h 39370"/>
              <a:gd name="connsiteX4" fmla="*/ 0 w 99060"/>
              <a:gd name="connsiteY4" fmla="*/ 11430 h 39370"/>
              <a:gd name="connsiteX0" fmla="*/ 0 w 99060"/>
              <a:gd name="connsiteY0" fmla="*/ 11430 h 41275"/>
              <a:gd name="connsiteX1" fmla="*/ 44450 w 99060"/>
              <a:gd name="connsiteY1" fmla="*/ 0 h 41275"/>
              <a:gd name="connsiteX2" fmla="*/ 99060 w 99060"/>
              <a:gd name="connsiteY2" fmla="*/ 24765 h 41275"/>
              <a:gd name="connsiteX3" fmla="*/ 62230 w 99060"/>
              <a:gd name="connsiteY3" fmla="*/ 41275 h 41275"/>
              <a:gd name="connsiteX4" fmla="*/ 0 w 99060"/>
              <a:gd name="connsiteY4" fmla="*/ 11430 h 41275"/>
              <a:gd name="connsiteX0" fmla="*/ 0 w 99060"/>
              <a:gd name="connsiteY0" fmla="*/ 11430 h 41275"/>
              <a:gd name="connsiteX1" fmla="*/ 44450 w 99060"/>
              <a:gd name="connsiteY1" fmla="*/ 0 h 41275"/>
              <a:gd name="connsiteX2" fmla="*/ 99060 w 99060"/>
              <a:gd name="connsiteY2" fmla="*/ 22860 h 41275"/>
              <a:gd name="connsiteX3" fmla="*/ 62230 w 99060"/>
              <a:gd name="connsiteY3" fmla="*/ 41275 h 41275"/>
              <a:gd name="connsiteX4" fmla="*/ 0 w 99060"/>
              <a:gd name="connsiteY4" fmla="*/ 11430 h 41275"/>
              <a:gd name="connsiteX0" fmla="*/ 0 w 99060"/>
              <a:gd name="connsiteY0" fmla="*/ 11430 h 41275"/>
              <a:gd name="connsiteX1" fmla="*/ 34925 w 99060"/>
              <a:gd name="connsiteY1" fmla="*/ 0 h 41275"/>
              <a:gd name="connsiteX2" fmla="*/ 99060 w 99060"/>
              <a:gd name="connsiteY2" fmla="*/ 22860 h 41275"/>
              <a:gd name="connsiteX3" fmla="*/ 62230 w 99060"/>
              <a:gd name="connsiteY3" fmla="*/ 41275 h 41275"/>
              <a:gd name="connsiteX4" fmla="*/ 0 w 99060"/>
              <a:gd name="connsiteY4" fmla="*/ 11430 h 41275"/>
              <a:gd name="connsiteX0" fmla="*/ 0 w 102870"/>
              <a:gd name="connsiteY0" fmla="*/ 11430 h 41275"/>
              <a:gd name="connsiteX1" fmla="*/ 34925 w 102870"/>
              <a:gd name="connsiteY1" fmla="*/ 0 h 41275"/>
              <a:gd name="connsiteX2" fmla="*/ 102870 w 102870"/>
              <a:gd name="connsiteY2" fmla="*/ 13335 h 41275"/>
              <a:gd name="connsiteX3" fmla="*/ 62230 w 102870"/>
              <a:gd name="connsiteY3" fmla="*/ 41275 h 41275"/>
              <a:gd name="connsiteX4" fmla="*/ 0 w 102870"/>
              <a:gd name="connsiteY4" fmla="*/ 11430 h 41275"/>
              <a:gd name="connsiteX0" fmla="*/ 0 w 102870"/>
              <a:gd name="connsiteY0" fmla="*/ 11430 h 37465"/>
              <a:gd name="connsiteX1" fmla="*/ 34925 w 102870"/>
              <a:gd name="connsiteY1" fmla="*/ 0 h 37465"/>
              <a:gd name="connsiteX2" fmla="*/ 102870 w 102870"/>
              <a:gd name="connsiteY2" fmla="*/ 13335 h 37465"/>
              <a:gd name="connsiteX3" fmla="*/ 69850 w 102870"/>
              <a:gd name="connsiteY3" fmla="*/ 37465 h 37465"/>
              <a:gd name="connsiteX4" fmla="*/ 0 w 102870"/>
              <a:gd name="connsiteY4" fmla="*/ 11430 h 3746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2870" h="37465">
                <a:moveTo>
                  <a:pt x="0" y="11430"/>
                </a:moveTo>
                <a:lnTo>
                  <a:pt x="34925" y="0"/>
                </a:lnTo>
                <a:lnTo>
                  <a:pt x="102870" y="13335"/>
                </a:lnTo>
                <a:lnTo>
                  <a:pt x="69850" y="37465"/>
                </a:lnTo>
                <a:lnTo>
                  <a:pt x="0" y="11430"/>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highlight>
                <a:srgbClr val="FFFF00"/>
              </a:highlight>
            </a:endParaRPr>
          </a:p>
        </xdr:txBody>
      </xdr:sp>
      <xdr:sp macro="" textlink="">
        <xdr:nvSpPr>
          <xdr:cNvPr id="163" name="Freeform: Shape 162">
            <a:extLst>
              <a:ext uri="{FF2B5EF4-FFF2-40B4-BE49-F238E27FC236}">
                <a16:creationId xmlns:a16="http://schemas.microsoft.com/office/drawing/2014/main" id="{A0A4B5B7-FDB7-4BE8-B481-DB6391D61BE3}"/>
              </a:ext>
            </a:extLst>
          </xdr:cNvPr>
          <xdr:cNvSpPr/>
        </xdr:nvSpPr>
        <xdr:spPr>
          <a:xfrm>
            <a:off x="3654398" y="1390210"/>
            <a:ext cx="85724" cy="37464"/>
          </a:xfrm>
          <a:custGeom>
            <a:avLst/>
            <a:gdLst>
              <a:gd name="connsiteX0" fmla="*/ 0 w 167640"/>
              <a:gd name="connsiteY0" fmla="*/ 0 h 58420"/>
              <a:gd name="connsiteX1" fmla="*/ 101600 w 167640"/>
              <a:gd name="connsiteY1" fmla="*/ 0 h 58420"/>
              <a:gd name="connsiteX2" fmla="*/ 167640 w 167640"/>
              <a:gd name="connsiteY2" fmla="*/ 45720 h 58420"/>
              <a:gd name="connsiteX3" fmla="*/ 35560 w 167640"/>
              <a:gd name="connsiteY3" fmla="*/ 58420 h 58420"/>
              <a:gd name="connsiteX4" fmla="*/ 0 w 167640"/>
              <a:gd name="connsiteY4" fmla="*/ 0 h 58420"/>
              <a:gd name="connsiteX0" fmla="*/ 0 w 190500"/>
              <a:gd name="connsiteY0" fmla="*/ 0 h 58420"/>
              <a:gd name="connsiteX1" fmla="*/ 124460 w 190500"/>
              <a:gd name="connsiteY1" fmla="*/ 0 h 58420"/>
              <a:gd name="connsiteX2" fmla="*/ 190500 w 190500"/>
              <a:gd name="connsiteY2" fmla="*/ 45720 h 58420"/>
              <a:gd name="connsiteX3" fmla="*/ 58420 w 190500"/>
              <a:gd name="connsiteY3" fmla="*/ 58420 h 58420"/>
              <a:gd name="connsiteX4" fmla="*/ 0 w 190500"/>
              <a:gd name="connsiteY4" fmla="*/ 0 h 58420"/>
              <a:gd name="connsiteX0" fmla="*/ 0 w 190500"/>
              <a:gd name="connsiteY0" fmla="*/ 7620 h 66040"/>
              <a:gd name="connsiteX1" fmla="*/ 109220 w 190500"/>
              <a:gd name="connsiteY1" fmla="*/ 0 h 66040"/>
              <a:gd name="connsiteX2" fmla="*/ 190500 w 190500"/>
              <a:gd name="connsiteY2" fmla="*/ 53340 h 66040"/>
              <a:gd name="connsiteX3" fmla="*/ 58420 w 190500"/>
              <a:gd name="connsiteY3" fmla="*/ 66040 h 66040"/>
              <a:gd name="connsiteX4" fmla="*/ 0 w 190500"/>
              <a:gd name="connsiteY4" fmla="*/ 7620 h 66040"/>
              <a:gd name="connsiteX0" fmla="*/ 0 w 190500"/>
              <a:gd name="connsiteY0" fmla="*/ 7620 h 66040"/>
              <a:gd name="connsiteX1" fmla="*/ 109220 w 190500"/>
              <a:gd name="connsiteY1" fmla="*/ 0 h 66040"/>
              <a:gd name="connsiteX2" fmla="*/ 190500 w 190500"/>
              <a:gd name="connsiteY2" fmla="*/ 45720 h 66040"/>
              <a:gd name="connsiteX3" fmla="*/ 58420 w 190500"/>
              <a:gd name="connsiteY3" fmla="*/ 66040 h 66040"/>
              <a:gd name="connsiteX4" fmla="*/ 0 w 190500"/>
              <a:gd name="connsiteY4" fmla="*/ 7620 h 66040"/>
              <a:gd name="connsiteX0" fmla="*/ 0 w 190500"/>
              <a:gd name="connsiteY0" fmla="*/ 7620 h 66040"/>
              <a:gd name="connsiteX1" fmla="*/ 109220 w 190500"/>
              <a:gd name="connsiteY1" fmla="*/ 0 h 66040"/>
              <a:gd name="connsiteX2" fmla="*/ 190500 w 190500"/>
              <a:gd name="connsiteY2" fmla="*/ 45720 h 66040"/>
              <a:gd name="connsiteX3" fmla="*/ 79375 w 190500"/>
              <a:gd name="connsiteY3" fmla="*/ 66040 h 66040"/>
              <a:gd name="connsiteX4" fmla="*/ 0 w 190500"/>
              <a:gd name="connsiteY4" fmla="*/ 7620 h 66040"/>
              <a:gd name="connsiteX0" fmla="*/ 0 w 188595"/>
              <a:gd name="connsiteY0" fmla="*/ 7620 h 66040"/>
              <a:gd name="connsiteX1" fmla="*/ 109220 w 188595"/>
              <a:gd name="connsiteY1" fmla="*/ 0 h 66040"/>
              <a:gd name="connsiteX2" fmla="*/ 188595 w 188595"/>
              <a:gd name="connsiteY2" fmla="*/ 51435 h 66040"/>
              <a:gd name="connsiteX3" fmla="*/ 79375 w 188595"/>
              <a:gd name="connsiteY3" fmla="*/ 66040 h 66040"/>
              <a:gd name="connsiteX4" fmla="*/ 0 w 188595"/>
              <a:gd name="connsiteY4" fmla="*/ 7620 h 66040"/>
              <a:gd name="connsiteX0" fmla="*/ 0 w 186690"/>
              <a:gd name="connsiteY0" fmla="*/ 11430 h 66040"/>
              <a:gd name="connsiteX1" fmla="*/ 107315 w 186690"/>
              <a:gd name="connsiteY1" fmla="*/ 0 h 66040"/>
              <a:gd name="connsiteX2" fmla="*/ 186690 w 186690"/>
              <a:gd name="connsiteY2" fmla="*/ 51435 h 66040"/>
              <a:gd name="connsiteX3" fmla="*/ 77470 w 186690"/>
              <a:gd name="connsiteY3" fmla="*/ 66040 h 66040"/>
              <a:gd name="connsiteX4" fmla="*/ 0 w 186690"/>
              <a:gd name="connsiteY4" fmla="*/ 11430 h 66040"/>
              <a:gd name="connsiteX0" fmla="*/ 0 w 186690"/>
              <a:gd name="connsiteY0" fmla="*/ 11430 h 66040"/>
              <a:gd name="connsiteX1" fmla="*/ 86360 w 186690"/>
              <a:gd name="connsiteY1" fmla="*/ 0 h 66040"/>
              <a:gd name="connsiteX2" fmla="*/ 186690 w 186690"/>
              <a:gd name="connsiteY2" fmla="*/ 51435 h 66040"/>
              <a:gd name="connsiteX3" fmla="*/ 77470 w 186690"/>
              <a:gd name="connsiteY3" fmla="*/ 66040 h 66040"/>
              <a:gd name="connsiteX4" fmla="*/ 0 w 186690"/>
              <a:gd name="connsiteY4" fmla="*/ 11430 h 66040"/>
              <a:gd name="connsiteX0" fmla="*/ 0 w 173355"/>
              <a:gd name="connsiteY0" fmla="*/ 22860 h 66040"/>
              <a:gd name="connsiteX1" fmla="*/ 73025 w 173355"/>
              <a:gd name="connsiteY1" fmla="*/ 0 h 66040"/>
              <a:gd name="connsiteX2" fmla="*/ 173355 w 173355"/>
              <a:gd name="connsiteY2" fmla="*/ 51435 h 66040"/>
              <a:gd name="connsiteX3" fmla="*/ 64135 w 173355"/>
              <a:gd name="connsiteY3" fmla="*/ 66040 h 66040"/>
              <a:gd name="connsiteX4" fmla="*/ 0 w 173355"/>
              <a:gd name="connsiteY4" fmla="*/ 22860 h 66040"/>
              <a:gd name="connsiteX0" fmla="*/ 0 w 173355"/>
              <a:gd name="connsiteY0" fmla="*/ 9525 h 52705"/>
              <a:gd name="connsiteX1" fmla="*/ 80645 w 173355"/>
              <a:gd name="connsiteY1" fmla="*/ 0 h 52705"/>
              <a:gd name="connsiteX2" fmla="*/ 173355 w 173355"/>
              <a:gd name="connsiteY2" fmla="*/ 38100 h 52705"/>
              <a:gd name="connsiteX3" fmla="*/ 64135 w 173355"/>
              <a:gd name="connsiteY3" fmla="*/ 52705 h 52705"/>
              <a:gd name="connsiteX4" fmla="*/ 0 w 173355"/>
              <a:gd name="connsiteY4" fmla="*/ 9525 h 52705"/>
              <a:gd name="connsiteX0" fmla="*/ 0 w 173355"/>
              <a:gd name="connsiteY0" fmla="*/ 0 h 43180"/>
              <a:gd name="connsiteX1" fmla="*/ 82550 w 173355"/>
              <a:gd name="connsiteY1" fmla="*/ 5715 h 43180"/>
              <a:gd name="connsiteX2" fmla="*/ 173355 w 173355"/>
              <a:gd name="connsiteY2" fmla="*/ 28575 h 43180"/>
              <a:gd name="connsiteX3" fmla="*/ 64135 w 173355"/>
              <a:gd name="connsiteY3" fmla="*/ 43180 h 43180"/>
              <a:gd name="connsiteX4" fmla="*/ 0 w 173355"/>
              <a:gd name="connsiteY4" fmla="*/ 0 h 43180"/>
              <a:gd name="connsiteX0" fmla="*/ 0 w 154305"/>
              <a:gd name="connsiteY0" fmla="*/ 5715 h 37465"/>
              <a:gd name="connsiteX1" fmla="*/ 63500 w 154305"/>
              <a:gd name="connsiteY1" fmla="*/ 0 h 37465"/>
              <a:gd name="connsiteX2" fmla="*/ 154305 w 154305"/>
              <a:gd name="connsiteY2" fmla="*/ 22860 h 37465"/>
              <a:gd name="connsiteX3" fmla="*/ 45085 w 154305"/>
              <a:gd name="connsiteY3" fmla="*/ 37465 h 37465"/>
              <a:gd name="connsiteX4" fmla="*/ 0 w 154305"/>
              <a:gd name="connsiteY4" fmla="*/ 5715 h 37465"/>
              <a:gd name="connsiteX0" fmla="*/ 0 w 154305"/>
              <a:gd name="connsiteY0" fmla="*/ 13335 h 45085"/>
              <a:gd name="connsiteX1" fmla="*/ 71120 w 154305"/>
              <a:gd name="connsiteY1" fmla="*/ 0 h 45085"/>
              <a:gd name="connsiteX2" fmla="*/ 154305 w 154305"/>
              <a:gd name="connsiteY2" fmla="*/ 30480 h 45085"/>
              <a:gd name="connsiteX3" fmla="*/ 45085 w 154305"/>
              <a:gd name="connsiteY3" fmla="*/ 45085 h 45085"/>
              <a:gd name="connsiteX4" fmla="*/ 0 w 154305"/>
              <a:gd name="connsiteY4" fmla="*/ 13335 h 45085"/>
              <a:gd name="connsiteX0" fmla="*/ 0 w 135255"/>
              <a:gd name="connsiteY0" fmla="*/ 13335 h 45085"/>
              <a:gd name="connsiteX1" fmla="*/ 71120 w 135255"/>
              <a:gd name="connsiteY1" fmla="*/ 0 h 45085"/>
              <a:gd name="connsiteX2" fmla="*/ 135255 w 135255"/>
              <a:gd name="connsiteY2" fmla="*/ 30480 h 45085"/>
              <a:gd name="connsiteX3" fmla="*/ 45085 w 135255"/>
              <a:gd name="connsiteY3" fmla="*/ 45085 h 45085"/>
              <a:gd name="connsiteX4" fmla="*/ 0 w 135255"/>
              <a:gd name="connsiteY4" fmla="*/ 13335 h 45085"/>
              <a:gd name="connsiteX0" fmla="*/ 0 w 133350"/>
              <a:gd name="connsiteY0" fmla="*/ 13335 h 45085"/>
              <a:gd name="connsiteX1" fmla="*/ 69215 w 133350"/>
              <a:gd name="connsiteY1" fmla="*/ 0 h 45085"/>
              <a:gd name="connsiteX2" fmla="*/ 133350 w 133350"/>
              <a:gd name="connsiteY2" fmla="*/ 30480 h 45085"/>
              <a:gd name="connsiteX3" fmla="*/ 43180 w 133350"/>
              <a:gd name="connsiteY3" fmla="*/ 45085 h 45085"/>
              <a:gd name="connsiteX4" fmla="*/ 0 w 133350"/>
              <a:gd name="connsiteY4" fmla="*/ 13335 h 45085"/>
              <a:gd name="connsiteX0" fmla="*/ 0 w 133350"/>
              <a:gd name="connsiteY0" fmla="*/ 13335 h 45085"/>
              <a:gd name="connsiteX1" fmla="*/ 69215 w 133350"/>
              <a:gd name="connsiteY1" fmla="*/ 0 h 45085"/>
              <a:gd name="connsiteX2" fmla="*/ 133350 w 133350"/>
              <a:gd name="connsiteY2" fmla="*/ 30480 h 45085"/>
              <a:gd name="connsiteX3" fmla="*/ 64135 w 133350"/>
              <a:gd name="connsiteY3" fmla="*/ 45085 h 45085"/>
              <a:gd name="connsiteX4" fmla="*/ 0 w 133350"/>
              <a:gd name="connsiteY4" fmla="*/ 13335 h 45085"/>
              <a:gd name="connsiteX0" fmla="*/ 0 w 133350"/>
              <a:gd name="connsiteY0" fmla="*/ 7620 h 39370"/>
              <a:gd name="connsiteX1" fmla="*/ 61595 w 133350"/>
              <a:gd name="connsiteY1" fmla="*/ 0 h 39370"/>
              <a:gd name="connsiteX2" fmla="*/ 133350 w 133350"/>
              <a:gd name="connsiteY2" fmla="*/ 24765 h 39370"/>
              <a:gd name="connsiteX3" fmla="*/ 64135 w 133350"/>
              <a:gd name="connsiteY3" fmla="*/ 39370 h 39370"/>
              <a:gd name="connsiteX4" fmla="*/ 0 w 133350"/>
              <a:gd name="connsiteY4" fmla="*/ 7620 h 39370"/>
              <a:gd name="connsiteX0" fmla="*/ 0 w 125730"/>
              <a:gd name="connsiteY0" fmla="*/ 11430 h 39370"/>
              <a:gd name="connsiteX1" fmla="*/ 53975 w 125730"/>
              <a:gd name="connsiteY1" fmla="*/ 0 h 39370"/>
              <a:gd name="connsiteX2" fmla="*/ 125730 w 125730"/>
              <a:gd name="connsiteY2" fmla="*/ 24765 h 39370"/>
              <a:gd name="connsiteX3" fmla="*/ 56515 w 125730"/>
              <a:gd name="connsiteY3" fmla="*/ 39370 h 39370"/>
              <a:gd name="connsiteX4" fmla="*/ 0 w 125730"/>
              <a:gd name="connsiteY4" fmla="*/ 11430 h 39370"/>
              <a:gd name="connsiteX0" fmla="*/ 0 w 108585"/>
              <a:gd name="connsiteY0" fmla="*/ 11430 h 39370"/>
              <a:gd name="connsiteX1" fmla="*/ 53975 w 108585"/>
              <a:gd name="connsiteY1" fmla="*/ 0 h 39370"/>
              <a:gd name="connsiteX2" fmla="*/ 108585 w 108585"/>
              <a:gd name="connsiteY2" fmla="*/ 24765 h 39370"/>
              <a:gd name="connsiteX3" fmla="*/ 56515 w 108585"/>
              <a:gd name="connsiteY3" fmla="*/ 39370 h 39370"/>
              <a:gd name="connsiteX4" fmla="*/ 0 w 108585"/>
              <a:gd name="connsiteY4" fmla="*/ 11430 h 39370"/>
              <a:gd name="connsiteX0" fmla="*/ 0 w 99060"/>
              <a:gd name="connsiteY0" fmla="*/ 11430 h 39370"/>
              <a:gd name="connsiteX1" fmla="*/ 44450 w 99060"/>
              <a:gd name="connsiteY1" fmla="*/ 0 h 39370"/>
              <a:gd name="connsiteX2" fmla="*/ 99060 w 99060"/>
              <a:gd name="connsiteY2" fmla="*/ 24765 h 39370"/>
              <a:gd name="connsiteX3" fmla="*/ 46990 w 99060"/>
              <a:gd name="connsiteY3" fmla="*/ 39370 h 39370"/>
              <a:gd name="connsiteX4" fmla="*/ 0 w 99060"/>
              <a:gd name="connsiteY4" fmla="*/ 11430 h 39370"/>
              <a:gd name="connsiteX0" fmla="*/ 0 w 99060"/>
              <a:gd name="connsiteY0" fmla="*/ 11430 h 41275"/>
              <a:gd name="connsiteX1" fmla="*/ 44450 w 99060"/>
              <a:gd name="connsiteY1" fmla="*/ 0 h 41275"/>
              <a:gd name="connsiteX2" fmla="*/ 99060 w 99060"/>
              <a:gd name="connsiteY2" fmla="*/ 24765 h 41275"/>
              <a:gd name="connsiteX3" fmla="*/ 62230 w 99060"/>
              <a:gd name="connsiteY3" fmla="*/ 41275 h 41275"/>
              <a:gd name="connsiteX4" fmla="*/ 0 w 99060"/>
              <a:gd name="connsiteY4" fmla="*/ 11430 h 41275"/>
              <a:gd name="connsiteX0" fmla="*/ 0 w 99060"/>
              <a:gd name="connsiteY0" fmla="*/ 11430 h 41275"/>
              <a:gd name="connsiteX1" fmla="*/ 44450 w 99060"/>
              <a:gd name="connsiteY1" fmla="*/ 0 h 41275"/>
              <a:gd name="connsiteX2" fmla="*/ 99060 w 99060"/>
              <a:gd name="connsiteY2" fmla="*/ 22860 h 41275"/>
              <a:gd name="connsiteX3" fmla="*/ 62230 w 99060"/>
              <a:gd name="connsiteY3" fmla="*/ 41275 h 41275"/>
              <a:gd name="connsiteX4" fmla="*/ 0 w 99060"/>
              <a:gd name="connsiteY4" fmla="*/ 11430 h 41275"/>
              <a:gd name="connsiteX0" fmla="*/ 0 w 99060"/>
              <a:gd name="connsiteY0" fmla="*/ 11430 h 41275"/>
              <a:gd name="connsiteX1" fmla="*/ 34925 w 99060"/>
              <a:gd name="connsiteY1" fmla="*/ 0 h 41275"/>
              <a:gd name="connsiteX2" fmla="*/ 99060 w 99060"/>
              <a:gd name="connsiteY2" fmla="*/ 22860 h 41275"/>
              <a:gd name="connsiteX3" fmla="*/ 62230 w 99060"/>
              <a:gd name="connsiteY3" fmla="*/ 41275 h 41275"/>
              <a:gd name="connsiteX4" fmla="*/ 0 w 99060"/>
              <a:gd name="connsiteY4" fmla="*/ 11430 h 41275"/>
              <a:gd name="connsiteX0" fmla="*/ 0 w 102870"/>
              <a:gd name="connsiteY0" fmla="*/ 11430 h 41275"/>
              <a:gd name="connsiteX1" fmla="*/ 34925 w 102870"/>
              <a:gd name="connsiteY1" fmla="*/ 0 h 41275"/>
              <a:gd name="connsiteX2" fmla="*/ 102870 w 102870"/>
              <a:gd name="connsiteY2" fmla="*/ 13335 h 41275"/>
              <a:gd name="connsiteX3" fmla="*/ 62230 w 102870"/>
              <a:gd name="connsiteY3" fmla="*/ 41275 h 41275"/>
              <a:gd name="connsiteX4" fmla="*/ 0 w 102870"/>
              <a:gd name="connsiteY4" fmla="*/ 11430 h 41275"/>
              <a:gd name="connsiteX0" fmla="*/ 0 w 102870"/>
              <a:gd name="connsiteY0" fmla="*/ 11430 h 37465"/>
              <a:gd name="connsiteX1" fmla="*/ 34925 w 102870"/>
              <a:gd name="connsiteY1" fmla="*/ 0 h 37465"/>
              <a:gd name="connsiteX2" fmla="*/ 102870 w 102870"/>
              <a:gd name="connsiteY2" fmla="*/ 13335 h 37465"/>
              <a:gd name="connsiteX3" fmla="*/ 69850 w 102870"/>
              <a:gd name="connsiteY3" fmla="*/ 37465 h 37465"/>
              <a:gd name="connsiteX4" fmla="*/ 0 w 102870"/>
              <a:gd name="connsiteY4" fmla="*/ 11430 h 37465"/>
              <a:gd name="connsiteX0" fmla="*/ 0 w 93345"/>
              <a:gd name="connsiteY0" fmla="*/ 17145 h 37465"/>
              <a:gd name="connsiteX1" fmla="*/ 25400 w 93345"/>
              <a:gd name="connsiteY1" fmla="*/ 0 h 37465"/>
              <a:gd name="connsiteX2" fmla="*/ 93345 w 93345"/>
              <a:gd name="connsiteY2" fmla="*/ 13335 h 37465"/>
              <a:gd name="connsiteX3" fmla="*/ 60325 w 93345"/>
              <a:gd name="connsiteY3" fmla="*/ 37465 h 37465"/>
              <a:gd name="connsiteX4" fmla="*/ 0 w 93345"/>
              <a:gd name="connsiteY4" fmla="*/ 17145 h 37465"/>
              <a:gd name="connsiteX0" fmla="*/ 0 w 85725"/>
              <a:gd name="connsiteY0" fmla="*/ 17145 h 37465"/>
              <a:gd name="connsiteX1" fmla="*/ 25400 w 85725"/>
              <a:gd name="connsiteY1" fmla="*/ 0 h 37465"/>
              <a:gd name="connsiteX2" fmla="*/ 85725 w 85725"/>
              <a:gd name="connsiteY2" fmla="*/ 11430 h 37465"/>
              <a:gd name="connsiteX3" fmla="*/ 60325 w 85725"/>
              <a:gd name="connsiteY3" fmla="*/ 37465 h 37465"/>
              <a:gd name="connsiteX4" fmla="*/ 0 w 85725"/>
              <a:gd name="connsiteY4" fmla="*/ 17145 h 3746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5725" h="37465">
                <a:moveTo>
                  <a:pt x="0" y="17145"/>
                </a:moveTo>
                <a:lnTo>
                  <a:pt x="25400" y="0"/>
                </a:lnTo>
                <a:lnTo>
                  <a:pt x="85725" y="11430"/>
                </a:lnTo>
                <a:lnTo>
                  <a:pt x="60325" y="37465"/>
                </a:lnTo>
                <a:lnTo>
                  <a:pt x="0" y="17145"/>
                </a:lnTo>
                <a:close/>
              </a:path>
            </a:pathLst>
          </a:cu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highlight>
                <a:srgbClr val="FFFF00"/>
              </a:highlight>
            </a:endParaRPr>
          </a:p>
        </xdr:txBody>
      </xdr:sp>
    </xdr:grpSp>
    <xdr:clientData/>
  </xdr:twoCellAnchor>
  <xdr:twoCellAnchor>
    <xdr:from>
      <xdr:col>22</xdr:col>
      <xdr:colOff>142769</xdr:colOff>
      <xdr:row>2</xdr:row>
      <xdr:rowOff>165259</xdr:rowOff>
    </xdr:from>
    <xdr:to>
      <xdr:col>22</xdr:col>
      <xdr:colOff>559593</xdr:colOff>
      <xdr:row>10</xdr:row>
      <xdr:rowOff>119539</xdr:rowOff>
    </xdr:to>
    <xdr:sp macro="" textlink="">
      <xdr:nvSpPr>
        <xdr:cNvPr id="165" name="Rectangle 164">
          <a:extLst>
            <a:ext uri="{FF2B5EF4-FFF2-40B4-BE49-F238E27FC236}">
              <a16:creationId xmlns:a16="http://schemas.microsoft.com/office/drawing/2014/main" id="{4B8D0DA9-27B9-454A-9786-F96B2D74186C}"/>
            </a:ext>
          </a:extLst>
        </xdr:cNvPr>
        <xdr:cNvSpPr/>
      </xdr:nvSpPr>
      <xdr:spPr>
        <a:xfrm>
          <a:off x="12894363" y="546259"/>
          <a:ext cx="416824" cy="1478280"/>
        </a:xfrm>
        <a:prstGeom prst="rect">
          <a:avLst/>
        </a:prstGeom>
        <a:gradFill>
          <a:gsLst>
            <a:gs pos="9000">
              <a:schemeClr val="bg1">
                <a:alpha val="1000"/>
              </a:schemeClr>
            </a:gs>
            <a:gs pos="100000">
              <a:schemeClr val="bg1"/>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xdr:col>
      <xdr:colOff>584412</xdr:colOff>
      <xdr:row>5</xdr:row>
      <xdr:rowOff>30480</xdr:rowOff>
    </xdr:from>
    <xdr:to>
      <xdr:col>4</xdr:col>
      <xdr:colOff>84667</xdr:colOff>
      <xdr:row>6</xdr:row>
      <xdr:rowOff>158750</xdr:rowOff>
    </xdr:to>
    <xdr:sp macro="" textlink="">
      <xdr:nvSpPr>
        <xdr:cNvPr id="166" name="Rectangle: Rounded Corners 165">
          <a:extLst>
            <a:ext uri="{FF2B5EF4-FFF2-40B4-BE49-F238E27FC236}">
              <a16:creationId xmlns:a16="http://schemas.microsoft.com/office/drawing/2014/main" id="{7427E10B-576E-4ED2-886D-7D344AA1B92C}"/>
            </a:ext>
          </a:extLst>
        </xdr:cNvPr>
        <xdr:cNvSpPr/>
      </xdr:nvSpPr>
      <xdr:spPr>
        <a:xfrm>
          <a:off x="584412" y="982980"/>
          <a:ext cx="1341755" cy="318770"/>
        </a:xfrm>
        <a:prstGeom prst="roundRect">
          <a:avLst/>
        </a:prstGeom>
        <a:solidFill>
          <a:srgbClr val="8CD7FC">
            <a:alpha val="57255"/>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chemeClr val="bg1"/>
              </a:solidFill>
            </a:rPr>
            <a:t>Dashboard</a:t>
          </a:r>
          <a:endParaRPr lang="ru-RU" sz="1600" b="0">
            <a:solidFill>
              <a:schemeClr val="bg1"/>
            </a:solidFill>
          </a:endParaRPr>
        </a:p>
      </xdr:txBody>
    </xdr:sp>
    <xdr:clientData/>
  </xdr:twoCellAnchor>
  <xdr:twoCellAnchor>
    <xdr:from>
      <xdr:col>5</xdr:col>
      <xdr:colOff>149436</xdr:colOff>
      <xdr:row>8</xdr:row>
      <xdr:rowOff>95250</xdr:rowOff>
    </xdr:from>
    <xdr:to>
      <xdr:col>8</xdr:col>
      <xdr:colOff>466725</xdr:colOff>
      <xdr:row>13</xdr:row>
      <xdr:rowOff>57150</xdr:rowOff>
    </xdr:to>
    <xdr:sp macro="" textlink="">
      <xdr:nvSpPr>
        <xdr:cNvPr id="171" name="Rectangle: Rounded Corners 170">
          <a:extLst>
            <a:ext uri="{FF2B5EF4-FFF2-40B4-BE49-F238E27FC236}">
              <a16:creationId xmlns:a16="http://schemas.microsoft.com/office/drawing/2014/main" id="{18A54C72-74E9-41A7-894F-73E0A039EE3D}"/>
            </a:ext>
          </a:extLst>
        </xdr:cNvPr>
        <xdr:cNvSpPr/>
      </xdr:nvSpPr>
      <xdr:spPr>
        <a:xfrm>
          <a:off x="2587836" y="1619250"/>
          <a:ext cx="2146089" cy="914400"/>
        </a:xfrm>
        <a:prstGeom prst="roundRect">
          <a:avLst>
            <a:gd name="adj" fmla="val 1279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p>
      </xdr:txBody>
    </xdr:sp>
    <xdr:clientData/>
  </xdr:twoCellAnchor>
  <xdr:twoCellAnchor>
    <xdr:from>
      <xdr:col>4</xdr:col>
      <xdr:colOff>503767</xdr:colOff>
      <xdr:row>14</xdr:row>
      <xdr:rowOff>95250</xdr:rowOff>
    </xdr:from>
    <xdr:to>
      <xdr:col>11</xdr:col>
      <xdr:colOff>190501</xdr:colOff>
      <xdr:row>22</xdr:row>
      <xdr:rowOff>133350</xdr:rowOff>
    </xdr:to>
    <xdr:sp macro="" textlink="">
      <xdr:nvSpPr>
        <xdr:cNvPr id="172" name="Rectangle: Rounded Corners 171">
          <a:extLst>
            <a:ext uri="{FF2B5EF4-FFF2-40B4-BE49-F238E27FC236}">
              <a16:creationId xmlns:a16="http://schemas.microsoft.com/office/drawing/2014/main" id="{28DC16E2-D6BC-4A20-9637-9845CD6DFE88}"/>
            </a:ext>
          </a:extLst>
        </xdr:cNvPr>
        <xdr:cNvSpPr/>
      </xdr:nvSpPr>
      <xdr:spPr>
        <a:xfrm>
          <a:off x="2332567" y="2762250"/>
          <a:ext cx="3953934" cy="1562100"/>
        </a:xfrm>
        <a:prstGeom prst="roundRect">
          <a:avLst>
            <a:gd name="adj" fmla="val 1279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ru-RU" sz="1200" b="1">
            <a:solidFill>
              <a:sysClr val="windowText" lastClr="000000"/>
            </a:solidFill>
          </a:endParaRPr>
        </a:p>
      </xdr:txBody>
    </xdr:sp>
    <xdr:clientData/>
  </xdr:twoCellAnchor>
  <xdr:twoCellAnchor>
    <xdr:from>
      <xdr:col>9</xdr:col>
      <xdr:colOff>292589</xdr:colOff>
      <xdr:row>23</xdr:row>
      <xdr:rowOff>103501</xdr:rowOff>
    </xdr:from>
    <xdr:to>
      <xdr:col>11</xdr:col>
      <xdr:colOff>217704</xdr:colOff>
      <xdr:row>32</xdr:row>
      <xdr:rowOff>57781</xdr:rowOff>
    </xdr:to>
    <xdr:sp macro="" textlink="">
      <xdr:nvSpPr>
        <xdr:cNvPr id="177" name="Rectangle: Rounded Corners 176">
          <a:extLst>
            <a:ext uri="{FF2B5EF4-FFF2-40B4-BE49-F238E27FC236}">
              <a16:creationId xmlns:a16="http://schemas.microsoft.com/office/drawing/2014/main" id="{F6A70ED7-016F-4F53-800D-F2F5D0E0FDC0}"/>
            </a:ext>
          </a:extLst>
        </xdr:cNvPr>
        <xdr:cNvSpPr/>
      </xdr:nvSpPr>
      <xdr:spPr>
        <a:xfrm>
          <a:off x="5182089" y="4485001"/>
          <a:ext cx="1147490" cy="1668780"/>
        </a:xfrm>
        <a:prstGeom prst="roundRect">
          <a:avLst>
            <a:gd name="adj" fmla="val 1279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pl-PL" sz="2000" b="1">
              <a:solidFill>
                <a:sysClr val="windowText" lastClr="000000"/>
              </a:solidFill>
            </a:rPr>
            <a:t> </a:t>
          </a:r>
        </a:p>
      </xdr:txBody>
    </xdr:sp>
    <xdr:clientData/>
  </xdr:twoCellAnchor>
  <xdr:twoCellAnchor>
    <xdr:from>
      <xdr:col>4</xdr:col>
      <xdr:colOff>537911</xdr:colOff>
      <xdr:row>23</xdr:row>
      <xdr:rowOff>87630</xdr:rowOff>
    </xdr:from>
    <xdr:to>
      <xdr:col>6</xdr:col>
      <xdr:colOff>463026</xdr:colOff>
      <xdr:row>32</xdr:row>
      <xdr:rowOff>41910</xdr:rowOff>
    </xdr:to>
    <xdr:sp macro="" textlink="">
      <xdr:nvSpPr>
        <xdr:cNvPr id="178" name="Rectangle: Rounded Corners 177">
          <a:extLst>
            <a:ext uri="{FF2B5EF4-FFF2-40B4-BE49-F238E27FC236}">
              <a16:creationId xmlns:a16="http://schemas.microsoft.com/office/drawing/2014/main" id="{55A68356-C764-4213-B909-1DD2AC48CBD4}"/>
            </a:ext>
          </a:extLst>
        </xdr:cNvPr>
        <xdr:cNvSpPr/>
      </xdr:nvSpPr>
      <xdr:spPr>
        <a:xfrm>
          <a:off x="2371474" y="4469130"/>
          <a:ext cx="1147490" cy="1668780"/>
        </a:xfrm>
        <a:prstGeom prst="roundRect">
          <a:avLst>
            <a:gd name="adj" fmla="val 1279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a:solidFill>
              <a:schemeClr val="lt1"/>
            </a:solidFill>
            <a:effectLst/>
            <a:latin typeface="+mn-lt"/>
            <a:ea typeface="+mn-ea"/>
            <a:cs typeface="+mn-cs"/>
          </a:endParaRPr>
        </a:p>
      </xdr:txBody>
    </xdr:sp>
    <xdr:clientData/>
  </xdr:twoCellAnchor>
  <xdr:twoCellAnchor>
    <xdr:from>
      <xdr:col>4</xdr:col>
      <xdr:colOff>491163</xdr:colOff>
      <xdr:row>23</xdr:row>
      <xdr:rowOff>92034</xdr:rowOff>
    </xdr:from>
    <xdr:to>
      <xdr:col>6</xdr:col>
      <xdr:colOff>523875</xdr:colOff>
      <xdr:row>28</xdr:row>
      <xdr:rowOff>160338</xdr:rowOff>
    </xdr:to>
    <xdr:grpSp>
      <xdr:nvGrpSpPr>
        <xdr:cNvPr id="8" name="Group 7">
          <a:extLst>
            <a:ext uri="{FF2B5EF4-FFF2-40B4-BE49-F238E27FC236}">
              <a16:creationId xmlns:a16="http://schemas.microsoft.com/office/drawing/2014/main" id="{B68AF87D-5652-4188-964F-C6F2E1B0CCDC}"/>
            </a:ext>
          </a:extLst>
        </xdr:cNvPr>
        <xdr:cNvGrpSpPr/>
      </xdr:nvGrpSpPr>
      <xdr:grpSpPr>
        <a:xfrm>
          <a:off x="2920038" y="4473534"/>
          <a:ext cx="1247150" cy="1020804"/>
          <a:chOff x="3720138" y="4637046"/>
          <a:chExt cx="1251912" cy="1020804"/>
        </a:xfrm>
      </xdr:grpSpPr>
      <xdr:sp macro="" textlink="">
        <xdr:nvSpPr>
          <xdr:cNvPr id="180" name="Rectangle: Rounded Corners 179">
            <a:extLst>
              <a:ext uri="{FF2B5EF4-FFF2-40B4-BE49-F238E27FC236}">
                <a16:creationId xmlns:a16="http://schemas.microsoft.com/office/drawing/2014/main" id="{06D19BEB-4226-4EAA-A711-F78DF7FF65C2}"/>
              </a:ext>
            </a:extLst>
          </xdr:cNvPr>
          <xdr:cNvSpPr/>
        </xdr:nvSpPr>
        <xdr:spPr>
          <a:xfrm>
            <a:off x="3720138" y="4637046"/>
            <a:ext cx="1251912" cy="1020804"/>
          </a:xfrm>
          <a:prstGeom prst="roundRect">
            <a:avLst>
              <a:gd name="adj" fmla="val 5438"/>
            </a:avLst>
          </a:prstGeom>
          <a:solidFill>
            <a:srgbClr val="3E5879"/>
          </a:solidFill>
          <a:ln w="28575">
            <a:solidFill>
              <a:srgbClr val="022B4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sp macro="" textlink="">
        <xdr:nvSpPr>
          <xdr:cNvPr id="181" name="Rectangle: Rounded Corners 180">
            <a:extLst>
              <a:ext uri="{FF2B5EF4-FFF2-40B4-BE49-F238E27FC236}">
                <a16:creationId xmlns:a16="http://schemas.microsoft.com/office/drawing/2014/main" id="{A4B67DD7-2CAE-43FC-B133-A9F362DDFF56}"/>
              </a:ext>
            </a:extLst>
          </xdr:cNvPr>
          <xdr:cNvSpPr/>
        </xdr:nvSpPr>
        <xdr:spPr>
          <a:xfrm>
            <a:off x="3742210" y="4658679"/>
            <a:ext cx="1210790" cy="980122"/>
          </a:xfrm>
          <a:prstGeom prst="roundRect">
            <a:avLst>
              <a:gd name="adj" fmla="val 5438"/>
            </a:avLst>
          </a:prstGeom>
          <a:noFill/>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grpSp>
    <xdr:clientData/>
  </xdr:twoCellAnchor>
  <xdr:twoCellAnchor>
    <xdr:from>
      <xdr:col>7</xdr:col>
      <xdr:colOff>114893</xdr:colOff>
      <xdr:row>23</xdr:row>
      <xdr:rowOff>93979</xdr:rowOff>
    </xdr:from>
    <xdr:to>
      <xdr:col>9</xdr:col>
      <xdr:colOff>40009</xdr:colOff>
      <xdr:row>32</xdr:row>
      <xdr:rowOff>48259</xdr:rowOff>
    </xdr:to>
    <xdr:sp macro="" textlink="">
      <xdr:nvSpPr>
        <xdr:cNvPr id="183" name="Rectangle: Rounded Corners 182">
          <a:extLst>
            <a:ext uri="{FF2B5EF4-FFF2-40B4-BE49-F238E27FC236}">
              <a16:creationId xmlns:a16="http://schemas.microsoft.com/office/drawing/2014/main" id="{91ADDFDC-5464-4709-8E58-DD855281BAF0}"/>
            </a:ext>
          </a:extLst>
        </xdr:cNvPr>
        <xdr:cNvSpPr/>
      </xdr:nvSpPr>
      <xdr:spPr>
        <a:xfrm>
          <a:off x="3782018" y="4475479"/>
          <a:ext cx="1147491" cy="1668780"/>
        </a:xfrm>
        <a:prstGeom prst="roundRect">
          <a:avLst>
            <a:gd name="adj" fmla="val 1279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pl-PL" sz="1100" b="1">
            <a:solidFill>
              <a:schemeClr val="tx1">
                <a:lumMod val="65000"/>
                <a:lumOff val="35000"/>
              </a:schemeClr>
            </a:solidFill>
          </a:endParaRPr>
        </a:p>
        <a:p>
          <a:pPr algn="ctr"/>
          <a:r>
            <a:rPr lang="pl-PL" sz="2000" b="1">
              <a:solidFill>
                <a:sysClr val="windowText" lastClr="000000"/>
              </a:solidFill>
            </a:rPr>
            <a:t> </a:t>
          </a:r>
          <a:endParaRPr lang="pl-PL" sz="1600" b="1">
            <a:solidFill>
              <a:sysClr val="windowText" lastClr="000000"/>
            </a:solidFill>
          </a:endParaRPr>
        </a:p>
      </xdr:txBody>
    </xdr:sp>
    <xdr:clientData/>
  </xdr:twoCellAnchor>
  <xdr:twoCellAnchor>
    <xdr:from>
      <xdr:col>4</xdr:col>
      <xdr:colOff>501650</xdr:colOff>
      <xdr:row>2</xdr:row>
      <xdr:rowOff>15240</xdr:rowOff>
    </xdr:from>
    <xdr:to>
      <xdr:col>12</xdr:col>
      <xdr:colOff>486410</xdr:colOff>
      <xdr:row>7</xdr:row>
      <xdr:rowOff>68580</xdr:rowOff>
    </xdr:to>
    <xdr:sp macro="" textlink="">
      <xdr:nvSpPr>
        <xdr:cNvPr id="236" name="TextBox 235">
          <a:extLst>
            <a:ext uri="{FF2B5EF4-FFF2-40B4-BE49-F238E27FC236}">
              <a16:creationId xmlns:a16="http://schemas.microsoft.com/office/drawing/2014/main" id="{FA4BB88E-6321-4201-875C-417F1A2D8D07}"/>
            </a:ext>
          </a:extLst>
        </xdr:cNvPr>
        <xdr:cNvSpPr txBox="1"/>
      </xdr:nvSpPr>
      <xdr:spPr>
        <a:xfrm>
          <a:off x="2330450" y="396240"/>
          <a:ext cx="4861560" cy="1005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bg1"/>
              </a:solidFill>
            </a:rPr>
            <a:t>Transportation Management</a:t>
          </a:r>
        </a:p>
        <a:p>
          <a:r>
            <a:rPr lang="en-US" sz="2000">
              <a:solidFill>
                <a:schemeClr val="bg1"/>
              </a:solidFill>
            </a:rPr>
            <a:t>MS Excel Solution</a:t>
          </a:r>
          <a:endParaRPr lang="ru-RU" sz="2400">
            <a:solidFill>
              <a:schemeClr val="bg1"/>
            </a:solidFill>
          </a:endParaRPr>
        </a:p>
      </xdr:txBody>
    </xdr:sp>
    <xdr:clientData/>
  </xdr:twoCellAnchor>
  <xdr:twoCellAnchor>
    <xdr:from>
      <xdr:col>4</xdr:col>
      <xdr:colOff>484717</xdr:colOff>
      <xdr:row>14</xdr:row>
      <xdr:rowOff>85726</xdr:rowOff>
    </xdr:from>
    <xdr:to>
      <xdr:col>11</xdr:col>
      <xdr:colOff>171451</xdr:colOff>
      <xdr:row>22</xdr:row>
      <xdr:rowOff>133350</xdr:rowOff>
    </xdr:to>
    <xdr:graphicFrame macro="">
      <xdr:nvGraphicFramePr>
        <xdr:cNvPr id="118" name="Chart 117">
          <a:extLst>
            <a:ext uri="{FF2B5EF4-FFF2-40B4-BE49-F238E27FC236}">
              <a16:creationId xmlns:a16="http://schemas.microsoft.com/office/drawing/2014/main" id="{137B6EB0-73E4-41C9-A771-51772CB44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285960</xdr:colOff>
      <xdr:row>8</xdr:row>
      <xdr:rowOff>114299</xdr:rowOff>
    </xdr:from>
    <xdr:to>
      <xdr:col>7</xdr:col>
      <xdr:colOff>520911</xdr:colOff>
      <xdr:row>10</xdr:row>
      <xdr:rowOff>76198</xdr:rowOff>
    </xdr:to>
    <xdr:sp macro="" textlink="">
      <xdr:nvSpPr>
        <xdr:cNvPr id="119" name="TextBox 118">
          <a:extLst>
            <a:ext uri="{FF2B5EF4-FFF2-40B4-BE49-F238E27FC236}">
              <a16:creationId xmlns:a16="http://schemas.microsoft.com/office/drawing/2014/main" id="{A6E6C6E3-5796-4891-AD05-758ACB7369E3}"/>
            </a:ext>
          </a:extLst>
        </xdr:cNvPr>
        <xdr:cNvSpPr txBox="1"/>
      </xdr:nvSpPr>
      <xdr:spPr>
        <a:xfrm>
          <a:off x="2724360" y="1638299"/>
          <a:ext cx="1454151"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50000"/>
                </a:schemeClr>
              </a:solidFill>
              <a:latin typeface="Abadi" panose="020B0604020104020204" pitchFamily="34" charset="0"/>
              <a:cs typeface="Arial" panose="020B0604020202020204" pitchFamily="34" charset="0"/>
            </a:rPr>
            <a:t>Total Expenses</a:t>
          </a:r>
        </a:p>
      </xdr:txBody>
    </xdr:sp>
    <xdr:clientData/>
  </xdr:twoCellAnchor>
  <xdr:twoCellAnchor>
    <xdr:from>
      <xdr:col>5</xdr:col>
      <xdr:colOff>216110</xdr:colOff>
      <xdr:row>10</xdr:row>
      <xdr:rowOff>44451</xdr:rowOff>
    </xdr:from>
    <xdr:to>
      <xdr:col>7</xdr:col>
      <xdr:colOff>283477</xdr:colOff>
      <xdr:row>11</xdr:row>
      <xdr:rowOff>112685</xdr:rowOff>
    </xdr:to>
    <xdr:sp macro="" textlink="Pivottable!V5">
      <xdr:nvSpPr>
        <xdr:cNvPr id="179" name="TextBox 178">
          <a:extLst>
            <a:ext uri="{FF2B5EF4-FFF2-40B4-BE49-F238E27FC236}">
              <a16:creationId xmlns:a16="http://schemas.microsoft.com/office/drawing/2014/main" id="{31497B2A-C186-4938-AE69-6BF802E04128}"/>
            </a:ext>
          </a:extLst>
        </xdr:cNvPr>
        <xdr:cNvSpPr txBox="1"/>
      </xdr:nvSpPr>
      <xdr:spPr>
        <a:xfrm>
          <a:off x="2654510" y="1949451"/>
          <a:ext cx="1286567" cy="2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6DA136-2BA8-47BF-836F-CC59DFFBA49B}" type="TxLink">
            <a:rPr lang="en-US" sz="1800" b="1" i="0" u="none" strike="noStrike">
              <a:solidFill>
                <a:schemeClr val="tx1">
                  <a:lumMod val="65000"/>
                  <a:lumOff val="35000"/>
                </a:schemeClr>
              </a:solidFill>
              <a:latin typeface="Abadi" panose="020B0604020104020204" pitchFamily="34" charset="0"/>
              <a:cs typeface="Calibri"/>
            </a:rPr>
            <a:pPr algn="ctr"/>
            <a:t> ฿27,200 </a:t>
          </a:fld>
          <a:endParaRPr lang="en-US" sz="2400" b="1">
            <a:solidFill>
              <a:schemeClr val="tx1">
                <a:lumMod val="65000"/>
                <a:lumOff val="35000"/>
              </a:schemeClr>
            </a:solidFill>
            <a:latin typeface="Abadi" panose="020B0604020104020204" pitchFamily="34" charset="0"/>
            <a:cs typeface="Arial" panose="020B0604020202020204" pitchFamily="34" charset="0"/>
          </a:endParaRPr>
        </a:p>
      </xdr:txBody>
    </xdr:sp>
    <xdr:clientData/>
  </xdr:twoCellAnchor>
  <xdr:twoCellAnchor>
    <xdr:from>
      <xdr:col>5</xdr:col>
      <xdr:colOff>343111</xdr:colOff>
      <xdr:row>11</xdr:row>
      <xdr:rowOff>76200</xdr:rowOff>
    </xdr:from>
    <xdr:to>
      <xdr:col>6</xdr:col>
      <xdr:colOff>542925</xdr:colOff>
      <xdr:row>13</xdr:row>
      <xdr:rowOff>38099</xdr:rowOff>
    </xdr:to>
    <xdr:sp macro="" textlink="">
      <xdr:nvSpPr>
        <xdr:cNvPr id="184" name="TextBox 183">
          <a:extLst>
            <a:ext uri="{FF2B5EF4-FFF2-40B4-BE49-F238E27FC236}">
              <a16:creationId xmlns:a16="http://schemas.microsoft.com/office/drawing/2014/main" id="{1B33B2F1-1081-4626-85EB-61086370767E}"/>
            </a:ext>
          </a:extLst>
        </xdr:cNvPr>
        <xdr:cNvSpPr txBox="1"/>
      </xdr:nvSpPr>
      <xdr:spPr>
        <a:xfrm>
          <a:off x="2781511" y="2171700"/>
          <a:ext cx="809414"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50000"/>
                </a:schemeClr>
              </a:solidFill>
              <a:latin typeface="Abadi" panose="020B0604020104020204" pitchFamily="34" charset="0"/>
              <a:cs typeface="Arial" panose="020B0604020202020204" pitchFamily="34" charset="0"/>
            </a:rPr>
            <a:t>Thai Baht</a:t>
          </a:r>
        </a:p>
      </xdr:txBody>
    </xdr:sp>
    <xdr:clientData/>
  </xdr:twoCellAnchor>
  <xdr:twoCellAnchor editAs="absolute">
    <xdr:from>
      <xdr:col>1</xdr:col>
      <xdr:colOff>526150</xdr:colOff>
      <xdr:row>12</xdr:row>
      <xdr:rowOff>147214</xdr:rowOff>
    </xdr:from>
    <xdr:to>
      <xdr:col>4</xdr:col>
      <xdr:colOff>148960</xdr:colOff>
      <xdr:row>17</xdr:row>
      <xdr:rowOff>529</xdr:rowOff>
    </xdr:to>
    <mc:AlternateContent xmlns:mc="http://schemas.openxmlformats.org/markup-compatibility/2006">
      <mc:Choice xmlns:a14="http://schemas.microsoft.com/office/drawing/2010/main" Requires="a14">
        <xdr:graphicFrame macro="">
          <xdr:nvGraphicFramePr>
            <xdr:cNvPr id="249" name="Driver 1">
              <a:extLst>
                <a:ext uri="{FF2B5EF4-FFF2-40B4-BE49-F238E27FC236}">
                  <a16:creationId xmlns:a16="http://schemas.microsoft.com/office/drawing/2014/main" id="{EC331AAA-7A50-4948-AF45-5A6C14DC7AC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river 1"/>
            </a:graphicData>
          </a:graphic>
        </xdr:graphicFrame>
      </mc:Choice>
      <mc:Fallback>
        <xdr:sp macro="" textlink="">
          <xdr:nvSpPr>
            <xdr:cNvPr id="0" name=""/>
            <xdr:cNvSpPr>
              <a:spLocks noTextEdit="1"/>
            </xdr:cNvSpPr>
          </xdr:nvSpPr>
          <xdr:spPr>
            <a:xfrm>
              <a:off x="1133369" y="2433214"/>
              <a:ext cx="1444466" cy="805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19</xdr:col>
      <xdr:colOff>174217</xdr:colOff>
      <xdr:row>3</xdr:row>
      <xdr:rowOff>1039</xdr:rowOff>
    </xdr:from>
    <xdr:to>
      <xdr:col>21</xdr:col>
      <xdr:colOff>50127</xdr:colOff>
      <xdr:row>4</xdr:row>
      <xdr:rowOff>2096</xdr:rowOff>
    </xdr:to>
    <xdr:sp macro="" textlink="">
      <xdr:nvSpPr>
        <xdr:cNvPr id="250" name="TextBox 249">
          <a:extLst>
            <a:ext uri="{FF2B5EF4-FFF2-40B4-BE49-F238E27FC236}">
              <a16:creationId xmlns:a16="http://schemas.microsoft.com/office/drawing/2014/main" id="{C2707D30-074F-4C79-A452-2E6A1115C471}"/>
            </a:ext>
          </a:extLst>
        </xdr:cNvPr>
        <xdr:cNvSpPr txBox="1"/>
      </xdr:nvSpPr>
      <xdr:spPr>
        <a:xfrm>
          <a:off x="11084672" y="572539"/>
          <a:ext cx="1088182" cy="191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atin typeface="Abadi" panose="020B0604020104020204" pitchFamily="34" charset="0"/>
              <a:cs typeface="Arial" panose="020B0604020202020204" pitchFamily="34" charset="0"/>
            </a:rPr>
            <a:t>Total Trips</a:t>
          </a:r>
        </a:p>
      </xdr:txBody>
    </xdr:sp>
    <xdr:clientData/>
  </xdr:twoCellAnchor>
  <xdr:twoCellAnchor>
    <xdr:from>
      <xdr:col>19</xdr:col>
      <xdr:colOff>453616</xdr:colOff>
      <xdr:row>4</xdr:row>
      <xdr:rowOff>37550</xdr:rowOff>
    </xdr:from>
    <xdr:to>
      <xdr:col>20</xdr:col>
      <xdr:colOff>438800</xdr:colOff>
      <xdr:row>5</xdr:row>
      <xdr:rowOff>89937</xdr:rowOff>
    </xdr:to>
    <xdr:sp macro="" textlink="Pivottable!C5">
      <xdr:nvSpPr>
        <xdr:cNvPr id="251" name="TextBox 250">
          <a:extLst>
            <a:ext uri="{FF2B5EF4-FFF2-40B4-BE49-F238E27FC236}">
              <a16:creationId xmlns:a16="http://schemas.microsoft.com/office/drawing/2014/main" id="{AA0318EB-CB60-4837-BCC4-929918D68ED5}"/>
            </a:ext>
          </a:extLst>
        </xdr:cNvPr>
        <xdr:cNvSpPr txBox="1"/>
      </xdr:nvSpPr>
      <xdr:spPr>
        <a:xfrm>
          <a:off x="11364071" y="799550"/>
          <a:ext cx="591320"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72EA5C-764E-48F7-92B9-247119773EBF}" type="TxLink">
            <a:rPr lang="en-US" sz="2400" b="1" i="0" u="none" strike="noStrike">
              <a:solidFill>
                <a:srgbClr val="000000"/>
              </a:solidFill>
              <a:latin typeface="Abadi" panose="020B0604020202020204" pitchFamily="34" charset="0"/>
              <a:cs typeface="Calibri"/>
            </a:rPr>
            <a:pPr algn="ctr"/>
            <a:t>24</a:t>
          </a:fld>
          <a:endParaRPr lang="en-US" sz="2400" b="1">
            <a:latin typeface="Abadi" panose="020B0604020202020204" pitchFamily="34" charset="0"/>
            <a:cs typeface="Arial" panose="020B0604020202020204" pitchFamily="34" charset="0"/>
          </a:endParaRPr>
        </a:p>
      </xdr:txBody>
    </xdr:sp>
    <xdr:clientData/>
  </xdr:twoCellAnchor>
  <xdr:twoCellAnchor>
    <xdr:from>
      <xdr:col>18</xdr:col>
      <xdr:colOff>598537</xdr:colOff>
      <xdr:row>5</xdr:row>
      <xdr:rowOff>113752</xdr:rowOff>
    </xdr:from>
    <xdr:to>
      <xdr:col>21</xdr:col>
      <xdr:colOff>181841</xdr:colOff>
      <xdr:row>6</xdr:row>
      <xdr:rowOff>189950</xdr:rowOff>
    </xdr:to>
    <xdr:sp macro="" textlink="">
      <xdr:nvSpPr>
        <xdr:cNvPr id="252" name="TextBox 251">
          <a:extLst>
            <a:ext uri="{FF2B5EF4-FFF2-40B4-BE49-F238E27FC236}">
              <a16:creationId xmlns:a16="http://schemas.microsoft.com/office/drawing/2014/main" id="{73B1D511-3A94-45D2-A823-3D7B7FB56CCB}"/>
            </a:ext>
          </a:extLst>
        </xdr:cNvPr>
        <xdr:cNvSpPr txBox="1"/>
      </xdr:nvSpPr>
      <xdr:spPr>
        <a:xfrm>
          <a:off x="10902855" y="1066252"/>
          <a:ext cx="1401713" cy="26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a:latin typeface="Arial" panose="020B0604020202020204" pitchFamily="34" charset="0"/>
              <a:cs typeface="Arial" panose="020B0604020202020204" pitchFamily="34" charset="0"/>
            </a:rPr>
            <a:t>Hired Transportation</a:t>
          </a:r>
        </a:p>
      </xdr:txBody>
    </xdr:sp>
    <xdr:clientData/>
  </xdr:twoCellAnchor>
  <xdr:twoCellAnchor>
    <xdr:from>
      <xdr:col>21</xdr:col>
      <xdr:colOff>104560</xdr:colOff>
      <xdr:row>5</xdr:row>
      <xdr:rowOff>132151</xdr:rowOff>
    </xdr:from>
    <xdr:to>
      <xdr:col>21</xdr:col>
      <xdr:colOff>363585</xdr:colOff>
      <xdr:row>6</xdr:row>
      <xdr:rowOff>120245</xdr:rowOff>
    </xdr:to>
    <xdr:sp macro="" textlink="Pivottable!F9">
      <xdr:nvSpPr>
        <xdr:cNvPr id="253" name="TextBox 252">
          <a:extLst>
            <a:ext uri="{FF2B5EF4-FFF2-40B4-BE49-F238E27FC236}">
              <a16:creationId xmlns:a16="http://schemas.microsoft.com/office/drawing/2014/main" id="{8F7560BA-4825-400A-8D09-BC537696FD46}"/>
            </a:ext>
          </a:extLst>
        </xdr:cNvPr>
        <xdr:cNvSpPr txBox="1"/>
      </xdr:nvSpPr>
      <xdr:spPr>
        <a:xfrm>
          <a:off x="12227287" y="1084651"/>
          <a:ext cx="259025" cy="178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721BDE-0E73-4F64-A195-0EA0E88F11DA}" type="TxLink">
            <a:rPr lang="en-US" sz="1400" b="1" i="0" u="none" strike="noStrike">
              <a:solidFill>
                <a:schemeClr val="accent2">
                  <a:lumMod val="75000"/>
                </a:schemeClr>
              </a:solidFill>
              <a:latin typeface="Calibri"/>
              <a:cs typeface="Calibri"/>
            </a:rPr>
            <a:pPr algn="ctr"/>
            <a:t>5</a:t>
          </a:fld>
          <a:endParaRPr lang="en-US" sz="1400" b="1">
            <a:solidFill>
              <a:schemeClr val="accent2">
                <a:lumMod val="75000"/>
              </a:schemeClr>
            </a:solidFill>
            <a:latin typeface="Abadi" panose="020B0604020202020204" pitchFamily="34" charset="0"/>
            <a:cs typeface="Arial" panose="020B0604020202020204" pitchFamily="34" charset="0"/>
          </a:endParaRPr>
        </a:p>
      </xdr:txBody>
    </xdr:sp>
    <xdr:clientData/>
  </xdr:twoCellAnchor>
  <xdr:twoCellAnchor>
    <xdr:from>
      <xdr:col>21</xdr:col>
      <xdr:colOff>562551</xdr:colOff>
      <xdr:row>10</xdr:row>
      <xdr:rowOff>90149</xdr:rowOff>
    </xdr:from>
    <xdr:to>
      <xdr:col>22</xdr:col>
      <xdr:colOff>353291</xdr:colOff>
      <xdr:row>13</xdr:row>
      <xdr:rowOff>159469</xdr:rowOff>
    </xdr:to>
    <xdr:grpSp>
      <xdr:nvGrpSpPr>
        <xdr:cNvPr id="4" name="Group 3">
          <a:extLst>
            <a:ext uri="{FF2B5EF4-FFF2-40B4-BE49-F238E27FC236}">
              <a16:creationId xmlns:a16="http://schemas.microsoft.com/office/drawing/2014/main" id="{FEBD979E-B474-4B3B-8D5A-F1DBC2A6B747}"/>
            </a:ext>
          </a:extLst>
        </xdr:cNvPr>
        <xdr:cNvGrpSpPr/>
      </xdr:nvGrpSpPr>
      <xdr:grpSpPr>
        <a:xfrm>
          <a:off x="13314145" y="1995149"/>
          <a:ext cx="397959" cy="640820"/>
          <a:chOff x="12895261" y="2176989"/>
          <a:chExt cx="396877" cy="640820"/>
        </a:xfrm>
      </xdr:grpSpPr>
      <xdr:sp macro="" textlink="Pivottable!L4">
        <xdr:nvSpPr>
          <xdr:cNvPr id="260" name="TextBox 259">
            <a:extLst>
              <a:ext uri="{FF2B5EF4-FFF2-40B4-BE49-F238E27FC236}">
                <a16:creationId xmlns:a16="http://schemas.microsoft.com/office/drawing/2014/main" id="{308C8277-0D42-431C-8AB1-30B62EBF06F2}"/>
              </a:ext>
            </a:extLst>
          </xdr:cNvPr>
          <xdr:cNvSpPr txBox="1"/>
        </xdr:nvSpPr>
        <xdr:spPr>
          <a:xfrm>
            <a:off x="12895261" y="2176989"/>
            <a:ext cx="396877" cy="194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2B25401-6306-4775-B589-930395112A71}" type="TxLink">
              <a:rPr lang="en-US" sz="1100" b="1" i="0" u="none" strike="noStrike">
                <a:solidFill>
                  <a:schemeClr val="tx1">
                    <a:lumMod val="75000"/>
                    <a:lumOff val="25000"/>
                  </a:schemeClr>
                </a:solidFill>
                <a:latin typeface="+mj-lt"/>
                <a:cs typeface="Calibri"/>
              </a:rPr>
              <a:pPr algn="ctr"/>
              <a:t>16</a:t>
            </a:fld>
            <a:endParaRPr lang="en-US" sz="1400" b="1">
              <a:solidFill>
                <a:schemeClr val="tx1">
                  <a:lumMod val="75000"/>
                  <a:lumOff val="25000"/>
                </a:schemeClr>
              </a:solidFill>
              <a:latin typeface="+mj-lt"/>
              <a:cs typeface="Arial" panose="020B0604020202020204" pitchFamily="34" charset="0"/>
            </a:endParaRPr>
          </a:p>
        </xdr:txBody>
      </xdr:sp>
      <xdr:sp macro="" textlink="Pivottable!L6">
        <xdr:nvSpPr>
          <xdr:cNvPr id="261" name="TextBox 260">
            <a:extLst>
              <a:ext uri="{FF2B5EF4-FFF2-40B4-BE49-F238E27FC236}">
                <a16:creationId xmlns:a16="http://schemas.microsoft.com/office/drawing/2014/main" id="{5D2CA451-3EF4-477C-AC12-0CF1F2BA0BEB}"/>
              </a:ext>
            </a:extLst>
          </xdr:cNvPr>
          <xdr:cNvSpPr txBox="1"/>
        </xdr:nvSpPr>
        <xdr:spPr>
          <a:xfrm>
            <a:off x="12957174" y="2645426"/>
            <a:ext cx="298451" cy="172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D73FBC-39A0-4696-8E47-954CFA95B169}" type="TxLink">
              <a:rPr lang="en-US" sz="1100" b="1" i="0" u="none" strike="noStrike">
                <a:solidFill>
                  <a:schemeClr val="tx1">
                    <a:lumMod val="75000"/>
                    <a:lumOff val="25000"/>
                  </a:schemeClr>
                </a:solidFill>
                <a:latin typeface="+mj-lt"/>
                <a:ea typeface="+mn-ea"/>
                <a:cs typeface="Calibri"/>
              </a:rPr>
              <a:pPr marL="0" indent="0" algn="ctr"/>
              <a:t>2</a:t>
            </a:fld>
            <a:endParaRPr lang="en-US" sz="1100" b="1" i="0" u="none" strike="noStrike">
              <a:solidFill>
                <a:schemeClr val="tx1">
                  <a:lumMod val="75000"/>
                  <a:lumOff val="25000"/>
                </a:schemeClr>
              </a:solidFill>
              <a:latin typeface="+mj-lt"/>
              <a:ea typeface="+mn-ea"/>
              <a:cs typeface="Calibri"/>
            </a:endParaRPr>
          </a:p>
        </xdr:txBody>
      </xdr:sp>
      <xdr:sp macro="" textlink="Pivottable!L5">
        <xdr:nvSpPr>
          <xdr:cNvPr id="262" name="TextBox 261">
            <a:extLst>
              <a:ext uri="{FF2B5EF4-FFF2-40B4-BE49-F238E27FC236}">
                <a16:creationId xmlns:a16="http://schemas.microsoft.com/office/drawing/2014/main" id="{B7AF7A04-DF06-4F73-BBAD-C18CBF1B1F1C}"/>
              </a:ext>
            </a:extLst>
          </xdr:cNvPr>
          <xdr:cNvSpPr txBox="1"/>
        </xdr:nvSpPr>
        <xdr:spPr>
          <a:xfrm>
            <a:off x="12925955" y="2418097"/>
            <a:ext cx="328083" cy="153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C84CC6-2BD5-4071-A926-879EECB19454}" type="TxLink">
              <a:rPr lang="en-US" sz="1100" b="1" i="0" u="none" strike="noStrike">
                <a:solidFill>
                  <a:schemeClr val="tx1">
                    <a:lumMod val="75000"/>
                    <a:lumOff val="25000"/>
                  </a:schemeClr>
                </a:solidFill>
                <a:latin typeface="+mj-lt"/>
                <a:ea typeface="+mn-ea"/>
                <a:cs typeface="Calibri"/>
              </a:rPr>
              <a:pPr marL="0" indent="0" algn="ctr"/>
              <a:t>6</a:t>
            </a:fld>
            <a:endParaRPr lang="en-US" sz="1100" b="1" i="0" u="none" strike="noStrike">
              <a:solidFill>
                <a:schemeClr val="tx1">
                  <a:lumMod val="75000"/>
                  <a:lumOff val="25000"/>
                </a:schemeClr>
              </a:solidFill>
              <a:latin typeface="+mj-lt"/>
              <a:ea typeface="+mn-ea"/>
              <a:cs typeface="Calibri"/>
            </a:endParaRPr>
          </a:p>
        </xdr:txBody>
      </xdr:sp>
    </xdr:grpSp>
    <xdr:clientData/>
  </xdr:twoCellAnchor>
  <xdr:twoCellAnchor>
    <xdr:from>
      <xdr:col>19</xdr:col>
      <xdr:colOff>15153</xdr:colOff>
      <xdr:row>17</xdr:row>
      <xdr:rowOff>95251</xdr:rowOff>
    </xdr:from>
    <xdr:to>
      <xdr:col>22</xdr:col>
      <xdr:colOff>502227</xdr:colOff>
      <xdr:row>24</xdr:row>
      <xdr:rowOff>95251</xdr:rowOff>
    </xdr:to>
    <xdr:graphicFrame macro="">
      <xdr:nvGraphicFramePr>
        <xdr:cNvPr id="263" name="Chart 262">
          <a:extLst>
            <a:ext uri="{FF2B5EF4-FFF2-40B4-BE49-F238E27FC236}">
              <a16:creationId xmlns:a16="http://schemas.microsoft.com/office/drawing/2014/main" id="{D15AD11A-A483-48B1-86E2-D896E5450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26844</xdr:colOff>
      <xdr:row>7</xdr:row>
      <xdr:rowOff>121805</xdr:rowOff>
    </xdr:from>
    <xdr:to>
      <xdr:col>22</xdr:col>
      <xdr:colOff>83994</xdr:colOff>
      <xdr:row>14</xdr:row>
      <xdr:rowOff>159906</xdr:rowOff>
    </xdr:to>
    <xdr:graphicFrame macro="">
      <xdr:nvGraphicFramePr>
        <xdr:cNvPr id="265" name="Chart 264">
          <a:extLst>
            <a:ext uri="{FF2B5EF4-FFF2-40B4-BE49-F238E27FC236}">
              <a16:creationId xmlns:a16="http://schemas.microsoft.com/office/drawing/2014/main" id="{CCD2756C-22E5-4972-B004-56F01B2FC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82264</xdr:colOff>
      <xdr:row>15</xdr:row>
      <xdr:rowOff>6495</xdr:rowOff>
    </xdr:from>
    <xdr:to>
      <xdr:col>22</xdr:col>
      <xdr:colOff>389661</xdr:colOff>
      <xdr:row>17</xdr:row>
      <xdr:rowOff>172653</xdr:rowOff>
    </xdr:to>
    <xdr:sp macro="" textlink="">
      <xdr:nvSpPr>
        <xdr:cNvPr id="271" name="TextBox 270">
          <a:extLst>
            <a:ext uri="{FF2B5EF4-FFF2-40B4-BE49-F238E27FC236}">
              <a16:creationId xmlns:a16="http://schemas.microsoft.com/office/drawing/2014/main" id="{E91155CD-7818-4497-AC25-0F428DE1DE7C}"/>
            </a:ext>
          </a:extLst>
        </xdr:cNvPr>
        <xdr:cNvSpPr txBox="1"/>
      </xdr:nvSpPr>
      <xdr:spPr>
        <a:xfrm>
          <a:off x="10992719" y="2863995"/>
          <a:ext cx="2125806" cy="547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atin typeface="Abadi" panose="020B0604020104020204" pitchFamily="34" charset="0"/>
              <a:cs typeface="Arial" panose="020B0604020202020204" pitchFamily="34" charset="0"/>
            </a:rPr>
            <a:t>Driver</a:t>
          </a:r>
          <a:r>
            <a:rPr lang="en-US" sz="1400" baseline="0">
              <a:latin typeface="Abadi" panose="020B0604020104020204" pitchFamily="34" charset="0"/>
              <a:cs typeface="Arial" panose="020B0604020202020204" pitchFamily="34" charset="0"/>
            </a:rPr>
            <a:t> &amp; </a:t>
          </a:r>
          <a:r>
            <a:rPr lang="en-US" sz="1400">
              <a:latin typeface="Abadi" panose="020B0604020104020204" pitchFamily="34" charset="0"/>
              <a:cs typeface="Arial" panose="020B0604020202020204" pitchFamily="34" charset="0"/>
            </a:rPr>
            <a:t>Buddy Income</a:t>
          </a:r>
        </a:p>
        <a:p>
          <a:pPr algn="l"/>
          <a:r>
            <a:rPr lang="en-US" sz="1400">
              <a:latin typeface="Abadi" panose="020B0604020104020204" pitchFamily="34" charset="0"/>
              <a:cs typeface="Arial" panose="020B0604020202020204" pitchFamily="34" charset="0"/>
            </a:rPr>
            <a:t> </a:t>
          </a:r>
          <a:r>
            <a:rPr lang="en-US" sz="1100">
              <a:latin typeface="Abadi" panose="020B0604020104020204" pitchFamily="34" charset="0"/>
              <a:cs typeface="Arial" panose="020B0604020202020204" pitchFamily="34" charset="0"/>
            </a:rPr>
            <a:t>Per Trip Classify</a:t>
          </a:r>
          <a:endParaRPr lang="en-US" sz="1400">
            <a:latin typeface="Abadi" panose="020B0604020104020204" pitchFamily="34" charset="0"/>
            <a:cs typeface="Arial" panose="020B0604020202020204" pitchFamily="34" charset="0"/>
          </a:endParaRPr>
        </a:p>
      </xdr:txBody>
    </xdr:sp>
    <xdr:clientData/>
  </xdr:twoCellAnchor>
  <xdr:twoCellAnchor>
    <xdr:from>
      <xdr:col>19</xdr:col>
      <xdr:colOff>505738</xdr:colOff>
      <xdr:row>25</xdr:row>
      <xdr:rowOff>49097</xdr:rowOff>
    </xdr:from>
    <xdr:to>
      <xdr:col>21</xdr:col>
      <xdr:colOff>571090</xdr:colOff>
      <xdr:row>26</xdr:row>
      <xdr:rowOff>136938</xdr:rowOff>
    </xdr:to>
    <xdr:sp macro="" textlink="">
      <xdr:nvSpPr>
        <xdr:cNvPr id="272" name="TextBox 271">
          <a:extLst>
            <a:ext uri="{FF2B5EF4-FFF2-40B4-BE49-F238E27FC236}">
              <a16:creationId xmlns:a16="http://schemas.microsoft.com/office/drawing/2014/main" id="{D8418F24-3F89-43F8-88DB-F5D73B90AD12}"/>
            </a:ext>
          </a:extLst>
        </xdr:cNvPr>
        <xdr:cNvSpPr txBox="1"/>
      </xdr:nvSpPr>
      <xdr:spPr>
        <a:xfrm>
          <a:off x="11416193" y="4811597"/>
          <a:ext cx="1277624" cy="278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latin typeface="Abadi" panose="020B0604020104020204" pitchFamily="34" charset="0"/>
              <a:cs typeface="Arial" panose="020B0604020202020204" pitchFamily="34" charset="0"/>
            </a:rPr>
            <a:t>Cargo Types</a:t>
          </a:r>
        </a:p>
      </xdr:txBody>
    </xdr:sp>
    <xdr:clientData/>
  </xdr:twoCellAnchor>
  <xdr:twoCellAnchor>
    <xdr:from>
      <xdr:col>19</xdr:col>
      <xdr:colOff>162984</xdr:colOff>
      <xdr:row>26</xdr:row>
      <xdr:rowOff>69301</xdr:rowOff>
    </xdr:from>
    <xdr:to>
      <xdr:col>22</xdr:col>
      <xdr:colOff>467784</xdr:colOff>
      <xdr:row>32</xdr:row>
      <xdr:rowOff>83589</xdr:rowOff>
    </xdr:to>
    <xdr:graphicFrame macro="">
      <xdr:nvGraphicFramePr>
        <xdr:cNvPr id="273" name="Chart 272">
          <a:extLst>
            <a:ext uri="{FF2B5EF4-FFF2-40B4-BE49-F238E27FC236}">
              <a16:creationId xmlns:a16="http://schemas.microsoft.com/office/drawing/2014/main" id="{1AD2A938-3861-4004-B3BE-278105572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116947</xdr:colOff>
      <xdr:row>30</xdr:row>
      <xdr:rowOff>33866</xdr:rowOff>
    </xdr:from>
    <xdr:to>
      <xdr:col>6</xdr:col>
      <xdr:colOff>221722</xdr:colOff>
      <xdr:row>32</xdr:row>
      <xdr:rowOff>28574</xdr:rowOff>
    </xdr:to>
    <xdr:sp macro="" textlink="Pivottable!T21">
      <xdr:nvSpPr>
        <xdr:cNvPr id="275" name="TextBox 274">
          <a:extLst>
            <a:ext uri="{FF2B5EF4-FFF2-40B4-BE49-F238E27FC236}">
              <a16:creationId xmlns:a16="http://schemas.microsoft.com/office/drawing/2014/main" id="{6D16D9D0-D98B-4773-A18E-BDE1C9A4BEDB}"/>
            </a:ext>
          </a:extLst>
        </xdr:cNvPr>
        <xdr:cNvSpPr txBox="1"/>
      </xdr:nvSpPr>
      <xdr:spPr>
        <a:xfrm>
          <a:off x="2572280" y="5748866"/>
          <a:ext cx="718609" cy="375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BAABC4-DEE7-4051-977D-FB8E895CBBED}" type="TxLink">
            <a:rPr lang="en-US" sz="2000" b="1" i="0" u="none" strike="noStrike">
              <a:solidFill>
                <a:schemeClr val="tx1">
                  <a:lumMod val="65000"/>
                  <a:lumOff val="35000"/>
                </a:schemeClr>
              </a:solidFill>
              <a:latin typeface="Calibri"/>
              <a:ea typeface="+mn-ea"/>
              <a:cs typeface="Calibri"/>
            </a:rPr>
            <a:pPr marL="0" indent="0" algn="ctr"/>
            <a:t>868</a:t>
          </a:fld>
          <a:endParaRPr lang="en-US" sz="2000" b="1" i="0" u="none" strike="noStrike">
            <a:solidFill>
              <a:schemeClr val="tx1">
                <a:lumMod val="65000"/>
                <a:lumOff val="35000"/>
              </a:schemeClr>
            </a:solidFill>
            <a:latin typeface="Calibri"/>
            <a:ea typeface="+mn-ea"/>
            <a:cs typeface="Calibri"/>
          </a:endParaRPr>
        </a:p>
      </xdr:txBody>
    </xdr:sp>
    <xdr:clientData/>
  </xdr:twoCellAnchor>
  <xdr:twoCellAnchor>
    <xdr:from>
      <xdr:col>7</xdr:col>
      <xdr:colOff>371475</xdr:colOff>
      <xdr:row>30</xdr:row>
      <xdr:rowOff>53975</xdr:rowOff>
    </xdr:from>
    <xdr:to>
      <xdr:col>8</xdr:col>
      <xdr:colOff>254000</xdr:colOff>
      <xdr:row>31</xdr:row>
      <xdr:rowOff>172508</xdr:rowOff>
    </xdr:to>
    <xdr:sp macro="" textlink="Pivottable!W17">
      <xdr:nvSpPr>
        <xdr:cNvPr id="276" name="TextBox 275">
          <a:extLst>
            <a:ext uri="{FF2B5EF4-FFF2-40B4-BE49-F238E27FC236}">
              <a16:creationId xmlns:a16="http://schemas.microsoft.com/office/drawing/2014/main" id="{D27D1824-A59F-4712-832B-63BE658247B6}"/>
            </a:ext>
          </a:extLst>
        </xdr:cNvPr>
        <xdr:cNvSpPr txBox="1"/>
      </xdr:nvSpPr>
      <xdr:spPr>
        <a:xfrm>
          <a:off x="4054475" y="5768975"/>
          <a:ext cx="496358" cy="309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E6CF7C8-BA0F-47EA-89D9-82FAF1A5BF80}" type="TxLink">
            <a:rPr lang="en-US" sz="2000" b="1" i="0" u="none" strike="noStrike">
              <a:solidFill>
                <a:schemeClr val="tx1">
                  <a:lumMod val="65000"/>
                  <a:lumOff val="35000"/>
                </a:schemeClr>
              </a:solidFill>
              <a:latin typeface="Calibri"/>
              <a:ea typeface="+mn-ea"/>
              <a:cs typeface="Calibri"/>
            </a:rPr>
            <a:pPr marL="0" indent="0" algn="ctr"/>
            <a:t>8</a:t>
          </a:fld>
          <a:endParaRPr lang="en-US" sz="2000" b="1" i="0" u="none" strike="noStrike">
            <a:solidFill>
              <a:schemeClr val="tx1">
                <a:lumMod val="65000"/>
                <a:lumOff val="35000"/>
              </a:schemeClr>
            </a:solidFill>
            <a:latin typeface="Calibri"/>
            <a:ea typeface="+mn-ea"/>
            <a:cs typeface="Calibri"/>
          </a:endParaRPr>
        </a:p>
      </xdr:txBody>
    </xdr:sp>
    <xdr:clientData/>
  </xdr:twoCellAnchor>
  <xdr:twoCellAnchor>
    <xdr:from>
      <xdr:col>10</xdr:col>
      <xdr:colOff>2117</xdr:colOff>
      <xdr:row>30</xdr:row>
      <xdr:rowOff>44450</xdr:rowOff>
    </xdr:from>
    <xdr:to>
      <xdr:col>10</xdr:col>
      <xdr:colOff>457200</xdr:colOff>
      <xdr:row>32</xdr:row>
      <xdr:rowOff>1058</xdr:rowOff>
    </xdr:to>
    <xdr:sp macro="" textlink="Pivottable!W16">
      <xdr:nvSpPr>
        <xdr:cNvPr id="277" name="TextBox 276">
          <a:extLst>
            <a:ext uri="{FF2B5EF4-FFF2-40B4-BE49-F238E27FC236}">
              <a16:creationId xmlns:a16="http://schemas.microsoft.com/office/drawing/2014/main" id="{CB5368F6-3700-4D93-BB54-BF7FBFDAC70C}"/>
            </a:ext>
          </a:extLst>
        </xdr:cNvPr>
        <xdr:cNvSpPr txBox="1"/>
      </xdr:nvSpPr>
      <xdr:spPr>
        <a:xfrm>
          <a:off x="5526617" y="5759450"/>
          <a:ext cx="455083" cy="33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1EA2B7D-46F5-4C5A-AED1-46CD1512CAFC}" type="TxLink">
            <a:rPr lang="en-US" sz="2000" b="1" i="0" u="none" strike="noStrike">
              <a:solidFill>
                <a:schemeClr val="tx1">
                  <a:lumMod val="65000"/>
                  <a:lumOff val="35000"/>
                </a:schemeClr>
              </a:solidFill>
              <a:latin typeface="Calibri"/>
              <a:ea typeface="+mn-ea"/>
              <a:cs typeface="Calibri"/>
            </a:rPr>
            <a:pPr marL="0" indent="0" algn="ctr"/>
            <a:t>16</a:t>
          </a:fld>
          <a:endParaRPr lang="en-US" sz="2000" b="1" i="0" u="none" strike="noStrike">
            <a:solidFill>
              <a:schemeClr val="tx1">
                <a:lumMod val="65000"/>
                <a:lumOff val="35000"/>
              </a:schemeClr>
            </a:solidFill>
            <a:latin typeface="Calibri"/>
            <a:ea typeface="+mn-ea"/>
            <a:cs typeface="Calibri"/>
          </a:endParaRPr>
        </a:p>
      </xdr:txBody>
    </xdr:sp>
    <xdr:clientData/>
  </xdr:twoCellAnchor>
  <xdr:twoCellAnchor>
    <xdr:from>
      <xdr:col>10</xdr:col>
      <xdr:colOff>6561</xdr:colOff>
      <xdr:row>8</xdr:row>
      <xdr:rowOff>104775</xdr:rowOff>
    </xdr:from>
    <xdr:to>
      <xdr:col>13</xdr:col>
      <xdr:colOff>323850</xdr:colOff>
      <xdr:row>13</xdr:row>
      <xdr:rowOff>66675</xdr:rowOff>
    </xdr:to>
    <xdr:sp macro="" textlink="">
      <xdr:nvSpPr>
        <xdr:cNvPr id="286" name="Rectangle: Rounded Corners 285">
          <a:extLst>
            <a:ext uri="{FF2B5EF4-FFF2-40B4-BE49-F238E27FC236}">
              <a16:creationId xmlns:a16="http://schemas.microsoft.com/office/drawing/2014/main" id="{19003F34-39C6-4CA6-85DC-2FD11709DE3D}"/>
            </a:ext>
          </a:extLst>
        </xdr:cNvPr>
        <xdr:cNvSpPr/>
      </xdr:nvSpPr>
      <xdr:spPr>
        <a:xfrm>
          <a:off x="5492961" y="1628775"/>
          <a:ext cx="2146089" cy="914400"/>
        </a:xfrm>
        <a:prstGeom prst="roundRect">
          <a:avLst>
            <a:gd name="adj" fmla="val 1279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p>
      </xdr:txBody>
    </xdr:sp>
    <xdr:clientData/>
  </xdr:twoCellAnchor>
  <xdr:twoCellAnchor>
    <xdr:from>
      <xdr:col>9</xdr:col>
      <xdr:colOff>609599</xdr:colOff>
      <xdr:row>8</xdr:row>
      <xdr:rowOff>104776</xdr:rowOff>
    </xdr:from>
    <xdr:to>
      <xdr:col>11</xdr:col>
      <xdr:colOff>381000</xdr:colOff>
      <xdr:row>13</xdr:row>
      <xdr:rowOff>66676</xdr:rowOff>
    </xdr:to>
    <xdr:graphicFrame macro="">
      <xdr:nvGraphicFramePr>
        <xdr:cNvPr id="240" name="Chart 239">
          <a:extLst>
            <a:ext uri="{FF2B5EF4-FFF2-40B4-BE49-F238E27FC236}">
              <a16:creationId xmlns:a16="http://schemas.microsoft.com/office/drawing/2014/main" id="{A8614A36-A929-4550-A586-98AB2418D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138957</xdr:colOff>
      <xdr:row>10</xdr:row>
      <xdr:rowOff>39424</xdr:rowOff>
    </xdr:from>
    <xdr:to>
      <xdr:col>11</xdr:col>
      <xdr:colOff>246378</xdr:colOff>
      <xdr:row>11</xdr:row>
      <xdr:rowOff>175682</xdr:rowOff>
    </xdr:to>
    <xdr:sp macro="" textlink="Pivottable!Y7">
      <xdr:nvSpPr>
        <xdr:cNvPr id="241" name="TextBox 240">
          <a:extLst>
            <a:ext uri="{FF2B5EF4-FFF2-40B4-BE49-F238E27FC236}">
              <a16:creationId xmlns:a16="http://schemas.microsoft.com/office/drawing/2014/main" id="{5D566F43-FF88-49E4-8F25-8D24C411D26C}"/>
            </a:ext>
          </a:extLst>
        </xdr:cNvPr>
        <xdr:cNvSpPr txBox="1"/>
      </xdr:nvSpPr>
      <xdr:spPr>
        <a:xfrm>
          <a:off x="5625357" y="1944424"/>
          <a:ext cx="717021" cy="326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AC9246-2237-458D-A3EF-34DDA2152577}" type="TxLink">
            <a:rPr lang="en-US" sz="1600" b="1" i="0" u="none" strike="noStrike">
              <a:solidFill>
                <a:schemeClr val="bg1">
                  <a:lumMod val="50000"/>
                </a:schemeClr>
              </a:solidFill>
              <a:latin typeface="Abadi" panose="020B0604020104020204" pitchFamily="34" charset="0"/>
              <a:ea typeface="+mn-ea"/>
              <a:cs typeface="Calibri"/>
            </a:rPr>
            <a:pPr marL="0" indent="0" algn="ctr"/>
            <a:t>44%</a:t>
          </a:fld>
          <a:endParaRPr lang="en-US" sz="2800" b="1" i="0" u="none" strike="noStrike">
            <a:solidFill>
              <a:schemeClr val="bg1">
                <a:lumMod val="50000"/>
              </a:schemeClr>
            </a:solidFill>
            <a:latin typeface="Abadi" panose="020B0604020104020204" pitchFamily="34" charset="0"/>
            <a:ea typeface="+mn-ea"/>
            <a:cs typeface="Calibri"/>
          </a:endParaRPr>
        </a:p>
      </xdr:txBody>
    </xdr:sp>
    <xdr:clientData/>
  </xdr:twoCellAnchor>
  <xdr:twoCellAnchor>
    <xdr:from>
      <xdr:col>11</xdr:col>
      <xdr:colOff>205630</xdr:colOff>
      <xdr:row>8</xdr:row>
      <xdr:rowOff>168540</xdr:rowOff>
    </xdr:from>
    <xdr:to>
      <xdr:col>13</xdr:col>
      <xdr:colOff>308817</xdr:colOff>
      <xdr:row>10</xdr:row>
      <xdr:rowOff>63500</xdr:rowOff>
    </xdr:to>
    <xdr:sp macro="" textlink="">
      <xdr:nvSpPr>
        <xdr:cNvPr id="187" name="TextBox 186">
          <a:extLst>
            <a:ext uri="{FF2B5EF4-FFF2-40B4-BE49-F238E27FC236}">
              <a16:creationId xmlns:a16="http://schemas.microsoft.com/office/drawing/2014/main" id="{EEE1FACF-4E0E-4D56-B571-8F27CD48F746}"/>
            </a:ext>
          </a:extLst>
        </xdr:cNvPr>
        <xdr:cNvSpPr txBox="1"/>
      </xdr:nvSpPr>
      <xdr:spPr>
        <a:xfrm>
          <a:off x="6301630" y="1692540"/>
          <a:ext cx="1322387" cy="275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50000"/>
                </a:schemeClr>
              </a:solidFill>
              <a:latin typeface="Abadi" panose="020B0604020104020204" pitchFamily="34" charset="0"/>
              <a:cs typeface="Arial" panose="020B0604020202020204" pitchFamily="34" charset="0"/>
            </a:rPr>
            <a:t>Total Salaries</a:t>
          </a:r>
        </a:p>
      </xdr:txBody>
    </xdr:sp>
    <xdr:clientData/>
  </xdr:twoCellAnchor>
  <xdr:twoCellAnchor>
    <xdr:from>
      <xdr:col>11</xdr:col>
      <xdr:colOff>199282</xdr:colOff>
      <xdr:row>10</xdr:row>
      <xdr:rowOff>98691</xdr:rowOff>
    </xdr:from>
    <xdr:to>
      <xdr:col>13</xdr:col>
      <xdr:colOff>150070</xdr:colOff>
      <xdr:row>11</xdr:row>
      <xdr:rowOff>116416</xdr:rowOff>
    </xdr:to>
    <xdr:sp macro="" textlink="Pivottable!AC6">
      <xdr:nvSpPr>
        <xdr:cNvPr id="238" name="TextBox 237">
          <a:extLst>
            <a:ext uri="{FF2B5EF4-FFF2-40B4-BE49-F238E27FC236}">
              <a16:creationId xmlns:a16="http://schemas.microsoft.com/office/drawing/2014/main" id="{6588F259-A393-4F33-A981-2C131C3F21B8}"/>
            </a:ext>
          </a:extLst>
        </xdr:cNvPr>
        <xdr:cNvSpPr txBox="1"/>
      </xdr:nvSpPr>
      <xdr:spPr>
        <a:xfrm>
          <a:off x="6295282" y="2003691"/>
          <a:ext cx="1169988" cy="208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E81E3E-3CDB-4FAB-8933-1A5C194F2030}" type="TxLink">
            <a:rPr lang="en-US" sz="1800" b="1" i="0" u="none" strike="noStrike">
              <a:solidFill>
                <a:schemeClr val="tx1">
                  <a:lumMod val="65000"/>
                  <a:lumOff val="35000"/>
                </a:schemeClr>
              </a:solidFill>
              <a:latin typeface="Abadi" panose="020B0604020104020204" pitchFamily="34" charset="0"/>
              <a:ea typeface="+mn-ea"/>
              <a:cs typeface="Calibri"/>
            </a:rPr>
            <a:pPr marL="0" indent="0" algn="ctr"/>
            <a:t> ฿12,100 </a:t>
          </a:fld>
          <a:endParaRPr lang="en-US" sz="1800" b="1" i="0" u="none" strike="noStrike">
            <a:solidFill>
              <a:schemeClr val="tx1">
                <a:lumMod val="65000"/>
                <a:lumOff val="35000"/>
              </a:schemeClr>
            </a:solidFill>
            <a:latin typeface="Abadi" panose="020B0604020104020204" pitchFamily="34" charset="0"/>
            <a:ea typeface="+mn-ea"/>
            <a:cs typeface="Calibri"/>
          </a:endParaRPr>
        </a:p>
      </xdr:txBody>
    </xdr:sp>
    <xdr:clientData/>
  </xdr:twoCellAnchor>
  <xdr:twoCellAnchor>
    <xdr:from>
      <xdr:col>11</xdr:col>
      <xdr:colOff>336865</xdr:colOff>
      <xdr:row>11</xdr:row>
      <xdr:rowOff>109275</xdr:rowOff>
    </xdr:from>
    <xdr:to>
      <xdr:col>12</xdr:col>
      <xdr:colOff>463336</xdr:colOff>
      <xdr:row>13</xdr:row>
      <xdr:rowOff>4235</xdr:rowOff>
    </xdr:to>
    <xdr:sp macro="" textlink="">
      <xdr:nvSpPr>
        <xdr:cNvPr id="239" name="TextBox 238">
          <a:extLst>
            <a:ext uri="{FF2B5EF4-FFF2-40B4-BE49-F238E27FC236}">
              <a16:creationId xmlns:a16="http://schemas.microsoft.com/office/drawing/2014/main" id="{4EABB2F7-C70D-41BC-8EDD-C36CBF3F29DB}"/>
            </a:ext>
          </a:extLst>
        </xdr:cNvPr>
        <xdr:cNvSpPr txBox="1"/>
      </xdr:nvSpPr>
      <xdr:spPr>
        <a:xfrm>
          <a:off x="6432865" y="2204775"/>
          <a:ext cx="736071" cy="275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50000"/>
                </a:schemeClr>
              </a:solidFill>
              <a:latin typeface="Abadi" panose="020B0604020104020204" pitchFamily="34" charset="0"/>
              <a:cs typeface="Arial" panose="020B0604020202020204" pitchFamily="34" charset="0"/>
            </a:rPr>
            <a:t>Thai Baht</a:t>
          </a:r>
        </a:p>
      </xdr:txBody>
    </xdr:sp>
    <xdr:clientData/>
  </xdr:twoCellAnchor>
  <xdr:twoCellAnchor>
    <xdr:from>
      <xdr:col>14</xdr:col>
      <xdr:colOff>473286</xdr:colOff>
      <xdr:row>8</xdr:row>
      <xdr:rowOff>76200</xdr:rowOff>
    </xdr:from>
    <xdr:to>
      <xdr:col>18</xdr:col>
      <xdr:colOff>180975</xdr:colOff>
      <xdr:row>13</xdr:row>
      <xdr:rowOff>38100</xdr:rowOff>
    </xdr:to>
    <xdr:sp macro="" textlink="">
      <xdr:nvSpPr>
        <xdr:cNvPr id="287" name="Rectangle: Rounded Corners 286">
          <a:extLst>
            <a:ext uri="{FF2B5EF4-FFF2-40B4-BE49-F238E27FC236}">
              <a16:creationId xmlns:a16="http://schemas.microsoft.com/office/drawing/2014/main" id="{003203CE-3667-4B95-B59C-CD9E648C2598}"/>
            </a:ext>
          </a:extLst>
        </xdr:cNvPr>
        <xdr:cNvSpPr/>
      </xdr:nvSpPr>
      <xdr:spPr>
        <a:xfrm>
          <a:off x="8398086" y="1600200"/>
          <a:ext cx="2146089" cy="914400"/>
        </a:xfrm>
        <a:prstGeom prst="roundRect">
          <a:avLst>
            <a:gd name="adj" fmla="val 1279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p>
      </xdr:txBody>
    </xdr:sp>
    <xdr:clientData/>
  </xdr:twoCellAnchor>
  <xdr:twoCellAnchor>
    <xdr:from>
      <xdr:col>16</xdr:col>
      <xdr:colOff>172508</xdr:colOff>
      <xdr:row>8</xdr:row>
      <xdr:rowOff>128135</xdr:rowOff>
    </xdr:from>
    <xdr:to>
      <xdr:col>18</xdr:col>
      <xdr:colOff>275695</xdr:colOff>
      <xdr:row>10</xdr:row>
      <xdr:rowOff>23095</xdr:rowOff>
    </xdr:to>
    <xdr:sp macro="" textlink="">
      <xdr:nvSpPr>
        <xdr:cNvPr id="243" name="TextBox 242">
          <a:extLst>
            <a:ext uri="{FF2B5EF4-FFF2-40B4-BE49-F238E27FC236}">
              <a16:creationId xmlns:a16="http://schemas.microsoft.com/office/drawing/2014/main" id="{9FD0B8FD-E384-48F9-8760-E290B395D956}"/>
            </a:ext>
          </a:extLst>
        </xdr:cNvPr>
        <xdr:cNvSpPr txBox="1"/>
      </xdr:nvSpPr>
      <xdr:spPr>
        <a:xfrm>
          <a:off x="9316508" y="1652135"/>
          <a:ext cx="1322387" cy="275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50000"/>
                </a:schemeClr>
              </a:solidFill>
              <a:latin typeface="Abadi" panose="020B0604020104020204" pitchFamily="34" charset="0"/>
              <a:cs typeface="Arial" panose="020B0604020202020204" pitchFamily="34" charset="0"/>
            </a:rPr>
            <a:t>Total Wages</a:t>
          </a:r>
        </a:p>
      </xdr:txBody>
    </xdr:sp>
    <xdr:clientData/>
  </xdr:twoCellAnchor>
  <xdr:twoCellAnchor>
    <xdr:from>
      <xdr:col>16</xdr:col>
      <xdr:colOff>206376</xdr:colOff>
      <xdr:row>10</xdr:row>
      <xdr:rowOff>28653</xdr:rowOff>
    </xdr:from>
    <xdr:to>
      <xdr:col>18</xdr:col>
      <xdr:colOff>157164</xdr:colOff>
      <xdr:row>11</xdr:row>
      <xdr:rowOff>66675</xdr:rowOff>
    </xdr:to>
    <xdr:sp macro="" textlink="Pivottable!AA6">
      <xdr:nvSpPr>
        <xdr:cNvPr id="244" name="TextBox 243">
          <a:extLst>
            <a:ext uri="{FF2B5EF4-FFF2-40B4-BE49-F238E27FC236}">
              <a16:creationId xmlns:a16="http://schemas.microsoft.com/office/drawing/2014/main" id="{FEDD6AFC-60BC-4454-996B-F702003A5F32}"/>
            </a:ext>
          </a:extLst>
        </xdr:cNvPr>
        <xdr:cNvSpPr txBox="1"/>
      </xdr:nvSpPr>
      <xdr:spPr>
        <a:xfrm>
          <a:off x="9350376" y="1933653"/>
          <a:ext cx="1169988" cy="228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796AAA-8453-4B98-8238-01BA79759F15}" type="TxLink">
            <a:rPr lang="en-US" sz="1800" b="1" i="0" u="none" strike="noStrike">
              <a:solidFill>
                <a:schemeClr val="tx1">
                  <a:lumMod val="65000"/>
                  <a:lumOff val="35000"/>
                </a:schemeClr>
              </a:solidFill>
              <a:latin typeface="Abadi" panose="020B0604020104020204" pitchFamily="34" charset="0"/>
              <a:ea typeface="+mn-ea"/>
              <a:cs typeface="Calibri"/>
            </a:rPr>
            <a:pPr marL="0" indent="0" algn="ctr"/>
            <a:t> ฿15,100 </a:t>
          </a:fld>
          <a:endParaRPr lang="en-US" sz="1800" b="1" i="0" u="none" strike="noStrike">
            <a:solidFill>
              <a:schemeClr val="tx1">
                <a:lumMod val="65000"/>
                <a:lumOff val="35000"/>
              </a:schemeClr>
            </a:solidFill>
            <a:latin typeface="Abadi" panose="020B0604020104020204" pitchFamily="34" charset="0"/>
            <a:ea typeface="+mn-ea"/>
            <a:cs typeface="Calibri"/>
          </a:endParaRPr>
        </a:p>
      </xdr:txBody>
    </xdr:sp>
    <xdr:clientData/>
  </xdr:twoCellAnchor>
  <xdr:twoCellAnchor>
    <xdr:from>
      <xdr:col>16</xdr:col>
      <xdr:colOff>316442</xdr:colOff>
      <xdr:row>11</xdr:row>
      <xdr:rowOff>68870</xdr:rowOff>
    </xdr:from>
    <xdr:to>
      <xdr:col>17</xdr:col>
      <xdr:colOff>442913</xdr:colOff>
      <xdr:row>12</xdr:row>
      <xdr:rowOff>154330</xdr:rowOff>
    </xdr:to>
    <xdr:sp macro="" textlink="">
      <xdr:nvSpPr>
        <xdr:cNvPr id="245" name="TextBox 244">
          <a:extLst>
            <a:ext uri="{FF2B5EF4-FFF2-40B4-BE49-F238E27FC236}">
              <a16:creationId xmlns:a16="http://schemas.microsoft.com/office/drawing/2014/main" id="{81FC0CAA-85D4-46F1-AAC1-FB5A828C048D}"/>
            </a:ext>
          </a:extLst>
        </xdr:cNvPr>
        <xdr:cNvSpPr txBox="1"/>
      </xdr:nvSpPr>
      <xdr:spPr>
        <a:xfrm>
          <a:off x="9460442" y="2164370"/>
          <a:ext cx="736071" cy="275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lumMod val="50000"/>
                </a:schemeClr>
              </a:solidFill>
              <a:latin typeface="Abadi" panose="020B0604020104020204" pitchFamily="34" charset="0"/>
              <a:cs typeface="Arial" panose="020B0604020202020204" pitchFamily="34" charset="0"/>
            </a:rPr>
            <a:t>Thai Baht</a:t>
          </a:r>
        </a:p>
      </xdr:txBody>
    </xdr:sp>
    <xdr:clientData/>
  </xdr:twoCellAnchor>
  <xdr:twoCellAnchor>
    <xdr:from>
      <xdr:col>14</xdr:col>
      <xdr:colOff>485775</xdr:colOff>
      <xdr:row>8</xdr:row>
      <xdr:rowOff>76201</xdr:rowOff>
    </xdr:from>
    <xdr:to>
      <xdr:col>16</xdr:col>
      <xdr:colOff>314325</xdr:colOff>
      <xdr:row>13</xdr:row>
      <xdr:rowOff>38101</xdr:rowOff>
    </xdr:to>
    <xdr:graphicFrame macro="">
      <xdr:nvGraphicFramePr>
        <xdr:cNvPr id="248" name="Chart 247">
          <a:extLst>
            <a:ext uri="{FF2B5EF4-FFF2-40B4-BE49-F238E27FC236}">
              <a16:creationId xmlns:a16="http://schemas.microsoft.com/office/drawing/2014/main" id="{5EA8082B-33CF-48E7-9D29-23F926DBF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118533</xdr:colOff>
      <xdr:row>9</xdr:row>
      <xdr:rowOff>174703</xdr:rowOff>
    </xdr:from>
    <xdr:to>
      <xdr:col>16</xdr:col>
      <xdr:colOff>137053</xdr:colOff>
      <xdr:row>11</xdr:row>
      <xdr:rowOff>95061</xdr:rowOff>
    </xdr:to>
    <xdr:sp macro="" textlink="Pivottable!AB15">
      <xdr:nvSpPr>
        <xdr:cNvPr id="246" name="TextBox 245">
          <a:extLst>
            <a:ext uri="{FF2B5EF4-FFF2-40B4-BE49-F238E27FC236}">
              <a16:creationId xmlns:a16="http://schemas.microsoft.com/office/drawing/2014/main" id="{ED51F87F-E84D-47CA-8F38-DA53BD52E2E8}"/>
            </a:ext>
          </a:extLst>
        </xdr:cNvPr>
        <xdr:cNvSpPr txBox="1"/>
      </xdr:nvSpPr>
      <xdr:spPr>
        <a:xfrm>
          <a:off x="8652933" y="1889203"/>
          <a:ext cx="628120" cy="301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4164AFE-3497-4E7F-969B-CCD047178930}" type="TxLink">
            <a:rPr lang="en-US" sz="1600" b="1" i="0" u="none" strike="noStrike">
              <a:solidFill>
                <a:schemeClr val="bg1">
                  <a:lumMod val="50000"/>
                </a:schemeClr>
              </a:solidFill>
              <a:latin typeface="Abadi" panose="020B0604020104020204" pitchFamily="34" charset="0"/>
              <a:ea typeface="+mn-ea"/>
              <a:cs typeface="Calibri"/>
            </a:rPr>
            <a:pPr marL="0" indent="0" algn="ctr"/>
            <a:t>56%</a:t>
          </a:fld>
          <a:endParaRPr lang="en-US" sz="1600" b="1" i="0" u="none" strike="noStrike">
            <a:solidFill>
              <a:schemeClr val="bg1">
                <a:lumMod val="50000"/>
              </a:schemeClr>
            </a:solidFill>
            <a:latin typeface="Abadi" panose="020B0604020104020204" pitchFamily="34" charset="0"/>
            <a:ea typeface="+mn-ea"/>
            <a:cs typeface="Calibri"/>
          </a:endParaRPr>
        </a:p>
      </xdr:txBody>
    </xdr:sp>
    <xdr:clientData/>
  </xdr:twoCellAnchor>
  <xdr:twoCellAnchor>
    <xdr:from>
      <xdr:col>11</xdr:col>
      <xdr:colOff>579967</xdr:colOff>
      <xdr:row>14</xdr:row>
      <xdr:rowOff>104775</xdr:rowOff>
    </xdr:from>
    <xdr:to>
      <xdr:col>18</xdr:col>
      <xdr:colOff>266701</xdr:colOff>
      <xdr:row>22</xdr:row>
      <xdr:rowOff>142875</xdr:rowOff>
    </xdr:to>
    <xdr:sp macro="" textlink="">
      <xdr:nvSpPr>
        <xdr:cNvPr id="288" name="Rectangle: Rounded Corners 287">
          <a:extLst>
            <a:ext uri="{FF2B5EF4-FFF2-40B4-BE49-F238E27FC236}">
              <a16:creationId xmlns:a16="http://schemas.microsoft.com/office/drawing/2014/main" id="{737C8184-5981-473D-B999-CBAFA0468424}"/>
            </a:ext>
          </a:extLst>
        </xdr:cNvPr>
        <xdr:cNvSpPr/>
      </xdr:nvSpPr>
      <xdr:spPr>
        <a:xfrm>
          <a:off x="6675967" y="2771775"/>
          <a:ext cx="3953934" cy="1562100"/>
        </a:xfrm>
        <a:prstGeom prst="roundRect">
          <a:avLst>
            <a:gd name="adj" fmla="val 1279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ru-RU" sz="1200" b="1">
            <a:solidFill>
              <a:sysClr val="windowText" lastClr="000000"/>
            </a:solidFill>
          </a:endParaRPr>
        </a:p>
      </xdr:txBody>
    </xdr:sp>
    <xdr:clientData/>
  </xdr:twoCellAnchor>
  <xdr:twoCellAnchor>
    <xdr:from>
      <xdr:col>12</xdr:col>
      <xdr:colOff>201082</xdr:colOff>
      <xdr:row>15</xdr:row>
      <xdr:rowOff>74083</xdr:rowOff>
    </xdr:from>
    <xdr:to>
      <xdr:col>18</xdr:col>
      <xdr:colOff>44978</xdr:colOff>
      <xdr:row>21</xdr:row>
      <xdr:rowOff>150019</xdr:rowOff>
    </xdr:to>
    <xdr:grpSp>
      <xdr:nvGrpSpPr>
        <xdr:cNvPr id="7" name="Group 6">
          <a:extLst>
            <a:ext uri="{FF2B5EF4-FFF2-40B4-BE49-F238E27FC236}">
              <a16:creationId xmlns:a16="http://schemas.microsoft.com/office/drawing/2014/main" id="{D3CF436B-6745-4506-8E93-B5CB584A02E0}"/>
            </a:ext>
          </a:extLst>
        </xdr:cNvPr>
        <xdr:cNvGrpSpPr/>
      </xdr:nvGrpSpPr>
      <xdr:grpSpPr>
        <a:xfrm>
          <a:off x="7487707" y="2931583"/>
          <a:ext cx="3487209" cy="1218936"/>
          <a:chOff x="6792382" y="2893483"/>
          <a:chExt cx="3501496" cy="1218936"/>
        </a:xfrm>
      </xdr:grpSpPr>
      <xdr:sp macro="" textlink="">
        <xdr:nvSpPr>
          <xdr:cNvPr id="278" name="TextBox 277">
            <a:extLst>
              <a:ext uri="{FF2B5EF4-FFF2-40B4-BE49-F238E27FC236}">
                <a16:creationId xmlns:a16="http://schemas.microsoft.com/office/drawing/2014/main" id="{F96364B1-C6EF-4B69-BCDE-D473D81C522C}"/>
              </a:ext>
            </a:extLst>
          </xdr:cNvPr>
          <xdr:cNvSpPr txBox="1"/>
        </xdr:nvSpPr>
        <xdr:spPr>
          <a:xfrm>
            <a:off x="6792382" y="3297767"/>
            <a:ext cx="757239" cy="218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75000"/>
                    <a:lumOff val="25000"/>
                  </a:schemeClr>
                </a:solidFill>
                <a:latin typeface="Abadi" panose="020B0604020104020204" pitchFamily="34" charset="0"/>
                <a:cs typeface="Arial" panose="020B0604020202020204" pitchFamily="34" charset="0"/>
              </a:rPr>
              <a:t>Driver</a:t>
            </a:r>
          </a:p>
        </xdr:txBody>
      </xdr:sp>
      <xdr:sp macro="" textlink="">
        <xdr:nvSpPr>
          <xdr:cNvPr id="279" name="TextBox 278">
            <a:extLst>
              <a:ext uri="{FF2B5EF4-FFF2-40B4-BE49-F238E27FC236}">
                <a16:creationId xmlns:a16="http://schemas.microsoft.com/office/drawing/2014/main" id="{4A172DFA-5EEF-47EC-970B-B915638961C7}"/>
              </a:ext>
            </a:extLst>
          </xdr:cNvPr>
          <xdr:cNvSpPr txBox="1"/>
        </xdr:nvSpPr>
        <xdr:spPr>
          <a:xfrm>
            <a:off x="6806139" y="3802593"/>
            <a:ext cx="757239" cy="218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lumMod val="75000"/>
                    <a:lumOff val="25000"/>
                  </a:schemeClr>
                </a:solidFill>
                <a:latin typeface="Abadi" panose="020B0604020104020204" pitchFamily="34" charset="0"/>
                <a:cs typeface="Arial" panose="020B0604020202020204" pitchFamily="34" charset="0"/>
              </a:rPr>
              <a:t>Buddy</a:t>
            </a:r>
          </a:p>
        </xdr:txBody>
      </xdr:sp>
      <xdr:sp macro="" textlink="">
        <xdr:nvSpPr>
          <xdr:cNvPr id="280" name="TextBox 279">
            <a:extLst>
              <a:ext uri="{FF2B5EF4-FFF2-40B4-BE49-F238E27FC236}">
                <a16:creationId xmlns:a16="http://schemas.microsoft.com/office/drawing/2014/main" id="{7C05ABA0-4EB3-473C-B27A-4EE076DC7E52}"/>
              </a:ext>
            </a:extLst>
          </xdr:cNvPr>
          <xdr:cNvSpPr txBox="1"/>
        </xdr:nvSpPr>
        <xdr:spPr>
          <a:xfrm>
            <a:off x="7501465" y="2893483"/>
            <a:ext cx="1186921" cy="246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tx1">
                    <a:lumMod val="85000"/>
                    <a:lumOff val="15000"/>
                  </a:schemeClr>
                </a:solidFill>
                <a:latin typeface="Abadi" panose="020B0604020104020204" pitchFamily="34" charset="0"/>
                <a:cs typeface="Arial" panose="020B0604020202020204" pitchFamily="34" charset="0"/>
              </a:rPr>
              <a:t>Total</a:t>
            </a:r>
            <a:r>
              <a:rPr lang="en-US" sz="1400" b="0" baseline="0">
                <a:solidFill>
                  <a:schemeClr val="tx1">
                    <a:lumMod val="85000"/>
                    <a:lumOff val="15000"/>
                  </a:schemeClr>
                </a:solidFill>
                <a:latin typeface="Abadi" panose="020B0604020104020204" pitchFamily="34" charset="0"/>
                <a:cs typeface="Arial" panose="020B0604020202020204" pitchFamily="34" charset="0"/>
              </a:rPr>
              <a:t> Salary</a:t>
            </a:r>
            <a:endParaRPr lang="en-US" sz="1400" b="0">
              <a:solidFill>
                <a:schemeClr val="tx1">
                  <a:lumMod val="85000"/>
                  <a:lumOff val="15000"/>
                </a:schemeClr>
              </a:solidFill>
              <a:latin typeface="Abadi" panose="020B0604020104020204" pitchFamily="34" charset="0"/>
              <a:cs typeface="Arial" panose="020B0604020202020204" pitchFamily="34" charset="0"/>
            </a:endParaRPr>
          </a:p>
        </xdr:txBody>
      </xdr:sp>
      <xdr:sp macro="" textlink="">
        <xdr:nvSpPr>
          <xdr:cNvPr id="281" name="TextBox 280">
            <a:extLst>
              <a:ext uri="{FF2B5EF4-FFF2-40B4-BE49-F238E27FC236}">
                <a16:creationId xmlns:a16="http://schemas.microsoft.com/office/drawing/2014/main" id="{A0EF193F-A1BD-4C60-8741-9504708086B8}"/>
              </a:ext>
            </a:extLst>
          </xdr:cNvPr>
          <xdr:cNvSpPr txBox="1"/>
        </xdr:nvSpPr>
        <xdr:spPr>
          <a:xfrm>
            <a:off x="9106957" y="2924175"/>
            <a:ext cx="1186921" cy="246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chemeClr val="tx1">
                    <a:lumMod val="85000"/>
                    <a:lumOff val="15000"/>
                  </a:schemeClr>
                </a:solidFill>
                <a:latin typeface="Abadi" panose="020B0604020104020204" pitchFamily="34" charset="0"/>
                <a:cs typeface="Arial" panose="020B0604020202020204" pitchFamily="34" charset="0"/>
              </a:rPr>
              <a:t>Total</a:t>
            </a:r>
            <a:r>
              <a:rPr lang="en-US" sz="1400" b="0" baseline="0">
                <a:solidFill>
                  <a:schemeClr val="tx1">
                    <a:lumMod val="85000"/>
                    <a:lumOff val="15000"/>
                  </a:schemeClr>
                </a:solidFill>
                <a:latin typeface="Abadi" panose="020B0604020104020204" pitchFamily="34" charset="0"/>
                <a:cs typeface="Arial" panose="020B0604020202020204" pitchFamily="34" charset="0"/>
              </a:rPr>
              <a:t> Wage</a:t>
            </a:r>
            <a:endParaRPr lang="en-US" sz="1400" b="0">
              <a:solidFill>
                <a:schemeClr val="tx1">
                  <a:lumMod val="85000"/>
                  <a:lumOff val="15000"/>
                </a:schemeClr>
              </a:solidFill>
              <a:latin typeface="Abadi" panose="020B0604020104020204" pitchFamily="34" charset="0"/>
              <a:cs typeface="Arial" panose="020B0604020202020204" pitchFamily="34" charset="0"/>
            </a:endParaRPr>
          </a:p>
        </xdr:txBody>
      </xdr:sp>
      <xdr:sp macro="" textlink="Pivottable!N20">
        <xdr:nvSpPr>
          <xdr:cNvPr id="282" name="TextBox 281">
            <a:extLst>
              <a:ext uri="{FF2B5EF4-FFF2-40B4-BE49-F238E27FC236}">
                <a16:creationId xmlns:a16="http://schemas.microsoft.com/office/drawing/2014/main" id="{5DF363A8-0D3E-4555-9577-032F690A8F04}"/>
              </a:ext>
            </a:extLst>
          </xdr:cNvPr>
          <xdr:cNvSpPr txBox="1"/>
        </xdr:nvSpPr>
        <xdr:spPr>
          <a:xfrm>
            <a:off x="7398806" y="3219450"/>
            <a:ext cx="1278469" cy="380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362228-C664-41FC-AB9C-64CF8A26D697}" type="TxLink">
              <a:rPr lang="en-US" sz="2000" b="1" i="0" u="none" strike="noStrike">
                <a:solidFill>
                  <a:schemeClr val="tx1">
                    <a:lumMod val="65000"/>
                    <a:lumOff val="35000"/>
                  </a:schemeClr>
                </a:solidFill>
                <a:latin typeface="Calibri"/>
                <a:cs typeface="Calibri"/>
              </a:rPr>
              <a:pPr algn="ctr"/>
              <a:t> $9,000 </a:t>
            </a:fld>
            <a:endParaRPr lang="en-US" sz="4400" b="1">
              <a:solidFill>
                <a:schemeClr val="tx1">
                  <a:lumMod val="65000"/>
                  <a:lumOff val="35000"/>
                </a:schemeClr>
              </a:solidFill>
              <a:latin typeface="Abadi" panose="020B0604020104020204" pitchFamily="34" charset="0"/>
              <a:cs typeface="Arial" panose="020B0604020202020204" pitchFamily="34" charset="0"/>
            </a:endParaRPr>
          </a:p>
        </xdr:txBody>
      </xdr:sp>
      <xdr:sp macro="" textlink="Pivottable!N21">
        <xdr:nvSpPr>
          <xdr:cNvPr id="283" name="TextBox 282">
            <a:extLst>
              <a:ext uri="{FF2B5EF4-FFF2-40B4-BE49-F238E27FC236}">
                <a16:creationId xmlns:a16="http://schemas.microsoft.com/office/drawing/2014/main" id="{E9036AE9-80A2-4EFD-B045-9AF1ABE89F7D}"/>
              </a:ext>
            </a:extLst>
          </xdr:cNvPr>
          <xdr:cNvSpPr txBox="1"/>
        </xdr:nvSpPr>
        <xdr:spPr>
          <a:xfrm>
            <a:off x="7410449" y="3700994"/>
            <a:ext cx="1209676" cy="411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75BB31-C09A-4343-9225-A9630361688B}" type="TxLink">
              <a:rPr lang="en-US" sz="2000" b="1" i="0" u="none" strike="noStrike">
                <a:solidFill>
                  <a:schemeClr val="tx1">
                    <a:lumMod val="65000"/>
                    <a:lumOff val="35000"/>
                  </a:schemeClr>
                </a:solidFill>
                <a:latin typeface="Calibri"/>
                <a:ea typeface="+mn-ea"/>
                <a:cs typeface="Calibri"/>
              </a:rPr>
              <a:pPr marL="0" indent="0" algn="ctr"/>
              <a:t> $3,100 </a:t>
            </a:fld>
            <a:endParaRPr lang="en-US" sz="2000" b="1" i="0" u="none" strike="noStrike">
              <a:solidFill>
                <a:schemeClr val="tx1">
                  <a:lumMod val="65000"/>
                  <a:lumOff val="35000"/>
                </a:schemeClr>
              </a:solidFill>
              <a:latin typeface="Calibri"/>
              <a:ea typeface="+mn-ea"/>
              <a:cs typeface="Calibri"/>
            </a:endParaRPr>
          </a:p>
        </xdr:txBody>
      </xdr:sp>
      <xdr:sp macro="" textlink="Pivottable!Q20">
        <xdr:nvSpPr>
          <xdr:cNvPr id="284" name="TextBox 283">
            <a:extLst>
              <a:ext uri="{FF2B5EF4-FFF2-40B4-BE49-F238E27FC236}">
                <a16:creationId xmlns:a16="http://schemas.microsoft.com/office/drawing/2014/main" id="{8EE192C8-A304-4714-9559-C07A0676F34D}"/>
              </a:ext>
            </a:extLst>
          </xdr:cNvPr>
          <xdr:cNvSpPr txBox="1"/>
        </xdr:nvSpPr>
        <xdr:spPr>
          <a:xfrm>
            <a:off x="8891058" y="3226860"/>
            <a:ext cx="1386418" cy="345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1FBAF3D-CD33-43A1-9B05-937FBF32946E}" type="TxLink">
              <a:rPr lang="en-US" sz="2000" b="1" i="0" u="none" strike="noStrike">
                <a:solidFill>
                  <a:schemeClr val="tx1">
                    <a:lumMod val="65000"/>
                    <a:lumOff val="35000"/>
                  </a:schemeClr>
                </a:solidFill>
                <a:latin typeface="Calibri"/>
                <a:ea typeface="+mn-ea"/>
                <a:cs typeface="Calibri"/>
              </a:rPr>
              <a:pPr marL="0" indent="0" algn="ctr"/>
              <a:t> $11,200 </a:t>
            </a:fld>
            <a:endParaRPr lang="en-US" sz="2000" b="1" i="0" u="none" strike="noStrike">
              <a:solidFill>
                <a:schemeClr val="tx1">
                  <a:lumMod val="65000"/>
                  <a:lumOff val="35000"/>
                </a:schemeClr>
              </a:solidFill>
              <a:latin typeface="Calibri"/>
              <a:ea typeface="+mn-ea"/>
              <a:cs typeface="Calibri"/>
            </a:endParaRPr>
          </a:p>
        </xdr:txBody>
      </xdr:sp>
      <xdr:sp macro="" textlink="Pivottable!Q21">
        <xdr:nvSpPr>
          <xdr:cNvPr id="285" name="TextBox 284">
            <a:extLst>
              <a:ext uri="{FF2B5EF4-FFF2-40B4-BE49-F238E27FC236}">
                <a16:creationId xmlns:a16="http://schemas.microsoft.com/office/drawing/2014/main" id="{C8D64CA5-6A47-452F-829B-DE9883193A28}"/>
              </a:ext>
            </a:extLst>
          </xdr:cNvPr>
          <xdr:cNvSpPr txBox="1"/>
        </xdr:nvSpPr>
        <xdr:spPr>
          <a:xfrm>
            <a:off x="9025466" y="3746502"/>
            <a:ext cx="1128184" cy="349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2CDAA8-4946-452C-9AE9-30664B0F8157}" type="TxLink">
              <a:rPr lang="en-US" sz="2000" b="1" i="0" u="none" strike="noStrike">
                <a:solidFill>
                  <a:schemeClr val="tx1">
                    <a:lumMod val="65000"/>
                    <a:lumOff val="35000"/>
                  </a:schemeClr>
                </a:solidFill>
                <a:latin typeface="Calibri"/>
                <a:ea typeface="+mn-ea"/>
                <a:cs typeface="Calibri"/>
              </a:rPr>
              <a:pPr marL="0" indent="0" algn="ctr"/>
              <a:t> $3,900 </a:t>
            </a:fld>
            <a:endParaRPr lang="en-US" sz="2000" b="1" i="0" u="none" strike="noStrike">
              <a:solidFill>
                <a:schemeClr val="tx1">
                  <a:lumMod val="65000"/>
                  <a:lumOff val="35000"/>
                </a:schemeClr>
              </a:solidFill>
              <a:latin typeface="Calibri"/>
              <a:ea typeface="+mn-ea"/>
              <a:cs typeface="Calibri"/>
            </a:endParaRPr>
          </a:p>
        </xdr:txBody>
      </xdr:sp>
      <xdr:cxnSp macro="">
        <xdr:nvCxnSpPr>
          <xdr:cNvPr id="6" name="Straight Connector 5">
            <a:extLst>
              <a:ext uri="{FF2B5EF4-FFF2-40B4-BE49-F238E27FC236}">
                <a16:creationId xmlns:a16="http://schemas.microsoft.com/office/drawing/2014/main" id="{B8D98217-39A2-4613-8484-7E94394FD1A8}"/>
              </a:ext>
            </a:extLst>
          </xdr:cNvPr>
          <xdr:cNvCxnSpPr/>
        </xdr:nvCxnSpPr>
        <xdr:spPr>
          <a:xfrm flipH="1">
            <a:off x="8839200" y="3143250"/>
            <a:ext cx="19050" cy="942975"/>
          </a:xfrm>
          <a:prstGeom prst="line">
            <a:avLst/>
          </a:prstGeom>
          <a:ln w="19050">
            <a:solidFill>
              <a:srgbClr val="3E5879"/>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49836</xdr:colOff>
      <xdr:row>23</xdr:row>
      <xdr:rowOff>92034</xdr:rowOff>
    </xdr:from>
    <xdr:to>
      <xdr:col>9</xdr:col>
      <xdr:colOff>82548</xdr:colOff>
      <xdr:row>28</xdr:row>
      <xdr:rowOff>160338</xdr:rowOff>
    </xdr:to>
    <xdr:grpSp>
      <xdr:nvGrpSpPr>
        <xdr:cNvPr id="289" name="Group 288">
          <a:extLst>
            <a:ext uri="{FF2B5EF4-FFF2-40B4-BE49-F238E27FC236}">
              <a16:creationId xmlns:a16="http://schemas.microsoft.com/office/drawing/2014/main" id="{F145C932-DC9D-4F5D-AD2A-CCCDF1C79486}"/>
            </a:ext>
          </a:extLst>
        </xdr:cNvPr>
        <xdr:cNvGrpSpPr/>
      </xdr:nvGrpSpPr>
      <xdr:grpSpPr>
        <a:xfrm>
          <a:off x="4300367" y="4473534"/>
          <a:ext cx="1247150" cy="1020804"/>
          <a:chOff x="3720138" y="4637046"/>
          <a:chExt cx="1251912" cy="1020804"/>
        </a:xfrm>
      </xdr:grpSpPr>
      <xdr:sp macro="" textlink="">
        <xdr:nvSpPr>
          <xdr:cNvPr id="290" name="Rectangle: Rounded Corners 289">
            <a:extLst>
              <a:ext uri="{FF2B5EF4-FFF2-40B4-BE49-F238E27FC236}">
                <a16:creationId xmlns:a16="http://schemas.microsoft.com/office/drawing/2014/main" id="{78C18001-5691-44D7-8E24-C574D8E3CC44}"/>
              </a:ext>
            </a:extLst>
          </xdr:cNvPr>
          <xdr:cNvSpPr/>
        </xdr:nvSpPr>
        <xdr:spPr>
          <a:xfrm>
            <a:off x="3720138" y="4637046"/>
            <a:ext cx="1251912" cy="1020804"/>
          </a:xfrm>
          <a:prstGeom prst="roundRect">
            <a:avLst>
              <a:gd name="adj" fmla="val 5438"/>
            </a:avLst>
          </a:prstGeom>
          <a:solidFill>
            <a:srgbClr val="3E5879"/>
          </a:solidFill>
          <a:ln w="28575">
            <a:solidFill>
              <a:srgbClr val="022B4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sp macro="" textlink="">
        <xdr:nvSpPr>
          <xdr:cNvPr id="291" name="Rectangle: Rounded Corners 290">
            <a:extLst>
              <a:ext uri="{FF2B5EF4-FFF2-40B4-BE49-F238E27FC236}">
                <a16:creationId xmlns:a16="http://schemas.microsoft.com/office/drawing/2014/main" id="{2CF2BB45-1B93-474E-8D3F-F0FDA3B58614}"/>
              </a:ext>
            </a:extLst>
          </xdr:cNvPr>
          <xdr:cNvSpPr/>
        </xdr:nvSpPr>
        <xdr:spPr>
          <a:xfrm>
            <a:off x="3742210" y="4658679"/>
            <a:ext cx="1210790" cy="980122"/>
          </a:xfrm>
          <a:prstGeom prst="roundRect">
            <a:avLst>
              <a:gd name="adj" fmla="val 5438"/>
            </a:avLst>
          </a:prstGeom>
          <a:noFill/>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grpSp>
    <xdr:clientData/>
  </xdr:twoCellAnchor>
  <xdr:twoCellAnchor>
    <xdr:from>
      <xdr:col>7</xdr:col>
      <xdr:colOff>376163</xdr:colOff>
      <xdr:row>24</xdr:row>
      <xdr:rowOff>74003</xdr:rowOff>
    </xdr:from>
    <xdr:to>
      <xdr:col>8</xdr:col>
      <xdr:colOff>396419</xdr:colOff>
      <xdr:row>28</xdr:row>
      <xdr:rowOff>37489</xdr:rowOff>
    </xdr:to>
    <xdr:sp macro="" textlink="">
      <xdr:nvSpPr>
        <xdr:cNvPr id="182" name="Arrow: U-Turn 181">
          <a:extLst>
            <a:ext uri="{FF2B5EF4-FFF2-40B4-BE49-F238E27FC236}">
              <a16:creationId xmlns:a16="http://schemas.microsoft.com/office/drawing/2014/main" id="{3E6796AD-8129-4F3F-B186-A6458B813125}"/>
            </a:ext>
          </a:extLst>
        </xdr:cNvPr>
        <xdr:cNvSpPr/>
      </xdr:nvSpPr>
      <xdr:spPr>
        <a:xfrm flipH="1">
          <a:off x="4033763" y="4646003"/>
          <a:ext cx="629856" cy="725486"/>
        </a:xfrm>
        <a:prstGeom prst="uturnArrow">
          <a:avLst>
            <a:gd name="adj1" fmla="val 21236"/>
            <a:gd name="adj2" fmla="val 25000"/>
            <a:gd name="adj3" fmla="val 38297"/>
            <a:gd name="adj4" fmla="val 39198"/>
            <a:gd name="adj5" fmla="val 10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solidFill>
              <a:schemeClr val="tx1"/>
            </a:solidFill>
          </a:endParaRPr>
        </a:p>
      </xdr:txBody>
    </xdr:sp>
    <xdr:clientData/>
  </xdr:twoCellAnchor>
  <xdr:twoCellAnchor editAs="oneCell">
    <xdr:from>
      <xdr:col>5</xdr:col>
      <xdr:colOff>624</xdr:colOff>
      <xdr:row>23</xdr:row>
      <xdr:rowOff>79376</xdr:rowOff>
    </xdr:from>
    <xdr:to>
      <xdr:col>6</xdr:col>
      <xdr:colOff>418651</xdr:colOff>
      <xdr:row>28</xdr:row>
      <xdr:rowOff>147123</xdr:rowOff>
    </xdr:to>
    <xdr:pic>
      <xdr:nvPicPr>
        <xdr:cNvPr id="292" name="Graphic 291" descr="Marker">
          <a:extLst>
            <a:ext uri="{FF2B5EF4-FFF2-40B4-BE49-F238E27FC236}">
              <a16:creationId xmlns:a16="http://schemas.microsoft.com/office/drawing/2014/main" id="{93EBAD91-AF34-4099-8593-2B02DE0C08C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445374" y="4460876"/>
          <a:ext cx="1029215" cy="1020247"/>
        </a:xfrm>
        <a:prstGeom prst="rect">
          <a:avLst/>
        </a:prstGeom>
      </xdr:spPr>
    </xdr:pic>
    <xdr:clientData/>
  </xdr:twoCellAnchor>
  <xdr:twoCellAnchor>
    <xdr:from>
      <xdr:col>9</xdr:col>
      <xdr:colOff>254625</xdr:colOff>
      <xdr:row>23</xdr:row>
      <xdr:rowOff>101559</xdr:rowOff>
    </xdr:from>
    <xdr:to>
      <xdr:col>11</xdr:col>
      <xdr:colOff>287337</xdr:colOff>
      <xdr:row>28</xdr:row>
      <xdr:rowOff>169863</xdr:rowOff>
    </xdr:to>
    <xdr:grpSp>
      <xdr:nvGrpSpPr>
        <xdr:cNvPr id="293" name="Group 292">
          <a:extLst>
            <a:ext uri="{FF2B5EF4-FFF2-40B4-BE49-F238E27FC236}">
              <a16:creationId xmlns:a16="http://schemas.microsoft.com/office/drawing/2014/main" id="{33A16319-53CC-4C7C-B2E1-11D943D63B16}"/>
            </a:ext>
          </a:extLst>
        </xdr:cNvPr>
        <xdr:cNvGrpSpPr/>
      </xdr:nvGrpSpPr>
      <xdr:grpSpPr>
        <a:xfrm>
          <a:off x="5719594" y="4483059"/>
          <a:ext cx="1247149" cy="1020804"/>
          <a:chOff x="3720138" y="4637046"/>
          <a:chExt cx="1251912" cy="1020804"/>
        </a:xfrm>
      </xdr:grpSpPr>
      <xdr:sp macro="" textlink="">
        <xdr:nvSpPr>
          <xdr:cNvPr id="294" name="Rectangle: Rounded Corners 293">
            <a:extLst>
              <a:ext uri="{FF2B5EF4-FFF2-40B4-BE49-F238E27FC236}">
                <a16:creationId xmlns:a16="http://schemas.microsoft.com/office/drawing/2014/main" id="{94CB8933-3426-4459-816D-D4657D4E913C}"/>
              </a:ext>
            </a:extLst>
          </xdr:cNvPr>
          <xdr:cNvSpPr/>
        </xdr:nvSpPr>
        <xdr:spPr>
          <a:xfrm>
            <a:off x="3720138" y="4637046"/>
            <a:ext cx="1251912" cy="1020804"/>
          </a:xfrm>
          <a:prstGeom prst="roundRect">
            <a:avLst>
              <a:gd name="adj" fmla="val 5438"/>
            </a:avLst>
          </a:prstGeom>
          <a:solidFill>
            <a:srgbClr val="3E5879"/>
          </a:solidFill>
          <a:ln w="28575">
            <a:solidFill>
              <a:srgbClr val="022B4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sp macro="" textlink="">
        <xdr:nvSpPr>
          <xdr:cNvPr id="295" name="Rectangle: Rounded Corners 294">
            <a:extLst>
              <a:ext uri="{FF2B5EF4-FFF2-40B4-BE49-F238E27FC236}">
                <a16:creationId xmlns:a16="http://schemas.microsoft.com/office/drawing/2014/main" id="{935CA1C3-85B5-4DC5-8507-E665B1D74BBE}"/>
              </a:ext>
            </a:extLst>
          </xdr:cNvPr>
          <xdr:cNvSpPr/>
        </xdr:nvSpPr>
        <xdr:spPr>
          <a:xfrm>
            <a:off x="3742210" y="4658679"/>
            <a:ext cx="1210790" cy="980122"/>
          </a:xfrm>
          <a:prstGeom prst="roundRect">
            <a:avLst>
              <a:gd name="adj" fmla="val 5438"/>
            </a:avLst>
          </a:prstGeom>
          <a:noFill/>
          <a:ln w="285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ru-RU"/>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ru-RU"/>
          </a:p>
        </xdr:txBody>
      </xdr:sp>
    </xdr:grpSp>
    <xdr:clientData/>
  </xdr:twoCellAnchor>
  <xdr:twoCellAnchor>
    <xdr:from>
      <xdr:col>10</xdr:col>
      <xdr:colOff>91423</xdr:colOff>
      <xdr:row>24</xdr:row>
      <xdr:rowOff>88972</xdr:rowOff>
    </xdr:from>
    <xdr:to>
      <xdr:col>10</xdr:col>
      <xdr:colOff>425193</xdr:colOff>
      <xdr:row>28</xdr:row>
      <xdr:rowOff>89315</xdr:rowOff>
    </xdr:to>
    <xdr:sp macro="" textlink="">
      <xdr:nvSpPr>
        <xdr:cNvPr id="190" name="Arrow: Up 189">
          <a:extLst>
            <a:ext uri="{FF2B5EF4-FFF2-40B4-BE49-F238E27FC236}">
              <a16:creationId xmlns:a16="http://schemas.microsoft.com/office/drawing/2014/main" id="{E58717C4-3B9F-495E-9CE1-C520454FB21F}"/>
            </a:ext>
          </a:extLst>
        </xdr:cNvPr>
        <xdr:cNvSpPr/>
      </xdr:nvSpPr>
      <xdr:spPr>
        <a:xfrm>
          <a:off x="5592111" y="4660972"/>
          <a:ext cx="333770" cy="762343"/>
        </a:xfrm>
        <a:prstGeom prst="upArrow">
          <a:avLst>
            <a:gd name="adj1" fmla="val 50000"/>
            <a:gd name="adj2" fmla="val 8274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4</xdr:col>
      <xdr:colOff>539748</xdr:colOff>
      <xdr:row>29</xdr:row>
      <xdr:rowOff>39688</xdr:rowOff>
    </xdr:from>
    <xdr:to>
      <xdr:col>6</xdr:col>
      <xdr:colOff>476249</xdr:colOff>
      <xdr:row>30</xdr:row>
      <xdr:rowOff>103188</xdr:rowOff>
    </xdr:to>
    <xdr:sp macro="" textlink="">
      <xdr:nvSpPr>
        <xdr:cNvPr id="9" name="TextBox 8">
          <a:extLst>
            <a:ext uri="{FF2B5EF4-FFF2-40B4-BE49-F238E27FC236}">
              <a16:creationId xmlns:a16="http://schemas.microsoft.com/office/drawing/2014/main" id="{2C1DC1C6-7BBB-40EC-A6A0-FAD5F77E689E}"/>
            </a:ext>
          </a:extLst>
        </xdr:cNvPr>
        <xdr:cNvSpPr txBox="1"/>
      </xdr:nvSpPr>
      <xdr:spPr>
        <a:xfrm>
          <a:off x="2373311" y="5564188"/>
          <a:ext cx="1158876"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65000"/>
                  <a:lumOff val="35000"/>
                </a:schemeClr>
              </a:solidFill>
            </a:rPr>
            <a:t>Total Distance KM</a:t>
          </a:r>
        </a:p>
      </xdr:txBody>
    </xdr:sp>
    <xdr:clientData/>
  </xdr:twoCellAnchor>
  <xdr:twoCellAnchor>
    <xdr:from>
      <xdr:col>7</xdr:col>
      <xdr:colOff>231774</xdr:colOff>
      <xdr:row>29</xdr:row>
      <xdr:rowOff>49213</xdr:rowOff>
    </xdr:from>
    <xdr:to>
      <xdr:col>8</xdr:col>
      <xdr:colOff>500062</xdr:colOff>
      <xdr:row>30</xdr:row>
      <xdr:rowOff>112713</xdr:rowOff>
    </xdr:to>
    <xdr:sp macro="" textlink="">
      <xdr:nvSpPr>
        <xdr:cNvPr id="297" name="TextBox 296">
          <a:extLst>
            <a:ext uri="{FF2B5EF4-FFF2-40B4-BE49-F238E27FC236}">
              <a16:creationId xmlns:a16="http://schemas.microsoft.com/office/drawing/2014/main" id="{22C1536A-2ED8-46D2-AD23-A8B55B642AF7}"/>
            </a:ext>
          </a:extLst>
        </xdr:cNvPr>
        <xdr:cNvSpPr txBox="1"/>
      </xdr:nvSpPr>
      <xdr:spPr>
        <a:xfrm>
          <a:off x="3898899" y="5573713"/>
          <a:ext cx="879476"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65000"/>
                  <a:lumOff val="35000"/>
                </a:schemeClr>
              </a:solidFill>
            </a:rPr>
            <a:t>Return Trip</a:t>
          </a:r>
        </a:p>
      </xdr:txBody>
    </xdr:sp>
    <xdr:clientData/>
  </xdr:twoCellAnchor>
  <xdr:twoCellAnchor>
    <xdr:from>
      <xdr:col>9</xdr:col>
      <xdr:colOff>423862</xdr:colOff>
      <xdr:row>29</xdr:row>
      <xdr:rowOff>50799</xdr:rowOff>
    </xdr:from>
    <xdr:to>
      <xdr:col>11</xdr:col>
      <xdr:colOff>198438</xdr:colOff>
      <xdr:row>30</xdr:row>
      <xdr:rowOff>114299</xdr:rowOff>
    </xdr:to>
    <xdr:sp macro="" textlink="">
      <xdr:nvSpPr>
        <xdr:cNvPr id="298" name="TextBox 297">
          <a:extLst>
            <a:ext uri="{FF2B5EF4-FFF2-40B4-BE49-F238E27FC236}">
              <a16:creationId xmlns:a16="http://schemas.microsoft.com/office/drawing/2014/main" id="{5CBB74E1-075E-4EB4-A416-76489DAAB672}"/>
            </a:ext>
          </a:extLst>
        </xdr:cNvPr>
        <xdr:cNvSpPr txBox="1"/>
      </xdr:nvSpPr>
      <xdr:spPr>
        <a:xfrm>
          <a:off x="5313362" y="5575299"/>
          <a:ext cx="996951"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tx1">
                  <a:lumMod val="65000"/>
                  <a:lumOff val="35000"/>
                </a:schemeClr>
              </a:solidFill>
            </a:rPr>
            <a:t>One-way Trip</a:t>
          </a:r>
        </a:p>
      </xdr:txBody>
    </xdr:sp>
    <xdr:clientData/>
  </xdr:twoCellAnchor>
  <xdr:twoCellAnchor>
    <xdr:from>
      <xdr:col>12</xdr:col>
      <xdr:colOff>2117</xdr:colOff>
      <xdr:row>23</xdr:row>
      <xdr:rowOff>119064</xdr:rowOff>
    </xdr:from>
    <xdr:to>
      <xdr:col>18</xdr:col>
      <xdr:colOff>300039</xdr:colOff>
      <xdr:row>32</xdr:row>
      <xdr:rowOff>65088</xdr:rowOff>
    </xdr:to>
    <xdr:sp macro="" textlink="">
      <xdr:nvSpPr>
        <xdr:cNvPr id="299" name="Rectangle: Rounded Corners 298">
          <a:extLst>
            <a:ext uri="{FF2B5EF4-FFF2-40B4-BE49-F238E27FC236}">
              <a16:creationId xmlns:a16="http://schemas.microsoft.com/office/drawing/2014/main" id="{32AD4CB6-9B51-4D46-86A6-F1D0C0F68BF3}"/>
            </a:ext>
          </a:extLst>
        </xdr:cNvPr>
        <xdr:cNvSpPr/>
      </xdr:nvSpPr>
      <xdr:spPr>
        <a:xfrm>
          <a:off x="6725180" y="4500564"/>
          <a:ext cx="3965047" cy="1660524"/>
        </a:xfrm>
        <a:prstGeom prst="roundRect">
          <a:avLst>
            <a:gd name="adj" fmla="val 12791"/>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ru-RU" sz="1200" b="1">
            <a:solidFill>
              <a:sysClr val="windowText" lastClr="000000"/>
            </a:solidFill>
          </a:endParaRPr>
        </a:p>
      </xdr:txBody>
    </xdr:sp>
    <xdr:clientData/>
  </xdr:twoCellAnchor>
  <xdr:twoCellAnchor>
    <xdr:from>
      <xdr:col>12</xdr:col>
      <xdr:colOff>14287</xdr:colOff>
      <xdr:row>23</xdr:row>
      <xdr:rowOff>114299</xdr:rowOff>
    </xdr:from>
    <xdr:to>
      <xdr:col>18</xdr:col>
      <xdr:colOff>269875</xdr:colOff>
      <xdr:row>32</xdr:row>
      <xdr:rowOff>63500</xdr:rowOff>
    </xdr:to>
    <xdr:graphicFrame macro="">
      <xdr:nvGraphicFramePr>
        <xdr:cNvPr id="274" name="Chart 273">
          <a:extLst>
            <a:ext uri="{FF2B5EF4-FFF2-40B4-BE49-F238E27FC236}">
              <a16:creationId xmlns:a16="http://schemas.microsoft.com/office/drawing/2014/main" id="{5EE3BF15-21B7-475D-9C31-DFD24A7A7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469635</xdr:colOff>
      <xdr:row>10</xdr:row>
      <xdr:rowOff>170656</xdr:rowOff>
    </xdr:from>
    <xdr:to>
      <xdr:col>3</xdr:col>
      <xdr:colOff>25135</xdr:colOff>
      <xdr:row>12</xdr:row>
      <xdr:rowOff>99218</xdr:rowOff>
    </xdr:to>
    <xdr:sp macro="" textlink="">
      <xdr:nvSpPr>
        <xdr:cNvPr id="10" name="TextBox 9">
          <a:extLst>
            <a:ext uri="{FF2B5EF4-FFF2-40B4-BE49-F238E27FC236}">
              <a16:creationId xmlns:a16="http://schemas.microsoft.com/office/drawing/2014/main" id="{BDA70193-72E4-492E-A478-96891D4C211E}"/>
            </a:ext>
          </a:extLst>
        </xdr:cNvPr>
        <xdr:cNvSpPr txBox="1"/>
      </xdr:nvSpPr>
      <xdr:spPr>
        <a:xfrm>
          <a:off x="1076854" y="2075656"/>
          <a:ext cx="769937"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a:solidFill>
                <a:schemeClr val="bg1"/>
              </a:solidFill>
            </a:rPr>
            <a:t>Driver</a:t>
          </a:r>
        </a:p>
      </xdr:txBody>
    </xdr:sp>
    <xdr:clientData/>
  </xdr:twoCellAnchor>
  <xdr:twoCellAnchor>
    <xdr:from>
      <xdr:col>1</xdr:col>
      <xdr:colOff>365124</xdr:colOff>
      <xdr:row>20</xdr:row>
      <xdr:rowOff>176744</xdr:rowOff>
    </xdr:from>
    <xdr:to>
      <xdr:col>3</xdr:col>
      <xdr:colOff>133349</xdr:colOff>
      <xdr:row>22</xdr:row>
      <xdr:rowOff>105306</xdr:rowOff>
    </xdr:to>
    <xdr:sp macro="" textlink="">
      <xdr:nvSpPr>
        <xdr:cNvPr id="300" name="TextBox 299">
          <a:extLst>
            <a:ext uri="{FF2B5EF4-FFF2-40B4-BE49-F238E27FC236}">
              <a16:creationId xmlns:a16="http://schemas.microsoft.com/office/drawing/2014/main" id="{03C25D2A-ABDC-4BFE-8B9D-4AC9D350502F}"/>
            </a:ext>
          </a:extLst>
        </xdr:cNvPr>
        <xdr:cNvSpPr txBox="1"/>
      </xdr:nvSpPr>
      <xdr:spPr>
        <a:xfrm>
          <a:off x="365124" y="3986744"/>
          <a:ext cx="995892"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0">
              <a:solidFill>
                <a:schemeClr val="bg1"/>
              </a:solidFill>
            </a:rPr>
            <a:t>Month</a:t>
          </a:r>
        </a:p>
      </xdr:txBody>
    </xdr:sp>
    <xdr:clientData/>
  </xdr:twoCellAnchor>
  <xdr:twoCellAnchor editAs="oneCell">
    <xdr:from>
      <xdr:col>1</xdr:col>
      <xdr:colOff>381001</xdr:colOff>
      <xdr:row>22</xdr:row>
      <xdr:rowOff>172508</xdr:rowOff>
    </xdr:from>
    <xdr:to>
      <xdr:col>4</xdr:col>
      <xdr:colOff>296334</xdr:colOff>
      <xdr:row>31</xdr:row>
      <xdr:rowOff>52915</xdr:rowOff>
    </xdr:to>
    <mc:AlternateContent xmlns:mc="http://schemas.openxmlformats.org/markup-compatibility/2006">
      <mc:Choice xmlns:a14="http://schemas.microsoft.com/office/drawing/2010/main" Requires="a14">
        <xdr:graphicFrame macro="">
          <xdr:nvGraphicFramePr>
            <xdr:cNvPr id="167" name="Month 2">
              <a:extLst>
                <a:ext uri="{FF2B5EF4-FFF2-40B4-BE49-F238E27FC236}">
                  <a16:creationId xmlns:a16="http://schemas.microsoft.com/office/drawing/2014/main" id="{A29F2C0C-C5B0-4814-B57E-9CCC0EB1EEBB}"/>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988220" y="4363508"/>
              <a:ext cx="1736989" cy="1594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485171</xdr:colOff>
      <xdr:row>2</xdr:row>
      <xdr:rowOff>79373</xdr:rowOff>
    </xdr:from>
    <xdr:to>
      <xdr:col>24</xdr:col>
      <xdr:colOff>523876</xdr:colOff>
      <xdr:row>10</xdr:row>
      <xdr:rowOff>142875</xdr:rowOff>
    </xdr:to>
    <xdr:sp macro="" textlink="">
      <xdr:nvSpPr>
        <xdr:cNvPr id="164" name="Rectangle 163">
          <a:extLst>
            <a:ext uri="{FF2B5EF4-FFF2-40B4-BE49-F238E27FC236}">
              <a16:creationId xmlns:a16="http://schemas.microsoft.com/office/drawing/2014/main" id="{E900E507-4A84-4E36-85C0-E8E3FD2E8239}"/>
            </a:ext>
          </a:extLst>
        </xdr:cNvPr>
        <xdr:cNvSpPr/>
      </xdr:nvSpPr>
      <xdr:spPr>
        <a:xfrm>
          <a:off x="13236765" y="460373"/>
          <a:ext cx="1253142" cy="158750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xdr:col>
      <xdr:colOff>285751</xdr:colOff>
      <xdr:row>1</xdr:row>
      <xdr:rowOff>55560</xdr:rowOff>
    </xdr:from>
    <xdr:to>
      <xdr:col>22</xdr:col>
      <xdr:colOff>476251</xdr:colOff>
      <xdr:row>33</xdr:row>
      <xdr:rowOff>35717</xdr:rowOff>
    </xdr:to>
    <xdr:sp macro="" textlink="">
      <xdr:nvSpPr>
        <xdr:cNvPr id="204" name="Rectangle: Rounded Corners 203">
          <a:extLst>
            <a:ext uri="{FF2B5EF4-FFF2-40B4-BE49-F238E27FC236}">
              <a16:creationId xmlns:a16="http://schemas.microsoft.com/office/drawing/2014/main" id="{BABB1B21-1ED5-4605-A88E-6DFBAB6381EC}"/>
            </a:ext>
          </a:extLst>
        </xdr:cNvPr>
        <xdr:cNvSpPr/>
      </xdr:nvSpPr>
      <xdr:spPr>
        <a:xfrm>
          <a:off x="285751" y="246060"/>
          <a:ext cx="12942094" cy="6076157"/>
        </a:xfrm>
        <a:prstGeom prst="roundRect">
          <a:avLst>
            <a:gd name="adj" fmla="val 6260"/>
          </a:avLst>
        </a:prstGeom>
        <a:noFill/>
        <a:ln w="101600">
          <a:gradFill flip="none" rotWithShape="1">
            <a:gsLst>
              <a:gs pos="0">
                <a:srgbClr val="B9F2FF"/>
              </a:gs>
              <a:gs pos="100000">
                <a:schemeClr val="accent5">
                  <a:lumMod val="40000"/>
                  <a:lumOff val="60000"/>
                </a:schemeClr>
              </a:gs>
            </a:gsLst>
            <a:lin ang="0" scaled="1"/>
            <a:tileRect/>
          </a:gra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ogistics-management-tru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trol"/>
      <sheetName val="DASHBOARD"/>
      <sheetName val="Routes"/>
      <sheetName val="Processing"/>
      <sheetName val="Input Value"/>
      <sheetName val="Resources"/>
    </sheetNames>
    <sheetDataSet>
      <sheetData sheetId="0"/>
      <sheetData sheetId="1"/>
      <sheetData sheetId="2"/>
      <sheetData sheetId="3"/>
      <sheetData sheetId="4">
        <row r="1">
          <cell r="G1">
            <v>0</v>
          </cell>
          <cell r="H1">
            <v>0</v>
          </cell>
          <cell r="I1">
            <v>10</v>
          </cell>
        </row>
      </sheetData>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38.831778009262" createdVersion="6" refreshedVersion="6" minRefreshableVersion="3" recordCount="24" xr:uid="{5AA7E9D6-1CF6-48CF-812F-6D312E9218CB}">
  <cacheSource type="worksheet">
    <worksheetSource name="Main_Table"/>
  </cacheSource>
  <cacheFields count="27">
    <cacheField name="N" numFmtId="1">
      <sharedItems containsSemiMixedTypes="0" containsString="0" containsNumber="1" containsInteger="1" minValue="1" maxValue="24" count="24">
        <n v="1"/>
        <n v="2"/>
        <n v="3"/>
        <n v="4"/>
        <n v="5"/>
        <n v="6"/>
        <n v="7"/>
        <n v="8"/>
        <n v="9"/>
        <n v="10"/>
        <n v="11"/>
        <n v="12"/>
        <n v="13"/>
        <n v="14"/>
        <n v="15"/>
        <n v="16"/>
        <n v="17"/>
        <n v="18"/>
        <n v="19"/>
        <n v="20"/>
        <n v="21"/>
        <n v="22"/>
        <n v="23"/>
        <n v="24"/>
      </sharedItems>
    </cacheField>
    <cacheField name="Date" numFmtId="164">
      <sharedItems containsSemiMixedTypes="0" containsNonDate="0" containsDate="1" containsString="0" minDate="2022-01-01T00:00:00" maxDate="2022-12-02T00:00:00" count="12">
        <d v="2022-01-01T00:00:00"/>
        <d v="2022-02-01T00:00:00"/>
        <d v="2022-03-01T00:00:00"/>
        <d v="2022-04-01T00:00:00"/>
        <d v="2022-05-01T00:00:00"/>
        <d v="2022-06-01T00:00:00"/>
        <d v="2022-07-01T00:00:00"/>
        <d v="2022-08-01T00:00:00"/>
        <d v="2022-09-01T00:00:00"/>
        <d v="2022-10-01T00:00:00"/>
        <d v="2022-11-01T00:00:00"/>
        <d v="2022-12-01T00:00:00"/>
      </sharedItems>
      <fieldGroup par="26" base="1">
        <rangePr groupBy="days" startDate="2022-01-01T00:00:00" endDate="2022-12-02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2"/>
        </groupItems>
      </fieldGroup>
    </cacheField>
    <cacheField name="Year" numFmtId="0">
      <sharedItems containsSemiMixedTypes="0" containsString="0" containsNumber="1" containsInteger="1" minValue="2022" maxValue="2022"/>
    </cacheField>
    <cacheField name="Month" numFmtId="165">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acheField>
    <cacheField name="Vehicle" numFmtId="0">
      <sharedItems count="2">
        <s v="72-0466/0467"/>
        <s v="72-1001/1002"/>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166">
      <sharedItems count="2">
        <s v="Return"/>
        <s v="One-Way"/>
      </sharedItems>
    </cacheField>
    <cacheField name="From" numFmtId="0">
      <sharedItems/>
    </cacheField>
    <cacheField name="To" numFmtId="0">
      <sharedItems/>
    </cacheField>
    <cacheField name="Goods" numFmtId="0">
      <sharedItems count="2">
        <s v="Woodchip"/>
        <s v="Woodpellet"/>
      </sharedItems>
    </cacheField>
    <cacheField name="Driver wage/trip" numFmtId="166">
      <sharedItems containsSemiMixedTypes="0" containsString="0" containsNumber="1" containsInteger="1" minValue="400" maxValue="800"/>
    </cacheField>
    <cacheField name="Buddy wage/trip" numFmtId="166">
      <sharedItems containsSemiMixedTypes="0" containsString="0" containsNumber="1" containsInteger="1" minValue="100" maxValue="400"/>
    </cacheField>
    <cacheField name="Driver Salary" numFmtId="166">
      <sharedItems containsString="0" containsBlank="1" containsNumber="1" containsInteger="1" minValue="400" maxValue="800" count="4">
        <n v="400"/>
        <n v="600"/>
        <n v="800"/>
        <m/>
      </sharedItems>
    </cacheField>
    <cacheField name="Buddy Salary" numFmtId="166">
      <sharedItems containsString="0" containsBlank="1" containsNumber="1" containsInteger="1" minValue="100" maxValue="400" count="5">
        <n v="400"/>
        <n v="100"/>
        <n v="150"/>
        <n v="200"/>
        <m/>
      </sharedItems>
    </cacheField>
    <cacheField name="Weight (Tons)" numFmtId="1">
      <sharedItems containsSemiMixedTypes="0" containsString="0" containsNumber="1" containsInteger="1" minValue="9" maxValue="18"/>
    </cacheField>
    <cacheField name="Hired Transportation" numFmtId="166">
      <sharedItems count="2">
        <s v="No"/>
        <s v="Yes"/>
      </sharedItems>
    </cacheField>
    <cacheField name="Total Expenses" numFmtId="0" formula="'Driver wage/trip'+'Buddy wage/trip'+'Driver Salary'+'Buddy Salary'" databaseField="0"/>
    <cacheField name="Total Salaries" numFmtId="0" formula="'Driver Salary'+'Buddy Salary'" databaseField="0"/>
    <cacheField name="Total Wages" numFmtId="0" formula="'Driver wage/trip'+'Buddy wage/trip'" databaseField="0"/>
    <cacheField name="Salaries" numFmtId="0" formula="'Driver Salary'+'Buddy Salary'" databaseField="0"/>
    <cacheField name="Total Salary" numFmtId="0" formula="'Driver Salary'+'Buddy Salary'" databaseField="0"/>
    <cacheField name="Wages Driver" numFmtId="0" formula="'Driver wage/trip'" databaseField="0"/>
    <cacheField name="Months" numFmtId="0" databaseField="0">
      <fieldGroup base="1">
        <rangePr groupBy="months" startDate="2022-01-01T00:00:00" endDate="2022-12-02T00:00:00"/>
        <groupItems count="14">
          <s v="&lt;1/1/2022"/>
          <s v="Jan"/>
          <s v="Feb"/>
          <s v="Mar"/>
          <s v="Apr"/>
          <s v="May"/>
          <s v="Jun"/>
          <s v="Jul"/>
          <s v="Aug"/>
          <s v="Sep"/>
          <s v="Oct"/>
          <s v="Nov"/>
          <s v="Dec"/>
          <s v="&gt;12/2/2022"/>
        </groupItems>
      </fieldGroup>
    </cacheField>
  </cacheFields>
  <extLst>
    <ext xmlns:x14="http://schemas.microsoft.com/office/spreadsheetml/2009/9/main" uri="{725AE2AE-9491-48be-B2B4-4EB974FC3084}">
      <x14:pivotCacheDefinition pivotCacheId="628197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2022"/>
    <x v="0"/>
    <n v="1"/>
    <x v="0"/>
    <s v="Mike"/>
    <x v="0"/>
    <n v="25"/>
    <x v="0"/>
    <x v="0"/>
    <s v="Xunthai"/>
    <s v="Gidec"/>
    <x v="0"/>
    <n v="400"/>
    <n v="400"/>
    <x v="0"/>
    <x v="0"/>
    <n v="14"/>
    <x v="0"/>
  </r>
  <r>
    <x v="1"/>
    <x v="1"/>
    <n v="2022"/>
    <x v="1"/>
    <n v="1"/>
    <x v="1"/>
    <s v="Mike"/>
    <x v="1"/>
    <n v="15"/>
    <x v="0"/>
    <x v="0"/>
    <s v="Port Said"/>
    <s v="Safeskin"/>
    <x v="1"/>
    <n v="400"/>
    <n v="100"/>
    <x v="0"/>
    <x v="1"/>
    <n v="11"/>
    <x v="0"/>
  </r>
  <r>
    <x v="2"/>
    <x v="2"/>
    <n v="2022"/>
    <x v="2"/>
    <n v="1"/>
    <x v="0"/>
    <s v="Mike"/>
    <x v="0"/>
    <n v="65"/>
    <x v="1"/>
    <x v="0"/>
    <s v="Gidec"/>
    <s v="Suies"/>
    <x v="0"/>
    <n v="600"/>
    <n v="100"/>
    <x v="1"/>
    <x v="1"/>
    <n v="15"/>
    <x v="0"/>
  </r>
  <r>
    <x v="3"/>
    <x v="3"/>
    <n v="2022"/>
    <x v="3"/>
    <n v="1"/>
    <x v="1"/>
    <s v="Mike"/>
    <x v="1"/>
    <n v="44"/>
    <x v="2"/>
    <x v="1"/>
    <s v="Safeskin"/>
    <s v="X1 Port"/>
    <x v="1"/>
    <n v="400"/>
    <n v="100"/>
    <x v="0"/>
    <x v="1"/>
    <n v="13"/>
    <x v="0"/>
  </r>
  <r>
    <x v="4"/>
    <x v="4"/>
    <n v="2022"/>
    <x v="4"/>
    <n v="1"/>
    <x v="0"/>
    <s v="Lee"/>
    <x v="0"/>
    <n v="65"/>
    <x v="1"/>
    <x v="1"/>
    <s v="Top glove"/>
    <s v="X1 Port"/>
    <x v="0"/>
    <n v="600"/>
    <n v="100"/>
    <x v="1"/>
    <x v="1"/>
    <n v="12"/>
    <x v="0"/>
  </r>
  <r>
    <x v="5"/>
    <x v="5"/>
    <n v="2022"/>
    <x v="5"/>
    <n v="1"/>
    <x v="1"/>
    <s v="Mike"/>
    <x v="1"/>
    <n v="80"/>
    <x v="1"/>
    <x v="1"/>
    <s v="Alex"/>
    <s v="Top glove"/>
    <x v="1"/>
    <n v="800"/>
    <n v="100"/>
    <x v="2"/>
    <x v="1"/>
    <n v="11"/>
    <x v="0"/>
  </r>
  <r>
    <x v="6"/>
    <x v="6"/>
    <n v="2022"/>
    <x v="6"/>
    <n v="1"/>
    <x v="0"/>
    <s v="Lee"/>
    <x v="0"/>
    <n v="25"/>
    <x v="0"/>
    <x v="1"/>
    <s v="Giza"/>
    <s v="X1 Port"/>
    <x v="0"/>
    <n v="400"/>
    <n v="150"/>
    <x v="0"/>
    <x v="2"/>
    <n v="18"/>
    <x v="0"/>
  </r>
  <r>
    <x v="7"/>
    <x v="7"/>
    <n v="2022"/>
    <x v="7"/>
    <n v="1"/>
    <x v="1"/>
    <s v="Lee"/>
    <x v="1"/>
    <n v="25"/>
    <x v="0"/>
    <x v="0"/>
    <s v="Gidec"/>
    <s v="Safeskin"/>
    <x v="1"/>
    <n v="400"/>
    <n v="100"/>
    <x v="0"/>
    <x v="1"/>
    <n v="13"/>
    <x v="1"/>
  </r>
  <r>
    <x v="8"/>
    <x v="8"/>
    <n v="2022"/>
    <x v="8"/>
    <n v="1"/>
    <x v="0"/>
    <s v="Lee"/>
    <x v="0"/>
    <n v="25"/>
    <x v="0"/>
    <x v="1"/>
    <s v="Safeskin"/>
    <s v="Mina"/>
    <x v="0"/>
    <n v="400"/>
    <n v="100"/>
    <x v="0"/>
    <x v="1"/>
    <n v="15"/>
    <x v="1"/>
  </r>
  <r>
    <x v="9"/>
    <x v="9"/>
    <n v="2022"/>
    <x v="9"/>
    <n v="1"/>
    <x v="1"/>
    <s v="Mike"/>
    <x v="1"/>
    <n v="25"/>
    <x v="0"/>
    <x v="1"/>
    <s v="Air Port"/>
    <s v="X1 Port"/>
    <x v="1"/>
    <n v="400"/>
    <n v="200"/>
    <x v="0"/>
    <x v="3"/>
    <n v="14"/>
    <x v="0"/>
  </r>
  <r>
    <x v="10"/>
    <x v="10"/>
    <n v="2022"/>
    <x v="10"/>
    <n v="1"/>
    <x v="0"/>
    <s v="Mike"/>
    <x v="0"/>
    <n v="25"/>
    <x v="0"/>
    <x v="1"/>
    <s v="Xunthai"/>
    <s v="Gidec"/>
    <x v="0"/>
    <n v="400"/>
    <n v="400"/>
    <x v="0"/>
    <x v="0"/>
    <n v="12"/>
    <x v="0"/>
  </r>
  <r>
    <x v="11"/>
    <x v="11"/>
    <n v="2022"/>
    <x v="11"/>
    <n v="1"/>
    <x v="1"/>
    <s v="Mike"/>
    <x v="1"/>
    <n v="15"/>
    <x v="0"/>
    <x v="1"/>
    <s v="PT"/>
    <s v="Safeskin"/>
    <x v="1"/>
    <n v="400"/>
    <n v="100"/>
    <x v="0"/>
    <x v="1"/>
    <n v="9"/>
    <x v="0"/>
  </r>
  <r>
    <x v="12"/>
    <x v="0"/>
    <n v="2022"/>
    <x v="0"/>
    <n v="1"/>
    <x v="0"/>
    <s v="Mike"/>
    <x v="0"/>
    <n v="25"/>
    <x v="0"/>
    <x v="0"/>
    <s v="Xunthai"/>
    <s v="Gidec"/>
    <x v="0"/>
    <n v="400"/>
    <n v="400"/>
    <x v="0"/>
    <x v="0"/>
    <n v="14"/>
    <x v="0"/>
  </r>
  <r>
    <x v="13"/>
    <x v="1"/>
    <n v="2022"/>
    <x v="1"/>
    <n v="1"/>
    <x v="1"/>
    <s v="Mike"/>
    <x v="1"/>
    <n v="15"/>
    <x v="0"/>
    <x v="0"/>
    <s v="Port Said"/>
    <s v="Safeskin"/>
    <x v="1"/>
    <n v="400"/>
    <n v="100"/>
    <x v="0"/>
    <x v="1"/>
    <n v="11"/>
    <x v="1"/>
  </r>
  <r>
    <x v="14"/>
    <x v="2"/>
    <n v="2022"/>
    <x v="2"/>
    <n v="1"/>
    <x v="0"/>
    <s v="Mike"/>
    <x v="0"/>
    <n v="65"/>
    <x v="1"/>
    <x v="0"/>
    <s v="Gidec"/>
    <s v="Suies"/>
    <x v="0"/>
    <n v="600"/>
    <n v="100"/>
    <x v="1"/>
    <x v="1"/>
    <n v="15"/>
    <x v="0"/>
  </r>
  <r>
    <x v="15"/>
    <x v="2"/>
    <n v="2022"/>
    <x v="2"/>
    <n v="1"/>
    <x v="1"/>
    <s v="Mike"/>
    <x v="1"/>
    <n v="44"/>
    <x v="2"/>
    <x v="1"/>
    <s v="Safeskin"/>
    <s v="X1 Port"/>
    <x v="1"/>
    <n v="400"/>
    <n v="100"/>
    <x v="3"/>
    <x v="4"/>
    <n v="13"/>
    <x v="0"/>
  </r>
  <r>
    <x v="16"/>
    <x v="2"/>
    <n v="2022"/>
    <x v="2"/>
    <n v="1"/>
    <x v="0"/>
    <s v="Lee"/>
    <x v="0"/>
    <n v="65"/>
    <x v="1"/>
    <x v="1"/>
    <s v="Top glove"/>
    <s v="X1 Port"/>
    <x v="0"/>
    <n v="600"/>
    <n v="100"/>
    <x v="3"/>
    <x v="4"/>
    <n v="12"/>
    <x v="0"/>
  </r>
  <r>
    <x v="17"/>
    <x v="5"/>
    <n v="2022"/>
    <x v="5"/>
    <n v="1"/>
    <x v="1"/>
    <s v="Lee"/>
    <x v="1"/>
    <n v="80"/>
    <x v="1"/>
    <x v="1"/>
    <s v="Alex"/>
    <s v="Top glove"/>
    <x v="1"/>
    <n v="800"/>
    <n v="100"/>
    <x v="2"/>
    <x v="1"/>
    <n v="11"/>
    <x v="0"/>
  </r>
  <r>
    <x v="18"/>
    <x v="6"/>
    <n v="2022"/>
    <x v="6"/>
    <n v="1"/>
    <x v="0"/>
    <s v="Lee"/>
    <x v="0"/>
    <n v="25"/>
    <x v="0"/>
    <x v="1"/>
    <s v="Giza"/>
    <s v="X1 Port"/>
    <x v="0"/>
    <n v="400"/>
    <n v="150"/>
    <x v="0"/>
    <x v="2"/>
    <n v="18"/>
    <x v="0"/>
  </r>
  <r>
    <x v="19"/>
    <x v="7"/>
    <n v="2022"/>
    <x v="7"/>
    <n v="1"/>
    <x v="1"/>
    <s v="Lee"/>
    <x v="1"/>
    <n v="25"/>
    <x v="0"/>
    <x v="0"/>
    <s v="Gidec"/>
    <s v="Safeskin"/>
    <x v="1"/>
    <n v="400"/>
    <n v="100"/>
    <x v="0"/>
    <x v="1"/>
    <n v="13"/>
    <x v="1"/>
  </r>
  <r>
    <x v="20"/>
    <x v="7"/>
    <n v="2022"/>
    <x v="7"/>
    <n v="1"/>
    <x v="0"/>
    <s v="Lee"/>
    <x v="0"/>
    <n v="25"/>
    <x v="0"/>
    <x v="1"/>
    <s v="Safeskin"/>
    <s v="Mina"/>
    <x v="0"/>
    <n v="400"/>
    <n v="100"/>
    <x v="3"/>
    <x v="4"/>
    <n v="15"/>
    <x v="1"/>
  </r>
  <r>
    <x v="21"/>
    <x v="9"/>
    <n v="2022"/>
    <x v="9"/>
    <n v="1"/>
    <x v="1"/>
    <s v="Mike"/>
    <x v="1"/>
    <n v="25"/>
    <x v="0"/>
    <x v="1"/>
    <s v="Air Port"/>
    <s v="X1 Port"/>
    <x v="1"/>
    <n v="400"/>
    <n v="200"/>
    <x v="0"/>
    <x v="3"/>
    <n v="14"/>
    <x v="0"/>
  </r>
  <r>
    <x v="22"/>
    <x v="9"/>
    <n v="2022"/>
    <x v="9"/>
    <n v="1"/>
    <x v="0"/>
    <s v="Mike"/>
    <x v="0"/>
    <n v="25"/>
    <x v="0"/>
    <x v="1"/>
    <s v="Xunthai"/>
    <s v="Gidec"/>
    <x v="0"/>
    <n v="400"/>
    <n v="400"/>
    <x v="3"/>
    <x v="4"/>
    <n v="12"/>
    <x v="0"/>
  </r>
  <r>
    <x v="23"/>
    <x v="9"/>
    <n v="2022"/>
    <x v="9"/>
    <n v="1"/>
    <x v="1"/>
    <s v="Mike"/>
    <x v="1"/>
    <n v="15"/>
    <x v="0"/>
    <x v="1"/>
    <s v="PT"/>
    <s v="Safeskin"/>
    <x v="1"/>
    <n v="400"/>
    <n v="100"/>
    <x v="3"/>
    <x v="4"/>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CA0054-CE88-4287-AB2E-ABED51ED676D}" name="PivotTable9"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S17:S18" firstHeaderRow="1" firstDataRow="1" firstDataCol="0"/>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items count="4">
        <item x="0"/>
        <item x="1"/>
        <item x="2"/>
        <item t="default"/>
      </items>
    </pivotField>
    <pivotField showAll="0">
      <items count="3">
        <item x="1"/>
        <item x="0"/>
        <item t="default"/>
      </items>
    </pivotField>
    <pivotField showAll="0"/>
    <pivotField showAll="0"/>
    <pivotField showAll="0"/>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Distance (km)" fld="8" baseField="0" baseItem="0"/>
  </dataFields>
  <formats count="1">
    <format dxfId="11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164A01-9BD5-45B1-908C-33C65012BE16}" name="PivotTable18"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M15:N17" firstHeaderRow="1" firstDataRow="1" firstDataCol="1"/>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numFmtId="166" showAll="0"/>
    <pivotField numFmtId="166" showAll="0"/>
    <pivotField dataField="1" showAll="0"/>
    <pivotField dataField="1"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2"/>
  </rowFields>
  <rowItems count="2">
    <i>
      <x/>
    </i>
    <i i="1">
      <x v="1"/>
    </i>
  </rowItems>
  <colItems count="1">
    <i/>
  </colItems>
  <dataFields count="2">
    <dataField name="Sum of Driver Salary" fld="16" baseField="0" baseItem="0"/>
    <dataField name="Sum of Buddy Salary" fld="17" baseField="0" baseItem="0"/>
  </dataFields>
  <formats count="1">
    <format dxfId="11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B98687-5101-4420-8FE1-2D0D0E808153}" name="PivotTable19"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P15:Q17" firstHeaderRow="1" firstDataRow="1" firstDataCol="1"/>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dataField="1" numFmtId="166" showAll="0"/>
    <pivotField dataField="1"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2"/>
  </rowFields>
  <rowItems count="2">
    <i>
      <x/>
    </i>
    <i i="1">
      <x v="1"/>
    </i>
  </rowItems>
  <colItems count="1">
    <i/>
  </colItems>
  <dataFields count="2">
    <dataField name="Sum of Driver wage/trip" fld="14" baseField="0" baseItem="0"/>
    <dataField name="Sum of Buddy wage/trip" fld="15" baseField="0" baseItem="0"/>
  </dataFields>
  <formats count="1">
    <format dxfId="12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BAD2361-0A55-49F3-8B33-A46224D87E7D}" name="PivotTable26"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S11:T14" firstHeaderRow="1" firstDataRow="1" firstDataCol="1"/>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dataField="1" showAll="0"/>
    <pivotField showAll="0">
      <items count="4">
        <item x="0"/>
        <item x="1"/>
        <item x="2"/>
        <item t="default"/>
      </items>
    </pivotField>
    <pivotField axis="axisRow" showAll="0">
      <items count="3">
        <item x="1"/>
        <item x="0"/>
        <item t="default"/>
      </items>
    </pivotField>
    <pivotField showAll="0"/>
    <pivotField showAll="0"/>
    <pivotField showAll="0"/>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10"/>
  </rowFields>
  <rowItems count="3">
    <i>
      <x/>
    </i>
    <i>
      <x v="1"/>
    </i>
    <i t="grand">
      <x/>
    </i>
  </rowItems>
  <colItems count="1">
    <i/>
  </colItems>
  <dataFields count="1">
    <dataField name="Count of Distance (km)" fld="8" subtotal="count" baseField="10" baseItem="0"/>
  </dataFields>
  <formats count="1">
    <format dxfId="12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ABFE4B-90DB-41DC-A934-91A8DEDE04C0}"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8">
  <location ref="V4:V5" firstHeaderRow="1" firstDataRow="1" firstDataCol="0"/>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Expenses" fld="20" baseField="0" baseItem="0" numFmtId="166"/>
  </dataFields>
  <formats count="1">
    <format dxfId="12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3369515-9522-4390-9959-F46B8969C9D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H4:I8" firstHeaderRow="1" firstDataRow="1" firstDataCol="1"/>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Count of Trip Classify" fld="9" subtotal="count" baseField="0" baseItem="0"/>
  </dataFields>
  <formats count="1">
    <format dxfId="12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CC62A2-33AE-45A6-BB79-9955012EC6BB}"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8">
  <location ref="AA5:AA6" firstHeaderRow="1" firstDataRow="1" firstDataCol="0"/>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Wages" fld="22" baseField="0" baseItem="0" numFmtId="166"/>
  </dataFields>
  <formats count="1">
    <format dxfId="12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4D4A7F-8810-4A63-8FAE-E531DC644F3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F7" firstHeaderRow="1" firstDataRow="1" firstDataCol="1"/>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19"/>
  </rowFields>
  <rowItems count="3">
    <i>
      <x/>
    </i>
    <i>
      <x v="1"/>
    </i>
    <i t="grand">
      <x/>
    </i>
  </rowItems>
  <colItems count="1">
    <i/>
  </colItems>
  <dataFields count="1">
    <dataField name="Count of Hired Transportation" fld="19" subtotal="count" baseField="0" baseItem="0"/>
  </dataFields>
  <formats count="1">
    <format dxfId="11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2BF707-96D3-473A-B434-29D8C9DC554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E13:F26" firstHeaderRow="1" firstDataRow="1" firstDataCol="1"/>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dataField="1"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Count of Month" fld="3" subtotal="count" baseField="0" baseItem="0"/>
  </dataFields>
  <formats count="4">
    <format dxfId="116">
      <pivotArea outline="0" collapsedLevelsAreSubtotals="1" fieldPosition="0"/>
    </format>
    <format dxfId="115">
      <pivotArea collapsedLevelsAreSubtotals="1" fieldPosition="0">
        <references count="1">
          <reference field="3" count="0"/>
        </references>
      </pivotArea>
    </format>
    <format dxfId="114">
      <pivotArea dataOnly="0" labelOnly="1" outline="0" axis="axisValues" fieldPosition="0"/>
    </format>
    <format dxfId="113">
      <pivotArea grandRow="1" outline="0" collapsedLevelsAreSubtotals="1" fieldPosition="0"/>
    </format>
  </formats>
  <chartFormats count="1">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69CDE-AA43-411B-8733-D55F856588C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C5" firstHeaderRow="1" firstDataRow="1" firstDataCol="0"/>
  <pivotFields count="27">
    <pivotField dataField="1"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N" fld="0" subtotal="count" baseField="0" baseItem="207685877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B5B0FA-9B64-4464-ACBD-9762AB1E52B3}" name="PivotTable1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8">
  <location ref="AC5:AC6" firstHeaderRow="1" firstDataRow="1" firstDataCol="0"/>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ary" fld="24" baseField="0" baseItem="0" numFmtId="166"/>
  </dataFields>
  <formats count="2">
    <format dxfId="118">
      <pivotArea grandRow="1" outline="0" collapsedLevelsAreSubtotals="1" fieldPosition="0"/>
    </format>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467333-5AAB-4AC4-B0CC-AC95E8170ED3}" name="PivotTable17"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H15:I19" firstHeaderRow="1" firstDataRow="1" firstDataCol="1"/>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dataField="1" numFmtId="166" showAll="0"/>
    <pivotField dataField="1" numFmtId="166" showAll="0"/>
    <pivotField dataField="1" showAll="0"/>
    <pivotField dataField="1"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Driver wage/trip" fld="14" baseField="0" baseItem="0"/>
    <dataField name="Sum of Buddy wage/trip" fld="15" baseField="0" baseItem="0"/>
    <dataField name="Sum of Driver Salary" fld="16" baseField="0" baseItem="0"/>
    <dataField name="Sum of Buddy Salary" fld="17" baseField="0" baseItem="0"/>
  </dataFields>
  <formats count="1">
    <format dxfId="11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FFCEE8-EC62-44A1-BB64-486B91DFB82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N4:P8" firstHeaderRow="0" firstDataRow="1" firstDataCol="1"/>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dataField="1" numFmtId="166" showAll="0"/>
    <pivotField dataField="1"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2"/>
  </colFields>
  <colItems count="2">
    <i>
      <x/>
    </i>
    <i i="1">
      <x v="1"/>
    </i>
  </colItems>
  <dataFields count="2">
    <dataField name="Sum of Driver wage/trip" fld="14" baseField="0" baseItem="0"/>
    <dataField name="Sum of Buddy wage/trip" fld="15" baseField="0" baseItem="0"/>
  </dataFields>
  <formats count="1">
    <format dxfId="120">
      <pivotArea grandRow="1" outline="0" collapsedLevelsAreSubtotals="1" fieldPosition="0"/>
    </format>
  </formats>
  <chartFormats count="2">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A74CE1-90D9-434F-B2B7-765818265B3F}"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0">
  <location ref="S4:T6" firstHeaderRow="1" firstDataRow="1" firstDataCol="1"/>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axis="axisRow" dataField="1" showAll="0">
      <items count="3">
        <item x="0"/>
        <item x="1"/>
        <item t="default"/>
      </items>
    </pivotField>
    <pivotField numFmtId="166" showAll="0"/>
    <pivotField numFmtId="166" showAll="0"/>
    <pivotField showAll="0"/>
    <pivotField showAll="0"/>
    <pivotField numFmtId="1" showAll="0"/>
    <pivotField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13"/>
  </rowFields>
  <rowItems count="2">
    <i>
      <x/>
    </i>
    <i>
      <x v="1"/>
    </i>
  </rowItems>
  <colItems count="1">
    <i/>
  </colItems>
  <dataFields count="1">
    <dataField name="Count of Goods" fld="13" subtotal="count" baseField="0" baseItem="0"/>
  </dataFields>
  <formats count="1">
    <format dxfId="121">
      <pivotArea grandRow="1" outline="0" collapsedLevelsAreSubtotals="1" fieldPosition="0"/>
    </format>
  </formats>
  <chartFormats count="3">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13" count="1" selected="0">
            <x v="0"/>
          </reference>
        </references>
      </pivotArea>
    </chartFormat>
    <chartFormat chart="19" format="10">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9D10C4-D262-4776-B32B-50BA75EC38B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3:C26" firstHeaderRow="1" firstDataRow="1" firstDataCol="1"/>
  <pivotFields count="27">
    <pivotField numFmtI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numFmtId="166" showAll="0"/>
    <pivotField numFmtId="166"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Total Expenses" fld="20" baseField="3" baseItem="0" numFmtId="168"/>
  </dataFields>
  <formats count="2">
    <format dxfId="123">
      <pivotArea outline="0" collapsedLevelsAreSubtotals="1" fieldPosition="0"/>
    </format>
    <format dxfId="122">
      <pivotArea dataOnly="0" labelOnly="1" outline="0" axis="axisValues" fieldPosition="0"/>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1AC6C910-6BCD-4626-9030-608DEBB8E1C9}" sourceName="Driver">
  <pivotTables>
    <pivotTable tabId="6" name="PivotTable3"/>
  </pivotTables>
  <data>
    <tabular pivotCacheId="628197239">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C9FEC90-9EC5-49B1-889F-5660C9A25CB1}" sourceName="Month">
  <pivotTables>
    <pivotTable tabId="6" name="PivotTable11"/>
    <pivotTable tabId="6" name="PivotTable1"/>
    <pivotTable tabId="6" name="PivotTable13"/>
    <pivotTable tabId="6" name="PivotTable17"/>
    <pivotTable tabId="6" name="PivotTable18"/>
    <pivotTable tabId="6" name="PivotTable19"/>
    <pivotTable tabId="6" name="PivotTable2"/>
    <pivotTable tabId="6" name="PivotTable26"/>
    <pivotTable tabId="6" name="PivotTable3"/>
    <pivotTable tabId="6" name="PivotTable4"/>
    <pivotTable tabId="6" name="PivotTable5"/>
    <pivotTable tabId="6" name="PivotTable6"/>
    <pivotTable tabId="6" name="PivotTable7"/>
    <pivotTable tabId="6" name="PivotTable8"/>
    <pivotTable tabId="6" name="PivotTable9"/>
  </pivotTables>
  <data>
    <tabular pivotCacheId="628197239">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ver 1" xr10:uid="{581915DA-FBBB-48A3-BD84-E035B550F164}" cache="Slicer_Driver" caption="Driver" showCaption="0" style="Trucks1" rowHeight="274320"/>
  <slicer name="Month 2" xr10:uid="{2FC02E68-6018-4DED-837D-C31374B64D57}" cache="Slicer_Month" columnCount="3" style="Trucks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554731-A1C3-441B-8AD2-AB6073CF6386}" name="Main_Table" displayName="Main_Table" ref="A1:T25" totalsRowShown="0" headerRowDxfId="152" dataDxfId="150" headerRowBorderDxfId="151" tableBorderDxfId="149" dataCellStyle="Currency">
  <autoFilter ref="A1:T25" xr:uid="{1FC21897-C749-4CDD-A5D0-4EA04018E064}"/>
  <tableColumns count="20">
    <tableColumn id="1" xr3:uid="{3B92A7C2-6AC1-4FDF-A154-74026A1E43C6}" name="N" dataDxfId="148" dataCellStyle="Currency"/>
    <tableColumn id="2" xr3:uid="{DEE5A678-9E52-4550-BB33-92B41FF03926}" name="Date" dataDxfId="147"/>
    <tableColumn id="3" xr3:uid="{4ADB5185-56E7-4839-BCD6-572B36DB77B6}" name="Year" dataDxfId="146"/>
    <tableColumn id="4" xr3:uid="{8E10B8C7-C4AE-406A-9244-54E6284E2DF1}" name="Month" dataDxfId="145"/>
    <tableColumn id="5" xr3:uid="{5A4C5FB4-8E56-4294-9255-FA15FE40C978}" name="Day" dataDxfId="144"/>
    <tableColumn id="6" xr3:uid="{CA61660F-5720-4920-8124-D349518C0F62}" name="Driver" dataDxfId="143"/>
    <tableColumn id="7" xr3:uid="{72C0E7ED-31C0-4DD8-8298-BD5D4C322031}" name="Buddy" dataDxfId="142"/>
    <tableColumn id="8" xr3:uid="{0E4C8137-6547-49CD-B808-10F5DBC4CFAD}" name="Vehicle" dataDxfId="141"/>
    <tableColumn id="9" xr3:uid="{C91CA167-B0B5-4C5F-A735-67C464201CA3}" name="Distance (km)" dataDxfId="140"/>
    <tableColumn id="10" xr3:uid="{573F6444-DDDF-4C10-9F0E-EECCC73B86BB}" name="Trip Classify" dataDxfId="139"/>
    <tableColumn id="11" xr3:uid="{F5FC552F-85CF-45DC-917A-1236E8E73E0E}" name="Distance Traveled" dataDxfId="138" dataCellStyle="Currency"/>
    <tableColumn id="12" xr3:uid="{1818F8C8-2BC5-4E3D-9B8A-E05D79022F03}" name="From" dataDxfId="137"/>
    <tableColumn id="13" xr3:uid="{B5D05D92-D842-4DD2-A381-527D8C20A996}" name="To" dataDxfId="136"/>
    <tableColumn id="14" xr3:uid="{D17F42B5-1A1D-45AA-8E24-78C088C4AA03}" name="Goods" dataDxfId="135"/>
    <tableColumn id="15" xr3:uid="{FBEA76B0-EA9F-4C9E-9B82-17E137CDEBA2}" name="Driver wage/trip" dataDxfId="134" dataCellStyle="Currency"/>
    <tableColumn id="16" xr3:uid="{1D70ED16-9A2F-4B23-B2F1-C93382372D8B}" name="Buddy wage/trip" dataDxfId="133" dataCellStyle="Currency"/>
    <tableColumn id="17" xr3:uid="{4C5953FA-A9FD-4A6D-AC24-9F7607427D2F}" name="Driver Salary" dataDxfId="132" dataCellStyle="Currency"/>
    <tableColumn id="18" xr3:uid="{D857B55D-6985-44A5-8110-341FBC66C283}" name="Buddy Salary" dataDxfId="131" dataCellStyle="Currency"/>
    <tableColumn id="19" xr3:uid="{BF906D78-ADD8-4251-87D7-534580E2A8F8}" name="Weight (Tons)" dataDxfId="130" dataCellStyle="Currency"/>
    <tableColumn id="20" xr3:uid="{708304E3-C4F4-4529-B538-0BF31FB61F6F}" name="Hired Transportation" dataDxfId="129"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84C0-D790-46E9-BA9C-9C17814565C5}">
  <dimension ref="A1:T25"/>
  <sheetViews>
    <sheetView zoomScale="90" zoomScaleNormal="90" workbookViewId="0">
      <selection activeCell="B4" sqref="B4"/>
    </sheetView>
  </sheetViews>
  <sheetFormatPr defaultColWidth="24.7109375" defaultRowHeight="26.25" customHeight="1" x14ac:dyDescent="0.25"/>
  <cols>
    <col min="1" max="1" width="24.7109375" style="9"/>
    <col min="2" max="2" width="31" style="9" customWidth="1"/>
    <col min="3" max="16384" width="24.7109375" style="9"/>
  </cols>
  <sheetData>
    <row r="1" spans="1:20" s="3" customFormat="1" ht="26.25" customHeight="1" x14ac:dyDescent="0.25">
      <c r="A1" s="2" t="s">
        <v>4</v>
      </c>
      <c r="B1" s="2" t="s">
        <v>5</v>
      </c>
      <c r="C1" s="2" t="s">
        <v>6</v>
      </c>
      <c r="D1" s="2" t="s">
        <v>0</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row>
    <row r="2" spans="1:20" ht="26.25" customHeight="1" x14ac:dyDescent="0.25">
      <c r="A2" s="4">
        <v>1</v>
      </c>
      <c r="B2" s="5">
        <v>44562</v>
      </c>
      <c r="C2" s="6">
        <v>2022</v>
      </c>
      <c r="D2" s="7" t="s">
        <v>23</v>
      </c>
      <c r="E2" s="6">
        <v>1</v>
      </c>
      <c r="F2" s="6" t="s">
        <v>24</v>
      </c>
      <c r="G2" s="6" t="s">
        <v>25</v>
      </c>
      <c r="H2" s="6" t="s">
        <v>26</v>
      </c>
      <c r="I2" s="6">
        <v>25</v>
      </c>
      <c r="J2" s="6" t="s">
        <v>3</v>
      </c>
      <c r="K2" s="8" t="s">
        <v>27</v>
      </c>
      <c r="L2" s="6" t="s">
        <v>28</v>
      </c>
      <c r="M2" s="6" t="s">
        <v>29</v>
      </c>
      <c r="N2" s="6" t="s">
        <v>30</v>
      </c>
      <c r="O2" s="8">
        <v>400</v>
      </c>
      <c r="P2" s="8">
        <v>400</v>
      </c>
      <c r="Q2" s="8">
        <v>400</v>
      </c>
      <c r="R2" s="8">
        <v>400</v>
      </c>
      <c r="S2" s="4">
        <v>14</v>
      </c>
      <c r="T2" s="8" t="s">
        <v>31</v>
      </c>
    </row>
    <row r="3" spans="1:20" ht="26.25" customHeight="1" x14ac:dyDescent="0.25">
      <c r="A3" s="10">
        <v>2</v>
      </c>
      <c r="B3" s="11">
        <v>44593</v>
      </c>
      <c r="C3" s="12">
        <v>2022</v>
      </c>
      <c r="D3" s="13" t="s">
        <v>32</v>
      </c>
      <c r="E3" s="12">
        <v>1</v>
      </c>
      <c r="F3" s="12" t="s">
        <v>33</v>
      </c>
      <c r="G3" s="12" t="s">
        <v>25</v>
      </c>
      <c r="H3" s="12" t="s">
        <v>34</v>
      </c>
      <c r="I3" s="12">
        <v>15</v>
      </c>
      <c r="J3" s="12" t="s">
        <v>3</v>
      </c>
      <c r="K3" s="14" t="s">
        <v>27</v>
      </c>
      <c r="L3" s="12" t="s">
        <v>35</v>
      </c>
      <c r="M3" s="12" t="s">
        <v>36</v>
      </c>
      <c r="N3" s="12" t="s">
        <v>37</v>
      </c>
      <c r="O3" s="14">
        <v>400</v>
      </c>
      <c r="P3" s="14">
        <v>100</v>
      </c>
      <c r="Q3" s="14">
        <v>400</v>
      </c>
      <c r="R3" s="14">
        <v>100</v>
      </c>
      <c r="S3" s="10">
        <v>11</v>
      </c>
      <c r="T3" s="14" t="s">
        <v>31</v>
      </c>
    </row>
    <row r="4" spans="1:20" ht="26.25" customHeight="1" x14ac:dyDescent="0.25">
      <c r="A4" s="4">
        <v>3</v>
      </c>
      <c r="B4" s="5">
        <v>44621</v>
      </c>
      <c r="C4" s="6">
        <v>2022</v>
      </c>
      <c r="D4" s="7" t="s">
        <v>38</v>
      </c>
      <c r="E4" s="6">
        <v>1</v>
      </c>
      <c r="F4" s="6" t="s">
        <v>24</v>
      </c>
      <c r="G4" s="6" t="s">
        <v>25</v>
      </c>
      <c r="H4" s="6" t="s">
        <v>26</v>
      </c>
      <c r="I4" s="6">
        <v>65</v>
      </c>
      <c r="J4" s="6" t="s">
        <v>1</v>
      </c>
      <c r="K4" s="8" t="s">
        <v>27</v>
      </c>
      <c r="L4" s="6" t="s">
        <v>29</v>
      </c>
      <c r="M4" s="6" t="s">
        <v>39</v>
      </c>
      <c r="N4" s="6" t="s">
        <v>30</v>
      </c>
      <c r="O4" s="8">
        <v>600</v>
      </c>
      <c r="P4" s="8">
        <v>100</v>
      </c>
      <c r="Q4" s="8">
        <v>600</v>
      </c>
      <c r="R4" s="8">
        <v>100</v>
      </c>
      <c r="S4" s="4">
        <v>15</v>
      </c>
      <c r="T4" s="8" t="s">
        <v>31</v>
      </c>
    </row>
    <row r="5" spans="1:20" ht="26.25" customHeight="1" x14ac:dyDescent="0.25">
      <c r="A5" s="10">
        <v>4</v>
      </c>
      <c r="B5" s="11">
        <v>44652</v>
      </c>
      <c r="C5" s="12">
        <v>2022</v>
      </c>
      <c r="D5" s="13" t="s">
        <v>40</v>
      </c>
      <c r="E5" s="12">
        <v>1</v>
      </c>
      <c r="F5" s="12" t="s">
        <v>33</v>
      </c>
      <c r="G5" s="12" t="s">
        <v>25</v>
      </c>
      <c r="H5" s="12" t="s">
        <v>34</v>
      </c>
      <c r="I5" s="12">
        <v>44</v>
      </c>
      <c r="J5" s="12" t="s">
        <v>2</v>
      </c>
      <c r="K5" s="14" t="s">
        <v>41</v>
      </c>
      <c r="L5" s="12" t="s">
        <v>36</v>
      </c>
      <c r="M5" s="12" t="s">
        <v>42</v>
      </c>
      <c r="N5" s="12" t="s">
        <v>37</v>
      </c>
      <c r="O5" s="14">
        <v>400</v>
      </c>
      <c r="P5" s="14">
        <v>100</v>
      </c>
      <c r="Q5" s="14">
        <v>400</v>
      </c>
      <c r="R5" s="14">
        <v>100</v>
      </c>
      <c r="S5" s="10">
        <v>13</v>
      </c>
      <c r="T5" s="14" t="s">
        <v>31</v>
      </c>
    </row>
    <row r="6" spans="1:20" ht="26.25" customHeight="1" x14ac:dyDescent="0.25">
      <c r="A6" s="4">
        <v>5</v>
      </c>
      <c r="B6" s="5">
        <v>44682</v>
      </c>
      <c r="C6" s="6">
        <v>2022</v>
      </c>
      <c r="D6" s="7" t="s">
        <v>43</v>
      </c>
      <c r="E6" s="6">
        <v>1</v>
      </c>
      <c r="F6" s="6" t="s">
        <v>24</v>
      </c>
      <c r="G6" s="6" t="s">
        <v>44</v>
      </c>
      <c r="H6" s="6" t="s">
        <v>26</v>
      </c>
      <c r="I6" s="6">
        <v>65</v>
      </c>
      <c r="J6" s="6" t="s">
        <v>1</v>
      </c>
      <c r="K6" s="8" t="s">
        <v>41</v>
      </c>
      <c r="L6" s="6" t="s">
        <v>45</v>
      </c>
      <c r="M6" s="6" t="s">
        <v>42</v>
      </c>
      <c r="N6" s="6" t="s">
        <v>30</v>
      </c>
      <c r="O6" s="8">
        <v>600</v>
      </c>
      <c r="P6" s="8">
        <v>100</v>
      </c>
      <c r="Q6" s="8">
        <v>600</v>
      </c>
      <c r="R6" s="8">
        <v>100</v>
      </c>
      <c r="S6" s="4">
        <v>12</v>
      </c>
      <c r="T6" s="8" t="s">
        <v>31</v>
      </c>
    </row>
    <row r="7" spans="1:20" ht="26.25" customHeight="1" x14ac:dyDescent="0.25">
      <c r="A7" s="10">
        <v>6</v>
      </c>
      <c r="B7" s="11">
        <v>44713</v>
      </c>
      <c r="C7" s="12">
        <v>2022</v>
      </c>
      <c r="D7" s="13" t="s">
        <v>46</v>
      </c>
      <c r="E7" s="12">
        <v>1</v>
      </c>
      <c r="F7" s="12" t="s">
        <v>33</v>
      </c>
      <c r="G7" s="12" t="s">
        <v>25</v>
      </c>
      <c r="H7" s="12" t="s">
        <v>34</v>
      </c>
      <c r="I7" s="12">
        <v>80</v>
      </c>
      <c r="J7" s="12" t="s">
        <v>1</v>
      </c>
      <c r="K7" s="14" t="s">
        <v>41</v>
      </c>
      <c r="L7" s="12" t="s">
        <v>47</v>
      </c>
      <c r="M7" s="12" t="s">
        <v>45</v>
      </c>
      <c r="N7" s="12" t="s">
        <v>37</v>
      </c>
      <c r="O7" s="14">
        <v>800</v>
      </c>
      <c r="P7" s="14">
        <v>100</v>
      </c>
      <c r="Q7" s="14">
        <v>800</v>
      </c>
      <c r="R7" s="14">
        <v>100</v>
      </c>
      <c r="S7" s="10">
        <v>11</v>
      </c>
      <c r="T7" s="14" t="s">
        <v>31</v>
      </c>
    </row>
    <row r="8" spans="1:20" ht="26.25" customHeight="1" x14ac:dyDescent="0.25">
      <c r="A8" s="4">
        <v>7</v>
      </c>
      <c r="B8" s="5">
        <v>44743</v>
      </c>
      <c r="C8" s="6">
        <v>2022</v>
      </c>
      <c r="D8" s="7" t="s">
        <v>48</v>
      </c>
      <c r="E8" s="6">
        <v>1</v>
      </c>
      <c r="F8" s="6" t="s">
        <v>24</v>
      </c>
      <c r="G8" s="6" t="s">
        <v>44</v>
      </c>
      <c r="H8" s="6" t="s">
        <v>26</v>
      </c>
      <c r="I8" s="6">
        <v>25</v>
      </c>
      <c r="J8" s="6" t="s">
        <v>3</v>
      </c>
      <c r="K8" s="8" t="s">
        <v>41</v>
      </c>
      <c r="L8" s="6" t="s">
        <v>49</v>
      </c>
      <c r="M8" s="6" t="s">
        <v>42</v>
      </c>
      <c r="N8" s="6" t="s">
        <v>30</v>
      </c>
      <c r="O8" s="8">
        <v>400</v>
      </c>
      <c r="P8" s="8">
        <v>150</v>
      </c>
      <c r="Q8" s="8">
        <v>400</v>
      </c>
      <c r="R8" s="8">
        <v>150</v>
      </c>
      <c r="S8" s="4">
        <v>18</v>
      </c>
      <c r="T8" s="8" t="s">
        <v>31</v>
      </c>
    </row>
    <row r="9" spans="1:20" ht="26.25" customHeight="1" x14ac:dyDescent="0.25">
      <c r="A9" s="10">
        <v>8</v>
      </c>
      <c r="B9" s="11">
        <v>44774</v>
      </c>
      <c r="C9" s="12">
        <v>2022</v>
      </c>
      <c r="D9" s="13" t="s">
        <v>50</v>
      </c>
      <c r="E9" s="12">
        <v>1</v>
      </c>
      <c r="F9" s="12" t="s">
        <v>33</v>
      </c>
      <c r="G9" s="12" t="s">
        <v>44</v>
      </c>
      <c r="H9" s="12" t="s">
        <v>34</v>
      </c>
      <c r="I9" s="12">
        <v>25</v>
      </c>
      <c r="J9" s="12" t="s">
        <v>3</v>
      </c>
      <c r="K9" s="14" t="s">
        <v>27</v>
      </c>
      <c r="L9" s="12" t="s">
        <v>29</v>
      </c>
      <c r="M9" s="12" t="s">
        <v>36</v>
      </c>
      <c r="N9" s="12" t="s">
        <v>37</v>
      </c>
      <c r="O9" s="14">
        <v>400</v>
      </c>
      <c r="P9" s="14">
        <v>100</v>
      </c>
      <c r="Q9" s="14">
        <v>400</v>
      </c>
      <c r="R9" s="14">
        <v>100</v>
      </c>
      <c r="S9" s="10">
        <v>13</v>
      </c>
      <c r="T9" s="14" t="s">
        <v>51</v>
      </c>
    </row>
    <row r="10" spans="1:20" ht="26.25" customHeight="1" x14ac:dyDescent="0.25">
      <c r="A10" s="4">
        <v>9</v>
      </c>
      <c r="B10" s="5">
        <v>44805</v>
      </c>
      <c r="C10" s="6">
        <v>2022</v>
      </c>
      <c r="D10" s="7" t="s">
        <v>52</v>
      </c>
      <c r="E10" s="6">
        <v>1</v>
      </c>
      <c r="F10" s="6" t="s">
        <v>24</v>
      </c>
      <c r="G10" s="6" t="s">
        <v>44</v>
      </c>
      <c r="H10" s="6" t="s">
        <v>26</v>
      </c>
      <c r="I10" s="6">
        <v>25</v>
      </c>
      <c r="J10" s="6" t="s">
        <v>3</v>
      </c>
      <c r="K10" s="8" t="s">
        <v>41</v>
      </c>
      <c r="L10" s="6" t="s">
        <v>36</v>
      </c>
      <c r="M10" s="6" t="s">
        <v>53</v>
      </c>
      <c r="N10" s="6" t="s">
        <v>30</v>
      </c>
      <c r="O10" s="8">
        <v>400</v>
      </c>
      <c r="P10" s="8">
        <v>100</v>
      </c>
      <c r="Q10" s="8">
        <v>400</v>
      </c>
      <c r="R10" s="8">
        <v>100</v>
      </c>
      <c r="S10" s="4">
        <v>15</v>
      </c>
      <c r="T10" s="8" t="s">
        <v>51</v>
      </c>
    </row>
    <row r="11" spans="1:20" ht="26.25" customHeight="1" x14ac:dyDescent="0.25">
      <c r="A11" s="10">
        <v>10</v>
      </c>
      <c r="B11" s="11">
        <v>44835</v>
      </c>
      <c r="C11" s="12">
        <v>2022</v>
      </c>
      <c r="D11" s="13" t="s">
        <v>54</v>
      </c>
      <c r="E11" s="12">
        <v>1</v>
      </c>
      <c r="F11" s="12" t="s">
        <v>33</v>
      </c>
      <c r="G11" s="12" t="s">
        <v>25</v>
      </c>
      <c r="H11" s="12" t="s">
        <v>34</v>
      </c>
      <c r="I11" s="12">
        <v>25</v>
      </c>
      <c r="J11" s="12" t="s">
        <v>3</v>
      </c>
      <c r="K11" s="14" t="s">
        <v>41</v>
      </c>
      <c r="L11" s="12" t="s">
        <v>55</v>
      </c>
      <c r="M11" s="12" t="s">
        <v>42</v>
      </c>
      <c r="N11" s="12" t="s">
        <v>37</v>
      </c>
      <c r="O11" s="14">
        <v>400</v>
      </c>
      <c r="P11" s="14">
        <v>200</v>
      </c>
      <c r="Q11" s="14">
        <v>400</v>
      </c>
      <c r="R11" s="14">
        <v>200</v>
      </c>
      <c r="S11" s="10">
        <v>14</v>
      </c>
      <c r="T11" s="14" t="s">
        <v>31</v>
      </c>
    </row>
    <row r="12" spans="1:20" ht="26.25" customHeight="1" x14ac:dyDescent="0.25">
      <c r="A12" s="4">
        <v>11</v>
      </c>
      <c r="B12" s="5">
        <v>44866</v>
      </c>
      <c r="C12" s="6">
        <v>2022</v>
      </c>
      <c r="D12" s="7" t="s">
        <v>56</v>
      </c>
      <c r="E12" s="6">
        <v>1</v>
      </c>
      <c r="F12" s="6" t="s">
        <v>24</v>
      </c>
      <c r="G12" s="6" t="s">
        <v>25</v>
      </c>
      <c r="H12" s="6" t="s">
        <v>26</v>
      </c>
      <c r="I12" s="6">
        <v>25</v>
      </c>
      <c r="J12" s="6" t="s">
        <v>3</v>
      </c>
      <c r="K12" s="8" t="s">
        <v>41</v>
      </c>
      <c r="L12" s="6" t="s">
        <v>28</v>
      </c>
      <c r="M12" s="6" t="s">
        <v>29</v>
      </c>
      <c r="N12" s="6" t="s">
        <v>30</v>
      </c>
      <c r="O12" s="8">
        <v>400</v>
      </c>
      <c r="P12" s="8">
        <v>400</v>
      </c>
      <c r="Q12" s="8">
        <v>400</v>
      </c>
      <c r="R12" s="8">
        <v>400</v>
      </c>
      <c r="S12" s="4">
        <v>12</v>
      </c>
      <c r="T12" s="8" t="s">
        <v>31</v>
      </c>
    </row>
    <row r="13" spans="1:20" ht="26.25" customHeight="1" x14ac:dyDescent="0.25">
      <c r="A13" s="10">
        <v>12</v>
      </c>
      <c r="B13" s="11">
        <v>44896</v>
      </c>
      <c r="C13" s="12">
        <v>2022</v>
      </c>
      <c r="D13" s="13" t="s">
        <v>57</v>
      </c>
      <c r="E13" s="12">
        <v>1</v>
      </c>
      <c r="F13" s="12" t="s">
        <v>33</v>
      </c>
      <c r="G13" s="12" t="s">
        <v>25</v>
      </c>
      <c r="H13" s="12" t="s">
        <v>34</v>
      </c>
      <c r="I13" s="12">
        <v>15</v>
      </c>
      <c r="J13" s="12" t="s">
        <v>3</v>
      </c>
      <c r="K13" s="14" t="s">
        <v>41</v>
      </c>
      <c r="L13" s="12" t="s">
        <v>58</v>
      </c>
      <c r="M13" s="12" t="s">
        <v>36</v>
      </c>
      <c r="N13" s="12" t="s">
        <v>37</v>
      </c>
      <c r="O13" s="14">
        <v>400</v>
      </c>
      <c r="P13" s="14">
        <v>100</v>
      </c>
      <c r="Q13" s="14">
        <v>400</v>
      </c>
      <c r="R13" s="14">
        <v>100</v>
      </c>
      <c r="S13" s="10">
        <v>9</v>
      </c>
      <c r="T13" s="14" t="s">
        <v>31</v>
      </c>
    </row>
    <row r="14" spans="1:20" ht="26.25" customHeight="1" x14ac:dyDescent="0.25">
      <c r="A14" s="4">
        <v>13</v>
      </c>
      <c r="B14" s="5">
        <v>44562</v>
      </c>
      <c r="C14" s="6">
        <v>2022</v>
      </c>
      <c r="D14" s="7" t="s">
        <v>23</v>
      </c>
      <c r="E14" s="6">
        <v>1</v>
      </c>
      <c r="F14" s="6" t="s">
        <v>24</v>
      </c>
      <c r="G14" s="6" t="s">
        <v>25</v>
      </c>
      <c r="H14" s="6" t="s">
        <v>26</v>
      </c>
      <c r="I14" s="6">
        <v>25</v>
      </c>
      <c r="J14" s="6" t="s">
        <v>3</v>
      </c>
      <c r="K14" s="8" t="s">
        <v>27</v>
      </c>
      <c r="L14" s="6" t="s">
        <v>28</v>
      </c>
      <c r="M14" s="6" t="s">
        <v>29</v>
      </c>
      <c r="N14" s="6" t="s">
        <v>30</v>
      </c>
      <c r="O14" s="8">
        <v>400</v>
      </c>
      <c r="P14" s="8">
        <v>400</v>
      </c>
      <c r="Q14" s="8">
        <v>400</v>
      </c>
      <c r="R14" s="8">
        <v>400</v>
      </c>
      <c r="S14" s="4">
        <v>14</v>
      </c>
      <c r="T14" s="8" t="s">
        <v>31</v>
      </c>
    </row>
    <row r="15" spans="1:20" ht="26.25" customHeight="1" x14ac:dyDescent="0.25">
      <c r="A15" s="10">
        <v>14</v>
      </c>
      <c r="B15" s="11">
        <v>44593</v>
      </c>
      <c r="C15" s="12">
        <v>2022</v>
      </c>
      <c r="D15" s="13" t="s">
        <v>32</v>
      </c>
      <c r="E15" s="12">
        <v>1</v>
      </c>
      <c r="F15" s="12" t="s">
        <v>33</v>
      </c>
      <c r="G15" s="12" t="s">
        <v>25</v>
      </c>
      <c r="H15" s="12" t="s">
        <v>34</v>
      </c>
      <c r="I15" s="12">
        <v>15</v>
      </c>
      <c r="J15" s="12" t="s">
        <v>3</v>
      </c>
      <c r="K15" s="14" t="s">
        <v>27</v>
      </c>
      <c r="L15" s="12" t="s">
        <v>35</v>
      </c>
      <c r="M15" s="12" t="s">
        <v>36</v>
      </c>
      <c r="N15" s="12" t="s">
        <v>37</v>
      </c>
      <c r="O15" s="14">
        <v>400</v>
      </c>
      <c r="P15" s="14">
        <v>100</v>
      </c>
      <c r="Q15" s="14">
        <v>400</v>
      </c>
      <c r="R15" s="14">
        <v>100</v>
      </c>
      <c r="S15" s="10">
        <v>11</v>
      </c>
      <c r="T15" s="14" t="s">
        <v>51</v>
      </c>
    </row>
    <row r="16" spans="1:20" ht="26.25" customHeight="1" x14ac:dyDescent="0.25">
      <c r="A16" s="4">
        <v>15</v>
      </c>
      <c r="B16" s="5">
        <v>44621</v>
      </c>
      <c r="C16" s="6">
        <v>2022</v>
      </c>
      <c r="D16" s="7" t="s">
        <v>38</v>
      </c>
      <c r="E16" s="6">
        <v>1</v>
      </c>
      <c r="F16" s="6" t="s">
        <v>24</v>
      </c>
      <c r="G16" s="6" t="s">
        <v>25</v>
      </c>
      <c r="H16" s="6" t="s">
        <v>26</v>
      </c>
      <c r="I16" s="6">
        <v>65</v>
      </c>
      <c r="J16" s="6" t="s">
        <v>1</v>
      </c>
      <c r="K16" s="8" t="s">
        <v>27</v>
      </c>
      <c r="L16" s="6" t="s">
        <v>29</v>
      </c>
      <c r="M16" s="6" t="s">
        <v>39</v>
      </c>
      <c r="N16" s="6" t="s">
        <v>30</v>
      </c>
      <c r="O16" s="8">
        <v>600</v>
      </c>
      <c r="P16" s="8">
        <v>100</v>
      </c>
      <c r="Q16" s="8">
        <v>600</v>
      </c>
      <c r="R16" s="8">
        <v>100</v>
      </c>
      <c r="S16" s="4">
        <v>15</v>
      </c>
      <c r="T16" s="8" t="s">
        <v>31</v>
      </c>
    </row>
    <row r="17" spans="1:20" ht="26.25" customHeight="1" x14ac:dyDescent="0.25">
      <c r="A17" s="10">
        <v>16</v>
      </c>
      <c r="B17" s="11">
        <v>44621</v>
      </c>
      <c r="C17" s="12">
        <v>2022</v>
      </c>
      <c r="D17" s="13" t="s">
        <v>38</v>
      </c>
      <c r="E17" s="12">
        <v>1</v>
      </c>
      <c r="F17" s="12" t="s">
        <v>33</v>
      </c>
      <c r="G17" s="12" t="s">
        <v>25</v>
      </c>
      <c r="H17" s="12" t="s">
        <v>34</v>
      </c>
      <c r="I17" s="12">
        <v>44</v>
      </c>
      <c r="J17" s="12" t="s">
        <v>2</v>
      </c>
      <c r="K17" s="14" t="s">
        <v>41</v>
      </c>
      <c r="L17" s="12" t="s">
        <v>36</v>
      </c>
      <c r="M17" s="12" t="s">
        <v>42</v>
      </c>
      <c r="N17" s="12" t="s">
        <v>37</v>
      </c>
      <c r="O17" s="14">
        <v>400</v>
      </c>
      <c r="P17" s="14">
        <v>100</v>
      </c>
      <c r="Q17" s="14"/>
      <c r="R17" s="14"/>
      <c r="S17" s="10">
        <v>13</v>
      </c>
      <c r="T17" s="14" t="s">
        <v>31</v>
      </c>
    </row>
    <row r="18" spans="1:20" ht="26.25" customHeight="1" x14ac:dyDescent="0.25">
      <c r="A18" s="4">
        <v>17</v>
      </c>
      <c r="B18" s="5">
        <v>44621</v>
      </c>
      <c r="C18" s="6">
        <v>2022</v>
      </c>
      <c r="D18" s="7" t="s">
        <v>38</v>
      </c>
      <c r="E18" s="6">
        <v>1</v>
      </c>
      <c r="F18" s="6" t="s">
        <v>24</v>
      </c>
      <c r="G18" s="6" t="s">
        <v>44</v>
      </c>
      <c r="H18" s="6" t="s">
        <v>26</v>
      </c>
      <c r="I18" s="6">
        <v>65</v>
      </c>
      <c r="J18" s="6" t="s">
        <v>1</v>
      </c>
      <c r="K18" s="8" t="s">
        <v>41</v>
      </c>
      <c r="L18" s="6" t="s">
        <v>45</v>
      </c>
      <c r="M18" s="6" t="s">
        <v>42</v>
      </c>
      <c r="N18" s="6" t="s">
        <v>30</v>
      </c>
      <c r="O18" s="8">
        <v>600</v>
      </c>
      <c r="P18" s="8">
        <v>100</v>
      </c>
      <c r="Q18" s="8"/>
      <c r="R18" s="8"/>
      <c r="S18" s="4">
        <v>12</v>
      </c>
      <c r="T18" s="8" t="s">
        <v>31</v>
      </c>
    </row>
    <row r="19" spans="1:20" ht="26.25" customHeight="1" x14ac:dyDescent="0.25">
      <c r="A19" s="10">
        <v>18</v>
      </c>
      <c r="B19" s="11">
        <v>44713</v>
      </c>
      <c r="C19" s="12">
        <v>2022</v>
      </c>
      <c r="D19" s="13" t="s">
        <v>46</v>
      </c>
      <c r="E19" s="12">
        <v>1</v>
      </c>
      <c r="F19" s="12" t="s">
        <v>33</v>
      </c>
      <c r="G19" s="12" t="s">
        <v>44</v>
      </c>
      <c r="H19" s="12" t="s">
        <v>34</v>
      </c>
      <c r="I19" s="12">
        <v>80</v>
      </c>
      <c r="J19" s="12" t="s">
        <v>1</v>
      </c>
      <c r="K19" s="14" t="s">
        <v>41</v>
      </c>
      <c r="L19" s="12" t="s">
        <v>47</v>
      </c>
      <c r="M19" s="12" t="s">
        <v>45</v>
      </c>
      <c r="N19" s="12" t="s">
        <v>37</v>
      </c>
      <c r="O19" s="14">
        <v>800</v>
      </c>
      <c r="P19" s="14">
        <v>100</v>
      </c>
      <c r="Q19" s="14">
        <v>800</v>
      </c>
      <c r="R19" s="14">
        <v>100</v>
      </c>
      <c r="S19" s="10">
        <v>11</v>
      </c>
      <c r="T19" s="14" t="s">
        <v>31</v>
      </c>
    </row>
    <row r="20" spans="1:20" ht="26.25" customHeight="1" x14ac:dyDescent="0.25">
      <c r="A20" s="4">
        <v>19</v>
      </c>
      <c r="B20" s="5">
        <v>44743</v>
      </c>
      <c r="C20" s="6">
        <v>2022</v>
      </c>
      <c r="D20" s="7" t="s">
        <v>48</v>
      </c>
      <c r="E20" s="6">
        <v>1</v>
      </c>
      <c r="F20" s="6" t="s">
        <v>24</v>
      </c>
      <c r="G20" s="6" t="s">
        <v>44</v>
      </c>
      <c r="H20" s="6" t="s">
        <v>26</v>
      </c>
      <c r="I20" s="6">
        <v>25</v>
      </c>
      <c r="J20" s="6" t="s">
        <v>3</v>
      </c>
      <c r="K20" s="8" t="s">
        <v>41</v>
      </c>
      <c r="L20" s="6" t="s">
        <v>49</v>
      </c>
      <c r="M20" s="6" t="s">
        <v>42</v>
      </c>
      <c r="N20" s="6" t="s">
        <v>30</v>
      </c>
      <c r="O20" s="8">
        <v>400</v>
      </c>
      <c r="P20" s="8">
        <v>150</v>
      </c>
      <c r="Q20" s="8">
        <v>400</v>
      </c>
      <c r="R20" s="8">
        <v>150</v>
      </c>
      <c r="S20" s="4">
        <v>18</v>
      </c>
      <c r="T20" s="8" t="s">
        <v>31</v>
      </c>
    </row>
    <row r="21" spans="1:20" ht="26.25" customHeight="1" x14ac:dyDescent="0.25">
      <c r="A21" s="10">
        <v>20</v>
      </c>
      <c r="B21" s="11">
        <v>44774</v>
      </c>
      <c r="C21" s="12">
        <v>2022</v>
      </c>
      <c r="D21" s="13" t="s">
        <v>50</v>
      </c>
      <c r="E21" s="12">
        <v>1</v>
      </c>
      <c r="F21" s="12" t="s">
        <v>33</v>
      </c>
      <c r="G21" s="12" t="s">
        <v>44</v>
      </c>
      <c r="H21" s="12" t="s">
        <v>34</v>
      </c>
      <c r="I21" s="12">
        <v>25</v>
      </c>
      <c r="J21" s="12" t="s">
        <v>3</v>
      </c>
      <c r="K21" s="14" t="s">
        <v>27</v>
      </c>
      <c r="L21" s="12" t="s">
        <v>29</v>
      </c>
      <c r="M21" s="12" t="s">
        <v>36</v>
      </c>
      <c r="N21" s="12" t="s">
        <v>37</v>
      </c>
      <c r="O21" s="14">
        <v>400</v>
      </c>
      <c r="P21" s="14">
        <v>100</v>
      </c>
      <c r="Q21" s="14">
        <v>400</v>
      </c>
      <c r="R21" s="14">
        <v>100</v>
      </c>
      <c r="S21" s="10">
        <v>13</v>
      </c>
      <c r="T21" s="14" t="s">
        <v>51</v>
      </c>
    </row>
    <row r="22" spans="1:20" ht="26.25" customHeight="1" x14ac:dyDescent="0.25">
      <c r="A22" s="4">
        <v>21</v>
      </c>
      <c r="B22" s="5">
        <v>44774</v>
      </c>
      <c r="C22" s="6">
        <v>2022</v>
      </c>
      <c r="D22" s="7" t="s">
        <v>50</v>
      </c>
      <c r="E22" s="6">
        <v>1</v>
      </c>
      <c r="F22" s="6" t="s">
        <v>24</v>
      </c>
      <c r="G22" s="6" t="s">
        <v>44</v>
      </c>
      <c r="H22" s="6" t="s">
        <v>26</v>
      </c>
      <c r="I22" s="6">
        <v>25</v>
      </c>
      <c r="J22" s="6" t="s">
        <v>3</v>
      </c>
      <c r="K22" s="8" t="s">
        <v>41</v>
      </c>
      <c r="L22" s="6" t="s">
        <v>36</v>
      </c>
      <c r="M22" s="6" t="s">
        <v>53</v>
      </c>
      <c r="N22" s="6" t="s">
        <v>30</v>
      </c>
      <c r="O22" s="8">
        <v>400</v>
      </c>
      <c r="P22" s="8">
        <v>100</v>
      </c>
      <c r="Q22" s="8"/>
      <c r="R22" s="8"/>
      <c r="S22" s="4">
        <v>15</v>
      </c>
      <c r="T22" s="8" t="s">
        <v>51</v>
      </c>
    </row>
    <row r="23" spans="1:20" ht="26.25" customHeight="1" x14ac:dyDescent="0.25">
      <c r="A23" s="10">
        <v>22</v>
      </c>
      <c r="B23" s="11">
        <v>44835</v>
      </c>
      <c r="C23" s="12">
        <v>2022</v>
      </c>
      <c r="D23" s="13" t="s">
        <v>54</v>
      </c>
      <c r="E23" s="12">
        <v>1</v>
      </c>
      <c r="F23" s="12" t="s">
        <v>33</v>
      </c>
      <c r="G23" s="12" t="s">
        <v>25</v>
      </c>
      <c r="H23" s="12" t="s">
        <v>34</v>
      </c>
      <c r="I23" s="12">
        <v>25</v>
      </c>
      <c r="J23" s="12" t="s">
        <v>3</v>
      </c>
      <c r="K23" s="14" t="s">
        <v>41</v>
      </c>
      <c r="L23" s="12" t="s">
        <v>55</v>
      </c>
      <c r="M23" s="12" t="s">
        <v>42</v>
      </c>
      <c r="N23" s="12" t="s">
        <v>37</v>
      </c>
      <c r="O23" s="14">
        <v>400</v>
      </c>
      <c r="P23" s="14">
        <v>200</v>
      </c>
      <c r="Q23" s="14">
        <v>400</v>
      </c>
      <c r="R23" s="14">
        <v>200</v>
      </c>
      <c r="S23" s="10">
        <v>14</v>
      </c>
      <c r="T23" s="14" t="s">
        <v>31</v>
      </c>
    </row>
    <row r="24" spans="1:20" ht="26.25" customHeight="1" x14ac:dyDescent="0.25">
      <c r="A24" s="4">
        <v>23</v>
      </c>
      <c r="B24" s="5">
        <v>44835</v>
      </c>
      <c r="C24" s="6">
        <v>2022</v>
      </c>
      <c r="D24" s="7" t="s">
        <v>54</v>
      </c>
      <c r="E24" s="6">
        <v>1</v>
      </c>
      <c r="F24" s="6" t="s">
        <v>24</v>
      </c>
      <c r="G24" s="6" t="s">
        <v>25</v>
      </c>
      <c r="H24" s="6" t="s">
        <v>26</v>
      </c>
      <c r="I24" s="6">
        <v>25</v>
      </c>
      <c r="J24" s="6" t="s">
        <v>3</v>
      </c>
      <c r="K24" s="8" t="s">
        <v>41</v>
      </c>
      <c r="L24" s="6" t="s">
        <v>28</v>
      </c>
      <c r="M24" s="6" t="s">
        <v>29</v>
      </c>
      <c r="N24" s="6" t="s">
        <v>30</v>
      </c>
      <c r="O24" s="8">
        <v>400</v>
      </c>
      <c r="P24" s="8">
        <v>400</v>
      </c>
      <c r="Q24" s="8"/>
      <c r="R24" s="8"/>
      <c r="S24" s="4">
        <v>12</v>
      </c>
      <c r="T24" s="8" t="s">
        <v>31</v>
      </c>
    </row>
    <row r="25" spans="1:20" ht="26.25" customHeight="1" x14ac:dyDescent="0.25">
      <c r="A25" s="10">
        <v>24</v>
      </c>
      <c r="B25" s="15">
        <v>44835</v>
      </c>
      <c r="C25" s="16">
        <v>2022</v>
      </c>
      <c r="D25" s="17" t="s">
        <v>54</v>
      </c>
      <c r="E25" s="16">
        <v>1</v>
      </c>
      <c r="F25" s="16" t="s">
        <v>33</v>
      </c>
      <c r="G25" s="16" t="s">
        <v>25</v>
      </c>
      <c r="H25" s="16" t="s">
        <v>34</v>
      </c>
      <c r="I25" s="16">
        <v>15</v>
      </c>
      <c r="J25" s="16" t="s">
        <v>3</v>
      </c>
      <c r="K25" s="14" t="s">
        <v>41</v>
      </c>
      <c r="L25" s="16" t="s">
        <v>58</v>
      </c>
      <c r="M25" s="16" t="s">
        <v>36</v>
      </c>
      <c r="N25" s="16" t="s">
        <v>37</v>
      </c>
      <c r="O25" s="14">
        <v>400</v>
      </c>
      <c r="P25" s="14">
        <v>100</v>
      </c>
      <c r="Q25" s="14"/>
      <c r="R25" s="14"/>
      <c r="S25" s="10">
        <v>9</v>
      </c>
      <c r="T25" s="14"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E99F-54AF-4F8B-9E61-FE56A7E627AB}">
  <dimension ref="B1:BF26"/>
  <sheetViews>
    <sheetView showGridLines="0" workbookViewId="0">
      <selection activeCell="AC18" sqref="AC18"/>
    </sheetView>
  </sheetViews>
  <sheetFormatPr defaultRowHeight="15" x14ac:dyDescent="0.25"/>
  <cols>
    <col min="1" max="1" width="4.140625" customWidth="1"/>
    <col min="2" max="2" width="13.140625" bestFit="1" customWidth="1"/>
    <col min="3" max="3" width="22.5703125" bestFit="1" customWidth="1"/>
    <col min="4" max="4" width="4.42578125" customWidth="1"/>
    <col min="5" max="5" width="13.140625" bestFit="1" customWidth="1"/>
    <col min="6" max="6" width="27.85546875" bestFit="1" customWidth="1"/>
    <col min="7" max="7" width="4.85546875" customWidth="1"/>
    <col min="8" max="8" width="22.7109375" bestFit="1" customWidth="1"/>
    <col min="9" max="9" width="6" bestFit="1" customWidth="1"/>
    <col min="10" max="10" width="4.7109375" customWidth="1"/>
    <col min="11" max="11" width="11.5703125" bestFit="1" customWidth="1"/>
    <col min="12" max="12" width="13.140625" customWidth="1"/>
    <col min="13" max="13" width="19.140625" bestFit="1" customWidth="1"/>
    <col min="14" max="14" width="13.140625" bestFit="1" customWidth="1"/>
    <col min="15" max="15" width="22.5703125" bestFit="1" customWidth="1"/>
    <col min="16" max="16" width="22.7109375" bestFit="1" customWidth="1"/>
    <col min="17" max="17" width="6" bestFit="1" customWidth="1"/>
    <col min="18" max="18" width="5.140625" customWidth="1"/>
    <col min="19" max="19" width="20" bestFit="1" customWidth="1"/>
    <col min="20" max="20" width="14.85546875" bestFit="1" customWidth="1"/>
    <col min="21" max="21" width="13.140625" bestFit="1" customWidth="1"/>
    <col min="22" max="22" width="21" bestFit="1" customWidth="1"/>
    <col min="23" max="23" width="5" customWidth="1"/>
    <col min="24" max="24" width="13.140625" bestFit="1" customWidth="1"/>
    <col min="25" max="25" width="10.7109375" customWidth="1"/>
    <col min="26" max="26" width="5" customWidth="1"/>
    <col min="27" max="27" width="18.7109375" bestFit="1" customWidth="1"/>
    <col min="28" max="28" width="6" bestFit="1" customWidth="1"/>
    <col min="29" max="29" width="18" bestFit="1" customWidth="1"/>
    <col min="30" max="30" width="18.7109375" bestFit="1" customWidth="1"/>
    <col min="31" max="31" width="18.5703125" customWidth="1"/>
    <col min="32" max="34" width="18" bestFit="1" customWidth="1"/>
    <col min="39" max="39" width="13.140625" bestFit="1" customWidth="1"/>
    <col min="40" max="40" width="22.5703125" bestFit="1" customWidth="1"/>
    <col min="41" max="41" width="18" bestFit="1" customWidth="1"/>
    <col min="43" max="43" width="17" customWidth="1"/>
    <col min="46" max="46" width="13.140625" bestFit="1" customWidth="1"/>
    <col min="47" max="47" width="22.7109375" bestFit="1" customWidth="1"/>
    <col min="50" max="50" width="10.5703125" bestFit="1" customWidth="1"/>
    <col min="53" max="53" width="22.5703125" bestFit="1" customWidth="1"/>
    <col min="54" max="54" width="19" bestFit="1" customWidth="1"/>
    <col min="55" max="55" width="13.140625" bestFit="1" customWidth="1"/>
    <col min="56" max="56" width="19.85546875" bestFit="1" customWidth="1"/>
  </cols>
  <sheetData>
    <row r="1" spans="2:58" x14ac:dyDescent="0.25">
      <c r="B1" s="20"/>
    </row>
    <row r="2" spans="2:58" ht="19.5" customHeight="1" x14ac:dyDescent="0.25">
      <c r="C2" s="35" t="s">
        <v>60</v>
      </c>
      <c r="E2" s="36" t="s">
        <v>22</v>
      </c>
      <c r="F2" s="36"/>
      <c r="H2" s="36" t="s">
        <v>12</v>
      </c>
      <c r="I2" s="36"/>
      <c r="N2" s="43" t="s">
        <v>68</v>
      </c>
      <c r="O2" s="43"/>
      <c r="P2" s="43"/>
      <c r="S2" s="43" t="s">
        <v>70</v>
      </c>
      <c r="T2" s="43"/>
      <c r="V2" s="25" t="s">
        <v>71</v>
      </c>
      <c r="AB2" s="24"/>
      <c r="AC2" s="25"/>
      <c r="AG2" s="25"/>
      <c r="AM2" s="25"/>
      <c r="AQ2" s="25"/>
      <c r="AT2" s="25"/>
      <c r="BA2" s="25"/>
      <c r="BC2" s="25"/>
    </row>
    <row r="3" spans="2:58" x14ac:dyDescent="0.25">
      <c r="X3" s="27" t="s">
        <v>76</v>
      </c>
      <c r="Y3" s="28">
        <f>GETPIVOTDATA("Total Salary",$AC$5)</f>
        <v>12100</v>
      </c>
      <c r="AA3" s="48" t="s">
        <v>73</v>
      </c>
      <c r="AC3" s="48" t="s">
        <v>79</v>
      </c>
    </row>
    <row r="4" spans="2:58" x14ac:dyDescent="0.25">
      <c r="C4" t="s">
        <v>59</v>
      </c>
      <c r="E4" s="18" t="s">
        <v>62</v>
      </c>
      <c r="F4" t="s">
        <v>61</v>
      </c>
      <c r="H4" s="18" t="s">
        <v>62</v>
      </c>
      <c r="I4" t="s">
        <v>65</v>
      </c>
      <c r="K4" s="42" t="s">
        <v>3</v>
      </c>
      <c r="L4" s="39">
        <f>IFERROR(VLOOKUP(K4,$H$4:$I$8,2,0),"")</f>
        <v>16</v>
      </c>
      <c r="N4" s="18" t="s">
        <v>62</v>
      </c>
      <c r="O4" t="s">
        <v>66</v>
      </c>
      <c r="P4" t="s">
        <v>67</v>
      </c>
      <c r="S4" s="18" t="s">
        <v>62</v>
      </c>
      <c r="T4" t="s">
        <v>69</v>
      </c>
      <c r="V4" t="s">
        <v>72</v>
      </c>
      <c r="X4" s="27" t="s">
        <v>77</v>
      </c>
      <c r="Y4" s="27">
        <f>GETPIVOTDATA("Total Wages",$AA$5)</f>
        <v>15100</v>
      </c>
    </row>
    <row r="5" spans="2:58" x14ac:dyDescent="0.25">
      <c r="C5" s="1">
        <v>24</v>
      </c>
      <c r="E5" s="19" t="s">
        <v>31</v>
      </c>
      <c r="F5" s="1">
        <v>19</v>
      </c>
      <c r="H5" s="19" t="s">
        <v>3</v>
      </c>
      <c r="I5" s="1">
        <v>16</v>
      </c>
      <c r="K5" s="42" t="s">
        <v>1</v>
      </c>
      <c r="L5" s="39">
        <f>IFERROR(VLOOKUP(K5,$H$4:$I$8,2,0),"")</f>
        <v>6</v>
      </c>
      <c r="N5" s="19" t="s">
        <v>3</v>
      </c>
      <c r="O5" s="1">
        <v>6400</v>
      </c>
      <c r="P5" s="1">
        <v>3100</v>
      </c>
      <c r="S5" s="19" t="s">
        <v>30</v>
      </c>
      <c r="T5" s="1">
        <v>12</v>
      </c>
      <c r="V5" s="26">
        <v>27200</v>
      </c>
      <c r="AA5" t="s">
        <v>74</v>
      </c>
      <c r="AC5" t="s">
        <v>75</v>
      </c>
      <c r="AP5" s="19"/>
      <c r="AW5" s="19"/>
    </row>
    <row r="6" spans="2:58" x14ac:dyDescent="0.25">
      <c r="E6" s="19" t="s">
        <v>51</v>
      </c>
      <c r="F6" s="1">
        <v>5</v>
      </c>
      <c r="H6" s="19" t="s">
        <v>1</v>
      </c>
      <c r="I6" s="1">
        <v>6</v>
      </c>
      <c r="K6" s="42" t="s">
        <v>2</v>
      </c>
      <c r="L6" s="39">
        <f>IFERROR(VLOOKUP(K6,$H$4:$I$8,2,0),"")</f>
        <v>2</v>
      </c>
      <c r="N6" s="19" t="s">
        <v>1</v>
      </c>
      <c r="O6" s="1">
        <v>4000</v>
      </c>
      <c r="P6" s="1">
        <v>600</v>
      </c>
      <c r="S6" s="19" t="s">
        <v>37</v>
      </c>
      <c r="T6" s="1">
        <v>12</v>
      </c>
      <c r="AA6" s="26">
        <v>15100</v>
      </c>
      <c r="AC6" s="26">
        <v>12100</v>
      </c>
      <c r="AP6" s="19"/>
      <c r="AW6" s="19"/>
    </row>
    <row r="7" spans="2:58" x14ac:dyDescent="0.25">
      <c r="E7" s="19" t="s">
        <v>63</v>
      </c>
      <c r="F7" s="23">
        <v>24</v>
      </c>
      <c r="H7" s="19" t="s">
        <v>2</v>
      </c>
      <c r="I7" s="1">
        <v>2</v>
      </c>
      <c r="N7" s="19" t="s">
        <v>2</v>
      </c>
      <c r="O7" s="1">
        <v>800</v>
      </c>
      <c r="P7" s="1">
        <v>200</v>
      </c>
      <c r="X7" s="27" t="s">
        <v>78</v>
      </c>
      <c r="Y7" s="29">
        <f>Y3/GETPIVOTDATA("Total Expenses",$V$4)</f>
        <v>0.44485294117647056</v>
      </c>
      <c r="AP7" s="19"/>
      <c r="AW7" s="19"/>
    </row>
    <row r="8" spans="2:58" x14ac:dyDescent="0.25">
      <c r="H8" s="19" t="s">
        <v>63</v>
      </c>
      <c r="I8" s="23">
        <v>24</v>
      </c>
      <c r="N8" s="19" t="s">
        <v>63</v>
      </c>
      <c r="O8" s="23">
        <v>11200</v>
      </c>
      <c r="P8" s="23">
        <v>3900</v>
      </c>
      <c r="AP8" s="19"/>
      <c r="AW8" s="19"/>
    </row>
    <row r="9" spans="2:58" x14ac:dyDescent="0.25">
      <c r="E9" s="21" t="s">
        <v>64</v>
      </c>
      <c r="F9" s="22">
        <f>IFERROR(VLOOKUP(E9,E4:F7,2,0)," ")</f>
        <v>5</v>
      </c>
      <c r="AP9" s="19"/>
      <c r="AW9" s="19"/>
    </row>
    <row r="10" spans="2:58" x14ac:dyDescent="0.25">
      <c r="AP10" s="19"/>
      <c r="AW10" s="19"/>
    </row>
    <row r="11" spans="2:58" ht="20.25" customHeight="1" x14ac:dyDescent="0.25">
      <c r="B11" s="37" t="s">
        <v>80</v>
      </c>
      <c r="C11" s="37"/>
      <c r="E11" s="38" t="s">
        <v>81</v>
      </c>
      <c r="F11" s="38"/>
      <c r="S11" s="18" t="s">
        <v>62</v>
      </c>
      <c r="T11" t="s">
        <v>87</v>
      </c>
      <c r="AA11" s="27" t="s">
        <v>77</v>
      </c>
      <c r="AB11" s="28">
        <f>GETPIVOTDATA("Total Wages",$AA$5)</f>
        <v>15100</v>
      </c>
      <c r="AP11" s="19"/>
      <c r="AW11" s="19"/>
    </row>
    <row r="12" spans="2:58" x14ac:dyDescent="0.25">
      <c r="S12" s="19" t="s">
        <v>41</v>
      </c>
      <c r="T12" s="1">
        <v>16</v>
      </c>
      <c r="AA12" s="27" t="s">
        <v>76</v>
      </c>
      <c r="AB12" s="27">
        <f>GETPIVOTDATA("Total Salary",$AC$5)</f>
        <v>12100</v>
      </c>
      <c r="AP12" s="19"/>
      <c r="AW12" s="19"/>
    </row>
    <row r="13" spans="2:58" x14ac:dyDescent="0.25">
      <c r="B13" s="18" t="s">
        <v>62</v>
      </c>
      <c r="C13" s="33" t="s">
        <v>72</v>
      </c>
      <c r="E13" s="18" t="s">
        <v>62</v>
      </c>
      <c r="F13" s="30" t="s">
        <v>82</v>
      </c>
      <c r="H13" s="40" t="s">
        <v>71</v>
      </c>
      <c r="I13" s="41">
        <f>SUM(I15:I19)</f>
        <v>27200</v>
      </c>
      <c r="M13" s="44" t="s">
        <v>79</v>
      </c>
      <c r="N13" s="45">
        <f>SUM(N15:N23)</f>
        <v>24200</v>
      </c>
      <c r="P13" s="46" t="s">
        <v>85</v>
      </c>
      <c r="Q13" s="47">
        <f>SUM(Q15:Q22)</f>
        <v>30200</v>
      </c>
      <c r="R13" s="18"/>
      <c r="S13" s="19" t="s">
        <v>27</v>
      </c>
      <c r="T13" s="1">
        <v>8</v>
      </c>
      <c r="U13" s="18"/>
      <c r="V13" s="18"/>
      <c r="W13" s="18"/>
      <c r="X13" s="18"/>
      <c r="Y13" s="18"/>
      <c r="Z13" s="18"/>
      <c r="AC13" s="18"/>
      <c r="AD13" s="18"/>
      <c r="AE13" s="18"/>
      <c r="AF13" s="18"/>
      <c r="AG13" s="18"/>
      <c r="AH13" s="18"/>
      <c r="AI13" s="18"/>
      <c r="AJ13" s="18"/>
      <c r="AK13" s="18"/>
      <c r="AL13" s="18"/>
      <c r="AM13" s="18"/>
      <c r="AN13" s="18"/>
      <c r="AO13" s="18"/>
      <c r="AP13" s="32"/>
      <c r="AQ13" s="18"/>
      <c r="AR13" s="18"/>
      <c r="AS13" s="18"/>
      <c r="AT13" s="18"/>
      <c r="AU13" s="18"/>
      <c r="AV13" s="18"/>
      <c r="AW13" s="32"/>
      <c r="AX13" s="18"/>
      <c r="AY13" s="18"/>
      <c r="AZ13" s="18"/>
      <c r="BA13" s="18"/>
      <c r="BB13" s="18"/>
      <c r="BC13" s="18"/>
      <c r="BD13" s="18"/>
      <c r="BE13" s="18"/>
      <c r="BF13" s="18"/>
    </row>
    <row r="14" spans="2:58" x14ac:dyDescent="0.25">
      <c r="B14" s="19" t="s">
        <v>23</v>
      </c>
      <c r="C14" s="33">
        <v>3200</v>
      </c>
      <c r="E14" s="19" t="s">
        <v>23</v>
      </c>
      <c r="F14" s="30">
        <v>2</v>
      </c>
      <c r="R14" s="18"/>
      <c r="S14" s="19" t="s">
        <v>63</v>
      </c>
      <c r="T14" s="23">
        <v>24</v>
      </c>
      <c r="U14" s="18"/>
      <c r="V14" s="18"/>
      <c r="W14" s="18"/>
      <c r="X14" s="18"/>
      <c r="Y14" s="18"/>
      <c r="Z14" s="18"/>
      <c r="AC14" s="18"/>
      <c r="AD14" s="18"/>
      <c r="AE14" s="18"/>
      <c r="AF14" s="18"/>
      <c r="AG14" s="18"/>
      <c r="AH14" s="18"/>
      <c r="AI14" s="18"/>
      <c r="AJ14" s="18"/>
      <c r="AK14" s="18"/>
      <c r="AL14" s="18"/>
      <c r="AM14" s="18"/>
      <c r="AN14" s="18"/>
      <c r="AO14" s="18"/>
      <c r="AP14" s="32"/>
      <c r="AQ14" s="18"/>
      <c r="AR14" s="18"/>
      <c r="AS14" s="18"/>
      <c r="AT14" s="18"/>
      <c r="AU14" s="18"/>
      <c r="AV14" s="18"/>
      <c r="AW14" s="32"/>
      <c r="AX14" s="18"/>
      <c r="AY14" s="18"/>
      <c r="AZ14" s="18"/>
      <c r="BA14" s="18"/>
      <c r="BB14" s="18"/>
      <c r="BC14" s="18"/>
      <c r="BD14" s="18"/>
      <c r="BE14" s="18"/>
      <c r="BF14" s="18"/>
    </row>
    <row r="15" spans="2:58" x14ac:dyDescent="0.25">
      <c r="B15" s="19" t="s">
        <v>32</v>
      </c>
      <c r="C15" s="33">
        <v>2000</v>
      </c>
      <c r="E15" s="19" t="s">
        <v>32</v>
      </c>
      <c r="F15" s="30">
        <v>2</v>
      </c>
      <c r="H15" s="18" t="s">
        <v>86</v>
      </c>
      <c r="M15" s="18" t="s">
        <v>86</v>
      </c>
      <c r="P15" s="18" t="s">
        <v>86</v>
      </c>
      <c r="R15" s="18"/>
      <c r="V15" s="18"/>
      <c r="W15" s="18"/>
      <c r="X15" s="18"/>
      <c r="Y15" s="18"/>
      <c r="Z15" s="18"/>
      <c r="AA15" s="27" t="s">
        <v>78</v>
      </c>
      <c r="AB15" s="29">
        <f>AB11/GETPIVOTDATA("Total Expenses",$V$4)</f>
        <v>0.55514705882352944</v>
      </c>
      <c r="AC15" s="18"/>
      <c r="AD15" s="18"/>
      <c r="AE15" s="18"/>
      <c r="AF15" s="18"/>
      <c r="AG15" s="18"/>
      <c r="AH15" s="18"/>
      <c r="AI15" s="18"/>
      <c r="AJ15" s="18"/>
      <c r="AK15" s="18"/>
      <c r="AL15" s="18"/>
      <c r="AM15" s="18"/>
      <c r="AN15" s="18"/>
      <c r="AO15" s="18"/>
      <c r="AP15" s="32"/>
      <c r="AQ15" s="18"/>
      <c r="AR15" s="18"/>
      <c r="AS15" s="18"/>
      <c r="AT15" s="18"/>
      <c r="AU15" s="18"/>
      <c r="AV15" s="18"/>
      <c r="AW15" s="32"/>
      <c r="AX15" s="18"/>
      <c r="AY15" s="18"/>
      <c r="AZ15" s="18"/>
      <c r="BA15" s="18"/>
      <c r="BB15" s="18"/>
      <c r="BC15" s="18"/>
      <c r="BD15" s="18"/>
      <c r="BE15" s="18"/>
      <c r="BF15" s="18"/>
    </row>
    <row r="16" spans="2:58" x14ac:dyDescent="0.25">
      <c r="B16" s="19" t="s">
        <v>38</v>
      </c>
      <c r="C16" s="33">
        <v>4000</v>
      </c>
      <c r="E16" s="19" t="s">
        <v>38</v>
      </c>
      <c r="F16" s="30">
        <v>4</v>
      </c>
      <c r="H16" s="19" t="s">
        <v>66</v>
      </c>
      <c r="I16" s="1">
        <v>11200</v>
      </c>
      <c r="M16" s="19" t="s">
        <v>84</v>
      </c>
      <c r="N16" s="1">
        <v>9000</v>
      </c>
      <c r="P16" s="19" t="s">
        <v>66</v>
      </c>
      <c r="Q16" s="1">
        <v>11200</v>
      </c>
      <c r="V16" t="str">
        <f>S12</f>
        <v>One-Way</v>
      </c>
      <c r="W16">
        <f>T12</f>
        <v>16</v>
      </c>
      <c r="AP16" s="19"/>
      <c r="AW16" s="19"/>
    </row>
    <row r="17" spans="2:50" x14ac:dyDescent="0.25">
      <c r="B17" s="19" t="s">
        <v>40</v>
      </c>
      <c r="C17" s="33">
        <v>1000</v>
      </c>
      <c r="E17" s="19" t="s">
        <v>40</v>
      </c>
      <c r="F17" s="30">
        <v>1</v>
      </c>
      <c r="H17" s="19" t="s">
        <v>67</v>
      </c>
      <c r="I17" s="1">
        <v>3900</v>
      </c>
      <c r="M17" s="19" t="s">
        <v>83</v>
      </c>
      <c r="N17" s="1">
        <v>3100</v>
      </c>
      <c r="P17" s="19" t="s">
        <v>67</v>
      </c>
      <c r="Q17" s="1">
        <v>3900</v>
      </c>
      <c r="S17" t="s">
        <v>88</v>
      </c>
      <c r="V17" t="str">
        <f>S13</f>
        <v>Return</v>
      </c>
      <c r="W17">
        <f>T13</f>
        <v>8</v>
      </c>
      <c r="AN17" s="31"/>
      <c r="AQ17" s="31"/>
      <c r="AU17" s="31"/>
      <c r="AW17" s="30"/>
      <c r="AX17" s="31"/>
    </row>
    <row r="18" spans="2:50" x14ac:dyDescent="0.25">
      <c r="B18" s="19" t="s">
        <v>43</v>
      </c>
      <c r="C18" s="33">
        <v>1400</v>
      </c>
      <c r="E18" s="19" t="s">
        <v>43</v>
      </c>
      <c r="F18" s="30">
        <v>1</v>
      </c>
      <c r="H18" s="19" t="s">
        <v>84</v>
      </c>
      <c r="I18" s="1">
        <v>9000</v>
      </c>
      <c r="S18" s="23">
        <v>868</v>
      </c>
    </row>
    <row r="19" spans="2:50" x14ac:dyDescent="0.25">
      <c r="B19" s="19" t="s">
        <v>46</v>
      </c>
      <c r="C19" s="33">
        <v>3600</v>
      </c>
      <c r="E19" s="19" t="s">
        <v>46</v>
      </c>
      <c r="F19" s="30">
        <v>2</v>
      </c>
      <c r="H19" s="19" t="s">
        <v>83</v>
      </c>
      <c r="I19" s="1">
        <v>3100</v>
      </c>
    </row>
    <row r="20" spans="2:50" x14ac:dyDescent="0.25">
      <c r="B20" s="19" t="s">
        <v>48</v>
      </c>
      <c r="C20" s="33">
        <v>2200</v>
      </c>
      <c r="E20" s="19" t="s">
        <v>48</v>
      </c>
      <c r="F20" s="30">
        <v>2</v>
      </c>
      <c r="M20" t="s">
        <v>84</v>
      </c>
      <c r="N20" s="31">
        <f>GETPIVOTDATA("Sum of Driver Salary",$M$15)</f>
        <v>9000</v>
      </c>
      <c r="P20" s="31"/>
      <c r="Q20" s="31">
        <f>GETPIVOTDATA("Sum of Driver wage/trip",$P$15)</f>
        <v>11200</v>
      </c>
    </row>
    <row r="21" spans="2:50" x14ac:dyDescent="0.25">
      <c r="B21" s="19" t="s">
        <v>50</v>
      </c>
      <c r="C21" s="33">
        <v>2500</v>
      </c>
      <c r="E21" s="19" t="s">
        <v>50</v>
      </c>
      <c r="F21" s="30">
        <v>3</v>
      </c>
      <c r="M21" t="s">
        <v>83</v>
      </c>
      <c r="N21" s="31">
        <f>GETPIVOTDATA("Sum of Buddy Salary",$M$15)</f>
        <v>3100</v>
      </c>
      <c r="P21" s="31"/>
      <c r="Q21" s="31">
        <f>GETPIVOTDATA("Sum of Buddy wage/trip",$P$15)</f>
        <v>3900</v>
      </c>
      <c r="S21" t="s">
        <v>88</v>
      </c>
      <c r="T21">
        <f>GETPIVOTDATA("Distance (km)",$S$17)</f>
        <v>868</v>
      </c>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row>
    <row r="22" spans="2:50" x14ac:dyDescent="0.25">
      <c r="B22" s="19" t="s">
        <v>52</v>
      </c>
      <c r="C22" s="33">
        <v>1000</v>
      </c>
      <c r="E22" s="19" t="s">
        <v>52</v>
      </c>
      <c r="F22" s="30">
        <v>1</v>
      </c>
    </row>
    <row r="23" spans="2:50" x14ac:dyDescent="0.25">
      <c r="B23" s="19" t="s">
        <v>54</v>
      </c>
      <c r="C23" s="33">
        <v>3700</v>
      </c>
      <c r="E23" s="19" t="s">
        <v>54</v>
      </c>
      <c r="F23" s="30">
        <v>4</v>
      </c>
    </row>
    <row r="24" spans="2:50" x14ac:dyDescent="0.25">
      <c r="B24" s="19" t="s">
        <v>56</v>
      </c>
      <c r="C24" s="33">
        <v>1600</v>
      </c>
      <c r="E24" s="19" t="s">
        <v>56</v>
      </c>
      <c r="F24" s="30">
        <v>1</v>
      </c>
    </row>
    <row r="25" spans="2:50" x14ac:dyDescent="0.25">
      <c r="B25" s="19" t="s">
        <v>57</v>
      </c>
      <c r="C25" s="33">
        <v>1000</v>
      </c>
      <c r="E25" s="19" t="s">
        <v>57</v>
      </c>
      <c r="F25" s="30">
        <v>1</v>
      </c>
    </row>
    <row r="26" spans="2:50" x14ac:dyDescent="0.25">
      <c r="B26" s="19" t="s">
        <v>63</v>
      </c>
      <c r="C26" s="33">
        <v>27200</v>
      </c>
      <c r="E26" s="19" t="s">
        <v>63</v>
      </c>
      <c r="F26" s="1">
        <v>24</v>
      </c>
    </row>
  </sheetData>
  <mergeCells count="6">
    <mergeCell ref="H2:I2"/>
    <mergeCell ref="E2:F2"/>
    <mergeCell ref="B11:C11"/>
    <mergeCell ref="E11:F11"/>
    <mergeCell ref="N2:P2"/>
    <mergeCell ref="S2:T2"/>
  </mergeCells>
  <pageMargins left="0.7" right="0.7" top="0.75" bottom="0.75" header="0.3" footer="0.3"/>
  <pageSetup orientation="portrait" r:id="rId16"/>
  <drawing r:id="rId17"/>
  <extLst>
    <ext xmlns:x14="http://schemas.microsoft.com/office/spreadsheetml/2009/9/main" uri="{05C60535-1F16-4fd2-B633-F4F36F0B64E0}">
      <x14:sparklineGroups xmlns:xm="http://schemas.microsoft.com/office/excel/2006/main">
        <x14:sparklineGroup manualMax="0" manualMin="0" displayEmptyCellsAs="gap" xr2:uid="{10C6E20F-BB7C-4428-817F-8D5DD6D0787F}">
          <x14:colorSeries theme="3" tint="0.34998626667073579"/>
          <x14:colorNegative theme="0" tint="-0.249977111117893"/>
          <x14:colorAxis rgb="FF000000"/>
          <x14:colorMarkers theme="0" tint="-0.249977111117893"/>
          <x14:colorFirst theme="0" tint="-0.249977111117893"/>
          <x14:colorLast theme="0" tint="-0.249977111117893"/>
          <x14:colorHigh theme="0" tint="-0.249977111117893"/>
          <x14:colorLow theme="0" tint="-0.249977111117893"/>
          <x14:sparklines>
            <x14:sparkline>
              <xm:f>Pivottable!AM5:AM5</xm:f>
              <xm:sqref>AO11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486C-BF09-4F7A-BFF9-74B8506B968B}">
  <dimension ref="A1"/>
  <sheetViews>
    <sheetView showGridLines="0" tabSelected="1" zoomScale="80" zoomScaleNormal="80" workbookViewId="0">
      <selection activeCell="A14" sqref="A14"/>
    </sheetView>
  </sheetViews>
  <sheetFormatPr defaultRowHeight="15" x14ac:dyDescent="0.25"/>
  <cols>
    <col min="1" max="16384" width="9.140625" style="3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2024-12-12T13:25:41Z</dcterms:created>
  <dcterms:modified xsi:type="dcterms:W3CDTF">2024-12-31T13:23:35Z</dcterms:modified>
</cp:coreProperties>
</file>