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CVML Filing\Marketing\Business Development\Clients\Hardman &amp; co\"/>
    </mc:Choice>
  </mc:AlternateContent>
  <xr:revisionPtr revIDLastSave="0" documentId="8_{4BDEE0D6-39AE-4ACE-9080-EBD57490877F}" xr6:coauthVersionLast="47" xr6:coauthVersionMax="47" xr10:uidLastSave="{00000000-0000-0000-0000-000000000000}"/>
  <bookViews>
    <workbookView xWindow="-98" yWindow="-98" windowWidth="21795" windowHeight="13875" xr2:uid="{173A91B1-F3C6-4607-A506-84C187710AFE}"/>
  </bookViews>
  <sheets>
    <sheet name="AADV" sheetId="1" r:id="rId1"/>
    <sheet name="AAEV" sheetId="2" r:id="rId2"/>
    <sheet name="AATG" sheetId="3" r:id="rId3"/>
    <sheet name="AVCT" sheetId="4" r:id="rId4"/>
    <sheet name="CRWN" sheetId="5" r:id="rId5"/>
    <sheet name="KA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3" l="1"/>
  <c r="E55" i="3"/>
  <c r="E53" i="3"/>
  <c r="E51" i="3"/>
  <c r="E49" i="3"/>
  <c r="E47" i="3"/>
  <c r="E45" i="3"/>
  <c r="E43" i="3"/>
  <c r="E41" i="3"/>
  <c r="E37" i="3"/>
  <c r="E35" i="3"/>
  <c r="E81" i="6" l="1"/>
  <c r="B77" i="6"/>
  <c r="E51" i="6"/>
  <c r="E47" i="6"/>
  <c r="E43" i="6"/>
  <c r="E23" i="5"/>
  <c r="E19" i="5"/>
  <c r="E15" i="5"/>
  <c r="E11" i="5"/>
  <c r="E9" i="5"/>
  <c r="E7" i="5"/>
  <c r="E55" i="4"/>
  <c r="E26" i="4"/>
  <c r="E22" i="4"/>
  <c r="E18" i="4"/>
  <c r="E14" i="4"/>
  <c r="E8" i="4"/>
  <c r="E6" i="4"/>
  <c r="E4" i="4"/>
  <c r="E20" i="2"/>
  <c r="E18" i="2"/>
  <c r="E16" i="2"/>
  <c r="E14" i="2"/>
  <c r="E10" i="2"/>
  <c r="E8" i="2"/>
  <c r="E6" i="2"/>
  <c r="E4" i="2"/>
  <c r="E25" i="1"/>
  <c r="E21" i="1"/>
  <c r="E17" i="1"/>
  <c r="E13" i="1"/>
  <c r="E9" i="1"/>
  <c r="E7" i="1"/>
  <c r="E3" i="1"/>
</calcChain>
</file>

<file path=xl/sharedStrings.xml><?xml version="1.0" encoding="utf-8"?>
<sst xmlns="http://schemas.openxmlformats.org/spreadsheetml/2006/main" count="18" uniqueCount="3">
  <si>
    <t>Date</t>
  </si>
  <si>
    <t>Dividends</t>
  </si>
  <si>
    <t>Historic NAVs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</si>
</sst>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14" fontId="0" fillId="0" borderId="0" xfId="0" applyNumberFormat="1" applyAlignment="1">
      <alignment horizontal="center"/>
    </xf>
    <xf numFmtId="43" fontId="0" fillId="0" borderId="0" xfId="1" applyFont="1"/>
    <xf numFmtId="14" fontId="0" fillId="0" borderId="0" xfId="0" applyNumberFormat="1"/>
    <xf numFmtId="43" fontId="0" fillId="0" borderId="0" xfId="1" applyFont="1" applyFill="1"/>
    <xf numFmtId="43" fontId="0" fillId="0" borderId="0" xfId="1" applyFont="1" applyBorder="1"/>
    <xf numFmtId="43" fontId="0" fillId="0" borderId="0" xfId="1" applyFont="1" applyFill="1" applyBorder="1"/>
    <xf numFmtId="43" fontId="1" fillId="0" borderId="0" xfId="1" applyFont="1" applyFill="1" applyBorder="1"/>
    <xf numFmtId="43" fontId="2" fillId="0" borderId="0" xfId="1" applyFont="1" applyBorder="1"/>
    <xf numFmtId="43" fontId="3" fillId="0" borderId="0" xfId="1" applyFont="1" applyFill="1"/>
    <xf numFmtId="43" fontId="2" fillId="2" borderId="0" xfId="1" applyFont="1" applyFill="1" applyAlignment="1">
      <alignment horizontal="center"/>
    </xf>
    <xf numFmtId="43" fontId="0" fillId="0" borderId="0" xfId="0" applyNumberFormat="1"/>
    <xf numFmtId="164" fontId="0" fillId="0" borderId="0" xfId="1" applyNumberFormat="1" applyFont="1" applyFill="1"/>
    <xf numFmtId="164" fontId="0" fillId="0" borderId="0" xfId="1" applyNumberFormat="1" applyFont="1" applyFill="1" applyBorder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4330-3548-4787-B86A-BEDD83CE237E}">
  <dimension ref="A1:E60"/>
  <sheetViews>
    <sheetView tabSelected="1" topLeftCell="A40" workbookViewId="0">
      <selection activeCell="H64" sqref="H64"/>
    </sheetView>
  </sheetViews>
  <sheetFormatPr defaultRowHeight="14.25" x14ac:dyDescent="0.45"/>
  <cols>
    <col min="1" max="1" width="10.19921875" bestFit="1" customWidth="1"/>
    <col min="4" max="4" width="11.73046875" bestFit="1" customWidth="1"/>
  </cols>
  <sheetData>
    <row r="1" spans="1:5" x14ac:dyDescent="0.45">
      <c r="A1" s="1"/>
      <c r="B1" s="1"/>
      <c r="C1" s="1"/>
      <c r="D1" s="1"/>
      <c r="E1" s="1"/>
    </row>
    <row r="2" spans="1:5" x14ac:dyDescent="0.45">
      <c r="A2" s="2" t="s">
        <v>0</v>
      </c>
      <c r="B2" s="3" t="s">
        <v>1</v>
      </c>
      <c r="D2" s="4" t="s">
        <v>2</v>
      </c>
      <c r="E2" s="2"/>
    </row>
    <row r="3" spans="1:5" x14ac:dyDescent="0.45">
      <c r="A3" s="5">
        <v>36469</v>
      </c>
      <c r="B3" s="6">
        <v>1</v>
      </c>
      <c r="D3" s="7">
        <v>39721</v>
      </c>
      <c r="E3" s="8">
        <f>89.9+5.5</f>
        <v>95.4</v>
      </c>
    </row>
    <row r="4" spans="1:5" x14ac:dyDescent="0.45">
      <c r="A4" s="5">
        <v>36644</v>
      </c>
      <c r="B4" s="6">
        <v>1.5</v>
      </c>
      <c r="D4" s="7">
        <v>39813</v>
      </c>
      <c r="E4" s="8">
        <v>84.8</v>
      </c>
    </row>
    <row r="5" spans="1:5" x14ac:dyDescent="0.45">
      <c r="A5" s="5">
        <v>36826</v>
      </c>
      <c r="B5" s="6">
        <v>1.4</v>
      </c>
      <c r="D5" s="7">
        <v>39903</v>
      </c>
      <c r="E5" s="8">
        <v>82</v>
      </c>
    </row>
    <row r="6" spans="1:5" x14ac:dyDescent="0.45">
      <c r="A6" s="5">
        <v>37008</v>
      </c>
      <c r="B6" s="6">
        <v>2.35</v>
      </c>
      <c r="D6" s="7">
        <v>39994</v>
      </c>
      <c r="E6" s="8">
        <v>79.2</v>
      </c>
    </row>
    <row r="7" spans="1:5" x14ac:dyDescent="0.45">
      <c r="A7" s="5">
        <v>37190</v>
      </c>
      <c r="B7" s="6">
        <v>1.6</v>
      </c>
      <c r="D7" s="7">
        <v>40086</v>
      </c>
      <c r="E7" s="8">
        <f>77.3</f>
        <v>77.3</v>
      </c>
    </row>
    <row r="8" spans="1:5" x14ac:dyDescent="0.45">
      <c r="A8" s="5">
        <v>37363</v>
      </c>
      <c r="B8" s="6">
        <v>2.4</v>
      </c>
      <c r="D8" s="7">
        <v>40178</v>
      </c>
      <c r="E8" s="8">
        <v>79.3</v>
      </c>
    </row>
    <row r="9" spans="1:5" x14ac:dyDescent="0.45">
      <c r="A9" s="5">
        <v>37551</v>
      </c>
      <c r="B9" s="6">
        <v>1.8</v>
      </c>
      <c r="D9" s="7">
        <v>40268</v>
      </c>
      <c r="E9" s="8">
        <f>77.8+4</f>
        <v>81.8</v>
      </c>
    </row>
    <row r="10" spans="1:5" x14ac:dyDescent="0.45">
      <c r="A10" s="5">
        <v>37686</v>
      </c>
      <c r="B10" s="6">
        <v>2.7</v>
      </c>
      <c r="D10" s="7">
        <v>40359</v>
      </c>
      <c r="E10" s="8">
        <v>77</v>
      </c>
    </row>
    <row r="11" spans="1:5" x14ac:dyDescent="0.45">
      <c r="A11" s="5">
        <v>37925</v>
      </c>
      <c r="B11" s="6">
        <v>1.8</v>
      </c>
      <c r="D11" s="7">
        <v>40451</v>
      </c>
      <c r="E11" s="8">
        <v>75.7</v>
      </c>
    </row>
    <row r="12" spans="1:5" x14ac:dyDescent="0.45">
      <c r="A12" s="5">
        <v>38082</v>
      </c>
      <c r="B12" s="6">
        <v>2.2000000000000002</v>
      </c>
      <c r="D12" s="7">
        <v>40543</v>
      </c>
      <c r="E12" s="8">
        <v>75.400000000000006</v>
      </c>
    </row>
    <row r="13" spans="1:5" x14ac:dyDescent="0.45">
      <c r="A13" s="5">
        <v>38275</v>
      </c>
      <c r="B13" s="6">
        <v>1.8</v>
      </c>
      <c r="D13" s="7">
        <v>40633</v>
      </c>
      <c r="E13" s="8">
        <f>73.7+2.5</f>
        <v>76.2</v>
      </c>
    </row>
    <row r="14" spans="1:5" x14ac:dyDescent="0.45">
      <c r="A14" s="5">
        <v>38443</v>
      </c>
      <c r="B14" s="6">
        <v>2.2000000000000002</v>
      </c>
      <c r="D14" s="7">
        <v>40724</v>
      </c>
      <c r="E14" s="8">
        <v>74.8</v>
      </c>
    </row>
    <row r="15" spans="1:5" x14ac:dyDescent="0.45">
      <c r="A15" s="5">
        <v>38517</v>
      </c>
      <c r="B15" s="6">
        <v>1.8</v>
      </c>
      <c r="D15" s="7">
        <v>40816</v>
      </c>
      <c r="E15" s="8">
        <v>73.5</v>
      </c>
    </row>
    <row r="16" spans="1:5" x14ac:dyDescent="0.45">
      <c r="A16" s="5">
        <v>38709</v>
      </c>
      <c r="B16" s="6">
        <v>1.2</v>
      </c>
      <c r="D16" s="7">
        <v>40908</v>
      </c>
      <c r="E16" s="8">
        <v>75.5</v>
      </c>
    </row>
    <row r="17" spans="1:5" x14ac:dyDescent="0.45">
      <c r="A17" s="5">
        <v>38887</v>
      </c>
      <c r="B17" s="6">
        <v>1</v>
      </c>
      <c r="D17" s="7">
        <v>40999</v>
      </c>
      <c r="E17" s="8">
        <f>74.2+2.5</f>
        <v>76.7</v>
      </c>
    </row>
    <row r="18" spans="1:5" x14ac:dyDescent="0.45">
      <c r="A18" s="5">
        <v>39072</v>
      </c>
      <c r="B18" s="6">
        <v>2</v>
      </c>
      <c r="D18" s="7">
        <v>41090</v>
      </c>
      <c r="E18" s="8">
        <v>73.900000000000006</v>
      </c>
    </row>
    <row r="19" spans="1:5" x14ac:dyDescent="0.45">
      <c r="A19" s="5">
        <v>39211</v>
      </c>
      <c r="B19" s="6">
        <v>1.5</v>
      </c>
      <c r="D19" s="7">
        <v>41182</v>
      </c>
      <c r="E19" s="8">
        <v>72</v>
      </c>
    </row>
    <row r="20" spans="1:5" x14ac:dyDescent="0.45">
      <c r="A20" s="5">
        <v>39360</v>
      </c>
      <c r="B20" s="6">
        <v>3.5</v>
      </c>
      <c r="D20" s="7">
        <v>41274</v>
      </c>
      <c r="E20" s="8">
        <v>74</v>
      </c>
    </row>
    <row r="21" spans="1:5" x14ac:dyDescent="0.45">
      <c r="A21" s="5">
        <v>39584</v>
      </c>
      <c r="B21" s="9">
        <v>2.5</v>
      </c>
      <c r="D21" s="7">
        <v>41364</v>
      </c>
      <c r="E21" s="8">
        <f>73.9+2.5</f>
        <v>76.400000000000006</v>
      </c>
    </row>
    <row r="22" spans="1:5" x14ac:dyDescent="0.45">
      <c r="A22" s="5">
        <v>39724</v>
      </c>
      <c r="B22" s="9">
        <v>5.5</v>
      </c>
      <c r="D22" s="7">
        <v>41455</v>
      </c>
      <c r="E22" s="8">
        <v>74.599999999999994</v>
      </c>
    </row>
    <row r="23" spans="1:5" x14ac:dyDescent="0.45">
      <c r="A23" s="5">
        <v>39812</v>
      </c>
      <c r="B23" s="9">
        <v>4</v>
      </c>
      <c r="D23" s="7">
        <v>41547</v>
      </c>
      <c r="E23" s="8">
        <v>72.900000000000006</v>
      </c>
    </row>
    <row r="24" spans="1:5" x14ac:dyDescent="0.45">
      <c r="A24" s="5">
        <v>40081</v>
      </c>
      <c r="B24" s="9">
        <v>4</v>
      </c>
      <c r="D24" s="7">
        <v>41639</v>
      </c>
      <c r="E24" s="8">
        <v>74.099999999999994</v>
      </c>
    </row>
    <row r="25" spans="1:5" x14ac:dyDescent="0.45">
      <c r="A25" s="5">
        <v>40302</v>
      </c>
      <c r="B25" s="9">
        <v>4</v>
      </c>
      <c r="D25" s="7">
        <v>41729</v>
      </c>
      <c r="E25" s="8">
        <f>72.2+2.5</f>
        <v>74.7</v>
      </c>
    </row>
    <row r="26" spans="1:5" x14ac:dyDescent="0.45">
      <c r="A26" s="5">
        <v>40451</v>
      </c>
      <c r="B26" s="9">
        <v>4</v>
      </c>
      <c r="D26" s="7">
        <v>41820</v>
      </c>
      <c r="E26" s="8">
        <v>73.3</v>
      </c>
    </row>
    <row r="27" spans="1:5" x14ac:dyDescent="0.45">
      <c r="A27" s="5">
        <v>40694</v>
      </c>
      <c r="B27" s="9">
        <v>2.5</v>
      </c>
      <c r="D27" s="7">
        <v>41912</v>
      </c>
      <c r="E27" s="8">
        <v>71.36</v>
      </c>
    </row>
    <row r="28" spans="1:5" x14ac:dyDescent="0.45">
      <c r="A28" s="5">
        <v>40816</v>
      </c>
      <c r="B28" s="9">
        <v>2.5</v>
      </c>
      <c r="D28" s="7">
        <v>42004</v>
      </c>
      <c r="E28" s="8">
        <v>73.099999999999994</v>
      </c>
    </row>
    <row r="29" spans="1:5" x14ac:dyDescent="0.45">
      <c r="A29" s="5">
        <v>41060</v>
      </c>
      <c r="B29" s="9">
        <v>2.5</v>
      </c>
      <c r="D29" s="7">
        <v>42094</v>
      </c>
      <c r="E29" s="8">
        <v>74.25</v>
      </c>
    </row>
    <row r="30" spans="1:5" x14ac:dyDescent="0.45">
      <c r="A30" s="5">
        <v>41180</v>
      </c>
      <c r="B30" s="9">
        <v>2.5</v>
      </c>
      <c r="D30" s="7">
        <v>42185</v>
      </c>
      <c r="E30" s="8">
        <v>73.7</v>
      </c>
    </row>
    <row r="31" spans="1:5" x14ac:dyDescent="0.45">
      <c r="A31" s="5">
        <v>41425</v>
      </c>
      <c r="B31" s="9">
        <v>2.5</v>
      </c>
      <c r="D31" s="7">
        <v>42277</v>
      </c>
      <c r="E31" s="8">
        <v>71.3</v>
      </c>
    </row>
    <row r="32" spans="1:5" x14ac:dyDescent="0.45">
      <c r="A32" s="5">
        <v>41547</v>
      </c>
      <c r="B32" s="9">
        <v>2.5</v>
      </c>
      <c r="D32" s="7">
        <v>42369</v>
      </c>
      <c r="E32" s="8">
        <v>71.099999999999994</v>
      </c>
    </row>
    <row r="33" spans="1:5" x14ac:dyDescent="0.45">
      <c r="A33" s="5">
        <v>41789</v>
      </c>
      <c r="B33" s="9">
        <v>2.5</v>
      </c>
      <c r="D33" s="7">
        <v>42460</v>
      </c>
      <c r="E33" s="8">
        <v>71.099999999999994</v>
      </c>
    </row>
    <row r="34" spans="1:5" x14ac:dyDescent="0.45">
      <c r="A34" s="5">
        <v>41912</v>
      </c>
      <c r="B34" s="6">
        <v>2.5</v>
      </c>
      <c r="D34" s="7">
        <v>42551</v>
      </c>
      <c r="E34" s="8">
        <v>69.3</v>
      </c>
    </row>
    <row r="35" spans="1:5" x14ac:dyDescent="0.45">
      <c r="A35" s="5">
        <v>42153</v>
      </c>
      <c r="B35" s="6">
        <v>2.5</v>
      </c>
      <c r="D35" s="7">
        <v>42643</v>
      </c>
      <c r="E35" s="8">
        <v>68.900000000000006</v>
      </c>
    </row>
    <row r="36" spans="1:5" x14ac:dyDescent="0.45">
      <c r="A36" s="5">
        <v>42277</v>
      </c>
      <c r="B36" s="6">
        <v>2.5</v>
      </c>
      <c r="D36" s="7">
        <v>42735</v>
      </c>
      <c r="E36" s="8">
        <v>70.7</v>
      </c>
    </row>
    <row r="37" spans="1:5" x14ac:dyDescent="0.45">
      <c r="A37" s="5">
        <v>42521</v>
      </c>
      <c r="B37" s="6">
        <v>2.5</v>
      </c>
      <c r="D37" s="7">
        <v>42825</v>
      </c>
      <c r="E37" s="8">
        <v>74</v>
      </c>
    </row>
    <row r="38" spans="1:5" x14ac:dyDescent="0.45">
      <c r="A38" s="5">
        <v>42643</v>
      </c>
      <c r="B38" s="6">
        <v>2.5</v>
      </c>
      <c r="D38" s="7">
        <v>42916</v>
      </c>
      <c r="E38" s="10">
        <v>71.3</v>
      </c>
    </row>
    <row r="39" spans="1:5" x14ac:dyDescent="0.45">
      <c r="A39" s="5">
        <v>42886</v>
      </c>
      <c r="B39" s="9">
        <v>2</v>
      </c>
      <c r="D39" s="7">
        <v>43008</v>
      </c>
      <c r="E39" s="10">
        <v>72.099999999999994</v>
      </c>
    </row>
    <row r="40" spans="1:5" x14ac:dyDescent="0.45">
      <c r="A40" s="5">
        <v>43007</v>
      </c>
      <c r="B40" s="9">
        <v>2</v>
      </c>
      <c r="D40" s="7">
        <v>43100</v>
      </c>
      <c r="E40" s="10">
        <v>73.8</v>
      </c>
    </row>
    <row r="41" spans="1:5" x14ac:dyDescent="0.45">
      <c r="A41" s="5">
        <v>43251</v>
      </c>
      <c r="B41" s="9">
        <v>2</v>
      </c>
      <c r="D41" s="7">
        <v>43190</v>
      </c>
      <c r="E41" s="8">
        <v>78.2</v>
      </c>
    </row>
    <row r="42" spans="1:5" x14ac:dyDescent="0.45">
      <c r="A42" s="5">
        <v>43371</v>
      </c>
      <c r="B42" s="10">
        <v>2</v>
      </c>
      <c r="D42" s="7">
        <v>43281</v>
      </c>
      <c r="E42" s="10">
        <v>80.900000000000006</v>
      </c>
    </row>
    <row r="43" spans="1:5" x14ac:dyDescent="0.45">
      <c r="A43" s="5">
        <v>43616</v>
      </c>
      <c r="B43" s="11">
        <v>2.25</v>
      </c>
      <c r="D43" s="7">
        <v>43373</v>
      </c>
      <c r="E43" s="10">
        <v>80.400000000000006</v>
      </c>
    </row>
    <row r="44" spans="1:5" x14ac:dyDescent="0.45">
      <c r="A44" s="5">
        <v>43738</v>
      </c>
      <c r="B44" s="11">
        <v>2.25</v>
      </c>
      <c r="D44" s="7">
        <v>43465</v>
      </c>
      <c r="E44" s="10">
        <v>84.7</v>
      </c>
    </row>
    <row r="45" spans="1:5" x14ac:dyDescent="0.45">
      <c r="A45" s="5">
        <v>43980</v>
      </c>
      <c r="B45" s="11">
        <v>2.25</v>
      </c>
      <c r="D45" s="7">
        <v>43555</v>
      </c>
      <c r="E45" s="10">
        <v>86.16</v>
      </c>
    </row>
    <row r="46" spans="1:5" x14ac:dyDescent="0.45">
      <c r="A46" s="5">
        <v>44104</v>
      </c>
      <c r="B46" s="11">
        <v>1.99</v>
      </c>
      <c r="D46" s="7">
        <v>43646</v>
      </c>
      <c r="E46" s="10">
        <v>85.28</v>
      </c>
    </row>
    <row r="47" spans="1:5" x14ac:dyDescent="0.45">
      <c r="A47" s="5">
        <v>44344</v>
      </c>
      <c r="B47" s="11">
        <v>2.06</v>
      </c>
      <c r="D47" s="7">
        <v>43738</v>
      </c>
      <c r="E47" s="10">
        <v>83.52</v>
      </c>
    </row>
    <row r="48" spans="1:5" x14ac:dyDescent="0.45">
      <c r="A48" s="5">
        <v>44468</v>
      </c>
      <c r="B48" s="11">
        <v>2.31</v>
      </c>
      <c r="D48" s="7">
        <v>43830</v>
      </c>
      <c r="E48" s="10">
        <v>83.47</v>
      </c>
    </row>
    <row r="49" spans="1:5" x14ac:dyDescent="0.45">
      <c r="A49" s="5">
        <v>44712</v>
      </c>
      <c r="B49" s="11">
        <v>2.37</v>
      </c>
      <c r="D49" s="7">
        <v>43921</v>
      </c>
      <c r="E49" s="10">
        <v>77.660693495845905</v>
      </c>
    </row>
    <row r="50" spans="1:5" x14ac:dyDescent="0.45">
      <c r="A50" s="5">
        <v>44834</v>
      </c>
      <c r="B50" s="11">
        <v>2.34</v>
      </c>
      <c r="D50" s="7">
        <v>44012</v>
      </c>
      <c r="E50" s="10">
        <v>79.3</v>
      </c>
    </row>
    <row r="51" spans="1:5" x14ac:dyDescent="0.45">
      <c r="A51" s="5"/>
      <c r="D51" s="7">
        <v>44104</v>
      </c>
      <c r="E51" s="10">
        <v>78.36</v>
      </c>
    </row>
    <row r="52" spans="1:5" x14ac:dyDescent="0.45">
      <c r="A52" s="5"/>
      <c r="D52" s="7">
        <v>44196</v>
      </c>
      <c r="E52" s="10">
        <v>82.42</v>
      </c>
    </row>
    <row r="53" spans="1:5" x14ac:dyDescent="0.45">
      <c r="A53" s="5"/>
      <c r="D53" s="7">
        <v>44286</v>
      </c>
      <c r="E53" s="10">
        <v>84.07</v>
      </c>
    </row>
    <row r="54" spans="1:5" x14ac:dyDescent="0.45">
      <c r="D54" s="7">
        <v>44377</v>
      </c>
      <c r="E54" s="10">
        <v>92.41</v>
      </c>
    </row>
    <row r="55" spans="1:5" x14ac:dyDescent="0.45">
      <c r="D55" s="7">
        <v>44469</v>
      </c>
      <c r="E55" s="10">
        <v>92.52</v>
      </c>
    </row>
    <row r="56" spans="1:5" x14ac:dyDescent="0.45">
      <c r="D56" s="7">
        <v>44561</v>
      </c>
      <c r="E56" s="10">
        <v>94.98</v>
      </c>
    </row>
    <row r="57" spans="1:5" x14ac:dyDescent="0.45">
      <c r="D57" s="7">
        <v>44651</v>
      </c>
      <c r="E57" s="10">
        <v>97.15</v>
      </c>
    </row>
    <row r="58" spans="1:5" x14ac:dyDescent="0.45">
      <c r="D58" s="7">
        <v>44742</v>
      </c>
      <c r="E58" s="10">
        <v>93.55</v>
      </c>
    </row>
    <row r="59" spans="1:5" x14ac:dyDescent="0.45">
      <c r="D59" s="7">
        <v>44834</v>
      </c>
      <c r="E59" s="10">
        <v>91.32</v>
      </c>
    </row>
    <row r="60" spans="1:5" x14ac:dyDescent="0.45">
      <c r="D60" s="7">
        <v>44926</v>
      </c>
      <c r="E60" s="10">
        <v>88.65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10857-03CA-49EB-AB17-01D720662747}">
  <dimension ref="A1:E60"/>
  <sheetViews>
    <sheetView topLeftCell="A34" workbookViewId="0">
      <selection activeCell="I22" sqref="I22"/>
    </sheetView>
  </sheetViews>
  <sheetFormatPr defaultRowHeight="14.25" x14ac:dyDescent="0.45"/>
  <cols>
    <col min="1" max="1" width="10.19921875" bestFit="1" customWidth="1"/>
    <col min="4" max="4" width="11.73046875" bestFit="1" customWidth="1"/>
  </cols>
  <sheetData>
    <row r="1" spans="1:5" x14ac:dyDescent="0.45">
      <c r="A1" s="1"/>
      <c r="B1" s="1"/>
      <c r="C1" s="1"/>
      <c r="D1" s="1"/>
      <c r="E1" s="1"/>
    </row>
    <row r="2" spans="1:5" x14ac:dyDescent="0.45">
      <c r="A2" s="2" t="s">
        <v>0</v>
      </c>
      <c r="B2" s="3" t="s">
        <v>1</v>
      </c>
      <c r="D2" s="4" t="s">
        <v>2</v>
      </c>
      <c r="E2" s="2"/>
    </row>
    <row r="3" spans="1:5" x14ac:dyDescent="0.45">
      <c r="A3" s="5">
        <v>39444</v>
      </c>
      <c r="B3" s="6">
        <v>0.7</v>
      </c>
      <c r="D3" s="7">
        <v>39721</v>
      </c>
      <c r="E3" s="8">
        <v>92.5</v>
      </c>
    </row>
    <row r="4" spans="1:5" x14ac:dyDescent="0.45">
      <c r="A4" s="5">
        <v>39675</v>
      </c>
      <c r="B4" s="6">
        <v>0.4</v>
      </c>
      <c r="D4" s="7">
        <v>39813</v>
      </c>
      <c r="E4" s="8">
        <f>90.5+1.25</f>
        <v>91.75</v>
      </c>
    </row>
    <row r="5" spans="1:5" x14ac:dyDescent="0.45">
      <c r="A5" s="5">
        <v>39822</v>
      </c>
      <c r="B5" s="6">
        <v>1.25</v>
      </c>
      <c r="D5" s="7">
        <v>39903</v>
      </c>
      <c r="E5" s="8">
        <v>88.82</v>
      </c>
    </row>
    <row r="6" spans="1:5" x14ac:dyDescent="0.45">
      <c r="A6" s="5">
        <v>40032</v>
      </c>
      <c r="B6" s="6">
        <v>1</v>
      </c>
      <c r="D6" s="7">
        <v>39994</v>
      </c>
      <c r="E6" s="8">
        <f>87.1+1</f>
        <v>88.1</v>
      </c>
    </row>
    <row r="7" spans="1:5" x14ac:dyDescent="0.45">
      <c r="A7" s="5">
        <v>40184</v>
      </c>
      <c r="B7" s="6">
        <v>1</v>
      </c>
      <c r="D7" s="7">
        <v>40086</v>
      </c>
      <c r="E7" s="8">
        <v>87.7</v>
      </c>
    </row>
    <row r="8" spans="1:5" x14ac:dyDescent="0.45">
      <c r="A8" s="5">
        <v>40397</v>
      </c>
      <c r="B8" s="6">
        <v>1.5</v>
      </c>
      <c r="D8" s="7">
        <v>40178</v>
      </c>
      <c r="E8" s="8">
        <f>87.6+1</f>
        <v>88.6</v>
      </c>
    </row>
    <row r="9" spans="1:5" x14ac:dyDescent="0.45">
      <c r="A9" s="5">
        <v>40599</v>
      </c>
      <c r="B9" s="6">
        <v>1.5</v>
      </c>
      <c r="D9" s="7">
        <v>40268</v>
      </c>
      <c r="E9" s="8">
        <v>88.25</v>
      </c>
    </row>
    <row r="10" spans="1:5" x14ac:dyDescent="0.45">
      <c r="A10" s="5">
        <v>40786</v>
      </c>
      <c r="B10" s="6">
        <v>1.5</v>
      </c>
      <c r="D10" s="7">
        <v>40359</v>
      </c>
      <c r="E10" s="8">
        <f>86.8+1.5</f>
        <v>88.3</v>
      </c>
    </row>
    <row r="11" spans="1:5" x14ac:dyDescent="0.45">
      <c r="A11" s="5">
        <v>40968</v>
      </c>
      <c r="B11" s="6">
        <v>1.5</v>
      </c>
      <c r="D11" s="7">
        <v>40451</v>
      </c>
      <c r="E11" s="8">
        <v>88.1</v>
      </c>
    </row>
    <row r="12" spans="1:5" x14ac:dyDescent="0.45">
      <c r="A12" s="5">
        <v>41152</v>
      </c>
      <c r="B12" s="6">
        <v>1.75</v>
      </c>
      <c r="D12" s="7">
        <v>40543</v>
      </c>
      <c r="E12" s="8">
        <v>87.2</v>
      </c>
    </row>
    <row r="13" spans="1:5" x14ac:dyDescent="0.45">
      <c r="A13" s="5">
        <v>41333</v>
      </c>
      <c r="B13" s="6">
        <v>1.75</v>
      </c>
      <c r="D13" s="7">
        <v>40633</v>
      </c>
      <c r="E13" s="8">
        <v>87.1</v>
      </c>
    </row>
    <row r="14" spans="1:5" x14ac:dyDescent="0.45">
      <c r="A14" s="5">
        <v>41516</v>
      </c>
      <c r="B14" s="6">
        <v>2.5</v>
      </c>
      <c r="D14" s="7">
        <v>40724</v>
      </c>
      <c r="E14" s="8">
        <f>86+1.5</f>
        <v>87.5</v>
      </c>
    </row>
    <row r="15" spans="1:5" x14ac:dyDescent="0.45">
      <c r="A15" s="5">
        <v>41698</v>
      </c>
      <c r="B15" s="6">
        <v>2.5</v>
      </c>
      <c r="D15" s="7">
        <v>40816</v>
      </c>
      <c r="E15" s="8">
        <v>85.4</v>
      </c>
    </row>
    <row r="16" spans="1:5" x14ac:dyDescent="0.45">
      <c r="A16" s="5">
        <v>41880</v>
      </c>
      <c r="B16" s="6">
        <v>2.5</v>
      </c>
      <c r="D16" s="7">
        <v>40908</v>
      </c>
      <c r="E16" s="8">
        <f>83+1.5</f>
        <v>84.5</v>
      </c>
    </row>
    <row r="17" spans="1:5" x14ac:dyDescent="0.45">
      <c r="A17" s="5">
        <v>42062</v>
      </c>
      <c r="B17" s="6">
        <v>2.5</v>
      </c>
      <c r="D17" s="7">
        <v>40999</v>
      </c>
      <c r="E17" s="8">
        <v>84.9</v>
      </c>
    </row>
    <row r="18" spans="1:5" x14ac:dyDescent="0.45">
      <c r="A18" s="5">
        <v>42244</v>
      </c>
      <c r="B18" s="6">
        <v>2.5</v>
      </c>
      <c r="D18" s="7">
        <v>41090</v>
      </c>
      <c r="E18" s="8">
        <f>83.5+1.75</f>
        <v>85.25</v>
      </c>
    </row>
    <row r="19" spans="1:5" x14ac:dyDescent="0.45">
      <c r="A19" s="5">
        <v>42429</v>
      </c>
      <c r="B19" s="6">
        <v>2.5</v>
      </c>
      <c r="D19" s="7">
        <v>41182</v>
      </c>
      <c r="E19" s="8">
        <v>84.6</v>
      </c>
    </row>
    <row r="20" spans="1:5" x14ac:dyDescent="0.45">
      <c r="A20" s="5">
        <v>42613</v>
      </c>
      <c r="B20" s="6">
        <v>2.5</v>
      </c>
      <c r="D20" s="7">
        <v>41274</v>
      </c>
      <c r="E20" s="8">
        <f>87.2+1.75</f>
        <v>88.95</v>
      </c>
    </row>
    <row r="21" spans="1:5" x14ac:dyDescent="0.45">
      <c r="A21" s="5">
        <v>42794</v>
      </c>
      <c r="B21" s="9">
        <v>2.5</v>
      </c>
      <c r="D21" s="7">
        <v>41364</v>
      </c>
      <c r="E21" s="8">
        <v>92.9</v>
      </c>
    </row>
    <row r="22" spans="1:5" x14ac:dyDescent="0.45">
      <c r="A22" s="5">
        <v>42978</v>
      </c>
      <c r="B22" s="9">
        <v>2.5</v>
      </c>
      <c r="D22" s="7">
        <v>41455</v>
      </c>
      <c r="E22" s="8">
        <v>95</v>
      </c>
    </row>
    <row r="23" spans="1:5" x14ac:dyDescent="0.45">
      <c r="A23" s="5">
        <v>43159</v>
      </c>
      <c r="B23" s="9">
        <v>2.5</v>
      </c>
      <c r="D23" s="7">
        <v>41547</v>
      </c>
      <c r="E23" s="8">
        <v>95.4</v>
      </c>
    </row>
    <row r="24" spans="1:5" x14ac:dyDescent="0.45">
      <c r="A24" s="5">
        <v>43343</v>
      </c>
      <c r="B24" s="9">
        <v>3</v>
      </c>
      <c r="D24" s="7">
        <v>41639</v>
      </c>
      <c r="E24" s="8">
        <v>98</v>
      </c>
    </row>
    <row r="25" spans="1:5" x14ac:dyDescent="0.45">
      <c r="A25" s="5">
        <v>43524</v>
      </c>
      <c r="B25" s="10">
        <v>3</v>
      </c>
      <c r="D25" s="7">
        <v>41729</v>
      </c>
      <c r="E25" s="8">
        <v>96.9</v>
      </c>
    </row>
    <row r="26" spans="1:5" x14ac:dyDescent="0.45">
      <c r="A26" s="5">
        <v>43707</v>
      </c>
      <c r="B26" s="9">
        <v>3</v>
      </c>
      <c r="D26" s="7">
        <v>41820</v>
      </c>
      <c r="E26" s="8">
        <v>97.23</v>
      </c>
    </row>
    <row r="27" spans="1:5" x14ac:dyDescent="0.45">
      <c r="A27" s="5">
        <v>43889</v>
      </c>
      <c r="B27" s="9">
        <v>3</v>
      </c>
      <c r="D27" s="7">
        <v>41912</v>
      </c>
      <c r="E27" s="8">
        <v>95.67</v>
      </c>
    </row>
    <row r="28" spans="1:5" x14ac:dyDescent="0.45">
      <c r="A28" s="5">
        <v>44071</v>
      </c>
      <c r="B28" s="9">
        <v>2.7</v>
      </c>
      <c r="D28" s="7">
        <v>42004</v>
      </c>
      <c r="E28" s="8">
        <v>96.97</v>
      </c>
    </row>
    <row r="29" spans="1:5" x14ac:dyDescent="0.45">
      <c r="A29" s="5">
        <v>44253</v>
      </c>
      <c r="B29" s="9">
        <v>2.74</v>
      </c>
      <c r="D29" s="7">
        <v>42094</v>
      </c>
      <c r="E29" s="8">
        <v>96.22</v>
      </c>
    </row>
    <row r="30" spans="1:5" x14ac:dyDescent="0.45">
      <c r="A30" s="5">
        <v>44436</v>
      </c>
      <c r="B30" s="9">
        <v>2.87</v>
      </c>
      <c r="D30" s="7">
        <v>42185</v>
      </c>
      <c r="E30" s="8">
        <v>99.01</v>
      </c>
    </row>
    <row r="31" spans="1:5" x14ac:dyDescent="0.45">
      <c r="A31" s="5">
        <v>44620</v>
      </c>
      <c r="B31" s="9">
        <v>3.22</v>
      </c>
      <c r="D31" s="7">
        <v>42277</v>
      </c>
      <c r="E31" s="8">
        <v>97.68</v>
      </c>
    </row>
    <row r="32" spans="1:5" x14ac:dyDescent="0.45">
      <c r="A32" s="5">
        <v>44804</v>
      </c>
      <c r="B32" s="10">
        <v>3.31</v>
      </c>
      <c r="D32" s="7">
        <v>42369</v>
      </c>
      <c r="E32" s="8">
        <v>98.21</v>
      </c>
    </row>
    <row r="33" spans="1:5" x14ac:dyDescent="0.45">
      <c r="A33" s="5"/>
      <c r="B33" s="9"/>
      <c r="D33" s="7">
        <v>42460</v>
      </c>
      <c r="E33" s="8">
        <v>96.41</v>
      </c>
    </row>
    <row r="34" spans="1:5" x14ac:dyDescent="0.45">
      <c r="A34" s="5"/>
      <c r="B34" s="6"/>
      <c r="D34" s="7">
        <v>42551</v>
      </c>
      <c r="E34" s="8">
        <v>97.16</v>
      </c>
    </row>
    <row r="35" spans="1:5" x14ac:dyDescent="0.45">
      <c r="A35" s="5"/>
      <c r="B35" s="6"/>
      <c r="D35" s="7">
        <v>42643</v>
      </c>
      <c r="E35" s="8">
        <v>97.39</v>
      </c>
    </row>
    <row r="36" spans="1:5" x14ac:dyDescent="0.45">
      <c r="A36" s="5"/>
      <c r="B36" s="6"/>
      <c r="D36" s="7">
        <v>42735</v>
      </c>
      <c r="E36" s="8">
        <v>99.94</v>
      </c>
    </row>
    <row r="37" spans="1:5" x14ac:dyDescent="0.45">
      <c r="A37" s="5"/>
      <c r="B37" s="6"/>
      <c r="D37" s="7">
        <v>42825</v>
      </c>
      <c r="E37" s="8">
        <v>101.79</v>
      </c>
    </row>
    <row r="38" spans="1:5" x14ac:dyDescent="0.45">
      <c r="A38" s="5"/>
      <c r="B38" s="6"/>
      <c r="D38" s="7">
        <v>42916</v>
      </c>
      <c r="E38" s="10">
        <v>100.78</v>
      </c>
    </row>
    <row r="39" spans="1:5" x14ac:dyDescent="0.45">
      <c r="A39" s="5"/>
      <c r="B39" s="9"/>
      <c r="D39" s="7">
        <v>43008</v>
      </c>
      <c r="E39" s="10">
        <v>101.62</v>
      </c>
    </row>
    <row r="40" spans="1:5" x14ac:dyDescent="0.45">
      <c r="A40" s="5"/>
      <c r="B40" s="9"/>
      <c r="D40" s="7">
        <v>43100</v>
      </c>
      <c r="E40" s="10">
        <v>103.88</v>
      </c>
    </row>
    <row r="41" spans="1:5" x14ac:dyDescent="0.45">
      <c r="A41" s="5"/>
      <c r="B41" s="9"/>
      <c r="D41" s="7">
        <v>43190</v>
      </c>
      <c r="E41" s="8">
        <v>109.46</v>
      </c>
    </row>
    <row r="42" spans="1:5" x14ac:dyDescent="0.45">
      <c r="A42" s="5"/>
      <c r="B42" s="10"/>
      <c r="D42" s="7">
        <v>43281</v>
      </c>
      <c r="E42" s="10">
        <v>113.24</v>
      </c>
    </row>
    <row r="43" spans="1:5" x14ac:dyDescent="0.45">
      <c r="B43" s="12"/>
      <c r="D43" s="7">
        <v>43373</v>
      </c>
      <c r="E43" s="10">
        <v>112.12</v>
      </c>
    </row>
    <row r="44" spans="1:5" x14ac:dyDescent="0.45">
      <c r="D44" s="7">
        <v>43465</v>
      </c>
      <c r="E44" s="8">
        <v>118.94</v>
      </c>
    </row>
    <row r="45" spans="1:5" x14ac:dyDescent="0.45">
      <c r="D45" s="7">
        <v>43555</v>
      </c>
      <c r="E45" s="10">
        <v>117.76</v>
      </c>
    </row>
    <row r="46" spans="1:5" x14ac:dyDescent="0.45">
      <c r="D46" s="7">
        <v>43646</v>
      </c>
      <c r="E46" s="10">
        <v>118.42</v>
      </c>
    </row>
    <row r="47" spans="1:5" x14ac:dyDescent="0.45">
      <c r="D47" s="7">
        <v>43738</v>
      </c>
      <c r="E47" s="10">
        <v>119.42</v>
      </c>
    </row>
    <row r="48" spans="1:5" x14ac:dyDescent="0.45">
      <c r="D48" s="7">
        <v>43830</v>
      </c>
      <c r="E48" s="10">
        <v>118.7</v>
      </c>
    </row>
    <row r="49" spans="4:5" x14ac:dyDescent="0.45">
      <c r="D49" s="7">
        <v>43921</v>
      </c>
      <c r="E49" s="10">
        <v>106.54</v>
      </c>
    </row>
    <row r="50" spans="4:5" x14ac:dyDescent="0.45">
      <c r="D50" s="7">
        <v>44012</v>
      </c>
      <c r="E50" s="10">
        <v>110.43</v>
      </c>
    </row>
    <row r="51" spans="4:5" x14ac:dyDescent="0.45">
      <c r="D51" s="7">
        <v>44104</v>
      </c>
      <c r="E51" s="10">
        <v>109.55</v>
      </c>
    </row>
    <row r="52" spans="4:5" x14ac:dyDescent="0.45">
      <c r="D52" s="7">
        <v>44196</v>
      </c>
      <c r="E52" s="10">
        <v>114.97</v>
      </c>
    </row>
    <row r="53" spans="4:5" x14ac:dyDescent="0.45">
      <c r="D53" s="7">
        <v>44286</v>
      </c>
      <c r="E53" s="10">
        <v>114.6</v>
      </c>
    </row>
    <row r="54" spans="4:5" x14ac:dyDescent="0.45">
      <c r="D54" s="7">
        <v>44377</v>
      </c>
      <c r="E54" s="10">
        <v>127.92860365121265</v>
      </c>
    </row>
    <row r="55" spans="4:5" x14ac:dyDescent="0.45">
      <c r="D55" s="7">
        <v>44469</v>
      </c>
      <c r="E55" s="10">
        <v>128.84750837594351</v>
      </c>
    </row>
    <row r="56" spans="4:5" x14ac:dyDescent="0.45">
      <c r="D56" s="7">
        <v>44561</v>
      </c>
      <c r="E56" s="10">
        <v>132.88999999999999</v>
      </c>
    </row>
    <row r="57" spans="4:5" x14ac:dyDescent="0.45">
      <c r="D57" s="7">
        <v>44651</v>
      </c>
      <c r="E57" s="10">
        <v>132.28</v>
      </c>
    </row>
    <row r="58" spans="4:5" x14ac:dyDescent="0.45">
      <c r="D58" s="7">
        <v>44742</v>
      </c>
      <c r="E58" s="10">
        <v>130.19999999999999</v>
      </c>
    </row>
    <row r="59" spans="4:5" x14ac:dyDescent="0.45">
      <c r="D59" s="7">
        <v>44834</v>
      </c>
      <c r="E59" s="10">
        <v>127</v>
      </c>
    </row>
    <row r="60" spans="4:5" x14ac:dyDescent="0.45">
      <c r="D60" s="7">
        <v>44926</v>
      </c>
      <c r="E60" s="10">
        <v>123.01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A324-3586-4A84-8E73-C14E5542ABFB}">
  <dimension ref="A1:E92"/>
  <sheetViews>
    <sheetView topLeftCell="A72" workbookViewId="0">
      <selection activeCell="H37" sqref="H37"/>
    </sheetView>
  </sheetViews>
  <sheetFormatPr defaultRowHeight="14.25" x14ac:dyDescent="0.45"/>
  <cols>
    <col min="1" max="1" width="10.19921875" bestFit="1" customWidth="1"/>
    <col min="4" max="4" width="11.73046875" bestFit="1" customWidth="1"/>
  </cols>
  <sheetData>
    <row r="1" spans="1:5" x14ac:dyDescent="0.45">
      <c r="A1" s="1"/>
      <c r="B1" s="1"/>
      <c r="C1" s="1"/>
      <c r="D1" s="1"/>
      <c r="E1" s="13"/>
    </row>
    <row r="2" spans="1:5" x14ac:dyDescent="0.45">
      <c r="A2" s="2"/>
      <c r="B2" s="3"/>
      <c r="D2" s="4"/>
      <c r="E2" s="14"/>
    </row>
    <row r="3" spans="1:5" x14ac:dyDescent="0.45">
      <c r="A3" s="5"/>
      <c r="B3" s="6"/>
      <c r="D3" s="7"/>
      <c r="E3" s="8"/>
    </row>
    <row r="4" spans="1:5" x14ac:dyDescent="0.45">
      <c r="A4" s="5"/>
      <c r="B4" s="6"/>
      <c r="D4" s="7"/>
      <c r="E4" s="8"/>
    </row>
    <row r="5" spans="1:5" x14ac:dyDescent="0.45">
      <c r="A5" s="5"/>
      <c r="B5" s="6"/>
      <c r="D5" s="7"/>
      <c r="E5" s="8"/>
    </row>
    <row r="6" spans="1:5" x14ac:dyDescent="0.45">
      <c r="A6" s="5"/>
      <c r="B6" s="6"/>
      <c r="D6" s="7"/>
      <c r="E6" s="8"/>
    </row>
    <row r="7" spans="1:5" x14ac:dyDescent="0.45">
      <c r="A7" s="5"/>
      <c r="B7" s="6"/>
      <c r="D7" s="7"/>
      <c r="E7" s="8"/>
    </row>
    <row r="8" spans="1:5" x14ac:dyDescent="0.45">
      <c r="A8" s="5"/>
      <c r="B8" s="6"/>
      <c r="D8" s="7"/>
      <c r="E8" s="8"/>
    </row>
    <row r="9" spans="1:5" x14ac:dyDescent="0.45">
      <c r="A9" s="5"/>
      <c r="B9" s="6"/>
      <c r="D9" s="7"/>
      <c r="E9" s="8"/>
    </row>
    <row r="10" spans="1:5" x14ac:dyDescent="0.45">
      <c r="A10" s="5"/>
      <c r="B10" s="6"/>
      <c r="D10" s="7"/>
      <c r="E10" s="8"/>
    </row>
    <row r="11" spans="1:5" x14ac:dyDescent="0.45">
      <c r="A11" s="5"/>
      <c r="B11" s="6"/>
      <c r="D11" s="7"/>
      <c r="E11" s="8"/>
    </row>
    <row r="12" spans="1:5" x14ac:dyDescent="0.45">
      <c r="A12" s="5"/>
      <c r="B12" s="6"/>
      <c r="D12" s="7"/>
      <c r="E12" s="8"/>
    </row>
    <row r="13" spans="1:5" x14ac:dyDescent="0.45">
      <c r="A13" s="5"/>
      <c r="B13" s="6"/>
      <c r="D13" s="7"/>
      <c r="E13" s="8"/>
    </row>
    <row r="14" spans="1:5" x14ac:dyDescent="0.45">
      <c r="A14" s="5"/>
      <c r="B14" s="6"/>
      <c r="D14" s="7"/>
      <c r="E14" s="8"/>
    </row>
    <row r="15" spans="1:5" x14ac:dyDescent="0.45">
      <c r="A15" s="5"/>
      <c r="B15" s="6"/>
      <c r="D15" s="7"/>
      <c r="E15" s="8"/>
    </row>
    <row r="16" spans="1:5" x14ac:dyDescent="0.45">
      <c r="A16" s="5"/>
      <c r="B16" s="6"/>
      <c r="D16" s="7"/>
      <c r="E16" s="8"/>
    </row>
    <row r="17" spans="1:5" x14ac:dyDescent="0.45">
      <c r="A17" s="5"/>
      <c r="B17" s="6"/>
      <c r="D17" s="7"/>
      <c r="E17" s="8"/>
    </row>
    <row r="18" spans="1:5" x14ac:dyDescent="0.45">
      <c r="A18" s="5"/>
      <c r="B18" s="6"/>
      <c r="D18" s="7"/>
      <c r="E18" s="8"/>
    </row>
    <row r="19" spans="1:5" x14ac:dyDescent="0.45">
      <c r="A19" s="5"/>
      <c r="B19" s="6"/>
      <c r="D19" s="7"/>
      <c r="E19" s="8"/>
    </row>
    <row r="20" spans="1:5" x14ac:dyDescent="0.45">
      <c r="A20" s="5"/>
      <c r="B20" s="6"/>
      <c r="D20" s="7"/>
      <c r="E20" s="8"/>
    </row>
    <row r="21" spans="1:5" x14ac:dyDescent="0.45">
      <c r="A21" s="5"/>
      <c r="B21" s="9"/>
      <c r="D21" s="7"/>
      <c r="E21" s="8"/>
    </row>
    <row r="22" spans="1:5" x14ac:dyDescent="0.45">
      <c r="A22" s="5"/>
      <c r="B22" s="9"/>
      <c r="D22" s="7"/>
      <c r="E22" s="8"/>
    </row>
    <row r="23" spans="1:5" x14ac:dyDescent="0.45">
      <c r="A23" s="5"/>
      <c r="B23" s="9"/>
      <c r="D23" s="7"/>
      <c r="E23" s="8"/>
    </row>
    <row r="24" spans="1:5" x14ac:dyDescent="0.45">
      <c r="A24" s="5"/>
      <c r="B24" s="9"/>
      <c r="D24" s="7"/>
      <c r="E24" s="8"/>
    </row>
    <row r="25" spans="1:5" x14ac:dyDescent="0.45">
      <c r="A25" s="5"/>
      <c r="B25" s="9"/>
      <c r="D25" s="7"/>
      <c r="E25" s="8"/>
    </row>
    <row r="26" spans="1:5" x14ac:dyDescent="0.45">
      <c r="A26" s="5"/>
      <c r="B26" s="9"/>
      <c r="D26" s="7"/>
      <c r="E26" s="8"/>
    </row>
    <row r="27" spans="1:5" x14ac:dyDescent="0.45">
      <c r="A27" s="5"/>
      <c r="B27" s="9"/>
      <c r="D27" s="7"/>
      <c r="E27" s="8"/>
    </row>
    <row r="28" spans="1:5" x14ac:dyDescent="0.45">
      <c r="A28" s="5"/>
      <c r="B28" s="9"/>
      <c r="D28" s="7"/>
      <c r="E28" s="8"/>
    </row>
    <row r="29" spans="1:5" x14ac:dyDescent="0.45">
      <c r="A29" s="5"/>
      <c r="B29" s="9"/>
      <c r="D29" s="7"/>
      <c r="E29" s="8"/>
    </row>
    <row r="30" spans="1:5" x14ac:dyDescent="0.45">
      <c r="A30" s="5"/>
      <c r="B30" s="9"/>
      <c r="D30" s="7"/>
      <c r="E30" s="8"/>
    </row>
    <row r="31" spans="1:5" x14ac:dyDescent="0.45">
      <c r="A31" s="5"/>
      <c r="B31" s="9"/>
      <c r="D31" s="7"/>
      <c r="E31" s="8"/>
    </row>
    <row r="32" spans="1:5" x14ac:dyDescent="0.45">
      <c r="A32" s="5"/>
      <c r="B32" s="9"/>
      <c r="D32" s="7"/>
      <c r="E32" s="8"/>
    </row>
    <row r="33" spans="1:5" x14ac:dyDescent="0.45">
      <c r="A33" s="1"/>
      <c r="B33" s="1"/>
      <c r="C33" s="1"/>
      <c r="D33" s="1"/>
      <c r="E33" s="13"/>
    </row>
    <row r="34" spans="1:5" x14ac:dyDescent="0.45">
      <c r="A34" s="2" t="s">
        <v>0</v>
      </c>
      <c r="B34" s="3" t="s">
        <v>1</v>
      </c>
      <c r="D34" s="4" t="s">
        <v>2</v>
      </c>
      <c r="E34" s="14"/>
    </row>
    <row r="35" spans="1:5" x14ac:dyDescent="0.45">
      <c r="A35" s="5">
        <v>37183</v>
      </c>
      <c r="B35" s="6">
        <v>1</v>
      </c>
      <c r="D35" s="7">
        <v>39721</v>
      </c>
      <c r="E35" s="8">
        <f>103.9+4</f>
        <v>107.9</v>
      </c>
    </row>
    <row r="36" spans="1:5" x14ac:dyDescent="0.45">
      <c r="A36" s="5">
        <v>37378</v>
      </c>
      <c r="B36" s="6">
        <v>1</v>
      </c>
      <c r="D36" s="7">
        <v>39813</v>
      </c>
      <c r="E36" s="8">
        <v>86.8</v>
      </c>
    </row>
    <row r="37" spans="1:5" x14ac:dyDescent="0.45">
      <c r="A37" s="5">
        <v>37538</v>
      </c>
      <c r="B37" s="6">
        <v>1</v>
      </c>
      <c r="D37" s="7">
        <v>39903</v>
      </c>
      <c r="E37" s="8">
        <f>88.2</f>
        <v>88.2</v>
      </c>
    </row>
    <row r="38" spans="1:5" x14ac:dyDescent="0.45">
      <c r="A38" s="5">
        <v>37741</v>
      </c>
      <c r="B38" s="6">
        <v>1</v>
      </c>
      <c r="D38" s="7">
        <v>39994</v>
      </c>
      <c r="E38" s="8">
        <v>86.9</v>
      </c>
    </row>
    <row r="39" spans="1:5" x14ac:dyDescent="0.45">
      <c r="A39" s="5">
        <v>37918</v>
      </c>
      <c r="B39" s="6">
        <v>0.5</v>
      </c>
      <c r="D39" s="7">
        <v>40086</v>
      </c>
      <c r="E39" s="8">
        <v>87.8</v>
      </c>
    </row>
    <row r="40" spans="1:5" x14ac:dyDescent="0.45">
      <c r="A40" s="5">
        <v>38099</v>
      </c>
      <c r="B40" s="6">
        <v>1.5</v>
      </c>
      <c r="D40" s="7">
        <v>40178</v>
      </c>
      <c r="E40" s="8">
        <v>92.7</v>
      </c>
    </row>
    <row r="41" spans="1:5" x14ac:dyDescent="0.45">
      <c r="A41" s="5">
        <v>38281</v>
      </c>
      <c r="B41" s="6">
        <v>6</v>
      </c>
      <c r="D41" s="7">
        <v>40268</v>
      </c>
      <c r="E41" s="8">
        <f>91.5+4</f>
        <v>95.5</v>
      </c>
    </row>
    <row r="42" spans="1:5" x14ac:dyDescent="0.45">
      <c r="A42" s="5">
        <v>38468</v>
      </c>
      <c r="B42" s="6">
        <v>1</v>
      </c>
      <c r="D42" s="7">
        <v>40359</v>
      </c>
      <c r="E42" s="8">
        <v>92</v>
      </c>
    </row>
    <row r="43" spans="1:5" x14ac:dyDescent="0.45">
      <c r="A43" s="5">
        <v>38547</v>
      </c>
      <c r="B43" s="6">
        <v>4</v>
      </c>
      <c r="D43" s="7">
        <v>40451</v>
      </c>
      <c r="E43" s="8">
        <f>89.6+4</f>
        <v>93.6</v>
      </c>
    </row>
    <row r="44" spans="1:5" x14ac:dyDescent="0.45">
      <c r="A44" s="5">
        <v>38660</v>
      </c>
      <c r="B44" s="6">
        <v>4</v>
      </c>
      <c r="D44" s="7">
        <v>40543</v>
      </c>
      <c r="E44" s="8">
        <v>87.6</v>
      </c>
    </row>
    <row r="45" spans="1:5" x14ac:dyDescent="0.45">
      <c r="A45" s="5">
        <v>38863</v>
      </c>
      <c r="B45" s="6">
        <v>4</v>
      </c>
      <c r="D45" s="7">
        <v>40633</v>
      </c>
      <c r="E45" s="8">
        <f>86.1+2.5</f>
        <v>88.6</v>
      </c>
    </row>
    <row r="46" spans="1:5" x14ac:dyDescent="0.45">
      <c r="A46" s="5">
        <v>39024</v>
      </c>
      <c r="B46" s="6">
        <v>4</v>
      </c>
      <c r="D46" s="7">
        <v>40724</v>
      </c>
      <c r="E46" s="8">
        <v>87.9</v>
      </c>
    </row>
    <row r="47" spans="1:5" x14ac:dyDescent="0.45">
      <c r="A47" s="5">
        <v>39227</v>
      </c>
      <c r="B47" s="6">
        <v>4</v>
      </c>
      <c r="D47" s="7">
        <v>40816</v>
      </c>
      <c r="E47" s="8">
        <f>84</f>
        <v>84</v>
      </c>
    </row>
    <row r="48" spans="1:5" x14ac:dyDescent="0.45">
      <c r="A48" s="5">
        <v>39388</v>
      </c>
      <c r="B48" s="6">
        <v>4</v>
      </c>
      <c r="D48" s="7">
        <v>40908</v>
      </c>
      <c r="E48" s="8">
        <v>85.1</v>
      </c>
    </row>
    <row r="49" spans="1:5" x14ac:dyDescent="0.45">
      <c r="A49" s="5">
        <v>39598</v>
      </c>
      <c r="B49" s="6">
        <v>4</v>
      </c>
      <c r="D49" s="7">
        <v>40999</v>
      </c>
      <c r="E49" s="8">
        <f>83.4+2.5</f>
        <v>85.9</v>
      </c>
    </row>
    <row r="50" spans="1:5" x14ac:dyDescent="0.45">
      <c r="A50" s="5">
        <v>39724</v>
      </c>
      <c r="B50" s="6">
        <v>4</v>
      </c>
      <c r="D50" s="7">
        <v>41090</v>
      </c>
      <c r="E50" s="8">
        <v>83.3</v>
      </c>
    </row>
    <row r="51" spans="1:5" x14ac:dyDescent="0.45">
      <c r="A51" s="5">
        <v>39812</v>
      </c>
      <c r="B51" s="6">
        <v>8</v>
      </c>
      <c r="D51" s="7">
        <v>41182</v>
      </c>
      <c r="E51" s="8">
        <f>81.7+2.5</f>
        <v>84.2</v>
      </c>
    </row>
    <row r="52" spans="1:5" x14ac:dyDescent="0.45">
      <c r="A52" s="5">
        <v>40319</v>
      </c>
      <c r="B52" s="6">
        <v>4</v>
      </c>
      <c r="D52" s="7">
        <v>41274</v>
      </c>
      <c r="E52" s="8">
        <v>84</v>
      </c>
    </row>
    <row r="53" spans="1:5" x14ac:dyDescent="0.45">
      <c r="A53" s="5">
        <v>40480</v>
      </c>
      <c r="B53" s="9">
        <v>4</v>
      </c>
      <c r="D53" s="7">
        <v>41364</v>
      </c>
      <c r="E53" s="8">
        <f>83+2.5</f>
        <v>85.5</v>
      </c>
    </row>
    <row r="54" spans="1:5" x14ac:dyDescent="0.45">
      <c r="A54" s="5">
        <v>40661</v>
      </c>
      <c r="B54" s="9">
        <v>2.5</v>
      </c>
      <c r="D54" s="7">
        <v>41455</v>
      </c>
      <c r="E54" s="8">
        <v>84.6</v>
      </c>
    </row>
    <row r="55" spans="1:5" x14ac:dyDescent="0.45">
      <c r="A55" s="5">
        <v>40844</v>
      </c>
      <c r="B55" s="9">
        <v>2.5</v>
      </c>
      <c r="D55" s="7">
        <v>41547</v>
      </c>
      <c r="E55" s="8">
        <f>83.6+2.5</f>
        <v>86.1</v>
      </c>
    </row>
    <row r="56" spans="1:5" x14ac:dyDescent="0.45">
      <c r="A56" s="5">
        <v>41029</v>
      </c>
      <c r="B56" s="9">
        <v>2.5</v>
      </c>
      <c r="D56" s="7">
        <v>41639</v>
      </c>
      <c r="E56" s="8">
        <v>85.75</v>
      </c>
    </row>
    <row r="57" spans="1:5" x14ac:dyDescent="0.45">
      <c r="A57" s="5">
        <v>41213</v>
      </c>
      <c r="B57" s="9">
        <v>2.5</v>
      </c>
      <c r="D57" s="7">
        <v>41729</v>
      </c>
      <c r="E57" s="8">
        <f>82.3+1.25</f>
        <v>83.55</v>
      </c>
    </row>
    <row r="58" spans="1:5" x14ac:dyDescent="0.45">
      <c r="A58" s="5">
        <v>41394</v>
      </c>
      <c r="B58" s="9">
        <v>2.5</v>
      </c>
      <c r="D58" s="7">
        <v>41820</v>
      </c>
      <c r="E58" s="8">
        <v>82.01</v>
      </c>
    </row>
    <row r="59" spans="1:5" x14ac:dyDescent="0.45">
      <c r="A59" s="5">
        <v>41578</v>
      </c>
      <c r="B59" s="9">
        <v>2.5</v>
      </c>
      <c r="D59" s="7">
        <v>41912</v>
      </c>
      <c r="E59" s="8">
        <v>82.19</v>
      </c>
    </row>
    <row r="60" spans="1:5" x14ac:dyDescent="0.45">
      <c r="A60" s="5">
        <v>41670</v>
      </c>
      <c r="B60" s="9">
        <v>1.25</v>
      </c>
      <c r="D60" s="7">
        <v>42004</v>
      </c>
      <c r="E60" s="8">
        <v>82.85</v>
      </c>
    </row>
    <row r="61" spans="1:5" x14ac:dyDescent="0.45">
      <c r="A61" s="5">
        <v>41759</v>
      </c>
      <c r="B61" s="9">
        <v>1.25</v>
      </c>
      <c r="D61" s="7">
        <v>42094</v>
      </c>
      <c r="E61" s="8">
        <v>80.44</v>
      </c>
    </row>
    <row r="62" spans="1:5" x14ac:dyDescent="0.45">
      <c r="A62" s="5">
        <v>41820</v>
      </c>
      <c r="B62" s="9">
        <v>1.25</v>
      </c>
      <c r="D62" s="7">
        <v>42185</v>
      </c>
      <c r="E62" s="8">
        <v>79.19</v>
      </c>
    </row>
    <row r="63" spans="1:5" x14ac:dyDescent="0.45">
      <c r="A63" s="5">
        <v>41943</v>
      </c>
      <c r="B63" s="9">
        <v>1.25</v>
      </c>
      <c r="D63" s="7">
        <v>42277</v>
      </c>
      <c r="E63" s="8">
        <v>78.36</v>
      </c>
    </row>
    <row r="64" spans="1:5" x14ac:dyDescent="0.45">
      <c r="A64" s="5">
        <v>42044</v>
      </c>
      <c r="B64" s="9">
        <v>1.25</v>
      </c>
      <c r="D64" s="7">
        <v>42369</v>
      </c>
      <c r="E64" s="8">
        <v>73.92</v>
      </c>
    </row>
    <row r="65" spans="1:5" x14ac:dyDescent="0.45">
      <c r="A65" s="5">
        <v>42124</v>
      </c>
      <c r="B65" s="9">
        <v>1.25</v>
      </c>
      <c r="D65" s="7">
        <v>42460</v>
      </c>
      <c r="E65" s="8">
        <v>72.08</v>
      </c>
    </row>
    <row r="66" spans="1:5" x14ac:dyDescent="0.45">
      <c r="A66" s="5">
        <v>42185</v>
      </c>
      <c r="B66" s="6">
        <v>1.25</v>
      </c>
      <c r="D66" s="7">
        <v>42551</v>
      </c>
      <c r="E66" s="8">
        <v>69.22</v>
      </c>
    </row>
    <row r="67" spans="1:5" x14ac:dyDescent="0.45">
      <c r="A67" s="5">
        <v>42307</v>
      </c>
      <c r="B67" s="6">
        <v>1.25</v>
      </c>
      <c r="D67" s="7">
        <v>42643</v>
      </c>
      <c r="E67" s="8">
        <v>71</v>
      </c>
    </row>
    <row r="68" spans="1:5" x14ac:dyDescent="0.45">
      <c r="A68" s="5">
        <v>42398</v>
      </c>
      <c r="B68" s="6">
        <v>1.25</v>
      </c>
      <c r="D68" s="7">
        <v>42735</v>
      </c>
      <c r="E68" s="8">
        <v>71.599999999999994</v>
      </c>
    </row>
    <row r="69" spans="1:5" x14ac:dyDescent="0.45">
      <c r="A69" s="5">
        <v>42489</v>
      </c>
      <c r="B69" s="6">
        <v>1.25</v>
      </c>
      <c r="D69" s="7">
        <v>42825</v>
      </c>
      <c r="E69" s="8">
        <v>72.099999999999994</v>
      </c>
    </row>
    <row r="70" spans="1:5" x14ac:dyDescent="0.45">
      <c r="A70" s="5">
        <v>42551</v>
      </c>
      <c r="B70" s="6">
        <v>1.25</v>
      </c>
      <c r="D70" s="7">
        <v>42916</v>
      </c>
      <c r="E70" s="10">
        <v>71.5</v>
      </c>
    </row>
    <row r="71" spans="1:5" x14ac:dyDescent="0.45">
      <c r="A71" s="5">
        <v>42674</v>
      </c>
      <c r="B71" s="9">
        <v>1.25</v>
      </c>
      <c r="D71" s="7">
        <v>43008</v>
      </c>
      <c r="E71" s="10">
        <v>73.7</v>
      </c>
    </row>
    <row r="72" spans="1:5" x14ac:dyDescent="0.45">
      <c r="A72" s="5">
        <v>42766</v>
      </c>
      <c r="B72" s="9">
        <v>1</v>
      </c>
      <c r="D72" s="7">
        <v>43100</v>
      </c>
      <c r="E72" s="10">
        <v>71.900000000000006</v>
      </c>
    </row>
    <row r="73" spans="1:5" x14ac:dyDescent="0.45">
      <c r="A73" s="5">
        <v>42916</v>
      </c>
      <c r="B73" s="9">
        <v>1</v>
      </c>
      <c r="D73" s="7">
        <v>43190</v>
      </c>
      <c r="E73" s="8">
        <v>74.7</v>
      </c>
    </row>
    <row r="74" spans="1:5" x14ac:dyDescent="0.45">
      <c r="A74" s="5">
        <v>43098</v>
      </c>
      <c r="B74" s="9">
        <v>2</v>
      </c>
      <c r="D74" s="7">
        <v>43281</v>
      </c>
      <c r="E74" s="10">
        <v>75.900000000000006</v>
      </c>
    </row>
    <row r="75" spans="1:5" x14ac:dyDescent="0.45">
      <c r="A75" s="5">
        <v>43280</v>
      </c>
      <c r="B75" s="9">
        <v>2</v>
      </c>
      <c r="D75" s="7">
        <v>43373</v>
      </c>
      <c r="E75" s="10">
        <v>77.900000000000006</v>
      </c>
    </row>
    <row r="76" spans="1:5" x14ac:dyDescent="0.45">
      <c r="A76" s="5">
        <v>43464</v>
      </c>
      <c r="B76" s="9">
        <v>2</v>
      </c>
      <c r="D76" s="7">
        <v>43465</v>
      </c>
      <c r="E76" s="10">
        <v>77.400000000000006</v>
      </c>
    </row>
    <row r="77" spans="1:5" x14ac:dyDescent="0.45">
      <c r="A77" s="5">
        <v>43644</v>
      </c>
      <c r="B77" s="10">
        <v>2</v>
      </c>
      <c r="D77" s="7">
        <v>43555</v>
      </c>
      <c r="E77" s="10">
        <v>78.599999999999994</v>
      </c>
    </row>
    <row r="78" spans="1:5" x14ac:dyDescent="0.45">
      <c r="A78" s="5">
        <v>43830</v>
      </c>
      <c r="B78" s="10">
        <v>2</v>
      </c>
      <c r="D78" s="7">
        <v>43646</v>
      </c>
      <c r="E78" s="10">
        <v>85.15</v>
      </c>
    </row>
    <row r="79" spans="1:5" x14ac:dyDescent="0.45">
      <c r="A79" s="5">
        <v>44012</v>
      </c>
      <c r="B79" s="10">
        <v>2</v>
      </c>
      <c r="D79" s="7">
        <v>43738</v>
      </c>
      <c r="E79" s="10">
        <v>85.279525000573713</v>
      </c>
    </row>
    <row r="80" spans="1:5" x14ac:dyDescent="0.45">
      <c r="A80" s="5">
        <v>44134</v>
      </c>
      <c r="B80" s="10">
        <v>9</v>
      </c>
      <c r="D80" s="7">
        <v>43830</v>
      </c>
      <c r="E80" s="6">
        <v>82.58</v>
      </c>
    </row>
    <row r="81" spans="1:5" x14ac:dyDescent="0.45">
      <c r="A81" s="5">
        <v>44196</v>
      </c>
      <c r="B81" s="10">
        <v>1.95</v>
      </c>
      <c r="D81" s="7">
        <v>43921</v>
      </c>
      <c r="E81" s="6">
        <v>77.37</v>
      </c>
    </row>
    <row r="82" spans="1:5" x14ac:dyDescent="0.45">
      <c r="A82" s="5">
        <v>44377</v>
      </c>
      <c r="B82" s="10">
        <v>1.73</v>
      </c>
      <c r="D82" s="7">
        <v>44012</v>
      </c>
      <c r="E82" s="6">
        <v>77.849999999999994</v>
      </c>
    </row>
    <row r="83" spans="1:5" x14ac:dyDescent="0.45">
      <c r="A83" s="5">
        <v>44561</v>
      </c>
      <c r="B83" s="10">
        <v>1.95</v>
      </c>
      <c r="D83" s="7">
        <v>44104</v>
      </c>
      <c r="E83" s="6">
        <v>78.75</v>
      </c>
    </row>
    <row r="84" spans="1:5" x14ac:dyDescent="0.45">
      <c r="A84" s="5">
        <v>44742</v>
      </c>
      <c r="B84" s="10">
        <v>2.02</v>
      </c>
      <c r="D84" s="7">
        <v>44196</v>
      </c>
      <c r="E84" s="6">
        <v>69.349999999999994</v>
      </c>
    </row>
    <row r="85" spans="1:5" x14ac:dyDescent="0.45">
      <c r="A85" s="5">
        <v>44926</v>
      </c>
      <c r="B85" s="10">
        <v>1.97</v>
      </c>
      <c r="D85" s="7">
        <v>44286</v>
      </c>
      <c r="E85" s="6">
        <v>70.33</v>
      </c>
    </row>
    <row r="86" spans="1:5" x14ac:dyDescent="0.45">
      <c r="D86" s="7">
        <v>44377</v>
      </c>
      <c r="E86" s="10">
        <v>78.17</v>
      </c>
    </row>
    <row r="87" spans="1:5" x14ac:dyDescent="0.45">
      <c r="D87" s="7">
        <v>44469</v>
      </c>
      <c r="E87" s="10">
        <v>81.16</v>
      </c>
    </row>
    <row r="88" spans="1:5" x14ac:dyDescent="0.45">
      <c r="D88" s="7">
        <v>44561</v>
      </c>
      <c r="E88" s="10">
        <v>80.650000000000006</v>
      </c>
    </row>
    <row r="89" spans="1:5" x14ac:dyDescent="0.45">
      <c r="D89" s="7">
        <v>44651</v>
      </c>
      <c r="E89" s="10">
        <v>82.05</v>
      </c>
    </row>
    <row r="90" spans="1:5" x14ac:dyDescent="0.45">
      <c r="D90" s="7">
        <v>44742</v>
      </c>
      <c r="E90" s="10">
        <v>78.69</v>
      </c>
    </row>
    <row r="91" spans="1:5" x14ac:dyDescent="0.45">
      <c r="D91" s="7">
        <v>44834</v>
      </c>
      <c r="E91" s="10">
        <v>77.94</v>
      </c>
    </row>
    <row r="92" spans="1:5" x14ac:dyDescent="0.45">
      <c r="D92" s="7">
        <v>44926</v>
      </c>
      <c r="E92" s="10">
        <v>72.92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2689-4F40-4494-A110-0955085801B8}">
  <dimension ref="A1:E60"/>
  <sheetViews>
    <sheetView topLeftCell="A34" workbookViewId="0">
      <selection activeCell="G28" sqref="G28"/>
    </sheetView>
  </sheetViews>
  <sheetFormatPr defaultRowHeight="14.25" x14ac:dyDescent="0.45"/>
  <cols>
    <col min="1" max="1" width="10.19921875" bestFit="1" customWidth="1"/>
    <col min="4" max="4" width="11.73046875" bestFit="1" customWidth="1"/>
  </cols>
  <sheetData>
    <row r="1" spans="1:5" x14ac:dyDescent="0.45">
      <c r="A1" s="1"/>
      <c r="B1" s="1"/>
      <c r="C1" s="1"/>
      <c r="D1" s="1"/>
      <c r="E1" s="1"/>
    </row>
    <row r="2" spans="1:5" x14ac:dyDescent="0.45">
      <c r="A2" s="2" t="s">
        <v>0</v>
      </c>
      <c r="B2" s="3" t="s">
        <v>1</v>
      </c>
      <c r="D2" s="4" t="s">
        <v>2</v>
      </c>
      <c r="E2" s="2"/>
    </row>
    <row r="3" spans="1:5" x14ac:dyDescent="0.45">
      <c r="A3" s="5">
        <v>35464</v>
      </c>
      <c r="B3" s="6">
        <v>2</v>
      </c>
      <c r="D3" s="7">
        <v>39721</v>
      </c>
      <c r="E3" s="8">
        <v>100</v>
      </c>
    </row>
    <row r="4" spans="1:5" x14ac:dyDescent="0.45">
      <c r="A4" s="5">
        <v>35611</v>
      </c>
      <c r="B4" s="6">
        <v>3</v>
      </c>
      <c r="D4" s="7">
        <v>39813</v>
      </c>
      <c r="E4" s="8">
        <f>90.1+5</f>
        <v>95.1</v>
      </c>
    </row>
    <row r="5" spans="1:5" x14ac:dyDescent="0.45">
      <c r="A5" s="5">
        <v>35818</v>
      </c>
      <c r="B5" s="6">
        <v>2.2000000000000002</v>
      </c>
      <c r="D5" s="7">
        <v>39903</v>
      </c>
      <c r="E5" s="8">
        <v>85.3</v>
      </c>
    </row>
    <row r="6" spans="1:5" x14ac:dyDescent="0.45">
      <c r="A6" s="5">
        <v>36007</v>
      </c>
      <c r="B6" s="6">
        <v>3.8</v>
      </c>
      <c r="D6" s="7">
        <v>39994</v>
      </c>
      <c r="E6" s="8">
        <f>82.8+2.5</f>
        <v>85.3</v>
      </c>
    </row>
    <row r="7" spans="1:5" x14ac:dyDescent="0.45">
      <c r="A7" s="5">
        <v>36174</v>
      </c>
      <c r="B7" s="6">
        <v>2.75</v>
      </c>
      <c r="D7" s="7">
        <v>40086</v>
      </c>
      <c r="E7" s="8">
        <v>81.900000000000006</v>
      </c>
    </row>
    <row r="8" spans="1:5" x14ac:dyDescent="0.45">
      <c r="A8" s="5">
        <v>36250</v>
      </c>
      <c r="B8" s="6">
        <v>4.5</v>
      </c>
      <c r="D8" s="7">
        <v>40178</v>
      </c>
      <c r="E8" s="8">
        <f>79.8+2.5</f>
        <v>82.3</v>
      </c>
    </row>
    <row r="9" spans="1:5" x14ac:dyDescent="0.45">
      <c r="A9" s="5">
        <v>36371</v>
      </c>
      <c r="B9" s="6">
        <v>0.5</v>
      </c>
      <c r="D9" s="7">
        <v>40268</v>
      </c>
      <c r="E9" s="8">
        <v>81.599999999999994</v>
      </c>
    </row>
    <row r="10" spans="1:5" x14ac:dyDescent="0.45">
      <c r="A10" s="5">
        <v>36539</v>
      </c>
      <c r="B10" s="6">
        <v>2.5</v>
      </c>
      <c r="D10" s="7">
        <v>40359</v>
      </c>
      <c r="E10" s="8">
        <v>80</v>
      </c>
    </row>
    <row r="11" spans="1:5" x14ac:dyDescent="0.45">
      <c r="A11" s="5">
        <v>36707</v>
      </c>
      <c r="B11" s="6">
        <v>6.05</v>
      </c>
      <c r="D11" s="7">
        <v>40451</v>
      </c>
      <c r="E11" s="8">
        <v>80.8</v>
      </c>
    </row>
    <row r="12" spans="1:5" x14ac:dyDescent="0.45">
      <c r="A12" s="5">
        <v>36910</v>
      </c>
      <c r="B12" s="6">
        <v>2.5</v>
      </c>
      <c r="D12" s="7">
        <v>40543</v>
      </c>
      <c r="E12" s="8">
        <v>78.430000000000007</v>
      </c>
    </row>
    <row r="13" spans="1:5" x14ac:dyDescent="0.45">
      <c r="A13" s="5">
        <v>37095</v>
      </c>
      <c r="B13" s="6">
        <v>5</v>
      </c>
      <c r="D13" s="7">
        <v>40633</v>
      </c>
      <c r="E13" s="8">
        <v>80.5</v>
      </c>
    </row>
    <row r="14" spans="1:5" x14ac:dyDescent="0.45">
      <c r="A14" s="5">
        <v>37267</v>
      </c>
      <c r="B14" s="6">
        <v>2.6</v>
      </c>
      <c r="D14" s="7">
        <v>40724</v>
      </c>
      <c r="E14" s="8">
        <f>75.9+2.5</f>
        <v>78.400000000000006</v>
      </c>
    </row>
    <row r="15" spans="1:5" x14ac:dyDescent="0.45">
      <c r="A15" s="5">
        <v>37470</v>
      </c>
      <c r="B15" s="6">
        <v>4.9000000000000004</v>
      </c>
      <c r="D15" s="7">
        <v>40816</v>
      </c>
      <c r="E15" s="8">
        <v>79.5</v>
      </c>
    </row>
    <row r="16" spans="1:5" x14ac:dyDescent="0.45">
      <c r="A16" s="5">
        <v>37650</v>
      </c>
      <c r="B16" s="6">
        <v>2.8</v>
      </c>
      <c r="D16" s="7">
        <v>40908</v>
      </c>
      <c r="E16" s="8">
        <v>79.2</v>
      </c>
    </row>
    <row r="17" spans="1:5" x14ac:dyDescent="0.45">
      <c r="A17" s="5">
        <v>37831</v>
      </c>
      <c r="B17" s="6">
        <v>5.2</v>
      </c>
      <c r="D17" s="7">
        <v>40999</v>
      </c>
      <c r="E17" s="8">
        <v>78</v>
      </c>
    </row>
    <row r="18" spans="1:5" x14ac:dyDescent="0.45">
      <c r="A18" s="5">
        <v>38014</v>
      </c>
      <c r="B18" s="6">
        <v>3</v>
      </c>
      <c r="D18" s="7">
        <v>41090</v>
      </c>
      <c r="E18" s="8">
        <f>75.9+2.5</f>
        <v>78.400000000000006</v>
      </c>
    </row>
    <row r="19" spans="1:5" x14ac:dyDescent="0.45">
      <c r="A19" s="5">
        <v>38135</v>
      </c>
      <c r="B19" s="6">
        <v>3.75</v>
      </c>
      <c r="D19" s="7">
        <v>41182</v>
      </c>
      <c r="E19" s="8">
        <v>76</v>
      </c>
    </row>
    <row r="20" spans="1:5" x14ac:dyDescent="0.45">
      <c r="A20" s="5">
        <v>38195</v>
      </c>
      <c r="B20" s="6">
        <v>1.75</v>
      </c>
      <c r="D20" s="7">
        <v>41274</v>
      </c>
      <c r="E20" s="8">
        <v>74.400000000000006</v>
      </c>
    </row>
    <row r="21" spans="1:5" x14ac:dyDescent="0.45">
      <c r="A21" s="5">
        <v>38359</v>
      </c>
      <c r="B21" s="9">
        <v>4.25</v>
      </c>
      <c r="D21" s="7">
        <v>41364</v>
      </c>
      <c r="E21" s="8">
        <v>74.2</v>
      </c>
    </row>
    <row r="22" spans="1:5" x14ac:dyDescent="0.45">
      <c r="A22" s="5">
        <v>38547</v>
      </c>
      <c r="B22" s="9">
        <v>4.75</v>
      </c>
      <c r="D22" s="7">
        <v>41455</v>
      </c>
      <c r="E22" s="8">
        <f>72+2.5</f>
        <v>74.5</v>
      </c>
    </row>
    <row r="23" spans="1:5" x14ac:dyDescent="0.45">
      <c r="A23" s="5">
        <v>38737</v>
      </c>
      <c r="B23" s="9">
        <v>4.5</v>
      </c>
      <c r="D23" s="7">
        <v>41547</v>
      </c>
      <c r="E23" s="8">
        <v>73</v>
      </c>
    </row>
    <row r="24" spans="1:5" x14ac:dyDescent="0.45">
      <c r="A24" s="5">
        <v>38807</v>
      </c>
      <c r="B24" s="9">
        <v>2.5</v>
      </c>
      <c r="D24" s="7">
        <v>41639</v>
      </c>
      <c r="E24" s="8">
        <v>70.900000000000006</v>
      </c>
    </row>
    <row r="25" spans="1:5" x14ac:dyDescent="0.45">
      <c r="A25" s="5">
        <v>38933</v>
      </c>
      <c r="B25" s="9">
        <v>5</v>
      </c>
      <c r="D25" s="7">
        <v>41729</v>
      </c>
      <c r="E25" s="8">
        <v>71.3</v>
      </c>
    </row>
    <row r="26" spans="1:5" x14ac:dyDescent="0.45">
      <c r="A26" s="5">
        <v>39087</v>
      </c>
      <c r="B26" s="9">
        <v>5</v>
      </c>
      <c r="D26" s="7">
        <v>41820</v>
      </c>
      <c r="E26" s="8">
        <f>69.31+2.5</f>
        <v>71.81</v>
      </c>
    </row>
    <row r="27" spans="1:5" x14ac:dyDescent="0.45">
      <c r="A27" s="5">
        <v>39177</v>
      </c>
      <c r="B27" s="9">
        <v>5</v>
      </c>
      <c r="D27" s="7">
        <v>41912</v>
      </c>
      <c r="E27" s="8">
        <v>69.92</v>
      </c>
    </row>
    <row r="28" spans="1:5" x14ac:dyDescent="0.45">
      <c r="A28" s="5">
        <v>39451</v>
      </c>
      <c r="B28" s="9">
        <v>5</v>
      </c>
      <c r="D28" s="7">
        <v>42004</v>
      </c>
      <c r="E28" s="8">
        <v>69.069999999999993</v>
      </c>
    </row>
    <row r="29" spans="1:5" x14ac:dyDescent="0.45">
      <c r="A29" s="5">
        <v>39675</v>
      </c>
      <c r="B29" s="9">
        <v>5</v>
      </c>
      <c r="D29" s="7">
        <v>42094</v>
      </c>
      <c r="E29" s="8">
        <v>71.599999999999994</v>
      </c>
    </row>
    <row r="30" spans="1:5" x14ac:dyDescent="0.45">
      <c r="A30" s="5">
        <v>39822</v>
      </c>
      <c r="B30" s="9">
        <v>5</v>
      </c>
      <c r="D30" s="7">
        <v>42185</v>
      </c>
      <c r="E30" s="8">
        <v>72.3</v>
      </c>
    </row>
    <row r="31" spans="1:5" x14ac:dyDescent="0.45">
      <c r="A31" s="5">
        <v>40024</v>
      </c>
      <c r="B31" s="9">
        <v>2.5</v>
      </c>
      <c r="D31" s="7">
        <v>42277</v>
      </c>
      <c r="E31" s="8">
        <v>72.650000000000006</v>
      </c>
    </row>
    <row r="32" spans="1:5" x14ac:dyDescent="0.45">
      <c r="A32" s="5">
        <v>40184</v>
      </c>
      <c r="B32" s="9">
        <v>2.5</v>
      </c>
      <c r="D32" s="7">
        <v>42369</v>
      </c>
      <c r="E32" s="8">
        <v>70.56</v>
      </c>
    </row>
    <row r="33" spans="1:5" x14ac:dyDescent="0.45">
      <c r="A33" s="5">
        <v>40354</v>
      </c>
      <c r="B33" s="9">
        <v>2.5</v>
      </c>
      <c r="D33" s="7">
        <v>42460</v>
      </c>
      <c r="E33" s="8">
        <v>72</v>
      </c>
    </row>
    <row r="34" spans="1:5" x14ac:dyDescent="0.45">
      <c r="A34" s="5">
        <v>40542</v>
      </c>
      <c r="B34" s="6">
        <v>2.5</v>
      </c>
      <c r="D34" s="7">
        <v>42551</v>
      </c>
      <c r="E34" s="8">
        <v>72.3</v>
      </c>
    </row>
    <row r="35" spans="1:5" x14ac:dyDescent="0.45">
      <c r="A35" s="5">
        <v>40753</v>
      </c>
      <c r="B35" s="6">
        <v>2.5</v>
      </c>
      <c r="D35" s="7">
        <v>42643</v>
      </c>
      <c r="E35" s="8">
        <v>72.900000000000006</v>
      </c>
    </row>
    <row r="36" spans="1:5" x14ac:dyDescent="0.45">
      <c r="A36" s="5">
        <v>40907</v>
      </c>
      <c r="B36" s="6">
        <v>2.5</v>
      </c>
      <c r="D36" s="7">
        <v>42735</v>
      </c>
      <c r="E36" s="8">
        <v>73</v>
      </c>
    </row>
    <row r="37" spans="1:5" x14ac:dyDescent="0.45">
      <c r="A37" s="5">
        <v>41121</v>
      </c>
      <c r="B37" s="6">
        <v>2.5</v>
      </c>
      <c r="D37" s="7">
        <v>42825</v>
      </c>
      <c r="E37" s="8">
        <v>75.400000000000006</v>
      </c>
    </row>
    <row r="38" spans="1:5" x14ac:dyDescent="0.45">
      <c r="A38" s="5">
        <v>41273</v>
      </c>
      <c r="B38" s="6">
        <v>2.5</v>
      </c>
      <c r="D38" s="7">
        <v>42916</v>
      </c>
      <c r="E38" s="10">
        <v>75.7</v>
      </c>
    </row>
    <row r="39" spans="1:5" x14ac:dyDescent="0.45">
      <c r="A39" s="5">
        <v>41486</v>
      </c>
      <c r="B39" s="9">
        <v>2.5</v>
      </c>
      <c r="D39" s="7">
        <v>43008</v>
      </c>
      <c r="E39" s="10">
        <v>74.099999999999994</v>
      </c>
    </row>
    <row r="40" spans="1:5" x14ac:dyDescent="0.45">
      <c r="A40" s="5">
        <v>41638</v>
      </c>
      <c r="B40" s="9">
        <v>2.5</v>
      </c>
      <c r="D40" s="7">
        <v>43100</v>
      </c>
      <c r="E40" s="10">
        <v>74.5</v>
      </c>
    </row>
    <row r="41" spans="1:5" x14ac:dyDescent="0.45">
      <c r="A41" s="5">
        <v>41851</v>
      </c>
      <c r="B41" s="9">
        <v>2.5</v>
      </c>
      <c r="D41" s="7">
        <v>43190</v>
      </c>
      <c r="E41" s="8">
        <v>76</v>
      </c>
    </row>
    <row r="42" spans="1:5" x14ac:dyDescent="0.45">
      <c r="A42" s="5">
        <v>42003</v>
      </c>
      <c r="B42" s="9">
        <v>2.5</v>
      </c>
      <c r="D42" s="7">
        <v>43281</v>
      </c>
      <c r="E42" s="10">
        <v>76.5</v>
      </c>
    </row>
    <row r="43" spans="1:5" x14ac:dyDescent="0.45">
      <c r="A43" s="5">
        <v>42216</v>
      </c>
      <c r="B43" s="9">
        <v>2.5</v>
      </c>
      <c r="D43" s="7">
        <v>43373</v>
      </c>
      <c r="E43" s="10">
        <v>78.099999999999994</v>
      </c>
    </row>
    <row r="44" spans="1:5" x14ac:dyDescent="0.45">
      <c r="A44" s="5">
        <v>42368</v>
      </c>
      <c r="B44" s="9">
        <v>2.5</v>
      </c>
      <c r="D44" s="7">
        <v>43465</v>
      </c>
      <c r="E44" s="8">
        <v>80.150000000000006</v>
      </c>
    </row>
    <row r="45" spans="1:5" x14ac:dyDescent="0.45">
      <c r="A45" s="5">
        <v>42582</v>
      </c>
      <c r="B45" s="9">
        <v>2.5</v>
      </c>
      <c r="D45" s="7">
        <v>43555</v>
      </c>
      <c r="E45" s="8">
        <v>79</v>
      </c>
    </row>
    <row r="46" spans="1:5" x14ac:dyDescent="0.45">
      <c r="A46" s="5">
        <v>42734</v>
      </c>
      <c r="B46" s="9">
        <v>2.5</v>
      </c>
      <c r="D46" s="7">
        <v>43646</v>
      </c>
      <c r="E46" s="8">
        <v>79.37</v>
      </c>
    </row>
    <row r="47" spans="1:5" x14ac:dyDescent="0.45">
      <c r="A47" s="5">
        <v>42947</v>
      </c>
      <c r="B47" s="9">
        <v>2.5</v>
      </c>
      <c r="D47" s="7">
        <v>43738</v>
      </c>
      <c r="E47" s="8">
        <v>77.959999999999994</v>
      </c>
    </row>
    <row r="48" spans="1:5" x14ac:dyDescent="0.45">
      <c r="A48" s="5">
        <v>43131</v>
      </c>
      <c r="B48" s="9">
        <v>2.5</v>
      </c>
      <c r="D48" s="7">
        <v>43830</v>
      </c>
      <c r="E48" s="8">
        <v>78.2</v>
      </c>
    </row>
    <row r="49" spans="1:5" x14ac:dyDescent="0.45">
      <c r="A49" s="5">
        <v>43312</v>
      </c>
      <c r="B49" s="9">
        <v>2.5</v>
      </c>
      <c r="D49" s="7">
        <v>43921</v>
      </c>
      <c r="E49" s="8">
        <v>71.319999999999993</v>
      </c>
    </row>
    <row r="50" spans="1:5" x14ac:dyDescent="0.45">
      <c r="A50" s="5">
        <v>43496</v>
      </c>
      <c r="B50" s="9">
        <v>2.5</v>
      </c>
      <c r="D50" s="7">
        <v>44012</v>
      </c>
      <c r="E50" s="8">
        <v>71.81</v>
      </c>
    </row>
    <row r="51" spans="1:5" x14ac:dyDescent="0.45">
      <c r="A51" s="5">
        <v>43677</v>
      </c>
      <c r="B51" s="9">
        <v>2.5</v>
      </c>
      <c r="D51" s="7">
        <v>44104</v>
      </c>
      <c r="E51" s="8">
        <v>69.593762356428584</v>
      </c>
    </row>
    <row r="52" spans="1:5" x14ac:dyDescent="0.45">
      <c r="A52" s="5">
        <v>43861</v>
      </c>
      <c r="B52" s="9">
        <v>2.5</v>
      </c>
      <c r="D52" s="7">
        <v>44196</v>
      </c>
      <c r="E52" s="8">
        <v>73.48</v>
      </c>
    </row>
    <row r="53" spans="1:5" x14ac:dyDescent="0.45">
      <c r="A53" s="5">
        <v>44033</v>
      </c>
      <c r="B53" s="9">
        <v>2.5</v>
      </c>
      <c r="D53" s="7">
        <v>44286</v>
      </c>
      <c r="E53" s="8">
        <v>73.13</v>
      </c>
    </row>
    <row r="54" spans="1:5" x14ac:dyDescent="0.45">
      <c r="A54" s="5">
        <v>44225</v>
      </c>
      <c r="B54" s="9">
        <v>1.74</v>
      </c>
      <c r="D54" s="7">
        <v>44377</v>
      </c>
      <c r="E54" s="8">
        <v>73.81</v>
      </c>
    </row>
    <row r="55" spans="1:5" x14ac:dyDescent="0.45">
      <c r="A55" s="5">
        <v>44407</v>
      </c>
      <c r="B55" s="9">
        <v>1.83</v>
      </c>
      <c r="D55" s="7">
        <v>44469</v>
      </c>
      <c r="E55" s="15">
        <f>58.8</f>
        <v>58.8</v>
      </c>
    </row>
    <row r="56" spans="1:5" x14ac:dyDescent="0.45">
      <c r="A56" s="5">
        <v>44407</v>
      </c>
      <c r="B56" s="9">
        <v>15</v>
      </c>
      <c r="D56" s="7">
        <v>44561</v>
      </c>
      <c r="E56" s="8">
        <v>52.9</v>
      </c>
    </row>
    <row r="57" spans="1:5" x14ac:dyDescent="0.45">
      <c r="A57" s="5">
        <v>44561</v>
      </c>
      <c r="B57" s="9">
        <v>7</v>
      </c>
      <c r="D57" s="7">
        <v>44651</v>
      </c>
      <c r="E57" s="10">
        <v>53.38</v>
      </c>
    </row>
    <row r="58" spans="1:5" x14ac:dyDescent="0.45">
      <c r="A58" s="5">
        <v>44592</v>
      </c>
      <c r="B58" s="9">
        <v>1.47</v>
      </c>
      <c r="D58" s="7">
        <v>44742</v>
      </c>
      <c r="E58" s="8">
        <v>53.79</v>
      </c>
    </row>
    <row r="59" spans="1:5" x14ac:dyDescent="0.45">
      <c r="A59" s="5">
        <v>44771</v>
      </c>
      <c r="B59" s="10">
        <v>1.33</v>
      </c>
      <c r="D59" s="7">
        <v>44834</v>
      </c>
      <c r="E59" s="8">
        <v>52.9</v>
      </c>
    </row>
    <row r="60" spans="1:5" x14ac:dyDescent="0.45">
      <c r="D60" s="7">
        <v>44926</v>
      </c>
      <c r="E60" s="8">
        <v>51.39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C803-88F4-44B4-ABCA-C5700A83D520}">
  <dimension ref="A1:E60"/>
  <sheetViews>
    <sheetView topLeftCell="A31" workbookViewId="0">
      <selection activeCell="H39" sqref="H39"/>
    </sheetView>
  </sheetViews>
  <sheetFormatPr defaultRowHeight="14.25" x14ac:dyDescent="0.45"/>
  <cols>
    <col min="1" max="1" width="10.19921875" bestFit="1" customWidth="1"/>
    <col min="4" max="4" width="11.73046875" bestFit="1" customWidth="1"/>
  </cols>
  <sheetData>
    <row r="1" spans="1:5" x14ac:dyDescent="0.45">
      <c r="A1" s="1"/>
      <c r="B1" s="1"/>
      <c r="C1" s="1"/>
      <c r="D1" s="1"/>
      <c r="E1" s="13"/>
    </row>
    <row r="2" spans="1:5" x14ac:dyDescent="0.45">
      <c r="A2" s="2" t="s">
        <v>0</v>
      </c>
      <c r="B2" s="3" t="s">
        <v>1</v>
      </c>
      <c r="D2" s="4" t="s">
        <v>2</v>
      </c>
      <c r="E2" s="14"/>
    </row>
    <row r="3" spans="1:5" x14ac:dyDescent="0.45">
      <c r="A3" s="5">
        <v>36143</v>
      </c>
      <c r="B3" s="6">
        <v>1.25</v>
      </c>
      <c r="D3" s="7">
        <v>39721</v>
      </c>
      <c r="E3" s="8">
        <v>37.799999999999997</v>
      </c>
    </row>
    <row r="4" spans="1:5" x14ac:dyDescent="0.45">
      <c r="A4" s="5">
        <v>36253</v>
      </c>
      <c r="B4" s="6">
        <v>2.81</v>
      </c>
      <c r="D4" s="7">
        <v>39813</v>
      </c>
      <c r="E4" s="8">
        <v>36.29</v>
      </c>
    </row>
    <row r="5" spans="1:5" x14ac:dyDescent="0.45">
      <c r="A5" s="5">
        <v>36504</v>
      </c>
      <c r="B5" s="6">
        <v>1</v>
      </c>
      <c r="D5" s="7">
        <v>39903</v>
      </c>
      <c r="E5" s="8">
        <v>33.799999999999997</v>
      </c>
    </row>
    <row r="6" spans="1:5" x14ac:dyDescent="0.45">
      <c r="A6" s="5">
        <v>36556</v>
      </c>
      <c r="B6" s="6">
        <v>1.06</v>
      </c>
      <c r="D6" s="7">
        <v>39994</v>
      </c>
      <c r="E6" s="8">
        <v>34.200000000000003</v>
      </c>
    </row>
    <row r="7" spans="1:5" x14ac:dyDescent="0.45">
      <c r="A7" s="5">
        <v>36721</v>
      </c>
      <c r="B7" s="6">
        <v>2.1</v>
      </c>
      <c r="D7" s="7">
        <v>40086</v>
      </c>
      <c r="E7" s="8">
        <f>33.7+1.25</f>
        <v>34.950000000000003</v>
      </c>
    </row>
    <row r="8" spans="1:5" x14ac:dyDescent="0.45">
      <c r="A8" s="5">
        <v>36868</v>
      </c>
      <c r="B8" s="6">
        <v>1</v>
      </c>
      <c r="D8" s="7">
        <v>40178</v>
      </c>
      <c r="E8" s="8">
        <v>34.18</v>
      </c>
    </row>
    <row r="9" spans="1:5" x14ac:dyDescent="0.45">
      <c r="A9" s="5">
        <v>37085</v>
      </c>
      <c r="B9" s="6">
        <v>2</v>
      </c>
      <c r="D9" s="7">
        <v>40268</v>
      </c>
      <c r="E9" s="8">
        <f>33.5+1.25</f>
        <v>34.75</v>
      </c>
    </row>
    <row r="10" spans="1:5" x14ac:dyDescent="0.45">
      <c r="A10" s="5">
        <v>37253</v>
      </c>
      <c r="B10" s="6">
        <v>0.5</v>
      </c>
      <c r="D10" s="7">
        <v>40359</v>
      </c>
      <c r="E10" s="8">
        <v>33.9</v>
      </c>
    </row>
    <row r="11" spans="1:5" x14ac:dyDescent="0.45">
      <c r="A11" s="5">
        <v>37277</v>
      </c>
      <c r="B11" s="6">
        <v>1.3</v>
      </c>
      <c r="D11" s="7">
        <v>40451</v>
      </c>
      <c r="E11" s="8">
        <f>33.8+1.25</f>
        <v>35.049999999999997</v>
      </c>
    </row>
    <row r="12" spans="1:5" x14ac:dyDescent="0.45">
      <c r="A12" s="5">
        <v>37315</v>
      </c>
      <c r="B12" s="6">
        <v>1.18</v>
      </c>
      <c r="D12" s="7">
        <v>40543</v>
      </c>
      <c r="E12" s="8">
        <v>34.68</v>
      </c>
    </row>
    <row r="13" spans="1:5" x14ac:dyDescent="0.45">
      <c r="A13" s="5">
        <v>37459</v>
      </c>
      <c r="B13" s="6">
        <v>2</v>
      </c>
      <c r="D13" s="7">
        <v>40633</v>
      </c>
      <c r="E13" s="8">
        <v>33</v>
      </c>
    </row>
    <row r="14" spans="1:5" x14ac:dyDescent="0.45">
      <c r="A14" s="5">
        <v>37498</v>
      </c>
      <c r="B14" s="6">
        <v>0.87</v>
      </c>
      <c r="D14" s="7">
        <v>40724</v>
      </c>
      <c r="E14" s="8">
        <v>33.65</v>
      </c>
    </row>
    <row r="15" spans="1:5" x14ac:dyDescent="0.45">
      <c r="A15" s="5">
        <v>37600</v>
      </c>
      <c r="B15" s="6">
        <v>0.5</v>
      </c>
      <c r="D15" s="7">
        <v>40816</v>
      </c>
      <c r="E15" s="8">
        <f>31.7+1.25</f>
        <v>32.950000000000003</v>
      </c>
    </row>
    <row r="16" spans="1:5" x14ac:dyDescent="0.45">
      <c r="A16" s="5">
        <v>37820</v>
      </c>
      <c r="B16" s="6">
        <v>4.26</v>
      </c>
      <c r="D16" s="7">
        <v>40908</v>
      </c>
      <c r="E16" s="8">
        <v>32.86</v>
      </c>
    </row>
    <row r="17" spans="1:5" x14ac:dyDescent="0.45">
      <c r="A17" s="5">
        <v>37820</v>
      </c>
      <c r="B17" s="6">
        <v>1.1000000000000001</v>
      </c>
      <c r="D17" s="7">
        <v>40999</v>
      </c>
      <c r="E17" s="8">
        <v>32.6</v>
      </c>
    </row>
    <row r="18" spans="1:5" x14ac:dyDescent="0.45">
      <c r="A18" s="5">
        <v>38184</v>
      </c>
      <c r="B18" s="6">
        <v>1.8</v>
      </c>
      <c r="D18" s="7">
        <v>41090</v>
      </c>
      <c r="E18" s="8">
        <v>32.6</v>
      </c>
    </row>
    <row r="19" spans="1:5" x14ac:dyDescent="0.45">
      <c r="A19" s="5">
        <v>38247</v>
      </c>
      <c r="B19" s="6">
        <v>0.2</v>
      </c>
      <c r="D19" s="7">
        <v>41182</v>
      </c>
      <c r="E19" s="8">
        <f>31.87+1.25</f>
        <v>33.120000000000005</v>
      </c>
    </row>
    <row r="20" spans="1:5" x14ac:dyDescent="0.45">
      <c r="A20" s="5">
        <v>38604</v>
      </c>
      <c r="B20" s="6">
        <v>1</v>
      </c>
      <c r="D20" s="7">
        <v>41274</v>
      </c>
      <c r="E20" s="8">
        <v>32.24</v>
      </c>
    </row>
    <row r="21" spans="1:5" x14ac:dyDescent="0.45">
      <c r="A21" s="5">
        <v>38982</v>
      </c>
      <c r="B21" s="9">
        <v>1.25</v>
      </c>
      <c r="D21" s="7">
        <v>41364</v>
      </c>
      <c r="E21" s="8">
        <v>31.68</v>
      </c>
    </row>
    <row r="22" spans="1:5" x14ac:dyDescent="0.45">
      <c r="A22" s="5">
        <v>39101</v>
      </c>
      <c r="B22" s="9">
        <v>1.25</v>
      </c>
      <c r="D22" s="7">
        <v>41455</v>
      </c>
      <c r="E22" s="8">
        <v>32.26</v>
      </c>
    </row>
    <row r="23" spans="1:5" x14ac:dyDescent="0.45">
      <c r="A23" s="5">
        <v>39248</v>
      </c>
      <c r="B23" s="9">
        <v>0.8</v>
      </c>
      <c r="D23" s="7">
        <v>41547</v>
      </c>
      <c r="E23" s="8">
        <f>31.74+1.25</f>
        <v>32.989999999999995</v>
      </c>
    </row>
    <row r="24" spans="1:5" x14ac:dyDescent="0.45">
      <c r="A24" s="5">
        <v>39444</v>
      </c>
      <c r="B24" s="9">
        <v>1.25</v>
      </c>
      <c r="D24" s="7">
        <v>41639</v>
      </c>
      <c r="E24" s="8">
        <v>32.159999999999997</v>
      </c>
    </row>
    <row r="25" spans="1:5" x14ac:dyDescent="0.45">
      <c r="A25" s="5">
        <v>39563</v>
      </c>
      <c r="B25" s="9">
        <v>1.25</v>
      </c>
      <c r="D25" s="7">
        <v>41729</v>
      </c>
      <c r="E25" s="8">
        <v>31.07</v>
      </c>
    </row>
    <row r="26" spans="1:5" x14ac:dyDescent="0.45">
      <c r="A26" s="5">
        <v>39668</v>
      </c>
      <c r="B26" s="9">
        <v>1.25</v>
      </c>
      <c r="D26" s="7">
        <v>41820</v>
      </c>
      <c r="E26" s="8">
        <v>32.04</v>
      </c>
    </row>
    <row r="27" spans="1:5" x14ac:dyDescent="0.45">
      <c r="A27" s="5">
        <v>39920</v>
      </c>
      <c r="B27" s="9">
        <v>1.25</v>
      </c>
      <c r="D27" s="7">
        <v>41912</v>
      </c>
      <c r="E27" s="8">
        <v>32.4</v>
      </c>
    </row>
    <row r="28" spans="1:5" x14ac:dyDescent="0.45">
      <c r="A28" s="5">
        <v>40123</v>
      </c>
      <c r="B28" s="9">
        <v>1.25</v>
      </c>
      <c r="D28" s="7">
        <v>42004</v>
      </c>
      <c r="E28" s="8">
        <v>32.28</v>
      </c>
    </row>
    <row r="29" spans="1:5" x14ac:dyDescent="0.45">
      <c r="A29" s="5">
        <v>40277</v>
      </c>
      <c r="B29" s="9">
        <v>1.25</v>
      </c>
      <c r="D29" s="7">
        <v>42094</v>
      </c>
      <c r="E29" s="8">
        <v>30.98</v>
      </c>
    </row>
    <row r="30" spans="1:5" x14ac:dyDescent="0.45">
      <c r="A30" s="5">
        <v>40512</v>
      </c>
      <c r="B30" s="9">
        <v>1.25</v>
      </c>
      <c r="D30" s="7">
        <v>42185</v>
      </c>
      <c r="E30" s="8">
        <v>30.97</v>
      </c>
    </row>
    <row r="31" spans="1:5" x14ac:dyDescent="0.45">
      <c r="A31" s="5">
        <v>40633</v>
      </c>
      <c r="B31" s="9">
        <v>1.25</v>
      </c>
      <c r="D31" s="7">
        <v>42277</v>
      </c>
      <c r="E31" s="8">
        <v>31.57</v>
      </c>
    </row>
    <row r="32" spans="1:5" x14ac:dyDescent="0.45">
      <c r="A32" s="5">
        <v>40877</v>
      </c>
      <c r="B32" s="9">
        <v>1.25</v>
      </c>
      <c r="D32" s="7">
        <v>42369</v>
      </c>
      <c r="E32" s="8">
        <v>30.26</v>
      </c>
    </row>
    <row r="33" spans="1:5" x14ac:dyDescent="0.45">
      <c r="A33" s="5">
        <v>40999</v>
      </c>
      <c r="B33" s="9">
        <v>1.25</v>
      </c>
      <c r="D33" s="7">
        <v>42460</v>
      </c>
      <c r="E33" s="8">
        <v>29.08</v>
      </c>
    </row>
    <row r="34" spans="1:5" x14ac:dyDescent="0.45">
      <c r="A34" s="5">
        <v>41243</v>
      </c>
      <c r="B34" s="6">
        <v>1.25</v>
      </c>
      <c r="D34" s="7">
        <v>42551</v>
      </c>
      <c r="E34" s="8">
        <v>28.94</v>
      </c>
    </row>
    <row r="35" spans="1:5" x14ac:dyDescent="0.45">
      <c r="A35" s="5">
        <v>41361</v>
      </c>
      <c r="B35" s="6">
        <v>1.25</v>
      </c>
      <c r="D35" s="7">
        <v>42643</v>
      </c>
      <c r="E35" s="8">
        <v>30.7</v>
      </c>
    </row>
    <row r="36" spans="1:5" x14ac:dyDescent="0.45">
      <c r="A36" s="5">
        <v>41607</v>
      </c>
      <c r="B36" s="6">
        <v>1.25</v>
      </c>
      <c r="D36" s="7">
        <v>42735</v>
      </c>
      <c r="E36" s="8">
        <v>30.84</v>
      </c>
    </row>
    <row r="37" spans="1:5" x14ac:dyDescent="0.45">
      <c r="A37" s="5">
        <v>41729</v>
      </c>
      <c r="B37" s="6">
        <v>1.25</v>
      </c>
      <c r="D37" s="7">
        <v>42825</v>
      </c>
      <c r="E37" s="8">
        <v>30.99</v>
      </c>
    </row>
    <row r="38" spans="1:5" x14ac:dyDescent="0.45">
      <c r="A38" s="5">
        <v>41971</v>
      </c>
      <c r="B38" s="6">
        <v>1.25</v>
      </c>
      <c r="D38" s="7">
        <v>42916</v>
      </c>
      <c r="E38" s="10">
        <v>30.98</v>
      </c>
    </row>
    <row r="39" spans="1:5" x14ac:dyDescent="0.45">
      <c r="A39" s="5">
        <v>42094</v>
      </c>
      <c r="B39" s="9">
        <v>1.25</v>
      </c>
      <c r="D39" s="7">
        <v>43008</v>
      </c>
      <c r="E39" s="10">
        <v>31.71</v>
      </c>
    </row>
    <row r="40" spans="1:5" x14ac:dyDescent="0.45">
      <c r="A40" s="5">
        <v>42338</v>
      </c>
      <c r="B40" s="9">
        <v>1.25</v>
      </c>
      <c r="D40" s="7">
        <v>43100</v>
      </c>
      <c r="E40" s="10">
        <v>31.47</v>
      </c>
    </row>
    <row r="41" spans="1:5" x14ac:dyDescent="0.45">
      <c r="A41" s="5">
        <v>42460</v>
      </c>
      <c r="B41" s="9">
        <v>1.25</v>
      </c>
      <c r="D41" s="7">
        <v>43190</v>
      </c>
      <c r="E41" s="8">
        <v>32.14</v>
      </c>
    </row>
    <row r="42" spans="1:5" x14ac:dyDescent="0.45">
      <c r="A42" s="5">
        <v>42704</v>
      </c>
      <c r="B42" s="9">
        <v>1</v>
      </c>
      <c r="D42" s="7">
        <v>43281</v>
      </c>
      <c r="E42" s="10">
        <v>33.5</v>
      </c>
    </row>
    <row r="43" spans="1:5" x14ac:dyDescent="0.45">
      <c r="A43" s="5">
        <v>42825</v>
      </c>
      <c r="B43" s="9">
        <v>1</v>
      </c>
      <c r="D43" s="7">
        <v>43373</v>
      </c>
      <c r="E43" s="10">
        <v>34.56</v>
      </c>
    </row>
    <row r="44" spans="1:5" x14ac:dyDescent="0.45">
      <c r="A44" s="5">
        <v>43069</v>
      </c>
      <c r="B44" s="9">
        <v>1</v>
      </c>
      <c r="D44" s="7">
        <v>43465</v>
      </c>
      <c r="E44" s="8">
        <v>35.26</v>
      </c>
    </row>
    <row r="45" spans="1:5" x14ac:dyDescent="0.45">
      <c r="A45" s="5">
        <v>43188</v>
      </c>
      <c r="B45" s="9">
        <v>1</v>
      </c>
      <c r="D45" s="7">
        <v>43555</v>
      </c>
      <c r="E45" s="8">
        <v>34.729999999999997</v>
      </c>
    </row>
    <row r="46" spans="1:5" x14ac:dyDescent="0.45">
      <c r="A46" s="5">
        <v>43434</v>
      </c>
      <c r="B46" s="9">
        <v>1</v>
      </c>
      <c r="D46" s="7">
        <v>43646</v>
      </c>
      <c r="E46" s="8">
        <v>35.29</v>
      </c>
    </row>
    <row r="47" spans="1:5" x14ac:dyDescent="0.45">
      <c r="A47" s="5">
        <v>43553</v>
      </c>
      <c r="B47" s="10">
        <v>1</v>
      </c>
      <c r="D47" s="7">
        <v>43738</v>
      </c>
      <c r="E47" s="8">
        <v>35.82</v>
      </c>
    </row>
    <row r="48" spans="1:5" x14ac:dyDescent="0.45">
      <c r="A48" s="5">
        <v>43798</v>
      </c>
      <c r="B48" s="10">
        <v>1</v>
      </c>
      <c r="D48" s="7">
        <v>43830</v>
      </c>
      <c r="E48" s="6">
        <v>34.729999999999997</v>
      </c>
    </row>
    <row r="49" spans="1:5" x14ac:dyDescent="0.45">
      <c r="A49" s="5">
        <v>43921</v>
      </c>
      <c r="B49" s="10">
        <v>1</v>
      </c>
      <c r="D49" s="7">
        <v>43921</v>
      </c>
      <c r="E49" s="6">
        <v>32.020000000000003</v>
      </c>
    </row>
    <row r="50" spans="1:5" x14ac:dyDescent="0.45">
      <c r="A50" s="5">
        <v>44134</v>
      </c>
      <c r="B50" s="10">
        <v>2</v>
      </c>
      <c r="D50" s="7">
        <v>44012</v>
      </c>
      <c r="E50" s="6">
        <v>33.14</v>
      </c>
    </row>
    <row r="51" spans="1:5" x14ac:dyDescent="0.45">
      <c r="A51" s="5">
        <v>44165</v>
      </c>
      <c r="B51" s="10">
        <v>0.83</v>
      </c>
      <c r="D51" s="7">
        <v>44104</v>
      </c>
      <c r="E51" s="6">
        <v>33.340000000000003</v>
      </c>
    </row>
    <row r="52" spans="1:5" x14ac:dyDescent="0.45">
      <c r="A52" s="5">
        <v>44286</v>
      </c>
      <c r="B52" s="10">
        <v>0.78</v>
      </c>
      <c r="D52" s="7">
        <v>44196</v>
      </c>
      <c r="E52" s="6">
        <v>31.13</v>
      </c>
    </row>
    <row r="53" spans="1:5" x14ac:dyDescent="0.45">
      <c r="A53" s="5">
        <v>44530</v>
      </c>
      <c r="B53" s="10">
        <v>2.37</v>
      </c>
      <c r="D53" s="7">
        <v>44286</v>
      </c>
      <c r="E53" s="6">
        <v>31.59</v>
      </c>
    </row>
    <row r="54" spans="1:5" x14ac:dyDescent="0.45">
      <c r="A54" s="5">
        <v>44651</v>
      </c>
      <c r="B54" s="10">
        <v>0.84</v>
      </c>
      <c r="D54" s="7">
        <v>44377</v>
      </c>
      <c r="E54" s="6">
        <v>34.79</v>
      </c>
    </row>
    <row r="55" spans="1:5" x14ac:dyDescent="0.45">
      <c r="A55" s="7">
        <v>44895</v>
      </c>
      <c r="B55" s="6">
        <v>0.84</v>
      </c>
      <c r="D55" s="7">
        <v>44469</v>
      </c>
      <c r="E55" s="6">
        <v>35.619999999999997</v>
      </c>
    </row>
    <row r="56" spans="1:5" x14ac:dyDescent="0.45">
      <c r="D56" s="7">
        <v>44561</v>
      </c>
      <c r="E56" s="6">
        <v>33.76</v>
      </c>
    </row>
    <row r="57" spans="1:5" x14ac:dyDescent="0.45">
      <c r="D57" s="7">
        <v>44651</v>
      </c>
      <c r="E57" s="6">
        <v>33.71</v>
      </c>
    </row>
    <row r="58" spans="1:5" x14ac:dyDescent="0.45">
      <c r="D58" s="7">
        <v>44742</v>
      </c>
      <c r="E58" s="6">
        <v>33.700000000000003</v>
      </c>
    </row>
    <row r="59" spans="1:5" x14ac:dyDescent="0.45">
      <c r="D59" s="7">
        <v>44834</v>
      </c>
      <c r="E59" s="8">
        <v>33.770000000000003</v>
      </c>
    </row>
    <row r="60" spans="1:5" x14ac:dyDescent="0.45">
      <c r="D60" s="7">
        <v>44926</v>
      </c>
      <c r="E60" s="6">
        <v>31.79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30EA2-E765-4AC4-BC00-8DC2E1F3A138}">
  <dimension ref="A1:E86"/>
  <sheetViews>
    <sheetView topLeftCell="A67" workbookViewId="0">
      <selection activeCell="J52" sqref="J52"/>
    </sheetView>
  </sheetViews>
  <sheetFormatPr defaultRowHeight="14.25" x14ac:dyDescent="0.45"/>
  <cols>
    <col min="1" max="1" width="10.19921875" bestFit="1" customWidth="1"/>
    <col min="4" max="4" width="11.73046875" bestFit="1" customWidth="1"/>
  </cols>
  <sheetData>
    <row r="1" spans="1:5" x14ac:dyDescent="0.45">
      <c r="A1" s="1"/>
      <c r="B1" s="1"/>
      <c r="C1" s="1"/>
      <c r="D1" s="1"/>
      <c r="E1" s="13"/>
    </row>
    <row r="2" spans="1:5" x14ac:dyDescent="0.45">
      <c r="A2" s="2"/>
      <c r="B2" s="3"/>
      <c r="D2" s="4"/>
      <c r="E2" s="14"/>
    </row>
    <row r="3" spans="1:5" x14ac:dyDescent="0.45">
      <c r="A3" s="5"/>
      <c r="B3" s="6"/>
      <c r="D3" s="7"/>
      <c r="E3" s="8"/>
    </row>
    <row r="4" spans="1:5" x14ac:dyDescent="0.45">
      <c r="A4" s="5"/>
      <c r="B4" s="6"/>
      <c r="D4" s="7"/>
      <c r="E4" s="8"/>
    </row>
    <row r="5" spans="1:5" x14ac:dyDescent="0.45">
      <c r="A5" s="5"/>
      <c r="B5" s="6"/>
      <c r="D5" s="7"/>
      <c r="E5" s="8"/>
    </row>
    <row r="6" spans="1:5" x14ac:dyDescent="0.45">
      <c r="A6" s="5"/>
      <c r="B6" s="6"/>
      <c r="D6" s="7"/>
      <c r="E6" s="8"/>
    </row>
    <row r="7" spans="1:5" x14ac:dyDescent="0.45">
      <c r="A7" s="5"/>
      <c r="B7" s="6"/>
      <c r="D7" s="7"/>
      <c r="E7" s="8"/>
    </row>
    <row r="8" spans="1:5" x14ac:dyDescent="0.45">
      <c r="A8" s="5"/>
      <c r="B8" s="6"/>
      <c r="D8" s="7"/>
      <c r="E8" s="8"/>
    </row>
    <row r="9" spans="1:5" x14ac:dyDescent="0.45">
      <c r="A9" s="5"/>
      <c r="B9" s="6"/>
      <c r="D9" s="7"/>
      <c r="E9" s="8"/>
    </row>
    <row r="10" spans="1:5" x14ac:dyDescent="0.45">
      <c r="A10" s="5"/>
      <c r="B10" s="6"/>
      <c r="D10" s="7"/>
      <c r="E10" s="8"/>
    </row>
    <row r="11" spans="1:5" x14ac:dyDescent="0.45">
      <c r="A11" s="5"/>
      <c r="B11" s="6"/>
      <c r="D11" s="7"/>
      <c r="E11" s="8"/>
    </row>
    <row r="12" spans="1:5" x14ac:dyDescent="0.45">
      <c r="A12" s="5"/>
      <c r="B12" s="6"/>
      <c r="D12" s="7"/>
      <c r="E12" s="8"/>
    </row>
    <row r="13" spans="1:5" x14ac:dyDescent="0.45">
      <c r="A13" s="5"/>
      <c r="B13" s="6"/>
      <c r="D13" s="7"/>
      <c r="E13" s="8"/>
    </row>
    <row r="14" spans="1:5" x14ac:dyDescent="0.45">
      <c r="A14" s="5"/>
      <c r="B14" s="6"/>
      <c r="D14" s="7"/>
      <c r="E14" s="8"/>
    </row>
    <row r="15" spans="1:5" x14ac:dyDescent="0.45">
      <c r="A15" s="5"/>
      <c r="B15" s="6"/>
      <c r="D15" s="7"/>
      <c r="E15" s="8"/>
    </row>
    <row r="16" spans="1:5" x14ac:dyDescent="0.45">
      <c r="A16" s="5"/>
      <c r="B16" s="6"/>
      <c r="D16" s="7"/>
      <c r="E16" s="8"/>
    </row>
    <row r="17" spans="1:5" x14ac:dyDescent="0.45">
      <c r="A17" s="5"/>
      <c r="B17" s="6"/>
      <c r="D17" s="7"/>
      <c r="E17" s="8"/>
    </row>
    <row r="18" spans="1:5" x14ac:dyDescent="0.45">
      <c r="A18" s="5"/>
      <c r="B18" s="6"/>
      <c r="D18" s="7"/>
      <c r="E18" s="8"/>
    </row>
    <row r="19" spans="1:5" x14ac:dyDescent="0.45">
      <c r="A19" s="5"/>
      <c r="B19" s="6"/>
      <c r="D19" s="7"/>
      <c r="E19" s="8"/>
    </row>
    <row r="20" spans="1:5" x14ac:dyDescent="0.45">
      <c r="A20" s="5"/>
      <c r="B20" s="6"/>
      <c r="D20" s="7"/>
      <c r="E20" s="8"/>
    </row>
    <row r="21" spans="1:5" x14ac:dyDescent="0.45">
      <c r="A21" s="5"/>
      <c r="B21" s="9"/>
      <c r="D21" s="7"/>
      <c r="E21" s="8"/>
    </row>
    <row r="22" spans="1:5" x14ac:dyDescent="0.45">
      <c r="A22" s="5"/>
      <c r="B22" s="9"/>
      <c r="D22" s="7"/>
      <c r="E22" s="8"/>
    </row>
    <row r="23" spans="1:5" x14ac:dyDescent="0.45">
      <c r="A23" s="5"/>
      <c r="B23" s="9"/>
      <c r="D23" s="7"/>
      <c r="E23" s="8"/>
    </row>
    <row r="24" spans="1:5" x14ac:dyDescent="0.45">
      <c r="A24" s="5"/>
      <c r="B24" s="9"/>
      <c r="D24" s="7"/>
      <c r="E24" s="8"/>
    </row>
    <row r="25" spans="1:5" x14ac:dyDescent="0.45">
      <c r="A25" s="5"/>
      <c r="B25" s="9"/>
      <c r="D25" s="7"/>
      <c r="E25" s="8"/>
    </row>
    <row r="26" spans="1:5" x14ac:dyDescent="0.45">
      <c r="A26" s="5"/>
      <c r="B26" s="9"/>
      <c r="D26" s="7"/>
      <c r="E26" s="8"/>
    </row>
    <row r="27" spans="1:5" x14ac:dyDescent="0.45">
      <c r="A27" s="5"/>
      <c r="B27" s="9"/>
      <c r="D27" s="7"/>
      <c r="E27" s="8"/>
    </row>
    <row r="28" spans="1:5" x14ac:dyDescent="0.45">
      <c r="A28" s="5"/>
      <c r="B28" s="9"/>
      <c r="D28" s="7"/>
      <c r="E28" s="8"/>
    </row>
    <row r="29" spans="1:5" x14ac:dyDescent="0.45">
      <c r="A29" s="5"/>
      <c r="B29" s="9"/>
      <c r="D29" s="7"/>
      <c r="E29" s="8"/>
    </row>
    <row r="30" spans="1:5" x14ac:dyDescent="0.45">
      <c r="A30" s="5"/>
      <c r="B30" s="9"/>
      <c r="D30" s="7"/>
      <c r="E30" s="8"/>
    </row>
    <row r="31" spans="1:5" x14ac:dyDescent="0.45">
      <c r="A31" s="5"/>
      <c r="B31" s="9"/>
      <c r="D31" s="7"/>
      <c r="E31" s="8"/>
    </row>
    <row r="32" spans="1:5" x14ac:dyDescent="0.45">
      <c r="A32" s="5"/>
      <c r="B32" s="9"/>
      <c r="D32" s="7"/>
      <c r="E32" s="8"/>
    </row>
    <row r="33" spans="1:5" x14ac:dyDescent="0.45">
      <c r="A33" s="5"/>
      <c r="B33" s="9"/>
      <c r="D33" s="7"/>
      <c r="E33" s="8"/>
    </row>
    <row r="34" spans="1:5" x14ac:dyDescent="0.45">
      <c r="A34" s="5"/>
      <c r="B34" s="6"/>
      <c r="D34" s="7"/>
      <c r="E34" s="8"/>
    </row>
    <row r="35" spans="1:5" x14ac:dyDescent="0.45">
      <c r="A35" s="5"/>
      <c r="B35" s="6"/>
      <c r="D35" s="7"/>
      <c r="E35" s="8"/>
    </row>
    <row r="36" spans="1:5" x14ac:dyDescent="0.45">
      <c r="A36" s="5"/>
      <c r="B36" s="6"/>
      <c r="D36" s="7"/>
      <c r="E36" s="8"/>
    </row>
    <row r="37" spans="1:5" x14ac:dyDescent="0.45">
      <c r="A37" s="2" t="s">
        <v>0</v>
      </c>
      <c r="B37" s="3" t="s">
        <v>1</v>
      </c>
      <c r="D37" s="4" t="s">
        <v>2</v>
      </c>
      <c r="E37" s="2"/>
    </row>
    <row r="38" spans="1:5" x14ac:dyDescent="0.45">
      <c r="A38" s="5">
        <v>35352</v>
      </c>
      <c r="B38" s="6">
        <v>0.9375</v>
      </c>
      <c r="D38" s="7">
        <v>40543</v>
      </c>
      <c r="E38" s="16">
        <v>16.600000000000001</v>
      </c>
    </row>
    <row r="39" spans="1:5" x14ac:dyDescent="0.45">
      <c r="A39" s="5">
        <v>35571</v>
      </c>
      <c r="B39" s="6">
        <v>1.5625</v>
      </c>
      <c r="D39" s="7">
        <v>40633</v>
      </c>
      <c r="E39" s="16">
        <v>16.495680923111586</v>
      </c>
    </row>
    <row r="40" spans="1:5" x14ac:dyDescent="0.45">
      <c r="A40" s="5">
        <v>35710</v>
      </c>
      <c r="B40" s="6">
        <v>0.98440000000000005</v>
      </c>
      <c r="D40" s="7">
        <v>40724</v>
      </c>
      <c r="E40" s="16">
        <v>16</v>
      </c>
    </row>
    <row r="41" spans="1:5" x14ac:dyDescent="0.45">
      <c r="A41" s="5">
        <v>35929</v>
      </c>
      <c r="B41" s="6">
        <v>1.875</v>
      </c>
      <c r="D41" s="7">
        <v>40816</v>
      </c>
      <c r="E41" s="16">
        <v>16.5</v>
      </c>
    </row>
    <row r="42" spans="1:5" x14ac:dyDescent="0.45">
      <c r="A42" s="5">
        <v>36069</v>
      </c>
      <c r="B42" s="6">
        <v>1</v>
      </c>
      <c r="D42" s="7">
        <v>40908</v>
      </c>
      <c r="E42" s="16">
        <v>16.7</v>
      </c>
    </row>
    <row r="43" spans="1:5" x14ac:dyDescent="0.45">
      <c r="A43" s="5">
        <v>36243</v>
      </c>
      <c r="B43" s="6">
        <v>1.25</v>
      </c>
      <c r="D43" s="7">
        <v>40999</v>
      </c>
      <c r="E43" s="16">
        <f>16.2+0.5</f>
        <v>16.7</v>
      </c>
    </row>
    <row r="44" spans="1:5" x14ac:dyDescent="0.45">
      <c r="A44" s="5">
        <v>36290</v>
      </c>
      <c r="B44" s="6">
        <v>0.11</v>
      </c>
      <c r="D44" s="7">
        <v>41090</v>
      </c>
      <c r="E44" s="16">
        <v>17.100000000000001</v>
      </c>
    </row>
    <row r="45" spans="1:5" x14ac:dyDescent="0.45">
      <c r="A45" s="5">
        <v>36455</v>
      </c>
      <c r="B45" s="6">
        <v>5.75</v>
      </c>
      <c r="D45" s="7">
        <v>41182</v>
      </c>
      <c r="E45" s="16">
        <v>16.600000000000001</v>
      </c>
    </row>
    <row r="46" spans="1:5" x14ac:dyDescent="0.45">
      <c r="A46" s="5">
        <v>36678</v>
      </c>
      <c r="B46" s="6">
        <v>10</v>
      </c>
      <c r="D46" s="7">
        <v>41274</v>
      </c>
      <c r="E46" s="16">
        <v>18.899999999999999</v>
      </c>
    </row>
    <row r="47" spans="1:5" x14ac:dyDescent="0.45">
      <c r="A47" s="5">
        <v>36831</v>
      </c>
      <c r="B47" s="6">
        <v>16.649999999999999</v>
      </c>
      <c r="D47" s="7">
        <v>41364</v>
      </c>
      <c r="E47" s="16">
        <f>18.8+0.5</f>
        <v>19.3</v>
      </c>
    </row>
    <row r="48" spans="1:5" x14ac:dyDescent="0.45">
      <c r="A48" s="5">
        <v>37043</v>
      </c>
      <c r="B48" s="6">
        <v>1.35</v>
      </c>
      <c r="D48" s="7">
        <v>41455</v>
      </c>
      <c r="E48" s="16">
        <v>19.100000000000001</v>
      </c>
    </row>
    <row r="49" spans="1:5" x14ac:dyDescent="0.45">
      <c r="A49" s="5">
        <v>38667</v>
      </c>
      <c r="B49" s="6">
        <v>1.25</v>
      </c>
      <c r="D49" s="7">
        <v>41547</v>
      </c>
      <c r="E49" s="16">
        <v>18.8</v>
      </c>
    </row>
    <row r="50" spans="1:5" x14ac:dyDescent="0.45">
      <c r="A50" s="5">
        <v>38901</v>
      </c>
      <c r="B50" s="6">
        <v>2.5</v>
      </c>
      <c r="D50" s="7">
        <v>41639</v>
      </c>
      <c r="E50" s="16">
        <v>20.45</v>
      </c>
    </row>
    <row r="51" spans="1:5" x14ac:dyDescent="0.45">
      <c r="A51" s="5">
        <v>39073</v>
      </c>
      <c r="B51" s="6">
        <v>1.41</v>
      </c>
      <c r="D51" s="7">
        <v>41729</v>
      </c>
      <c r="E51" s="16">
        <f>20.2+0.5</f>
        <v>20.7</v>
      </c>
    </row>
    <row r="52" spans="1:5" x14ac:dyDescent="0.45">
      <c r="A52" s="5">
        <v>39162</v>
      </c>
      <c r="B52" s="6">
        <v>2.81</v>
      </c>
      <c r="D52" s="7">
        <v>41820</v>
      </c>
      <c r="E52" s="16">
        <v>19.98</v>
      </c>
    </row>
    <row r="53" spans="1:5" x14ac:dyDescent="0.45">
      <c r="A53" s="5">
        <v>39423</v>
      </c>
      <c r="B53" s="6">
        <v>1.41</v>
      </c>
      <c r="D53" s="7">
        <v>41912</v>
      </c>
      <c r="E53" s="16">
        <v>19.920000000000002</v>
      </c>
    </row>
    <row r="54" spans="1:5" x14ac:dyDescent="0.45">
      <c r="A54" s="5">
        <v>39736</v>
      </c>
      <c r="B54" s="6">
        <v>2.81</v>
      </c>
      <c r="D54" s="7">
        <v>42004</v>
      </c>
      <c r="E54" s="16">
        <v>19.309999999999999</v>
      </c>
    </row>
    <row r="55" spans="1:5" x14ac:dyDescent="0.45">
      <c r="A55" s="5">
        <v>40340</v>
      </c>
      <c r="B55" s="6">
        <v>4</v>
      </c>
      <c r="D55" s="7">
        <v>42094</v>
      </c>
      <c r="E55" s="16">
        <v>20.14</v>
      </c>
    </row>
    <row r="56" spans="1:5" x14ac:dyDescent="0.45">
      <c r="A56" s="5">
        <v>40445</v>
      </c>
      <c r="B56" s="9">
        <v>1</v>
      </c>
      <c r="D56" s="7">
        <v>42185</v>
      </c>
      <c r="E56" s="16">
        <v>19.899999999999999</v>
      </c>
    </row>
    <row r="57" spans="1:5" x14ac:dyDescent="0.45">
      <c r="A57" s="5">
        <v>40718</v>
      </c>
      <c r="B57" s="9">
        <v>0.67</v>
      </c>
      <c r="D57" s="7">
        <v>42277</v>
      </c>
      <c r="E57" s="16">
        <v>20.21</v>
      </c>
    </row>
    <row r="58" spans="1:5" x14ac:dyDescent="0.45">
      <c r="A58" s="5">
        <v>41054</v>
      </c>
      <c r="B58" s="9">
        <v>0.5</v>
      </c>
      <c r="D58" s="7">
        <v>42369</v>
      </c>
      <c r="E58" s="16">
        <v>20.11</v>
      </c>
    </row>
    <row r="59" spans="1:5" x14ac:dyDescent="0.45">
      <c r="A59" s="5">
        <v>41180</v>
      </c>
      <c r="B59" s="9">
        <v>0.5</v>
      </c>
      <c r="D59" s="7">
        <v>42460</v>
      </c>
      <c r="E59" s="16">
        <v>19.96</v>
      </c>
    </row>
    <row r="60" spans="1:5" x14ac:dyDescent="0.45">
      <c r="A60" s="5">
        <v>41425</v>
      </c>
      <c r="B60" s="9">
        <v>0.5</v>
      </c>
      <c r="D60" s="7">
        <v>42551</v>
      </c>
      <c r="E60" s="16">
        <v>19.66</v>
      </c>
    </row>
    <row r="61" spans="1:5" x14ac:dyDescent="0.45">
      <c r="A61" s="5">
        <v>41547</v>
      </c>
      <c r="B61" s="9">
        <v>0.5</v>
      </c>
      <c r="D61" s="7">
        <v>42643</v>
      </c>
      <c r="E61" s="16">
        <v>20.94</v>
      </c>
    </row>
    <row r="62" spans="1:5" x14ac:dyDescent="0.45">
      <c r="A62" s="5">
        <v>41759</v>
      </c>
      <c r="B62" s="9">
        <v>0.5</v>
      </c>
      <c r="D62" s="7">
        <v>42735</v>
      </c>
      <c r="E62" s="16">
        <v>21.41</v>
      </c>
    </row>
    <row r="63" spans="1:5" x14ac:dyDescent="0.45">
      <c r="A63" s="5">
        <v>41943</v>
      </c>
      <c r="B63" s="9">
        <v>0.5</v>
      </c>
      <c r="D63" s="7">
        <v>42825</v>
      </c>
      <c r="E63" s="16">
        <v>22.25</v>
      </c>
    </row>
    <row r="64" spans="1:5" x14ac:dyDescent="0.45">
      <c r="A64" s="5">
        <v>42124</v>
      </c>
      <c r="B64" s="9">
        <v>0.5</v>
      </c>
      <c r="D64" s="7">
        <v>42916</v>
      </c>
      <c r="E64" s="16">
        <v>21.81</v>
      </c>
    </row>
    <row r="65" spans="1:5" x14ac:dyDescent="0.45">
      <c r="A65" s="5">
        <v>42307</v>
      </c>
      <c r="B65" s="9">
        <v>0.5</v>
      </c>
      <c r="D65" s="7">
        <v>43008</v>
      </c>
      <c r="E65" s="16">
        <v>21.76</v>
      </c>
    </row>
    <row r="66" spans="1:5" x14ac:dyDescent="0.45">
      <c r="A66" s="5">
        <v>42489</v>
      </c>
      <c r="B66" s="9">
        <v>0.5</v>
      </c>
      <c r="D66" s="7">
        <v>43100</v>
      </c>
      <c r="E66" s="16">
        <v>21.6</v>
      </c>
    </row>
    <row r="67" spans="1:5" x14ac:dyDescent="0.45">
      <c r="A67" s="5">
        <v>42674</v>
      </c>
      <c r="B67" s="9">
        <v>0.5</v>
      </c>
      <c r="D67" s="7">
        <v>43190</v>
      </c>
      <c r="E67" s="16">
        <v>22.69</v>
      </c>
    </row>
    <row r="68" spans="1:5" x14ac:dyDescent="0.45">
      <c r="A68" s="5">
        <v>42853</v>
      </c>
      <c r="B68" s="9">
        <v>0.5</v>
      </c>
      <c r="D68" s="7">
        <v>43281</v>
      </c>
      <c r="E68" s="16">
        <v>22.74</v>
      </c>
    </row>
    <row r="69" spans="1:5" x14ac:dyDescent="0.45">
      <c r="A69" s="5">
        <v>43039</v>
      </c>
      <c r="B69" s="6">
        <v>0.5</v>
      </c>
      <c r="D69" s="7">
        <v>43373</v>
      </c>
      <c r="E69" s="16">
        <v>22.81</v>
      </c>
    </row>
    <row r="70" spans="1:5" x14ac:dyDescent="0.45">
      <c r="A70" s="5">
        <v>43220</v>
      </c>
      <c r="B70" s="6">
        <v>0.6</v>
      </c>
      <c r="D70" s="7">
        <v>43465</v>
      </c>
      <c r="E70" s="16">
        <v>22.78</v>
      </c>
    </row>
    <row r="71" spans="1:5" x14ac:dyDescent="0.45">
      <c r="A71" s="5">
        <v>43404</v>
      </c>
      <c r="B71" s="6">
        <v>0.6</v>
      </c>
      <c r="D71" s="7">
        <v>43555</v>
      </c>
      <c r="E71" s="16">
        <v>23.38</v>
      </c>
    </row>
    <row r="72" spans="1:5" x14ac:dyDescent="0.45">
      <c r="A72" s="5">
        <v>43585</v>
      </c>
      <c r="B72" s="8">
        <v>0.6</v>
      </c>
      <c r="D72" s="7">
        <v>43646</v>
      </c>
      <c r="E72" s="16">
        <v>22.53</v>
      </c>
    </row>
    <row r="73" spans="1:5" x14ac:dyDescent="0.45">
      <c r="A73" s="5">
        <v>43769</v>
      </c>
      <c r="B73" s="6">
        <v>0.6</v>
      </c>
      <c r="D73" s="7">
        <v>43738</v>
      </c>
      <c r="E73" s="17">
        <v>22.64</v>
      </c>
    </row>
    <row r="74" spans="1:5" x14ac:dyDescent="0.45">
      <c r="A74" s="5">
        <v>43951</v>
      </c>
      <c r="B74" s="6">
        <v>0.6</v>
      </c>
      <c r="D74" s="7">
        <v>43830</v>
      </c>
      <c r="E74" s="17">
        <v>22.02</v>
      </c>
    </row>
    <row r="75" spans="1:5" x14ac:dyDescent="0.45">
      <c r="A75" s="5">
        <v>44134</v>
      </c>
      <c r="B75" s="9">
        <v>0.51</v>
      </c>
      <c r="D75" s="7">
        <v>43921</v>
      </c>
      <c r="E75" s="17">
        <v>19.79</v>
      </c>
    </row>
    <row r="76" spans="1:5" x14ac:dyDescent="0.45">
      <c r="A76" s="5">
        <v>44316</v>
      </c>
      <c r="B76" s="9">
        <v>0.6</v>
      </c>
      <c r="D76" s="7">
        <v>44012</v>
      </c>
      <c r="E76" s="16">
        <v>20.3</v>
      </c>
    </row>
    <row r="77" spans="1:5" x14ac:dyDescent="0.45">
      <c r="A77" s="5">
        <v>44500</v>
      </c>
      <c r="B77" s="9">
        <f>1.14+0.6</f>
        <v>1.7399999999999998</v>
      </c>
      <c r="D77" s="7">
        <v>44104</v>
      </c>
      <c r="E77" s="17">
        <v>20.71</v>
      </c>
    </row>
    <row r="78" spans="1:5" x14ac:dyDescent="0.45">
      <c r="A78" s="5">
        <v>44680</v>
      </c>
      <c r="B78" s="9">
        <v>0.57999999999999996</v>
      </c>
      <c r="D78" s="7">
        <v>44196</v>
      </c>
      <c r="E78" s="17">
        <v>21.84</v>
      </c>
    </row>
    <row r="79" spans="1:5" x14ac:dyDescent="0.45">
      <c r="A79" s="5">
        <v>44771</v>
      </c>
      <c r="B79" s="10">
        <v>1.1399999999999999</v>
      </c>
      <c r="D79" s="7">
        <v>44286</v>
      </c>
      <c r="E79" s="16">
        <v>22.3</v>
      </c>
    </row>
    <row r="80" spans="1:5" x14ac:dyDescent="0.45">
      <c r="A80" s="5">
        <v>44865</v>
      </c>
      <c r="B80" s="9">
        <v>0.57999999999999996</v>
      </c>
      <c r="D80" s="7">
        <v>44377</v>
      </c>
      <c r="E80" s="16">
        <v>23.99</v>
      </c>
    </row>
    <row r="81" spans="1:5" x14ac:dyDescent="0.45">
      <c r="A81" s="5"/>
      <c r="B81" s="9"/>
      <c r="D81" s="7">
        <v>44469</v>
      </c>
      <c r="E81" s="18">
        <f>24.3</f>
        <v>24.3</v>
      </c>
    </row>
    <row r="82" spans="1:5" x14ac:dyDescent="0.45">
      <c r="A82" s="5"/>
      <c r="B82" s="9"/>
      <c r="D82" s="7">
        <v>44561</v>
      </c>
      <c r="E82" s="8">
        <v>23.05</v>
      </c>
    </row>
    <row r="83" spans="1:5" x14ac:dyDescent="0.45">
      <c r="A83" s="5"/>
      <c r="B83" s="9"/>
      <c r="D83" s="7">
        <v>44651</v>
      </c>
      <c r="E83" s="10">
        <v>23.77</v>
      </c>
    </row>
    <row r="84" spans="1:5" x14ac:dyDescent="0.45">
      <c r="A84" s="5"/>
      <c r="B84" s="9"/>
      <c r="D84" s="7">
        <v>44742</v>
      </c>
      <c r="E84" s="8">
        <v>23.07</v>
      </c>
    </row>
    <row r="85" spans="1:5" x14ac:dyDescent="0.45">
      <c r="D85" s="7">
        <v>44834</v>
      </c>
      <c r="E85" s="8">
        <v>21.91</v>
      </c>
    </row>
    <row r="86" spans="1:5" x14ac:dyDescent="0.45">
      <c r="A86" s="5"/>
      <c r="D86" s="7">
        <v>44926</v>
      </c>
      <c r="E86" s="8">
        <v>20.95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AADV</vt:lpstr>
      <vt:lpstr>AAEV</vt:lpstr>
      <vt:lpstr>AATG</vt:lpstr>
      <vt:lpstr>AVCT</vt:lpstr>
      <vt:lpstr>CRWN</vt:lpstr>
      <vt:lpstr>KAY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Mant</dc:creator>
  <cp:lastModifiedBy>Stuart Mant</cp:lastModifiedBy>
  <dcterms:created xsi:type="dcterms:W3CDTF">2023-05-02T16:20:17Z</dcterms:created>
  <dcterms:modified xsi:type="dcterms:W3CDTF">2023-05-02T16:30:15Z</dcterms:modified>
</cp:coreProperties>
</file>